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PC\Documents\WSL\covid19-sir\data\japan\"/>
    </mc:Choice>
  </mc:AlternateContent>
  <xr:revisionPtr revIDLastSave="0" documentId="13_ncr:1_{5087B91E-AF97-42A3-826F-C6F7C54F6FE1}" xr6:coauthVersionLast="47" xr6:coauthVersionMax="47" xr10:uidLastSave="{00000000-0000-0000-0000-000000000000}"/>
  <bookViews>
    <workbookView xWindow="21555" yWindow="-14895" windowWidth="17280" windowHeight="8910" tabRatio="896" activeTab="2" xr2:uid="{00000000-000D-0000-FFFF-FFFF00000000}"/>
  </bookViews>
  <sheets>
    <sheet name="total" sheetId="6" r:id="rId1"/>
    <sheet name="prefecture" sheetId="2" r:id="rId2"/>
    <sheet name="Conv-total" sheetId="3" r:id="rId3"/>
    <sheet name="各都道府県の状況" sheetId="5" r:id="rId4"/>
    <sheet name="Conv-prefecture" sheetId="4" r:id="rId5"/>
    <sheet name="Conv-vaccine" sheetId="7" r:id="rId6"/>
    <sheet name="V一般接種" sheetId="8" r:id="rId7"/>
    <sheet name="V医療従事者等" sheetId="9" r:id="rId8"/>
    <sheet name="V職域接種" sheetId="10" r:id="rId9"/>
    <sheet name="V重複" sheetId="11" r:id="rId10"/>
    <sheet name="V3回目-接種日別" sheetId="15" r:id="rId11"/>
    <sheet name="metadata" sheetId="1" r:id="rId12"/>
  </sheets>
  <definedNames>
    <definedName name="_xlnm._FilterDatabase" localSheetId="11" hidden="1">metadata!$A$1:$G$1</definedName>
    <definedName name="_xlnm._FilterDatabase" localSheetId="1" hidden="1">prefecture!$A$1:$F$2210</definedName>
    <definedName name="_xlnm._FilterDatabase" localSheetId="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5" i="15" l="1"/>
  <c r="B55" i="15"/>
  <c r="C54" i="15"/>
  <c r="B54" i="15"/>
  <c r="C53" i="15"/>
  <c r="B53" i="15"/>
  <c r="C52" i="15"/>
  <c r="B52" i="15"/>
  <c r="C51" i="15"/>
  <c r="B51" i="15"/>
  <c r="C50" i="15"/>
  <c r="B50" i="15"/>
  <c r="C49" i="15"/>
  <c r="B49" i="15"/>
  <c r="C48" i="15"/>
  <c r="B48" i="15"/>
  <c r="C47" i="15"/>
  <c r="B47" i="15"/>
  <c r="C46" i="15"/>
  <c r="B46" i="15"/>
  <c r="C45" i="15"/>
  <c r="B45" i="15"/>
  <c r="C44" i="15"/>
  <c r="B44" i="15"/>
  <c r="C43" i="15"/>
  <c r="B43" i="15"/>
  <c r="C42" i="15"/>
  <c r="B42" i="15"/>
  <c r="C41" i="15"/>
  <c r="B41" i="15"/>
  <c r="C40" i="15"/>
  <c r="B40" i="15"/>
  <c r="C39" i="15"/>
  <c r="B39" i="15"/>
  <c r="C38" i="15"/>
  <c r="B38" i="15"/>
  <c r="C37" i="15"/>
  <c r="B37" i="15"/>
  <c r="C36" i="15"/>
  <c r="B36" i="15"/>
  <c r="C35" i="15"/>
  <c r="B35" i="15"/>
  <c r="C34" i="15"/>
  <c r="B34" i="15"/>
  <c r="C33" i="15"/>
  <c r="B33" i="15"/>
  <c r="C32" i="15"/>
  <c r="B32" i="15"/>
  <c r="C31" i="15"/>
  <c r="B31" i="15"/>
  <c r="C30" i="15"/>
  <c r="B30" i="15"/>
  <c r="C29" i="15"/>
  <c r="B29" i="15"/>
  <c r="C28" i="15"/>
  <c r="B28" i="15"/>
  <c r="C27" i="15"/>
  <c r="B27" i="15"/>
  <c r="C26" i="15"/>
  <c r="B26" i="15"/>
  <c r="C25" i="15"/>
  <c r="B25" i="15"/>
  <c r="C24" i="15"/>
  <c r="B24" i="15"/>
  <c r="C23" i="15"/>
  <c r="B23" i="15"/>
  <c r="C22" i="15"/>
  <c r="B22" i="15"/>
  <c r="C21" i="15"/>
  <c r="B21" i="15"/>
  <c r="C20" i="15"/>
  <c r="B20" i="15"/>
  <c r="C19" i="15"/>
  <c r="B19" i="15"/>
  <c r="C18" i="15"/>
  <c r="B18" i="15"/>
  <c r="C17" i="15"/>
  <c r="B17" i="15"/>
  <c r="C16" i="15"/>
  <c r="B16" i="15"/>
  <c r="C15" i="15"/>
  <c r="B15" i="15"/>
  <c r="C14" i="15"/>
  <c r="B14" i="15"/>
  <c r="C13" i="15"/>
  <c r="B13" i="15"/>
  <c r="C12" i="15"/>
  <c r="B12" i="15"/>
  <c r="C11" i="15"/>
  <c r="B11" i="15"/>
  <c r="C10" i="15"/>
  <c r="B10" i="15"/>
  <c r="C9" i="15"/>
  <c r="B9" i="15"/>
  <c r="C8" i="15"/>
  <c r="B8" i="15"/>
  <c r="C7" i="15"/>
  <c r="B7" i="15"/>
  <c r="C6" i="15"/>
  <c r="B6" i="15"/>
  <c r="C5" i="15"/>
  <c r="C4" i="15" s="1"/>
  <c r="B5" i="15"/>
  <c r="E4" i="15"/>
  <c r="D4" i="15"/>
  <c r="E1" i="15"/>
  <c r="B117" i="11" l="1"/>
  <c r="B116" i="11"/>
  <c r="B115" i="11"/>
  <c r="B114" i="11"/>
  <c r="D113" i="11"/>
  <c r="B113" i="11"/>
  <c r="D112" i="11"/>
  <c r="B112" i="11"/>
  <c r="D111" i="11"/>
  <c r="B111" i="11"/>
  <c r="D110" i="11"/>
  <c r="B110" i="11"/>
  <c r="D109" i="11"/>
  <c r="B109" i="11"/>
  <c r="D108" i="11"/>
  <c r="B108" i="11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G2" i="11"/>
  <c r="C290" i="8"/>
  <c r="B290" i="8"/>
  <c r="C289" i="8"/>
  <c r="B289" i="8"/>
  <c r="C288" i="8"/>
  <c r="B288" i="8"/>
  <c r="C287" i="8"/>
  <c r="B287" i="8"/>
  <c r="C286" i="8"/>
  <c r="B286" i="8"/>
  <c r="C285" i="8"/>
  <c r="B285" i="8"/>
  <c r="C284" i="8"/>
  <c r="B284" i="8"/>
  <c r="C283" i="8"/>
  <c r="B283" i="8"/>
  <c r="C282" i="8"/>
  <c r="B282" i="8"/>
  <c r="C281" i="8"/>
  <c r="B281" i="8"/>
  <c r="C280" i="8"/>
  <c r="B280" i="8"/>
  <c r="C279" i="8"/>
  <c r="B279" i="8"/>
  <c r="C278" i="8"/>
  <c r="B278" i="8"/>
  <c r="C277" i="8"/>
  <c r="B277" i="8"/>
  <c r="C276" i="8"/>
  <c r="B276" i="8"/>
  <c r="C275" i="8"/>
  <c r="B275" i="8"/>
  <c r="C274" i="8"/>
  <c r="B274" i="8"/>
  <c r="C273" i="8"/>
  <c r="B273" i="8"/>
  <c r="C272" i="8"/>
  <c r="B272" i="8"/>
  <c r="C271" i="8"/>
  <c r="B271" i="8"/>
  <c r="C270" i="8"/>
  <c r="B270" i="8"/>
  <c r="C269" i="8"/>
  <c r="B269" i="8"/>
  <c r="C268" i="8"/>
  <c r="B268" i="8"/>
  <c r="C267" i="8"/>
  <c r="B267" i="8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D819" i="7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B32" i="7" l="1"/>
  <c r="C32" i="7"/>
  <c r="D32" i="7"/>
  <c r="B33" i="7"/>
  <c r="C33" i="7"/>
  <c r="D33" i="7"/>
  <c r="B35" i="7"/>
  <c r="C35" i="7"/>
  <c r="D35" i="7"/>
  <c r="B36" i="7"/>
  <c r="C36" i="7"/>
  <c r="D36" i="7"/>
  <c r="B38" i="7"/>
  <c r="C38" i="7"/>
  <c r="D38" i="7"/>
  <c r="B39" i="7"/>
  <c r="C39" i="7"/>
  <c r="D39" i="7"/>
  <c r="B41" i="7"/>
  <c r="C41" i="7"/>
  <c r="D41" i="7"/>
  <c r="B42" i="7"/>
  <c r="C42" i="7"/>
  <c r="D42" i="7"/>
  <c r="B44" i="7"/>
  <c r="C44" i="7"/>
  <c r="D44" i="7"/>
  <c r="B45" i="7"/>
  <c r="C45" i="7"/>
  <c r="D45" i="7"/>
  <c r="B47" i="7"/>
  <c r="C47" i="7"/>
  <c r="D47" i="7"/>
  <c r="B48" i="7"/>
  <c r="C48" i="7"/>
  <c r="D48" i="7"/>
  <c r="B50" i="7"/>
  <c r="C50" i="7"/>
  <c r="D50" i="7"/>
  <c r="B51" i="7"/>
  <c r="C51" i="7"/>
  <c r="D51" i="7"/>
  <c r="B53" i="7"/>
  <c r="C53" i="7"/>
  <c r="D53" i="7"/>
  <c r="B54" i="7"/>
  <c r="C54" i="7"/>
  <c r="D54" i="7"/>
  <c r="B56" i="7"/>
  <c r="C56" i="7"/>
  <c r="D56" i="7"/>
  <c r="B57" i="7"/>
  <c r="C57" i="7"/>
  <c r="D57" i="7"/>
  <c r="B59" i="7"/>
  <c r="C59" i="7"/>
  <c r="D59" i="7"/>
  <c r="B60" i="7"/>
  <c r="C60" i="7"/>
  <c r="D60" i="7"/>
  <c r="B62" i="7"/>
  <c r="C62" i="7"/>
  <c r="D62" i="7"/>
  <c r="B63" i="7"/>
  <c r="C63" i="7"/>
  <c r="D63" i="7"/>
  <c r="B65" i="7"/>
  <c r="C65" i="7"/>
  <c r="D65" i="7"/>
  <c r="B66" i="7"/>
  <c r="C66" i="7"/>
  <c r="D66" i="7"/>
  <c r="B68" i="7"/>
  <c r="C68" i="7"/>
  <c r="D68" i="7"/>
  <c r="B69" i="7"/>
  <c r="C69" i="7"/>
  <c r="D69" i="7"/>
  <c r="B71" i="7"/>
  <c r="C71" i="7"/>
  <c r="D71" i="7"/>
  <c r="B72" i="7"/>
  <c r="C72" i="7"/>
  <c r="D72" i="7"/>
  <c r="B74" i="7"/>
  <c r="C74" i="7"/>
  <c r="D74" i="7"/>
  <c r="B75" i="7"/>
  <c r="C75" i="7"/>
  <c r="D75" i="7"/>
  <c r="B77" i="7"/>
  <c r="C77" i="7"/>
  <c r="D77" i="7"/>
  <c r="B78" i="7"/>
  <c r="C78" i="7"/>
  <c r="D78" i="7"/>
  <c r="B80" i="7"/>
  <c r="C80" i="7"/>
  <c r="D80" i="7"/>
  <c r="B81" i="7"/>
  <c r="C81" i="7"/>
  <c r="D81" i="7"/>
  <c r="B83" i="7"/>
  <c r="C83" i="7"/>
  <c r="D83" i="7"/>
  <c r="B84" i="7"/>
  <c r="C84" i="7"/>
  <c r="D84" i="7"/>
  <c r="B86" i="7"/>
  <c r="C86" i="7"/>
  <c r="D86" i="7"/>
  <c r="B87" i="7"/>
  <c r="C87" i="7"/>
  <c r="D87" i="7"/>
  <c r="B89" i="7"/>
  <c r="C89" i="7"/>
  <c r="D89" i="7"/>
  <c r="B90" i="7"/>
  <c r="C90" i="7"/>
  <c r="D90" i="7"/>
  <c r="B92" i="7"/>
  <c r="C92" i="7"/>
  <c r="D92" i="7"/>
  <c r="B93" i="7"/>
  <c r="C93" i="7"/>
  <c r="D93" i="7"/>
  <c r="B95" i="7"/>
  <c r="C95" i="7"/>
  <c r="D95" i="7"/>
  <c r="B96" i="7"/>
  <c r="C96" i="7"/>
  <c r="D96" i="7"/>
  <c r="B98" i="7"/>
  <c r="C98" i="7"/>
  <c r="D98" i="7"/>
  <c r="B99" i="7"/>
  <c r="C99" i="7"/>
  <c r="D99" i="7"/>
  <c r="B101" i="7"/>
  <c r="C101" i="7"/>
  <c r="D101" i="7"/>
  <c r="B102" i="7"/>
  <c r="C102" i="7"/>
  <c r="D102" i="7"/>
  <c r="B104" i="7"/>
  <c r="C104" i="7"/>
  <c r="D104" i="7"/>
  <c r="B105" i="7"/>
  <c r="C105" i="7"/>
  <c r="D105" i="7"/>
  <c r="B107" i="7"/>
  <c r="C107" i="7"/>
  <c r="D107" i="7"/>
  <c r="B108" i="7"/>
  <c r="C108" i="7"/>
  <c r="D108" i="7"/>
  <c r="B110" i="7"/>
  <c r="C110" i="7"/>
  <c r="D110" i="7"/>
  <c r="B111" i="7"/>
  <c r="C111" i="7"/>
  <c r="D111" i="7"/>
  <c r="B113" i="7"/>
  <c r="C113" i="7"/>
  <c r="D113" i="7"/>
  <c r="B114" i="7"/>
  <c r="C114" i="7"/>
  <c r="D114" i="7"/>
  <c r="B116" i="7"/>
  <c r="C116" i="7"/>
  <c r="D116" i="7"/>
  <c r="B117" i="7"/>
  <c r="C117" i="7"/>
  <c r="D117" i="7"/>
  <c r="B119" i="7"/>
  <c r="C119" i="7"/>
  <c r="D119" i="7"/>
  <c r="B120" i="7"/>
  <c r="C120" i="7"/>
  <c r="D120" i="7"/>
  <c r="B122" i="7"/>
  <c r="C122" i="7"/>
  <c r="D122" i="7"/>
  <c r="B123" i="7"/>
  <c r="C123" i="7"/>
  <c r="D123" i="7"/>
  <c r="B125" i="7"/>
  <c r="C125" i="7"/>
  <c r="D125" i="7"/>
  <c r="B126" i="7"/>
  <c r="C126" i="7"/>
  <c r="D126" i="7"/>
  <c r="B128" i="7"/>
  <c r="C128" i="7"/>
  <c r="D128" i="7"/>
  <c r="B129" i="7"/>
  <c r="C129" i="7"/>
  <c r="D129" i="7"/>
  <c r="B131" i="7"/>
  <c r="C131" i="7"/>
  <c r="D131" i="7"/>
  <c r="B132" i="7"/>
  <c r="C132" i="7"/>
  <c r="D132" i="7"/>
  <c r="B134" i="7"/>
  <c r="C134" i="7"/>
  <c r="D134" i="7"/>
  <c r="B135" i="7"/>
  <c r="C135" i="7"/>
  <c r="D135" i="7"/>
  <c r="B137" i="7"/>
  <c r="C137" i="7"/>
  <c r="D137" i="7"/>
  <c r="B138" i="7"/>
  <c r="C138" i="7"/>
  <c r="D138" i="7"/>
  <c r="B140" i="7"/>
  <c r="C140" i="7"/>
  <c r="D140" i="7"/>
  <c r="B141" i="7"/>
  <c r="C141" i="7"/>
  <c r="D141" i="7"/>
  <c r="B143" i="7"/>
  <c r="C143" i="7"/>
  <c r="D143" i="7"/>
  <c r="B144" i="7"/>
  <c r="C144" i="7"/>
  <c r="D144" i="7"/>
  <c r="B146" i="7"/>
  <c r="C146" i="7"/>
  <c r="D146" i="7"/>
  <c r="B147" i="7"/>
  <c r="C147" i="7"/>
  <c r="D147" i="7"/>
  <c r="B149" i="7"/>
  <c r="C149" i="7"/>
  <c r="D149" i="7"/>
  <c r="B150" i="7"/>
  <c r="C150" i="7"/>
  <c r="D150" i="7"/>
  <c r="B152" i="7"/>
  <c r="C152" i="7"/>
  <c r="D152" i="7"/>
  <c r="B153" i="7"/>
  <c r="C153" i="7"/>
  <c r="D153" i="7"/>
  <c r="B155" i="7"/>
  <c r="C155" i="7"/>
  <c r="D155" i="7"/>
  <c r="B156" i="7"/>
  <c r="C156" i="7"/>
  <c r="D156" i="7"/>
  <c r="B158" i="7"/>
  <c r="C158" i="7"/>
  <c r="D158" i="7"/>
  <c r="B159" i="7"/>
  <c r="C159" i="7"/>
  <c r="D159" i="7"/>
  <c r="B161" i="7"/>
  <c r="C161" i="7"/>
  <c r="D161" i="7"/>
  <c r="B162" i="7"/>
  <c r="C162" i="7"/>
  <c r="D162" i="7"/>
  <c r="B164" i="7"/>
  <c r="C164" i="7"/>
  <c r="D164" i="7"/>
  <c r="B165" i="7"/>
  <c r="C165" i="7"/>
  <c r="D165" i="7"/>
  <c r="B167" i="7"/>
  <c r="C167" i="7"/>
  <c r="D167" i="7"/>
  <c r="B168" i="7"/>
  <c r="C168" i="7"/>
  <c r="D168" i="7"/>
  <c r="B170" i="7"/>
  <c r="C170" i="7"/>
  <c r="D170" i="7"/>
  <c r="B171" i="7"/>
  <c r="C171" i="7"/>
  <c r="D171" i="7"/>
  <c r="B173" i="7"/>
  <c r="C173" i="7"/>
  <c r="D173" i="7"/>
  <c r="B174" i="7"/>
  <c r="C174" i="7"/>
  <c r="D174" i="7"/>
  <c r="B176" i="7"/>
  <c r="C176" i="7"/>
  <c r="D176" i="7"/>
  <c r="B177" i="7"/>
  <c r="C177" i="7"/>
  <c r="D177" i="7"/>
  <c r="B179" i="7"/>
  <c r="C179" i="7"/>
  <c r="D179" i="7"/>
  <c r="B180" i="7"/>
  <c r="C180" i="7"/>
  <c r="D180" i="7"/>
  <c r="B182" i="7"/>
  <c r="C182" i="7"/>
  <c r="D182" i="7"/>
  <c r="B183" i="7"/>
  <c r="C183" i="7"/>
  <c r="D183" i="7"/>
  <c r="B185" i="7"/>
  <c r="C185" i="7"/>
  <c r="D185" i="7"/>
  <c r="B186" i="7"/>
  <c r="C186" i="7"/>
  <c r="D186" i="7"/>
  <c r="B188" i="7"/>
  <c r="C188" i="7"/>
  <c r="D188" i="7"/>
  <c r="B189" i="7"/>
  <c r="C189" i="7"/>
  <c r="D189" i="7"/>
  <c r="B191" i="7"/>
  <c r="C191" i="7"/>
  <c r="D191" i="7"/>
  <c r="B192" i="7"/>
  <c r="C192" i="7"/>
  <c r="D192" i="7"/>
  <c r="B194" i="7"/>
  <c r="C194" i="7"/>
  <c r="D194" i="7"/>
  <c r="B195" i="7"/>
  <c r="C195" i="7"/>
  <c r="D195" i="7"/>
  <c r="B197" i="7"/>
  <c r="C197" i="7"/>
  <c r="D197" i="7"/>
  <c r="B198" i="7"/>
  <c r="C198" i="7"/>
  <c r="D198" i="7"/>
  <c r="B200" i="7"/>
  <c r="C200" i="7"/>
  <c r="D200" i="7"/>
  <c r="B201" i="7"/>
  <c r="C201" i="7"/>
  <c r="D201" i="7"/>
  <c r="B203" i="7"/>
  <c r="C203" i="7"/>
  <c r="D203" i="7"/>
  <c r="B204" i="7"/>
  <c r="C204" i="7"/>
  <c r="D204" i="7"/>
  <c r="B206" i="7"/>
  <c r="C206" i="7"/>
  <c r="D206" i="7"/>
  <c r="B207" i="7"/>
  <c r="C207" i="7"/>
  <c r="D207" i="7"/>
  <c r="B209" i="7"/>
  <c r="C209" i="7"/>
  <c r="D209" i="7"/>
  <c r="B210" i="7"/>
  <c r="C210" i="7"/>
  <c r="D210" i="7"/>
  <c r="B212" i="7"/>
  <c r="C212" i="7"/>
  <c r="D212" i="7"/>
  <c r="B213" i="7"/>
  <c r="C213" i="7"/>
  <c r="D213" i="7"/>
  <c r="B215" i="7"/>
  <c r="C215" i="7"/>
  <c r="D215" i="7"/>
  <c r="B216" i="7"/>
  <c r="C216" i="7"/>
  <c r="D216" i="7"/>
  <c r="B218" i="7"/>
  <c r="C218" i="7"/>
  <c r="D218" i="7"/>
  <c r="B219" i="7"/>
  <c r="C219" i="7"/>
  <c r="D219" i="7"/>
  <c r="B221" i="7"/>
  <c r="C221" i="7"/>
  <c r="D221" i="7"/>
  <c r="B222" i="7"/>
  <c r="C222" i="7"/>
  <c r="D222" i="7"/>
  <c r="B224" i="7"/>
  <c r="C224" i="7"/>
  <c r="D224" i="7"/>
  <c r="B225" i="7"/>
  <c r="C225" i="7"/>
  <c r="D225" i="7"/>
  <c r="B227" i="7"/>
  <c r="C227" i="7"/>
  <c r="D227" i="7"/>
  <c r="B228" i="7"/>
  <c r="C228" i="7"/>
  <c r="D228" i="7"/>
  <c r="B230" i="7"/>
  <c r="C230" i="7"/>
  <c r="D230" i="7"/>
  <c r="B231" i="7"/>
  <c r="C231" i="7"/>
  <c r="D231" i="7"/>
  <c r="B233" i="7"/>
  <c r="C233" i="7"/>
  <c r="D233" i="7"/>
  <c r="B234" i="7"/>
  <c r="C234" i="7"/>
  <c r="D234" i="7"/>
  <c r="B236" i="7"/>
  <c r="C236" i="7"/>
  <c r="D236" i="7"/>
  <c r="B237" i="7"/>
  <c r="C237" i="7"/>
  <c r="D237" i="7"/>
  <c r="B239" i="7"/>
  <c r="C239" i="7"/>
  <c r="D239" i="7"/>
  <c r="B240" i="7"/>
  <c r="C240" i="7"/>
  <c r="D240" i="7"/>
  <c r="B242" i="7"/>
  <c r="C242" i="7"/>
  <c r="D242" i="7"/>
  <c r="B243" i="7"/>
  <c r="C243" i="7"/>
  <c r="D243" i="7"/>
  <c r="B245" i="7"/>
  <c r="C245" i="7"/>
  <c r="D245" i="7"/>
  <c r="B246" i="7"/>
  <c r="C246" i="7"/>
  <c r="D246" i="7"/>
  <c r="B248" i="7"/>
  <c r="C248" i="7"/>
  <c r="D248" i="7"/>
  <c r="B249" i="7"/>
  <c r="C249" i="7"/>
  <c r="D249" i="7"/>
  <c r="B251" i="7"/>
  <c r="C251" i="7"/>
  <c r="D251" i="7"/>
  <c r="B252" i="7"/>
  <c r="C252" i="7"/>
  <c r="D252" i="7"/>
  <c r="B254" i="7"/>
  <c r="C254" i="7"/>
  <c r="D254" i="7"/>
  <c r="B255" i="7"/>
  <c r="C255" i="7"/>
  <c r="D255" i="7"/>
  <c r="B257" i="7"/>
  <c r="C257" i="7"/>
  <c r="D257" i="7"/>
  <c r="B258" i="7"/>
  <c r="C258" i="7"/>
  <c r="D258" i="7"/>
  <c r="B260" i="7"/>
  <c r="C260" i="7"/>
  <c r="D260" i="7"/>
  <c r="B261" i="7"/>
  <c r="C261" i="7"/>
  <c r="D261" i="7"/>
  <c r="B263" i="7"/>
  <c r="C263" i="7"/>
  <c r="D263" i="7"/>
  <c r="B264" i="7"/>
  <c r="C264" i="7"/>
  <c r="D264" i="7"/>
  <c r="B266" i="7"/>
  <c r="C266" i="7"/>
  <c r="D266" i="7"/>
  <c r="B267" i="7"/>
  <c r="C267" i="7"/>
  <c r="D267" i="7"/>
  <c r="B269" i="7"/>
  <c r="C269" i="7"/>
  <c r="D269" i="7"/>
  <c r="B270" i="7"/>
  <c r="C270" i="7"/>
  <c r="D270" i="7"/>
  <c r="B272" i="7"/>
  <c r="C272" i="7"/>
  <c r="D272" i="7"/>
  <c r="B273" i="7"/>
  <c r="C273" i="7"/>
  <c r="D273" i="7"/>
  <c r="B275" i="7"/>
  <c r="C275" i="7"/>
  <c r="D275" i="7"/>
  <c r="B276" i="7"/>
  <c r="C276" i="7"/>
  <c r="D276" i="7"/>
  <c r="B278" i="7"/>
  <c r="C278" i="7"/>
  <c r="D278" i="7"/>
  <c r="B279" i="7"/>
  <c r="C279" i="7"/>
  <c r="D279" i="7"/>
  <c r="B281" i="7"/>
  <c r="C281" i="7"/>
  <c r="D281" i="7"/>
  <c r="B282" i="7"/>
  <c r="C282" i="7"/>
  <c r="D282" i="7"/>
  <c r="B284" i="7"/>
  <c r="C284" i="7"/>
  <c r="D284" i="7"/>
  <c r="B285" i="7"/>
  <c r="C285" i="7"/>
  <c r="D285" i="7"/>
  <c r="B287" i="7"/>
  <c r="C287" i="7"/>
  <c r="D287" i="7"/>
  <c r="B288" i="7"/>
  <c r="C288" i="7"/>
  <c r="D288" i="7"/>
  <c r="B290" i="7"/>
  <c r="C290" i="7"/>
  <c r="D290" i="7"/>
  <c r="B291" i="7"/>
  <c r="C291" i="7"/>
  <c r="D291" i="7"/>
  <c r="B293" i="7"/>
  <c r="C293" i="7"/>
  <c r="D293" i="7"/>
  <c r="B294" i="7"/>
  <c r="C294" i="7"/>
  <c r="D294" i="7"/>
  <c r="B296" i="7"/>
  <c r="C296" i="7"/>
  <c r="D296" i="7"/>
  <c r="B297" i="7"/>
  <c r="C297" i="7"/>
  <c r="D297" i="7"/>
  <c r="B299" i="7"/>
  <c r="C299" i="7"/>
  <c r="D299" i="7"/>
  <c r="B300" i="7"/>
  <c r="C300" i="7"/>
  <c r="D300" i="7"/>
  <c r="B302" i="7"/>
  <c r="C302" i="7"/>
  <c r="D302" i="7"/>
  <c r="B303" i="7"/>
  <c r="C303" i="7"/>
  <c r="D303" i="7"/>
  <c r="B305" i="7"/>
  <c r="C305" i="7"/>
  <c r="D305" i="7"/>
  <c r="B306" i="7"/>
  <c r="C306" i="7"/>
  <c r="D306" i="7"/>
  <c r="B308" i="7"/>
  <c r="C308" i="7"/>
  <c r="D308" i="7"/>
  <c r="B309" i="7"/>
  <c r="C309" i="7"/>
  <c r="D309" i="7"/>
  <c r="B311" i="7"/>
  <c r="C311" i="7"/>
  <c r="D311" i="7"/>
  <c r="B312" i="7"/>
  <c r="C312" i="7"/>
  <c r="D312" i="7"/>
  <c r="B314" i="7"/>
  <c r="C314" i="7"/>
  <c r="D314" i="7"/>
  <c r="B315" i="7"/>
  <c r="C315" i="7"/>
  <c r="D315" i="7"/>
  <c r="B317" i="7"/>
  <c r="C317" i="7"/>
  <c r="D317" i="7"/>
  <c r="B318" i="7"/>
  <c r="C318" i="7"/>
  <c r="D318" i="7"/>
  <c r="B320" i="7"/>
  <c r="C320" i="7"/>
  <c r="D320" i="7"/>
  <c r="B321" i="7"/>
  <c r="C321" i="7"/>
  <c r="D321" i="7"/>
  <c r="B323" i="7"/>
  <c r="C323" i="7"/>
  <c r="D323" i="7"/>
  <c r="B324" i="7"/>
  <c r="C324" i="7"/>
  <c r="D324" i="7"/>
  <c r="B326" i="7"/>
  <c r="C326" i="7"/>
  <c r="D326" i="7"/>
  <c r="B327" i="7"/>
  <c r="C327" i="7"/>
  <c r="D327" i="7"/>
  <c r="B329" i="7"/>
  <c r="C329" i="7"/>
  <c r="D329" i="7"/>
  <c r="B330" i="7"/>
  <c r="C330" i="7"/>
  <c r="D330" i="7"/>
  <c r="B332" i="7"/>
  <c r="C332" i="7"/>
  <c r="D332" i="7"/>
  <c r="B333" i="7"/>
  <c r="C333" i="7"/>
  <c r="D333" i="7"/>
  <c r="B335" i="7"/>
  <c r="C335" i="7"/>
  <c r="D335" i="7"/>
  <c r="B336" i="7"/>
  <c r="C336" i="7"/>
  <c r="D336" i="7"/>
  <c r="B338" i="7"/>
  <c r="C338" i="7"/>
  <c r="D338" i="7"/>
  <c r="B339" i="7"/>
  <c r="C339" i="7"/>
  <c r="D339" i="7"/>
  <c r="B341" i="7"/>
  <c r="C341" i="7"/>
  <c r="D341" i="7"/>
  <c r="B342" i="7"/>
  <c r="C342" i="7"/>
  <c r="D342" i="7"/>
  <c r="B344" i="7"/>
  <c r="C344" i="7"/>
  <c r="D344" i="7"/>
  <c r="B345" i="7"/>
  <c r="C345" i="7"/>
  <c r="D345" i="7"/>
  <c r="B347" i="7"/>
  <c r="C347" i="7"/>
  <c r="D347" i="7"/>
  <c r="B348" i="7"/>
  <c r="C348" i="7"/>
  <c r="D348" i="7"/>
  <c r="B350" i="7"/>
  <c r="C350" i="7"/>
  <c r="D350" i="7"/>
  <c r="B351" i="7"/>
  <c r="C351" i="7"/>
  <c r="D351" i="7"/>
  <c r="B353" i="7"/>
  <c r="C353" i="7"/>
  <c r="D353" i="7"/>
  <c r="B354" i="7"/>
  <c r="C354" i="7"/>
  <c r="D354" i="7"/>
  <c r="B356" i="7"/>
  <c r="C356" i="7"/>
  <c r="D356" i="7"/>
  <c r="B357" i="7"/>
  <c r="C357" i="7"/>
  <c r="D357" i="7"/>
  <c r="B359" i="7"/>
  <c r="C359" i="7"/>
  <c r="D359" i="7"/>
  <c r="B360" i="7"/>
  <c r="C360" i="7"/>
  <c r="D360" i="7"/>
  <c r="B362" i="7"/>
  <c r="C362" i="7"/>
  <c r="D362" i="7"/>
  <c r="B363" i="7"/>
  <c r="C363" i="7"/>
  <c r="D363" i="7"/>
  <c r="B365" i="7"/>
  <c r="C365" i="7"/>
  <c r="D365" i="7"/>
  <c r="B366" i="7"/>
  <c r="C366" i="7"/>
  <c r="D366" i="7"/>
  <c r="B368" i="7"/>
  <c r="C368" i="7"/>
  <c r="D368" i="7"/>
  <c r="B369" i="7"/>
  <c r="C369" i="7"/>
  <c r="D369" i="7"/>
  <c r="B371" i="7"/>
  <c r="C371" i="7"/>
  <c r="D371" i="7"/>
  <c r="B372" i="7"/>
  <c r="C372" i="7"/>
  <c r="D372" i="7"/>
  <c r="B374" i="7"/>
  <c r="C374" i="7"/>
  <c r="D374" i="7"/>
  <c r="B375" i="7"/>
  <c r="C375" i="7"/>
  <c r="D375" i="7"/>
  <c r="B377" i="7"/>
  <c r="C377" i="7"/>
  <c r="D377" i="7"/>
  <c r="B378" i="7"/>
  <c r="C378" i="7"/>
  <c r="D378" i="7"/>
  <c r="B380" i="7"/>
  <c r="C380" i="7"/>
  <c r="D380" i="7"/>
  <c r="B381" i="7"/>
  <c r="C381" i="7"/>
  <c r="D381" i="7"/>
  <c r="B383" i="7"/>
  <c r="C383" i="7"/>
  <c r="D383" i="7"/>
  <c r="B384" i="7"/>
  <c r="C384" i="7"/>
  <c r="D384" i="7"/>
  <c r="B386" i="7"/>
  <c r="C386" i="7"/>
  <c r="D386" i="7"/>
  <c r="B387" i="7"/>
  <c r="C387" i="7"/>
  <c r="D387" i="7"/>
  <c r="B389" i="7"/>
  <c r="C389" i="7"/>
  <c r="D389" i="7"/>
  <c r="B390" i="7"/>
  <c r="C390" i="7"/>
  <c r="D390" i="7"/>
  <c r="B392" i="7"/>
  <c r="C392" i="7"/>
  <c r="D392" i="7"/>
  <c r="B393" i="7"/>
  <c r="C393" i="7"/>
  <c r="D393" i="7"/>
  <c r="B395" i="7"/>
  <c r="C395" i="7"/>
  <c r="D395" i="7"/>
  <c r="B396" i="7"/>
  <c r="C396" i="7"/>
  <c r="D396" i="7"/>
  <c r="B398" i="7"/>
  <c r="C398" i="7"/>
  <c r="D398" i="7"/>
  <c r="B399" i="7"/>
  <c r="C399" i="7"/>
  <c r="D399" i="7"/>
  <c r="B401" i="7"/>
  <c r="C401" i="7"/>
  <c r="D401" i="7"/>
  <c r="B402" i="7"/>
  <c r="C402" i="7"/>
  <c r="D402" i="7"/>
  <c r="B404" i="7"/>
  <c r="C404" i="7"/>
  <c r="D404" i="7"/>
  <c r="B405" i="7"/>
  <c r="C405" i="7"/>
  <c r="D405" i="7"/>
  <c r="B407" i="7"/>
  <c r="C407" i="7"/>
  <c r="D407" i="7"/>
  <c r="B408" i="7"/>
  <c r="C408" i="7"/>
  <c r="D408" i="7"/>
  <c r="B410" i="7"/>
  <c r="C410" i="7"/>
  <c r="D410" i="7"/>
  <c r="B411" i="7"/>
  <c r="C411" i="7"/>
  <c r="D411" i="7"/>
  <c r="B413" i="7"/>
  <c r="C413" i="7"/>
  <c r="D413" i="7"/>
  <c r="B414" i="7"/>
  <c r="C414" i="7"/>
  <c r="D414" i="7"/>
  <c r="B416" i="7"/>
  <c r="C416" i="7"/>
  <c r="D416" i="7"/>
  <c r="B417" i="7"/>
  <c r="C417" i="7"/>
  <c r="D417" i="7"/>
  <c r="B419" i="7"/>
  <c r="C419" i="7"/>
  <c r="D419" i="7"/>
  <c r="B420" i="7"/>
  <c r="C420" i="7"/>
  <c r="D420" i="7"/>
  <c r="B422" i="7"/>
  <c r="C422" i="7"/>
  <c r="D422" i="7"/>
  <c r="B423" i="7"/>
  <c r="C423" i="7"/>
  <c r="D423" i="7"/>
  <c r="B425" i="7"/>
  <c r="C425" i="7"/>
  <c r="D425" i="7"/>
  <c r="B426" i="7"/>
  <c r="C426" i="7"/>
  <c r="D426" i="7"/>
  <c r="B428" i="7"/>
  <c r="C428" i="7"/>
  <c r="D428" i="7"/>
  <c r="B429" i="7"/>
  <c r="C429" i="7"/>
  <c r="D429" i="7"/>
  <c r="B431" i="7"/>
  <c r="C431" i="7"/>
  <c r="D431" i="7"/>
  <c r="B432" i="7"/>
  <c r="C432" i="7"/>
  <c r="D432" i="7"/>
  <c r="B434" i="7"/>
  <c r="C434" i="7"/>
  <c r="D434" i="7"/>
  <c r="B435" i="7"/>
  <c r="C435" i="7"/>
  <c r="D435" i="7"/>
  <c r="B437" i="7"/>
  <c r="C437" i="7"/>
  <c r="D437" i="7"/>
  <c r="B438" i="7"/>
  <c r="C438" i="7"/>
  <c r="D438" i="7"/>
  <c r="B440" i="7"/>
  <c r="C440" i="7"/>
  <c r="D440" i="7"/>
  <c r="B441" i="7"/>
  <c r="C441" i="7"/>
  <c r="D441" i="7"/>
  <c r="B443" i="7"/>
  <c r="C443" i="7"/>
  <c r="D443" i="7"/>
  <c r="B444" i="7"/>
  <c r="C444" i="7"/>
  <c r="D444" i="7"/>
  <c r="B446" i="7"/>
  <c r="C446" i="7"/>
  <c r="D446" i="7"/>
  <c r="B447" i="7"/>
  <c r="C447" i="7"/>
  <c r="D447" i="7"/>
  <c r="B449" i="7"/>
  <c r="C449" i="7"/>
  <c r="D449" i="7"/>
  <c r="B450" i="7"/>
  <c r="C450" i="7"/>
  <c r="D450" i="7"/>
  <c r="B452" i="7"/>
  <c r="C452" i="7"/>
  <c r="D452" i="7"/>
  <c r="B453" i="7"/>
  <c r="C453" i="7"/>
  <c r="D453" i="7"/>
  <c r="B455" i="7"/>
  <c r="C455" i="7"/>
  <c r="D455" i="7"/>
  <c r="B456" i="7"/>
  <c r="C456" i="7"/>
  <c r="D456" i="7"/>
  <c r="B458" i="7"/>
  <c r="C458" i="7"/>
  <c r="D458" i="7"/>
  <c r="B459" i="7"/>
  <c r="C459" i="7"/>
  <c r="D459" i="7"/>
  <c r="B461" i="7"/>
  <c r="C461" i="7"/>
  <c r="D461" i="7"/>
  <c r="B462" i="7"/>
  <c r="C462" i="7"/>
  <c r="D462" i="7"/>
  <c r="B464" i="7"/>
  <c r="C464" i="7"/>
  <c r="D464" i="7"/>
  <c r="B465" i="7"/>
  <c r="C465" i="7"/>
  <c r="D465" i="7"/>
  <c r="B467" i="7"/>
  <c r="C467" i="7"/>
  <c r="D467" i="7"/>
  <c r="B468" i="7"/>
  <c r="C468" i="7"/>
  <c r="D468" i="7"/>
  <c r="B470" i="7"/>
  <c r="C470" i="7"/>
  <c r="D470" i="7"/>
  <c r="B471" i="7"/>
  <c r="C471" i="7"/>
  <c r="D471" i="7"/>
  <c r="B473" i="7"/>
  <c r="C473" i="7"/>
  <c r="D473" i="7"/>
  <c r="B474" i="7"/>
  <c r="C474" i="7"/>
  <c r="D474" i="7"/>
  <c r="B476" i="7"/>
  <c r="C476" i="7"/>
  <c r="D476" i="7"/>
  <c r="B477" i="7"/>
  <c r="C477" i="7"/>
  <c r="D477" i="7"/>
  <c r="B479" i="7"/>
  <c r="C479" i="7"/>
  <c r="D479" i="7"/>
  <c r="B480" i="7"/>
  <c r="C480" i="7"/>
  <c r="D480" i="7"/>
  <c r="B482" i="7"/>
  <c r="C482" i="7"/>
  <c r="D482" i="7"/>
  <c r="B483" i="7"/>
  <c r="C483" i="7"/>
  <c r="D483" i="7"/>
  <c r="B485" i="7"/>
  <c r="C485" i="7"/>
  <c r="D485" i="7"/>
  <c r="B486" i="7"/>
  <c r="C486" i="7"/>
  <c r="D486" i="7"/>
  <c r="B488" i="7"/>
  <c r="C488" i="7"/>
  <c r="D488" i="7"/>
  <c r="B489" i="7"/>
  <c r="C489" i="7"/>
  <c r="D489" i="7"/>
  <c r="B491" i="7"/>
  <c r="C491" i="7"/>
  <c r="D491" i="7"/>
  <c r="B492" i="7"/>
  <c r="C492" i="7"/>
  <c r="D492" i="7"/>
  <c r="B494" i="7"/>
  <c r="C494" i="7"/>
  <c r="D494" i="7"/>
  <c r="B495" i="7"/>
  <c r="C495" i="7"/>
  <c r="D495" i="7"/>
  <c r="B497" i="7"/>
  <c r="C497" i="7"/>
  <c r="D497" i="7"/>
  <c r="B498" i="7"/>
  <c r="C498" i="7"/>
  <c r="D498" i="7"/>
  <c r="B500" i="7"/>
  <c r="C500" i="7"/>
  <c r="D500" i="7"/>
  <c r="B501" i="7"/>
  <c r="C501" i="7"/>
  <c r="D501" i="7"/>
  <c r="B503" i="7"/>
  <c r="C503" i="7"/>
  <c r="D503" i="7"/>
  <c r="B504" i="7"/>
  <c r="C504" i="7"/>
  <c r="D504" i="7"/>
  <c r="B506" i="7"/>
  <c r="C506" i="7"/>
  <c r="D506" i="7"/>
  <c r="B507" i="7"/>
  <c r="C507" i="7"/>
  <c r="D507" i="7"/>
  <c r="B509" i="7"/>
  <c r="C509" i="7"/>
  <c r="D509" i="7"/>
  <c r="B510" i="7"/>
  <c r="C510" i="7"/>
  <c r="D510" i="7"/>
  <c r="B512" i="7"/>
  <c r="C512" i="7"/>
  <c r="D512" i="7"/>
  <c r="B513" i="7"/>
  <c r="C513" i="7"/>
  <c r="D513" i="7"/>
  <c r="B515" i="7"/>
  <c r="C515" i="7"/>
  <c r="D515" i="7"/>
  <c r="B516" i="7"/>
  <c r="C516" i="7"/>
  <c r="D516" i="7"/>
  <c r="B518" i="7"/>
  <c r="C518" i="7"/>
  <c r="D518" i="7"/>
  <c r="B519" i="7"/>
  <c r="C519" i="7"/>
  <c r="D519" i="7"/>
  <c r="B521" i="7"/>
  <c r="C521" i="7"/>
  <c r="D521" i="7"/>
  <c r="B522" i="7"/>
  <c r="C522" i="7"/>
  <c r="D522" i="7"/>
  <c r="B524" i="7"/>
  <c r="C524" i="7"/>
  <c r="D524" i="7"/>
  <c r="B525" i="7"/>
  <c r="C525" i="7"/>
  <c r="D525" i="7"/>
  <c r="B527" i="7"/>
  <c r="C527" i="7"/>
  <c r="D527" i="7"/>
  <c r="B528" i="7"/>
  <c r="C528" i="7"/>
  <c r="D528" i="7"/>
  <c r="B530" i="7"/>
  <c r="C530" i="7"/>
  <c r="D530" i="7"/>
  <c r="B531" i="7"/>
  <c r="C531" i="7"/>
  <c r="D531" i="7"/>
  <c r="B533" i="7"/>
  <c r="C533" i="7"/>
  <c r="D533" i="7"/>
  <c r="B534" i="7"/>
  <c r="C534" i="7"/>
  <c r="D534" i="7"/>
  <c r="B536" i="7"/>
  <c r="C536" i="7"/>
  <c r="D536" i="7"/>
  <c r="B537" i="7"/>
  <c r="C537" i="7"/>
  <c r="D537" i="7"/>
  <c r="B539" i="7"/>
  <c r="C539" i="7"/>
  <c r="D539" i="7"/>
  <c r="B540" i="7"/>
  <c r="C540" i="7"/>
  <c r="D540" i="7"/>
  <c r="B542" i="7"/>
  <c r="C542" i="7"/>
  <c r="D542" i="7"/>
  <c r="B543" i="7"/>
  <c r="C543" i="7"/>
  <c r="D543" i="7"/>
  <c r="B545" i="7"/>
  <c r="C545" i="7"/>
  <c r="D545" i="7"/>
  <c r="B546" i="7"/>
  <c r="C546" i="7"/>
  <c r="D546" i="7"/>
  <c r="B548" i="7"/>
  <c r="C548" i="7"/>
  <c r="D548" i="7"/>
  <c r="B549" i="7"/>
  <c r="C549" i="7"/>
  <c r="D549" i="7"/>
  <c r="B551" i="7"/>
  <c r="C551" i="7"/>
  <c r="D551" i="7"/>
  <c r="B552" i="7"/>
  <c r="C552" i="7"/>
  <c r="D552" i="7"/>
  <c r="B554" i="7"/>
  <c r="C554" i="7"/>
  <c r="D554" i="7"/>
  <c r="B555" i="7"/>
  <c r="C555" i="7"/>
  <c r="D555" i="7"/>
  <c r="B557" i="7"/>
  <c r="C557" i="7"/>
  <c r="D557" i="7"/>
  <c r="B558" i="7"/>
  <c r="C558" i="7"/>
  <c r="D558" i="7"/>
  <c r="B560" i="7"/>
  <c r="C560" i="7"/>
  <c r="D560" i="7"/>
  <c r="B561" i="7"/>
  <c r="C561" i="7"/>
  <c r="D561" i="7"/>
  <c r="B563" i="7"/>
  <c r="C563" i="7"/>
  <c r="D563" i="7"/>
  <c r="B564" i="7"/>
  <c r="C564" i="7"/>
  <c r="D564" i="7"/>
  <c r="B566" i="7"/>
  <c r="C566" i="7"/>
  <c r="D566" i="7"/>
  <c r="B567" i="7"/>
  <c r="C567" i="7"/>
  <c r="D567" i="7"/>
  <c r="B569" i="7"/>
  <c r="C569" i="7"/>
  <c r="D569" i="7"/>
  <c r="B570" i="7"/>
  <c r="C570" i="7"/>
  <c r="D570" i="7"/>
  <c r="B572" i="7"/>
  <c r="C572" i="7"/>
  <c r="D572" i="7"/>
  <c r="B573" i="7"/>
  <c r="C573" i="7"/>
  <c r="D573" i="7"/>
  <c r="B575" i="7"/>
  <c r="C575" i="7"/>
  <c r="D575" i="7"/>
  <c r="B576" i="7"/>
  <c r="C576" i="7"/>
  <c r="D576" i="7"/>
  <c r="B578" i="7"/>
  <c r="C578" i="7"/>
  <c r="D578" i="7"/>
  <c r="B579" i="7"/>
  <c r="C579" i="7"/>
  <c r="D579" i="7"/>
  <c r="B581" i="7"/>
  <c r="C581" i="7"/>
  <c r="D581" i="7"/>
  <c r="B582" i="7"/>
  <c r="C582" i="7"/>
  <c r="D582" i="7"/>
  <c r="B584" i="7"/>
  <c r="C584" i="7"/>
  <c r="D584" i="7"/>
  <c r="B585" i="7"/>
  <c r="C585" i="7"/>
  <c r="D585" i="7"/>
  <c r="B587" i="7"/>
  <c r="C587" i="7"/>
  <c r="D587" i="7"/>
  <c r="B588" i="7"/>
  <c r="C588" i="7"/>
  <c r="D588" i="7"/>
  <c r="B590" i="7"/>
  <c r="C590" i="7"/>
  <c r="D590" i="7"/>
  <c r="B591" i="7"/>
  <c r="C591" i="7"/>
  <c r="D591" i="7"/>
  <c r="B593" i="7"/>
  <c r="C593" i="7"/>
  <c r="D593" i="7"/>
  <c r="B594" i="7"/>
  <c r="C594" i="7"/>
  <c r="D594" i="7"/>
  <c r="B596" i="7"/>
  <c r="C596" i="7"/>
  <c r="D596" i="7"/>
  <c r="B597" i="7"/>
  <c r="C597" i="7"/>
  <c r="D597" i="7"/>
  <c r="B599" i="7"/>
  <c r="C599" i="7"/>
  <c r="D599" i="7"/>
  <c r="B600" i="7"/>
  <c r="C600" i="7"/>
  <c r="D600" i="7"/>
  <c r="B602" i="7"/>
  <c r="C602" i="7"/>
  <c r="D602" i="7"/>
  <c r="B603" i="7"/>
  <c r="C603" i="7"/>
  <c r="D603" i="7"/>
  <c r="B605" i="7"/>
  <c r="C605" i="7"/>
  <c r="D605" i="7"/>
  <c r="B606" i="7"/>
  <c r="C606" i="7"/>
  <c r="D606" i="7"/>
  <c r="B608" i="7"/>
  <c r="C608" i="7"/>
  <c r="D608" i="7"/>
  <c r="B609" i="7"/>
  <c r="C609" i="7"/>
  <c r="D609" i="7"/>
  <c r="B611" i="7"/>
  <c r="C611" i="7"/>
  <c r="D611" i="7"/>
  <c r="B612" i="7"/>
  <c r="C612" i="7"/>
  <c r="D612" i="7"/>
  <c r="B614" i="7"/>
  <c r="C614" i="7"/>
  <c r="D614" i="7"/>
  <c r="B615" i="7"/>
  <c r="C615" i="7"/>
  <c r="D615" i="7"/>
  <c r="B617" i="7"/>
  <c r="C617" i="7"/>
  <c r="D617" i="7"/>
  <c r="B618" i="7"/>
  <c r="C618" i="7"/>
  <c r="D618" i="7"/>
  <c r="B620" i="7"/>
  <c r="C620" i="7"/>
  <c r="D620" i="7"/>
  <c r="B621" i="7"/>
  <c r="C621" i="7"/>
  <c r="D621" i="7"/>
  <c r="B623" i="7"/>
  <c r="C623" i="7"/>
  <c r="D623" i="7"/>
  <c r="B624" i="7"/>
  <c r="C624" i="7"/>
  <c r="D624" i="7"/>
  <c r="B626" i="7"/>
  <c r="C626" i="7"/>
  <c r="D626" i="7"/>
  <c r="B627" i="7"/>
  <c r="C627" i="7"/>
  <c r="D627" i="7"/>
  <c r="B629" i="7"/>
  <c r="C629" i="7"/>
  <c r="D629" i="7"/>
  <c r="B630" i="7"/>
  <c r="C630" i="7"/>
  <c r="D630" i="7"/>
  <c r="B632" i="7"/>
  <c r="C632" i="7"/>
  <c r="D632" i="7"/>
  <c r="B633" i="7"/>
  <c r="C633" i="7"/>
  <c r="D633" i="7"/>
  <c r="B635" i="7"/>
  <c r="C635" i="7"/>
  <c r="D635" i="7"/>
  <c r="B636" i="7"/>
  <c r="C636" i="7"/>
  <c r="D636" i="7"/>
  <c r="B638" i="7"/>
  <c r="C638" i="7"/>
  <c r="D638" i="7"/>
  <c r="B639" i="7"/>
  <c r="C639" i="7"/>
  <c r="D639" i="7"/>
  <c r="B641" i="7"/>
  <c r="C641" i="7"/>
  <c r="D641" i="7"/>
  <c r="B642" i="7"/>
  <c r="C642" i="7"/>
  <c r="D642" i="7"/>
  <c r="B644" i="7"/>
  <c r="C644" i="7"/>
  <c r="D644" i="7"/>
  <c r="B645" i="7"/>
  <c r="C645" i="7"/>
  <c r="D645" i="7"/>
  <c r="B647" i="7"/>
  <c r="C647" i="7"/>
  <c r="D647" i="7"/>
  <c r="B648" i="7"/>
  <c r="C648" i="7"/>
  <c r="D648" i="7"/>
  <c r="B650" i="7"/>
  <c r="C650" i="7"/>
  <c r="D650" i="7"/>
  <c r="B651" i="7"/>
  <c r="C651" i="7"/>
  <c r="D651" i="7"/>
  <c r="B653" i="7"/>
  <c r="C653" i="7"/>
  <c r="D653" i="7"/>
  <c r="B654" i="7"/>
  <c r="C654" i="7"/>
  <c r="D654" i="7"/>
  <c r="B656" i="7"/>
  <c r="C656" i="7"/>
  <c r="D656" i="7"/>
  <c r="B657" i="7"/>
  <c r="C657" i="7"/>
  <c r="D657" i="7"/>
  <c r="B659" i="7"/>
  <c r="C659" i="7"/>
  <c r="D659" i="7"/>
  <c r="B660" i="7"/>
  <c r="C660" i="7"/>
  <c r="D660" i="7"/>
  <c r="B662" i="7"/>
  <c r="C662" i="7"/>
  <c r="D662" i="7"/>
  <c r="B663" i="7"/>
  <c r="C663" i="7"/>
  <c r="D663" i="7"/>
  <c r="B665" i="7"/>
  <c r="C665" i="7"/>
  <c r="D665" i="7"/>
  <c r="B666" i="7"/>
  <c r="C666" i="7"/>
  <c r="D666" i="7"/>
  <c r="B668" i="7"/>
  <c r="C668" i="7"/>
  <c r="D668" i="7"/>
  <c r="B669" i="7"/>
  <c r="C669" i="7"/>
  <c r="D669" i="7"/>
  <c r="B671" i="7"/>
  <c r="C671" i="7"/>
  <c r="D671" i="7"/>
  <c r="B672" i="7"/>
  <c r="C672" i="7"/>
  <c r="D672" i="7"/>
  <c r="B674" i="7"/>
  <c r="C674" i="7"/>
  <c r="D674" i="7"/>
  <c r="B675" i="7"/>
  <c r="C675" i="7"/>
  <c r="D675" i="7"/>
  <c r="B677" i="7"/>
  <c r="C677" i="7"/>
  <c r="D677" i="7"/>
  <c r="B678" i="7"/>
  <c r="C678" i="7"/>
  <c r="D678" i="7"/>
  <c r="B680" i="7"/>
  <c r="C680" i="7"/>
  <c r="D680" i="7"/>
  <c r="B681" i="7"/>
  <c r="C681" i="7"/>
  <c r="D681" i="7"/>
  <c r="B683" i="7"/>
  <c r="C683" i="7"/>
  <c r="D683" i="7"/>
  <c r="B684" i="7"/>
  <c r="C684" i="7"/>
  <c r="D684" i="7"/>
  <c r="B686" i="7"/>
  <c r="C686" i="7"/>
  <c r="D686" i="7"/>
  <c r="B687" i="7"/>
  <c r="C687" i="7"/>
  <c r="D687" i="7"/>
  <c r="B689" i="7"/>
  <c r="C689" i="7"/>
  <c r="D689" i="7"/>
  <c r="B690" i="7"/>
  <c r="C690" i="7"/>
  <c r="D690" i="7"/>
  <c r="B692" i="7"/>
  <c r="C692" i="7"/>
  <c r="D692" i="7"/>
  <c r="B693" i="7"/>
  <c r="C693" i="7"/>
  <c r="D693" i="7"/>
  <c r="B695" i="7"/>
  <c r="C695" i="7"/>
  <c r="D695" i="7"/>
  <c r="B696" i="7"/>
  <c r="C696" i="7"/>
  <c r="D696" i="7"/>
  <c r="B698" i="7"/>
  <c r="C698" i="7"/>
  <c r="D698" i="7"/>
  <c r="B699" i="7"/>
  <c r="C699" i="7"/>
  <c r="D699" i="7"/>
  <c r="B701" i="7"/>
  <c r="C701" i="7"/>
  <c r="D701" i="7"/>
  <c r="B702" i="7"/>
  <c r="C702" i="7"/>
  <c r="D702" i="7"/>
  <c r="B704" i="7"/>
  <c r="C704" i="7"/>
  <c r="D704" i="7"/>
  <c r="B705" i="7"/>
  <c r="C705" i="7"/>
  <c r="D705" i="7"/>
  <c r="B707" i="7"/>
  <c r="C707" i="7"/>
  <c r="D707" i="7"/>
  <c r="B708" i="7"/>
  <c r="C708" i="7"/>
  <c r="D708" i="7"/>
  <c r="B710" i="7"/>
  <c r="C710" i="7"/>
  <c r="D710" i="7"/>
  <c r="B711" i="7"/>
  <c r="C711" i="7"/>
  <c r="D711" i="7"/>
  <c r="B713" i="7"/>
  <c r="C713" i="7"/>
  <c r="D713" i="7"/>
  <c r="B714" i="7"/>
  <c r="C714" i="7"/>
  <c r="D714" i="7"/>
  <c r="B716" i="7"/>
  <c r="C716" i="7"/>
  <c r="D716" i="7"/>
  <c r="B717" i="7"/>
  <c r="C717" i="7"/>
  <c r="D717" i="7"/>
  <c r="B719" i="7"/>
  <c r="C719" i="7"/>
  <c r="D719" i="7"/>
  <c r="B720" i="7"/>
  <c r="C720" i="7"/>
  <c r="D720" i="7"/>
  <c r="B722" i="7"/>
  <c r="C722" i="7"/>
  <c r="D722" i="7"/>
  <c r="B723" i="7"/>
  <c r="C723" i="7"/>
  <c r="D723" i="7"/>
  <c r="B725" i="7"/>
  <c r="C725" i="7"/>
  <c r="D725" i="7"/>
  <c r="B726" i="7"/>
  <c r="C726" i="7"/>
  <c r="D726" i="7"/>
  <c r="B728" i="7"/>
  <c r="C728" i="7"/>
  <c r="D728" i="7"/>
  <c r="B729" i="7"/>
  <c r="C729" i="7"/>
  <c r="D729" i="7"/>
  <c r="B731" i="7"/>
  <c r="C731" i="7"/>
  <c r="D731" i="7"/>
  <c r="B732" i="7"/>
  <c r="C732" i="7"/>
  <c r="D732" i="7"/>
  <c r="B734" i="7"/>
  <c r="C734" i="7"/>
  <c r="D734" i="7"/>
  <c r="B735" i="7"/>
  <c r="C735" i="7"/>
  <c r="D735" i="7"/>
  <c r="B737" i="7"/>
  <c r="C737" i="7"/>
  <c r="D737" i="7"/>
  <c r="B738" i="7"/>
  <c r="C738" i="7"/>
  <c r="D738" i="7"/>
  <c r="B740" i="7"/>
  <c r="C740" i="7"/>
  <c r="D740" i="7"/>
  <c r="B741" i="7"/>
  <c r="C741" i="7"/>
  <c r="D741" i="7"/>
  <c r="B743" i="7"/>
  <c r="C743" i="7"/>
  <c r="D743" i="7"/>
  <c r="B744" i="7"/>
  <c r="C744" i="7"/>
  <c r="D744" i="7"/>
  <c r="B746" i="7"/>
  <c r="C746" i="7"/>
  <c r="D746" i="7"/>
  <c r="B747" i="7"/>
  <c r="C747" i="7"/>
  <c r="D747" i="7"/>
  <c r="B749" i="7"/>
  <c r="C749" i="7"/>
  <c r="D749" i="7"/>
  <c r="B750" i="7"/>
  <c r="C750" i="7"/>
  <c r="D750" i="7"/>
  <c r="B752" i="7"/>
  <c r="C752" i="7"/>
  <c r="D752" i="7"/>
  <c r="B753" i="7"/>
  <c r="C753" i="7"/>
  <c r="D753" i="7"/>
  <c r="B755" i="7"/>
  <c r="C755" i="7"/>
  <c r="D755" i="7"/>
  <c r="B756" i="7"/>
  <c r="C756" i="7"/>
  <c r="D756" i="7"/>
  <c r="B758" i="7"/>
  <c r="C758" i="7"/>
  <c r="D758" i="7"/>
  <c r="B759" i="7"/>
  <c r="C759" i="7"/>
  <c r="D759" i="7"/>
  <c r="B761" i="7"/>
  <c r="C761" i="7"/>
  <c r="D761" i="7"/>
  <c r="B762" i="7"/>
  <c r="C762" i="7"/>
  <c r="D762" i="7"/>
  <c r="B764" i="7"/>
  <c r="C764" i="7"/>
  <c r="D764" i="7"/>
  <c r="B765" i="7"/>
  <c r="C765" i="7"/>
  <c r="D765" i="7"/>
  <c r="B767" i="7"/>
  <c r="C767" i="7"/>
  <c r="D767" i="7"/>
  <c r="B768" i="7"/>
  <c r="C768" i="7"/>
  <c r="D768" i="7"/>
  <c r="B770" i="7"/>
  <c r="C770" i="7"/>
  <c r="D770" i="7"/>
  <c r="B771" i="7"/>
  <c r="C771" i="7"/>
  <c r="D771" i="7"/>
  <c r="B773" i="7"/>
  <c r="C773" i="7"/>
  <c r="D773" i="7"/>
  <c r="B774" i="7"/>
  <c r="C774" i="7"/>
  <c r="D774" i="7"/>
  <c r="B776" i="7"/>
  <c r="C776" i="7"/>
  <c r="D776" i="7"/>
  <c r="B777" i="7"/>
  <c r="C777" i="7"/>
  <c r="D777" i="7"/>
  <c r="B779" i="7"/>
  <c r="C779" i="7"/>
  <c r="D779" i="7"/>
  <c r="B780" i="7"/>
  <c r="C780" i="7"/>
  <c r="D780" i="7"/>
  <c r="B782" i="7"/>
  <c r="C782" i="7"/>
  <c r="D782" i="7"/>
  <c r="B783" i="7"/>
  <c r="C783" i="7"/>
  <c r="D783" i="7"/>
  <c r="B785" i="7"/>
  <c r="C785" i="7"/>
  <c r="D785" i="7"/>
  <c r="B786" i="7"/>
  <c r="C786" i="7"/>
  <c r="D786" i="7"/>
  <c r="B788" i="7"/>
  <c r="C788" i="7"/>
  <c r="D788" i="7"/>
  <c r="B789" i="7"/>
  <c r="C789" i="7"/>
  <c r="D789" i="7"/>
  <c r="B791" i="7"/>
  <c r="C791" i="7"/>
  <c r="D791" i="7"/>
  <c r="B792" i="7"/>
  <c r="C792" i="7"/>
  <c r="D792" i="7"/>
  <c r="B794" i="7"/>
  <c r="C794" i="7"/>
  <c r="D794" i="7"/>
  <c r="B795" i="7"/>
  <c r="C795" i="7"/>
  <c r="D795" i="7"/>
  <c r="B797" i="7"/>
  <c r="C797" i="7"/>
  <c r="D797" i="7"/>
  <c r="B798" i="7"/>
  <c r="C798" i="7"/>
  <c r="D798" i="7"/>
  <c r="B800" i="7"/>
  <c r="C800" i="7"/>
  <c r="D800" i="7"/>
  <c r="B801" i="7"/>
  <c r="C801" i="7"/>
  <c r="D801" i="7"/>
  <c r="B803" i="7"/>
  <c r="C803" i="7"/>
  <c r="D803" i="7"/>
  <c r="B804" i="7"/>
  <c r="C804" i="7"/>
  <c r="D804" i="7"/>
  <c r="B806" i="7"/>
  <c r="C806" i="7"/>
  <c r="D806" i="7"/>
  <c r="B807" i="7"/>
  <c r="C807" i="7"/>
  <c r="D807" i="7"/>
  <c r="B809" i="7"/>
  <c r="C809" i="7"/>
  <c r="D809" i="7"/>
  <c r="B810" i="7"/>
  <c r="C810" i="7"/>
  <c r="D810" i="7"/>
  <c r="B812" i="7"/>
  <c r="C812" i="7"/>
  <c r="D812" i="7"/>
  <c r="B813" i="7"/>
  <c r="C813" i="7"/>
  <c r="D813" i="7"/>
  <c r="B815" i="7"/>
  <c r="C815" i="7"/>
  <c r="D815" i="7"/>
  <c r="B816" i="7"/>
  <c r="C816" i="7"/>
  <c r="D816" i="7"/>
  <c r="B818" i="7"/>
  <c r="C818" i="7"/>
  <c r="D818" i="7"/>
  <c r="B819" i="7"/>
  <c r="C819" i="7"/>
  <c r="B821" i="7"/>
  <c r="C821" i="7"/>
  <c r="D821" i="7"/>
  <c r="B822" i="7"/>
  <c r="C822" i="7"/>
  <c r="D822" i="7"/>
  <c r="B824" i="7"/>
  <c r="C824" i="7"/>
  <c r="D824" i="7"/>
  <c r="B825" i="7"/>
  <c r="C825" i="7"/>
  <c r="D825" i="7"/>
  <c r="B827" i="7"/>
  <c r="C827" i="7"/>
  <c r="D827" i="7"/>
  <c r="B828" i="7"/>
  <c r="C828" i="7"/>
  <c r="D828" i="7"/>
  <c r="B830" i="7"/>
  <c r="C830" i="7"/>
  <c r="D830" i="7"/>
  <c r="B831" i="7"/>
  <c r="C831" i="7"/>
  <c r="D831" i="7"/>
  <c r="B833" i="7"/>
  <c r="C833" i="7"/>
  <c r="D833" i="7"/>
  <c r="B834" i="7"/>
  <c r="C834" i="7"/>
  <c r="D834" i="7"/>
  <c r="B836" i="7"/>
  <c r="C836" i="7"/>
  <c r="D836" i="7"/>
  <c r="B837" i="7"/>
  <c r="C837" i="7"/>
  <c r="D837" i="7"/>
  <c r="B839" i="7"/>
  <c r="C839" i="7"/>
  <c r="D839" i="7"/>
  <c r="B840" i="7"/>
  <c r="C840" i="7"/>
  <c r="D840" i="7"/>
  <c r="B842" i="7"/>
  <c r="C842" i="7"/>
  <c r="D842" i="7"/>
  <c r="B843" i="7"/>
  <c r="C843" i="7"/>
  <c r="D843" i="7"/>
  <c r="B845" i="7"/>
  <c r="C845" i="7"/>
  <c r="D845" i="7"/>
  <c r="B846" i="7"/>
  <c r="C846" i="7"/>
  <c r="D846" i="7"/>
  <c r="B848" i="7"/>
  <c r="C848" i="7"/>
  <c r="D848" i="7"/>
  <c r="B849" i="7"/>
  <c r="C849" i="7"/>
  <c r="D849" i="7"/>
  <c r="B851" i="7"/>
  <c r="C851" i="7"/>
  <c r="D851" i="7"/>
  <c r="B852" i="7"/>
  <c r="C852" i="7"/>
  <c r="D852" i="7"/>
  <c r="B854" i="7"/>
  <c r="C854" i="7"/>
  <c r="D854" i="7"/>
  <c r="B855" i="7"/>
  <c r="C855" i="7"/>
  <c r="D855" i="7"/>
  <c r="B857" i="7"/>
  <c r="C857" i="7"/>
  <c r="D857" i="7"/>
  <c r="B858" i="7"/>
  <c r="C858" i="7"/>
  <c r="D858" i="7"/>
  <c r="B860" i="7"/>
  <c r="C860" i="7"/>
  <c r="D860" i="7"/>
  <c r="B861" i="7"/>
  <c r="C861" i="7"/>
  <c r="D861" i="7"/>
  <c r="B863" i="7"/>
  <c r="C863" i="7"/>
  <c r="D863" i="7"/>
  <c r="B864" i="7"/>
  <c r="C864" i="7"/>
  <c r="D864" i="7"/>
  <c r="B866" i="7"/>
  <c r="C866" i="7"/>
  <c r="D866" i="7"/>
  <c r="B867" i="7"/>
  <c r="C867" i="7"/>
  <c r="D867" i="7"/>
  <c r="B869" i="7"/>
  <c r="C869" i="7"/>
  <c r="D869" i="7"/>
  <c r="B870" i="7"/>
  <c r="C870" i="7"/>
  <c r="D870" i="7"/>
  <c r="B872" i="7"/>
  <c r="C872" i="7"/>
  <c r="D872" i="7"/>
  <c r="B873" i="7"/>
  <c r="C873" i="7"/>
  <c r="D873" i="7"/>
  <c r="B875" i="7"/>
  <c r="C875" i="7"/>
  <c r="D875" i="7"/>
  <c r="B876" i="7"/>
  <c r="C876" i="7"/>
  <c r="D876" i="7"/>
  <c r="B878" i="7"/>
  <c r="C878" i="7"/>
  <c r="D878" i="7"/>
  <c r="B879" i="7"/>
  <c r="C879" i="7"/>
  <c r="D879" i="7"/>
  <c r="B881" i="7"/>
  <c r="C881" i="7"/>
  <c r="D881" i="7"/>
  <c r="B882" i="7"/>
  <c r="C882" i="7"/>
  <c r="D882" i="7"/>
  <c r="B884" i="7"/>
  <c r="C884" i="7"/>
  <c r="D884" i="7"/>
  <c r="B885" i="7"/>
  <c r="C885" i="7"/>
  <c r="D885" i="7"/>
  <c r="B887" i="7"/>
  <c r="C887" i="7"/>
  <c r="D887" i="7"/>
  <c r="B888" i="7"/>
  <c r="C888" i="7"/>
  <c r="D888" i="7"/>
  <c r="B890" i="7"/>
  <c r="C890" i="7"/>
  <c r="D890" i="7"/>
  <c r="B891" i="7"/>
  <c r="C891" i="7"/>
  <c r="D891" i="7"/>
  <c r="B893" i="7"/>
  <c r="C893" i="7"/>
  <c r="D893" i="7"/>
  <c r="B894" i="7"/>
  <c r="C894" i="7"/>
  <c r="D894" i="7"/>
  <c r="B896" i="7"/>
  <c r="C896" i="7"/>
  <c r="D896" i="7"/>
  <c r="B897" i="7"/>
  <c r="C897" i="7"/>
  <c r="D897" i="7"/>
  <c r="B899" i="7"/>
  <c r="C899" i="7"/>
  <c r="D899" i="7"/>
  <c r="B900" i="7"/>
  <c r="C900" i="7"/>
  <c r="D900" i="7"/>
  <c r="B902" i="7"/>
  <c r="C902" i="7"/>
  <c r="D902" i="7"/>
  <c r="B903" i="7"/>
  <c r="C903" i="7"/>
  <c r="D903" i="7"/>
  <c r="B905" i="7"/>
  <c r="C905" i="7"/>
  <c r="D905" i="7"/>
  <c r="B906" i="7"/>
  <c r="C906" i="7"/>
  <c r="D906" i="7"/>
  <c r="B908" i="7"/>
  <c r="C908" i="7"/>
  <c r="D908" i="7"/>
  <c r="B909" i="7"/>
  <c r="C909" i="7"/>
  <c r="D909" i="7"/>
  <c r="B911" i="7"/>
  <c r="C911" i="7"/>
  <c r="D911" i="7"/>
  <c r="B912" i="7"/>
  <c r="C912" i="7"/>
  <c r="D912" i="7"/>
  <c r="B914" i="7"/>
  <c r="C914" i="7"/>
  <c r="D914" i="7"/>
  <c r="B915" i="7"/>
  <c r="C915" i="7"/>
  <c r="D915" i="7"/>
  <c r="B917" i="7"/>
  <c r="C917" i="7"/>
  <c r="D917" i="7"/>
  <c r="B918" i="7"/>
  <c r="C918" i="7"/>
  <c r="D918" i="7"/>
  <c r="B920" i="7"/>
  <c r="C920" i="7"/>
  <c r="D920" i="7"/>
  <c r="B921" i="7"/>
  <c r="C921" i="7"/>
  <c r="D921" i="7"/>
  <c r="B923" i="7"/>
  <c r="C923" i="7"/>
  <c r="D923" i="7"/>
  <c r="B924" i="7"/>
  <c r="C924" i="7"/>
  <c r="D924" i="7"/>
  <c r="B926" i="7"/>
  <c r="C926" i="7"/>
  <c r="D926" i="7"/>
  <c r="B927" i="7"/>
  <c r="C927" i="7"/>
  <c r="D927" i="7"/>
  <c r="B929" i="7"/>
  <c r="C929" i="7"/>
  <c r="D929" i="7"/>
  <c r="B930" i="7"/>
  <c r="C930" i="7"/>
  <c r="D930" i="7"/>
  <c r="B932" i="7"/>
  <c r="C932" i="7"/>
  <c r="D932" i="7"/>
  <c r="B933" i="7"/>
  <c r="C933" i="7"/>
  <c r="D933" i="7"/>
  <c r="B935" i="7"/>
  <c r="C935" i="7"/>
  <c r="D935" i="7"/>
  <c r="B936" i="7"/>
  <c r="C936" i="7"/>
  <c r="D936" i="7"/>
  <c r="B938" i="7"/>
  <c r="C938" i="7"/>
  <c r="D938" i="7"/>
  <c r="B939" i="7"/>
  <c r="C939" i="7"/>
  <c r="D939" i="7"/>
  <c r="B941" i="7"/>
  <c r="C941" i="7"/>
  <c r="D941" i="7"/>
  <c r="B942" i="7"/>
  <c r="C942" i="7"/>
  <c r="D942" i="7"/>
  <c r="B944" i="7"/>
  <c r="C944" i="7"/>
  <c r="D944" i="7"/>
  <c r="B945" i="7"/>
  <c r="C945" i="7"/>
  <c r="D945" i="7"/>
  <c r="B947" i="7"/>
  <c r="C947" i="7"/>
  <c r="D947" i="7"/>
  <c r="B948" i="7"/>
  <c r="C948" i="7"/>
  <c r="D948" i="7"/>
  <c r="B950" i="7"/>
  <c r="C950" i="7"/>
  <c r="D950" i="7"/>
  <c r="B951" i="7"/>
  <c r="C951" i="7"/>
  <c r="D951" i="7"/>
  <c r="B953" i="7"/>
  <c r="C953" i="7"/>
  <c r="D953" i="7"/>
  <c r="B954" i="7"/>
  <c r="C954" i="7"/>
  <c r="D954" i="7"/>
  <c r="B956" i="7"/>
  <c r="C956" i="7"/>
  <c r="D956" i="7"/>
  <c r="B957" i="7"/>
  <c r="C957" i="7"/>
  <c r="D957" i="7"/>
  <c r="B959" i="7"/>
  <c r="C959" i="7"/>
  <c r="D959" i="7"/>
  <c r="B960" i="7"/>
  <c r="C960" i="7"/>
  <c r="D960" i="7"/>
  <c r="B962" i="7"/>
  <c r="C962" i="7"/>
  <c r="D962" i="7"/>
  <c r="B963" i="7"/>
  <c r="C963" i="7"/>
  <c r="D963" i="7"/>
  <c r="B965" i="7"/>
  <c r="C965" i="7"/>
  <c r="D965" i="7"/>
  <c r="B966" i="7"/>
  <c r="C966" i="7"/>
  <c r="D966" i="7"/>
  <c r="B968" i="7"/>
  <c r="C968" i="7"/>
  <c r="D968" i="7"/>
  <c r="B969" i="7"/>
  <c r="C969" i="7"/>
  <c r="D969" i="7"/>
  <c r="B971" i="7"/>
  <c r="C971" i="7"/>
  <c r="D971" i="7"/>
  <c r="B972" i="7"/>
  <c r="C972" i="7"/>
  <c r="D972" i="7"/>
  <c r="B974" i="7"/>
  <c r="C974" i="7"/>
  <c r="D974" i="7"/>
  <c r="B975" i="7"/>
  <c r="C975" i="7"/>
  <c r="D975" i="7"/>
  <c r="B977" i="7"/>
  <c r="C977" i="7"/>
  <c r="D977" i="7"/>
  <c r="B978" i="7"/>
  <c r="C978" i="7"/>
  <c r="D978" i="7"/>
  <c r="B980" i="7"/>
  <c r="C980" i="7"/>
  <c r="D980" i="7"/>
  <c r="B981" i="7"/>
  <c r="C981" i="7"/>
  <c r="D981" i="7"/>
  <c r="B983" i="7"/>
  <c r="C983" i="7"/>
  <c r="D983" i="7"/>
  <c r="B984" i="7"/>
  <c r="C984" i="7"/>
  <c r="D984" i="7"/>
  <c r="B986" i="7"/>
  <c r="C986" i="7"/>
  <c r="D986" i="7"/>
  <c r="B987" i="7"/>
  <c r="C987" i="7"/>
  <c r="D987" i="7"/>
  <c r="B989" i="7"/>
  <c r="C989" i="7"/>
  <c r="D989" i="7"/>
  <c r="B990" i="7"/>
  <c r="C990" i="7"/>
  <c r="D990" i="7"/>
  <c r="B992" i="7"/>
  <c r="C992" i="7"/>
  <c r="D992" i="7"/>
  <c r="B993" i="7"/>
  <c r="C993" i="7"/>
  <c r="D993" i="7"/>
  <c r="B995" i="7"/>
  <c r="C995" i="7"/>
  <c r="D995" i="7"/>
  <c r="B996" i="7"/>
  <c r="C996" i="7"/>
  <c r="D996" i="7"/>
  <c r="B998" i="7"/>
  <c r="C998" i="7"/>
  <c r="D998" i="7"/>
  <c r="B999" i="7"/>
  <c r="C999" i="7"/>
  <c r="D999" i="7"/>
  <c r="B1001" i="7"/>
  <c r="C1001" i="7"/>
  <c r="D1001" i="7"/>
  <c r="B1002" i="7"/>
  <c r="C1002" i="7"/>
  <c r="D1002" i="7"/>
  <c r="B1004" i="7"/>
  <c r="C1004" i="7"/>
  <c r="D1004" i="7"/>
  <c r="B1005" i="7"/>
  <c r="C1005" i="7"/>
  <c r="D1005" i="7"/>
  <c r="B1007" i="7"/>
  <c r="C1007" i="7"/>
  <c r="D1007" i="7"/>
  <c r="B1008" i="7"/>
  <c r="C1008" i="7"/>
  <c r="D1008" i="7"/>
  <c r="B1010" i="7"/>
  <c r="C1010" i="7"/>
  <c r="D1010" i="7"/>
  <c r="B1011" i="7"/>
  <c r="C1011" i="7"/>
  <c r="D1011" i="7"/>
  <c r="B1013" i="7"/>
  <c r="C1013" i="7"/>
  <c r="D1013" i="7"/>
  <c r="B1014" i="7"/>
  <c r="C1014" i="7"/>
  <c r="D1014" i="7"/>
  <c r="B1016" i="7"/>
  <c r="C1016" i="7"/>
  <c r="D1016" i="7"/>
  <c r="B1017" i="7"/>
  <c r="C1017" i="7"/>
  <c r="D1017" i="7"/>
  <c r="B1019" i="7"/>
  <c r="C1019" i="7"/>
  <c r="D1019" i="7"/>
  <c r="B1020" i="7"/>
  <c r="C1020" i="7"/>
  <c r="D1020" i="7"/>
  <c r="B1022" i="7"/>
  <c r="C1022" i="7"/>
  <c r="D1022" i="7"/>
  <c r="B1023" i="7"/>
  <c r="C1023" i="7"/>
  <c r="D1023" i="7"/>
  <c r="B1025" i="7"/>
  <c r="C1025" i="7"/>
  <c r="D1025" i="7"/>
  <c r="B1026" i="7"/>
  <c r="C1026" i="7"/>
  <c r="D1026" i="7"/>
  <c r="B1028" i="7"/>
  <c r="C1028" i="7"/>
  <c r="D1028" i="7"/>
  <c r="B1029" i="7"/>
  <c r="C1029" i="7"/>
  <c r="D1029" i="7"/>
  <c r="B1031" i="7"/>
  <c r="C1031" i="7"/>
  <c r="D1031" i="7"/>
  <c r="B1032" i="7"/>
  <c r="C1032" i="7"/>
  <c r="D1032" i="7"/>
  <c r="B1034" i="7"/>
  <c r="C1034" i="7"/>
  <c r="D1034" i="7"/>
  <c r="B1035" i="7"/>
  <c r="C1035" i="7"/>
  <c r="D1035" i="7"/>
  <c r="B1037" i="7"/>
  <c r="C1037" i="7"/>
  <c r="D1037" i="7"/>
  <c r="B1038" i="7"/>
  <c r="C1038" i="7"/>
  <c r="D1038" i="7"/>
  <c r="B1040" i="7"/>
  <c r="C1040" i="7"/>
  <c r="D1040" i="7"/>
  <c r="B1041" i="7"/>
  <c r="C1041" i="7"/>
  <c r="D1041" i="7"/>
  <c r="B1043" i="7"/>
  <c r="C1043" i="7"/>
  <c r="D1043" i="7"/>
  <c r="B1044" i="7"/>
  <c r="C1044" i="7"/>
  <c r="D1044" i="7"/>
  <c r="B1046" i="7"/>
  <c r="C1046" i="7"/>
  <c r="D1046" i="7"/>
  <c r="B1047" i="7"/>
  <c r="C1047" i="7"/>
  <c r="D1047" i="7"/>
  <c r="B1049" i="7"/>
  <c r="C1049" i="7"/>
  <c r="D1049" i="7"/>
  <c r="B1050" i="7"/>
  <c r="C1050" i="7"/>
  <c r="D1050" i="7"/>
  <c r="B1052" i="7"/>
  <c r="C1052" i="7"/>
  <c r="D1052" i="7"/>
  <c r="B1053" i="7"/>
  <c r="C1053" i="7"/>
  <c r="D1053" i="7"/>
  <c r="B1055" i="7"/>
  <c r="C1055" i="7"/>
  <c r="D1055" i="7"/>
  <c r="B1056" i="7"/>
  <c r="C1056" i="7"/>
  <c r="D1056" i="7"/>
  <c r="B1058" i="7"/>
  <c r="C1058" i="7"/>
  <c r="D1058" i="7"/>
  <c r="B1059" i="7"/>
  <c r="C1059" i="7"/>
  <c r="D1059" i="7"/>
  <c r="B1061" i="7"/>
  <c r="C1061" i="7"/>
  <c r="D1061" i="7"/>
  <c r="B1062" i="7"/>
  <c r="C1062" i="7"/>
  <c r="D1062" i="7"/>
  <c r="B1064" i="7"/>
  <c r="C1064" i="7"/>
  <c r="D1064" i="7"/>
  <c r="B1065" i="7"/>
  <c r="C1065" i="7"/>
  <c r="D1065" i="7"/>
  <c r="B1067" i="7"/>
  <c r="C1067" i="7"/>
  <c r="D1067" i="7"/>
  <c r="B1068" i="7"/>
  <c r="C1068" i="7"/>
  <c r="D1068" i="7"/>
  <c r="B1070" i="7"/>
  <c r="C1070" i="7"/>
  <c r="D1070" i="7"/>
  <c r="B1071" i="7"/>
  <c r="C1071" i="7"/>
  <c r="D1071" i="7"/>
  <c r="B1073" i="7"/>
  <c r="C1073" i="7"/>
  <c r="D1073" i="7"/>
  <c r="B1074" i="7"/>
  <c r="C1074" i="7"/>
  <c r="D1074" i="7"/>
  <c r="B1076" i="7"/>
  <c r="C1076" i="7"/>
  <c r="D1076" i="7"/>
  <c r="B1077" i="7"/>
  <c r="C1077" i="7"/>
  <c r="D1077" i="7"/>
  <c r="B1079" i="7"/>
  <c r="C1079" i="7"/>
  <c r="D1079" i="7"/>
  <c r="B1080" i="7"/>
  <c r="C1080" i="7"/>
  <c r="D1080" i="7"/>
  <c r="B1082" i="7"/>
  <c r="C1082" i="7"/>
  <c r="D1082" i="7"/>
  <c r="B1083" i="7"/>
  <c r="C1083" i="7"/>
  <c r="D1083" i="7"/>
  <c r="B1085" i="7"/>
  <c r="C1085" i="7"/>
  <c r="D1085" i="7"/>
  <c r="B1086" i="7"/>
  <c r="C1086" i="7"/>
  <c r="D1086" i="7"/>
  <c r="B1088" i="7"/>
  <c r="C1088" i="7"/>
  <c r="D1088" i="7"/>
  <c r="B1089" i="7"/>
  <c r="C1089" i="7"/>
  <c r="D1089" i="7"/>
  <c r="B1091" i="7"/>
  <c r="C1091" i="7"/>
  <c r="D1091" i="7"/>
  <c r="B1092" i="7"/>
  <c r="C1092" i="7"/>
  <c r="D1092" i="7"/>
  <c r="B1094" i="7"/>
  <c r="C1094" i="7"/>
  <c r="D1094" i="7"/>
  <c r="B1095" i="7"/>
  <c r="C1095" i="7"/>
  <c r="D1095" i="7"/>
  <c r="B1097" i="7"/>
  <c r="C1097" i="7"/>
  <c r="D1097" i="7"/>
  <c r="B1098" i="7"/>
  <c r="C1098" i="7"/>
  <c r="D1098" i="7"/>
  <c r="B1100" i="7"/>
  <c r="C1100" i="7"/>
  <c r="D1100" i="7"/>
  <c r="B1101" i="7"/>
  <c r="C1101" i="7"/>
  <c r="D1101" i="7"/>
  <c r="B1103" i="7"/>
  <c r="C1103" i="7"/>
  <c r="D1103" i="7"/>
  <c r="B1104" i="7"/>
  <c r="C1104" i="7"/>
  <c r="D1104" i="7"/>
  <c r="B1106" i="7"/>
  <c r="C1106" i="7"/>
  <c r="D1106" i="7"/>
  <c r="B1107" i="7"/>
  <c r="C1107" i="7"/>
  <c r="D1107" i="7"/>
  <c r="B1109" i="7"/>
  <c r="C1109" i="7"/>
  <c r="D1109" i="7"/>
  <c r="B1110" i="7"/>
  <c r="C1110" i="7"/>
  <c r="D1110" i="7"/>
  <c r="B1112" i="7"/>
  <c r="C1112" i="7"/>
  <c r="D1112" i="7"/>
  <c r="B1113" i="7"/>
  <c r="C1113" i="7"/>
  <c r="D1113" i="7"/>
  <c r="B1115" i="7"/>
  <c r="C1115" i="7"/>
  <c r="D1115" i="7"/>
  <c r="B1116" i="7"/>
  <c r="C1116" i="7"/>
  <c r="D1116" i="7"/>
  <c r="B1118" i="7"/>
  <c r="C1118" i="7"/>
  <c r="D1118" i="7"/>
  <c r="B1119" i="7"/>
  <c r="C1119" i="7"/>
  <c r="D1119" i="7"/>
  <c r="B1121" i="7"/>
  <c r="C1121" i="7"/>
  <c r="D1121" i="7"/>
  <c r="B1122" i="7"/>
  <c r="C1122" i="7"/>
  <c r="D1122" i="7"/>
  <c r="B1124" i="7"/>
  <c r="C1124" i="7"/>
  <c r="D1124" i="7"/>
  <c r="B1125" i="7"/>
  <c r="C1125" i="7"/>
  <c r="D1125" i="7"/>
  <c r="B1127" i="7"/>
  <c r="C1127" i="7"/>
  <c r="D1127" i="7"/>
  <c r="B1128" i="7"/>
  <c r="C1128" i="7"/>
  <c r="D1128" i="7"/>
  <c r="B1130" i="7"/>
  <c r="C1130" i="7"/>
  <c r="D1130" i="7"/>
  <c r="B1131" i="7"/>
  <c r="C1131" i="7"/>
  <c r="D1131" i="7"/>
  <c r="B1133" i="7"/>
  <c r="C1133" i="7"/>
  <c r="D1133" i="7"/>
  <c r="B1134" i="7"/>
  <c r="C1134" i="7"/>
  <c r="D1134" i="7"/>
  <c r="B1136" i="7"/>
  <c r="C1136" i="7"/>
  <c r="D1136" i="7"/>
  <c r="B1137" i="7"/>
  <c r="C1137" i="7"/>
  <c r="D1137" i="7"/>
  <c r="B1139" i="7"/>
  <c r="C1139" i="7"/>
  <c r="D1139" i="7"/>
  <c r="B1140" i="7"/>
  <c r="C1140" i="7"/>
  <c r="D1140" i="7"/>
  <c r="B1142" i="7"/>
  <c r="C1142" i="7"/>
  <c r="D1142" i="7"/>
  <c r="B1143" i="7"/>
  <c r="C1143" i="7"/>
  <c r="D1143" i="7"/>
  <c r="B1145" i="7"/>
  <c r="C1145" i="7"/>
  <c r="D1145" i="7"/>
  <c r="B1146" i="7"/>
  <c r="C1146" i="7"/>
  <c r="D1146" i="7"/>
  <c r="B1148" i="7"/>
  <c r="C1148" i="7"/>
  <c r="D1148" i="7"/>
  <c r="B1149" i="7"/>
  <c r="C1149" i="7"/>
  <c r="D1149" i="7"/>
  <c r="B1151" i="7"/>
  <c r="C1151" i="7"/>
  <c r="D1151" i="7"/>
  <c r="B1152" i="7"/>
  <c r="C1152" i="7"/>
  <c r="D1152" i="7"/>
  <c r="B1154" i="7"/>
  <c r="C1154" i="7"/>
  <c r="D1154" i="7"/>
  <c r="B1155" i="7"/>
  <c r="C1155" i="7"/>
  <c r="D1155" i="7"/>
  <c r="B1157" i="7"/>
  <c r="C1157" i="7"/>
  <c r="D1157" i="7"/>
  <c r="B1158" i="7"/>
  <c r="C1158" i="7"/>
  <c r="D1158" i="7"/>
  <c r="B1160" i="7"/>
  <c r="C1160" i="7"/>
  <c r="D1160" i="7"/>
  <c r="B1161" i="7"/>
  <c r="C1161" i="7"/>
  <c r="D1161" i="7"/>
  <c r="B1163" i="7"/>
  <c r="C1163" i="7"/>
  <c r="D1163" i="7"/>
  <c r="B1164" i="7"/>
  <c r="C1164" i="7"/>
  <c r="D1164" i="7"/>
  <c r="B1166" i="7"/>
  <c r="C1166" i="7"/>
  <c r="D1166" i="7"/>
  <c r="B1167" i="7"/>
  <c r="C1167" i="7"/>
  <c r="D1167" i="7"/>
  <c r="B1169" i="7"/>
  <c r="C1169" i="7"/>
  <c r="D1169" i="7"/>
  <c r="B1170" i="7"/>
  <c r="C1170" i="7"/>
  <c r="D1170" i="7"/>
  <c r="B1172" i="7"/>
  <c r="C1172" i="7"/>
  <c r="D1172" i="7"/>
  <c r="B1173" i="7"/>
  <c r="C1173" i="7"/>
  <c r="D1173" i="7"/>
  <c r="B1175" i="7"/>
  <c r="C1175" i="7"/>
  <c r="D1175" i="7"/>
  <c r="B1176" i="7"/>
  <c r="C1176" i="7"/>
  <c r="D1176" i="7"/>
  <c r="B1178" i="7"/>
  <c r="C1178" i="7"/>
  <c r="D1178" i="7"/>
  <c r="B1179" i="7"/>
  <c r="C1179" i="7"/>
  <c r="D1179" i="7"/>
  <c r="B1181" i="7"/>
  <c r="C1181" i="7"/>
  <c r="D1181" i="7"/>
  <c r="B1182" i="7"/>
  <c r="C1182" i="7"/>
  <c r="D1182" i="7"/>
  <c r="B1184" i="7"/>
  <c r="C1184" i="7"/>
  <c r="D1184" i="7"/>
  <c r="B1185" i="7"/>
  <c r="C1185" i="7"/>
  <c r="D1185" i="7"/>
  <c r="B1187" i="7"/>
  <c r="C1187" i="7"/>
  <c r="D1187" i="7"/>
  <c r="B1188" i="7"/>
  <c r="C1188" i="7"/>
  <c r="D1188" i="7"/>
  <c r="B1190" i="7"/>
  <c r="C1190" i="7"/>
  <c r="D1190" i="7"/>
  <c r="B1191" i="7"/>
  <c r="C1191" i="7"/>
  <c r="D1191" i="7"/>
  <c r="B1193" i="7"/>
  <c r="C1193" i="7"/>
  <c r="D1193" i="7"/>
  <c r="B1194" i="7"/>
  <c r="C1194" i="7"/>
  <c r="D1194" i="7"/>
  <c r="B1196" i="7"/>
  <c r="C1196" i="7"/>
  <c r="D1196" i="7"/>
  <c r="B1197" i="7"/>
  <c r="C1197" i="7"/>
  <c r="D1197" i="7"/>
  <c r="B1199" i="7"/>
  <c r="C1199" i="7"/>
  <c r="D1199" i="7"/>
  <c r="B1200" i="7"/>
  <c r="C1200" i="7"/>
  <c r="D1200" i="7"/>
  <c r="B1202" i="7"/>
  <c r="C1202" i="7"/>
  <c r="D1202" i="7"/>
  <c r="B1203" i="7"/>
  <c r="C1203" i="7"/>
  <c r="D1203" i="7"/>
  <c r="B1205" i="7"/>
  <c r="C1205" i="7"/>
  <c r="D1205" i="7"/>
  <c r="B1206" i="7"/>
  <c r="C1206" i="7"/>
  <c r="D1206" i="7"/>
  <c r="B1208" i="7"/>
  <c r="C1208" i="7"/>
  <c r="D1208" i="7"/>
  <c r="B1209" i="7"/>
  <c r="C1209" i="7"/>
  <c r="D1209" i="7"/>
  <c r="B1211" i="7"/>
  <c r="C1211" i="7"/>
  <c r="D1211" i="7"/>
  <c r="B1212" i="7"/>
  <c r="C1212" i="7"/>
  <c r="D1212" i="7"/>
  <c r="B1214" i="7"/>
  <c r="C1214" i="7"/>
  <c r="D1214" i="7"/>
  <c r="B1215" i="7"/>
  <c r="C1215" i="7"/>
  <c r="D1215" i="7"/>
  <c r="B1217" i="7"/>
  <c r="C1217" i="7"/>
  <c r="D1217" i="7"/>
  <c r="B1218" i="7"/>
  <c r="C1218" i="7"/>
  <c r="D1218" i="7"/>
  <c r="B1220" i="7"/>
  <c r="C1220" i="7"/>
  <c r="D1220" i="7"/>
  <c r="B1221" i="7"/>
  <c r="C1221" i="7"/>
  <c r="D1221" i="7"/>
  <c r="B1223" i="7"/>
  <c r="C1223" i="7"/>
  <c r="D1223" i="7"/>
  <c r="B1224" i="7"/>
  <c r="C1224" i="7"/>
  <c r="D1224" i="7"/>
  <c r="B1226" i="7"/>
  <c r="C1226" i="7"/>
  <c r="D1226" i="7"/>
  <c r="B1227" i="7"/>
  <c r="C1227" i="7"/>
  <c r="D1227" i="7"/>
  <c r="B1229" i="7"/>
  <c r="C1229" i="7"/>
  <c r="D1229" i="7"/>
  <c r="B1230" i="7"/>
  <c r="C1230" i="7"/>
  <c r="D1230" i="7"/>
  <c r="B1232" i="7"/>
  <c r="C1232" i="7"/>
  <c r="D1232" i="7"/>
  <c r="B1233" i="7"/>
  <c r="C1233" i="7"/>
  <c r="D1233" i="7"/>
  <c r="B1235" i="7"/>
  <c r="C1235" i="7"/>
  <c r="D1235" i="7"/>
  <c r="B1236" i="7"/>
  <c r="C1236" i="7"/>
  <c r="D1236" i="7"/>
  <c r="B1238" i="7"/>
  <c r="C1238" i="7"/>
  <c r="D1238" i="7"/>
  <c r="B1239" i="7"/>
  <c r="C1239" i="7"/>
  <c r="D1239" i="7"/>
  <c r="B1241" i="7"/>
  <c r="C1241" i="7"/>
  <c r="D1241" i="7"/>
  <c r="B1242" i="7"/>
  <c r="C1242" i="7"/>
  <c r="D1242" i="7"/>
  <c r="B1244" i="7"/>
  <c r="C1244" i="7"/>
  <c r="D1244" i="7"/>
  <c r="B1245" i="7"/>
  <c r="C1245" i="7"/>
  <c r="D1245" i="7"/>
  <c r="B1247" i="7"/>
  <c r="C1247" i="7"/>
  <c r="D1247" i="7"/>
  <c r="B1248" i="7"/>
  <c r="C1248" i="7"/>
  <c r="D1248" i="7"/>
  <c r="B1250" i="7"/>
  <c r="C1250" i="7"/>
  <c r="D1250" i="7"/>
  <c r="B1251" i="7"/>
  <c r="C1251" i="7"/>
  <c r="D1251" i="7"/>
  <c r="B1253" i="7"/>
  <c r="C1253" i="7"/>
  <c r="D1253" i="7"/>
  <c r="B1254" i="7"/>
  <c r="C1254" i="7"/>
  <c r="D1254" i="7"/>
  <c r="B1256" i="7"/>
  <c r="C1256" i="7"/>
  <c r="D1256" i="7"/>
  <c r="B1257" i="7"/>
  <c r="C1257" i="7"/>
  <c r="D1257" i="7"/>
  <c r="B1259" i="7"/>
  <c r="C1259" i="7"/>
  <c r="D1259" i="7"/>
  <c r="B1260" i="7"/>
  <c r="C1260" i="7"/>
  <c r="D1260" i="7"/>
  <c r="B1262" i="7"/>
  <c r="C1262" i="7"/>
  <c r="D1262" i="7"/>
  <c r="B1263" i="7"/>
  <c r="C1263" i="7"/>
  <c r="D1263" i="7"/>
  <c r="B1265" i="7"/>
  <c r="C1265" i="7"/>
  <c r="D1265" i="7"/>
  <c r="B1266" i="7"/>
  <c r="C1266" i="7"/>
  <c r="D1266" i="7"/>
  <c r="B1268" i="7"/>
  <c r="C1268" i="7"/>
  <c r="D1268" i="7"/>
  <c r="B1269" i="7"/>
  <c r="C1269" i="7"/>
  <c r="D1269" i="7"/>
  <c r="B1271" i="7"/>
  <c r="C1271" i="7"/>
  <c r="D1271" i="7"/>
  <c r="B1272" i="7"/>
  <c r="C1272" i="7"/>
  <c r="D1272" i="7"/>
  <c r="B1274" i="7"/>
  <c r="C1274" i="7"/>
  <c r="D1274" i="7"/>
  <c r="B1275" i="7"/>
  <c r="C1275" i="7"/>
  <c r="D1275" i="7"/>
  <c r="B1277" i="7"/>
  <c r="C1277" i="7"/>
  <c r="D1277" i="7"/>
  <c r="B1278" i="7"/>
  <c r="C1278" i="7"/>
  <c r="D1278" i="7"/>
  <c r="B1280" i="7"/>
  <c r="C1280" i="7"/>
  <c r="D1280" i="7"/>
  <c r="B1281" i="7"/>
  <c r="C1281" i="7"/>
  <c r="D1281" i="7"/>
  <c r="B1283" i="7"/>
  <c r="C1283" i="7"/>
  <c r="D1283" i="7"/>
  <c r="B1284" i="7"/>
  <c r="C1284" i="7"/>
  <c r="D1284" i="7"/>
  <c r="B1286" i="7"/>
  <c r="C1286" i="7"/>
  <c r="D1286" i="7"/>
  <c r="B1287" i="7"/>
  <c r="C1287" i="7"/>
  <c r="D1287" i="7"/>
  <c r="B1289" i="7"/>
  <c r="C1289" i="7"/>
  <c r="D1289" i="7"/>
  <c r="B1290" i="7"/>
  <c r="C1290" i="7"/>
  <c r="D1290" i="7"/>
  <c r="B1292" i="7"/>
  <c r="C1292" i="7"/>
  <c r="D1292" i="7"/>
  <c r="B1293" i="7"/>
  <c r="C1293" i="7"/>
  <c r="D1293" i="7"/>
  <c r="B1295" i="7"/>
  <c r="C1295" i="7"/>
  <c r="D1295" i="7"/>
  <c r="B1296" i="7"/>
  <c r="C1296" i="7"/>
  <c r="D1296" i="7"/>
  <c r="B1298" i="7"/>
  <c r="C1298" i="7"/>
  <c r="D1298" i="7"/>
  <c r="B1299" i="7"/>
  <c r="C1299" i="7"/>
  <c r="D1299" i="7"/>
  <c r="B1301" i="7"/>
  <c r="C1301" i="7"/>
  <c r="D1301" i="7"/>
  <c r="B1302" i="7"/>
  <c r="C1302" i="7"/>
  <c r="D1302" i="7"/>
  <c r="B1304" i="7"/>
  <c r="C1304" i="7"/>
  <c r="D1304" i="7"/>
  <c r="B1305" i="7"/>
  <c r="C1305" i="7"/>
  <c r="D1305" i="7"/>
  <c r="B1307" i="7"/>
  <c r="C1307" i="7"/>
  <c r="D1307" i="7"/>
  <c r="B1308" i="7"/>
  <c r="C1308" i="7"/>
  <c r="D1308" i="7"/>
  <c r="B1310" i="7"/>
  <c r="C1310" i="7"/>
  <c r="D1310" i="7"/>
  <c r="B1311" i="7"/>
  <c r="C1311" i="7"/>
  <c r="D1311" i="7"/>
  <c r="B1313" i="7"/>
  <c r="C1313" i="7"/>
  <c r="D1313" i="7"/>
  <c r="B1314" i="7"/>
  <c r="C1314" i="7"/>
  <c r="D1314" i="7"/>
  <c r="B1316" i="7"/>
  <c r="C1316" i="7"/>
  <c r="D1316" i="7"/>
  <c r="B1317" i="7"/>
  <c r="C1317" i="7"/>
  <c r="D1317" i="7"/>
  <c r="B1319" i="7"/>
  <c r="C1319" i="7"/>
  <c r="D1319" i="7"/>
  <c r="B1320" i="7"/>
  <c r="C1320" i="7"/>
  <c r="D1320" i="7"/>
  <c r="B1322" i="7"/>
  <c r="C1322" i="7"/>
  <c r="D1322" i="7"/>
  <c r="B1323" i="7"/>
  <c r="C1323" i="7"/>
  <c r="D1323" i="7"/>
  <c r="B1325" i="7"/>
  <c r="C1325" i="7"/>
  <c r="D1325" i="7"/>
  <c r="B1326" i="7"/>
  <c r="C1326" i="7"/>
  <c r="D1326" i="7"/>
  <c r="B1328" i="7"/>
  <c r="C1328" i="7"/>
  <c r="D1328" i="7"/>
  <c r="B1329" i="7"/>
  <c r="C1329" i="7"/>
  <c r="D1329" i="7"/>
  <c r="B1331" i="7"/>
  <c r="C1331" i="7"/>
  <c r="D1331" i="7"/>
  <c r="B1332" i="7"/>
  <c r="C1332" i="7"/>
  <c r="D1332" i="7"/>
  <c r="B1334" i="7"/>
  <c r="C1334" i="7"/>
  <c r="D1334" i="7"/>
  <c r="B1335" i="7"/>
  <c r="C1335" i="7"/>
  <c r="D1335" i="7"/>
  <c r="B1337" i="7"/>
  <c r="C1337" i="7"/>
  <c r="D1337" i="7"/>
  <c r="B1338" i="7"/>
  <c r="C1338" i="7"/>
  <c r="D1338" i="7"/>
  <c r="B1340" i="7"/>
  <c r="C1340" i="7"/>
  <c r="D1340" i="7"/>
  <c r="B1341" i="7"/>
  <c r="C1341" i="7"/>
  <c r="D1341" i="7"/>
  <c r="B1343" i="7"/>
  <c r="C1343" i="7"/>
  <c r="D1343" i="7"/>
  <c r="B1344" i="7"/>
  <c r="C1344" i="7"/>
  <c r="D1344" i="7"/>
  <c r="B1346" i="7"/>
  <c r="C1346" i="7"/>
  <c r="D1346" i="7"/>
  <c r="B1347" i="7"/>
  <c r="C1347" i="7"/>
  <c r="D1347" i="7"/>
  <c r="B1349" i="7"/>
  <c r="C1349" i="7"/>
  <c r="D1349" i="7"/>
  <c r="B1350" i="7"/>
  <c r="C1350" i="7"/>
  <c r="D1350" i="7"/>
  <c r="B1352" i="7"/>
  <c r="C1352" i="7"/>
  <c r="D1352" i="7"/>
  <c r="B1353" i="7"/>
  <c r="C1353" i="7"/>
  <c r="D1353" i="7"/>
  <c r="B1355" i="7"/>
  <c r="C1355" i="7"/>
  <c r="D1355" i="7"/>
  <c r="B1356" i="7"/>
  <c r="C1356" i="7"/>
  <c r="D1356" i="7"/>
  <c r="B1358" i="7"/>
  <c r="C1358" i="7"/>
  <c r="D1358" i="7"/>
  <c r="B1359" i="7"/>
  <c r="C1359" i="7"/>
  <c r="D1359" i="7"/>
  <c r="B1361" i="7"/>
  <c r="C1361" i="7"/>
  <c r="D1361" i="7"/>
  <c r="B1362" i="7"/>
  <c r="C1362" i="7"/>
  <c r="D1362" i="7"/>
  <c r="B1364" i="7"/>
  <c r="C1364" i="7"/>
  <c r="D1364" i="7"/>
  <c r="B1365" i="7"/>
  <c r="C1365" i="7"/>
  <c r="D1365" i="7"/>
  <c r="B1367" i="7"/>
  <c r="C1367" i="7"/>
  <c r="D1367" i="7"/>
  <c r="B1368" i="7"/>
  <c r="C1368" i="7"/>
  <c r="D1368" i="7"/>
  <c r="B1370" i="7"/>
  <c r="C1370" i="7"/>
  <c r="D1370" i="7"/>
  <c r="B1371" i="7"/>
  <c r="C1371" i="7"/>
  <c r="D1371" i="7"/>
  <c r="B1373" i="7"/>
  <c r="C1373" i="7"/>
  <c r="D1373" i="7"/>
  <c r="B1374" i="7"/>
  <c r="C1374" i="7"/>
  <c r="D1374" i="7"/>
  <c r="B1376" i="7"/>
  <c r="C1376" i="7"/>
  <c r="D1376" i="7"/>
  <c r="B1377" i="7"/>
  <c r="C1377" i="7"/>
  <c r="D1377" i="7"/>
  <c r="B1379" i="7"/>
  <c r="C1379" i="7"/>
  <c r="D1379" i="7"/>
  <c r="B1380" i="7"/>
  <c r="C1380" i="7"/>
  <c r="D1380" i="7"/>
  <c r="B1382" i="7"/>
  <c r="C1382" i="7"/>
  <c r="D1382" i="7"/>
  <c r="B1383" i="7"/>
  <c r="C1383" i="7"/>
  <c r="D1383" i="7"/>
  <c r="B1385" i="7"/>
  <c r="C1385" i="7"/>
  <c r="D1385" i="7"/>
  <c r="B1386" i="7"/>
  <c r="C1386" i="7"/>
  <c r="D1386" i="7"/>
  <c r="B1388" i="7"/>
  <c r="C1388" i="7"/>
  <c r="D1388" i="7"/>
  <c r="B1389" i="7"/>
  <c r="C1389" i="7"/>
  <c r="D1389" i="7"/>
  <c r="B1391" i="7"/>
  <c r="C1391" i="7"/>
  <c r="D1391" i="7"/>
  <c r="B1392" i="7"/>
  <c r="C1392" i="7"/>
  <c r="D1392" i="7"/>
  <c r="B1394" i="7"/>
  <c r="C1394" i="7"/>
  <c r="D1394" i="7"/>
  <c r="B1395" i="7"/>
  <c r="C1395" i="7"/>
  <c r="D1395" i="7"/>
  <c r="B1397" i="7"/>
  <c r="C1397" i="7"/>
  <c r="D1397" i="7"/>
  <c r="B1398" i="7"/>
  <c r="C1398" i="7"/>
  <c r="D1398" i="7"/>
  <c r="B1400" i="7"/>
  <c r="C1400" i="7"/>
  <c r="D1400" i="7"/>
  <c r="B1401" i="7"/>
  <c r="C1401" i="7"/>
  <c r="D1401" i="7"/>
  <c r="B1403" i="7"/>
  <c r="C1403" i="7"/>
  <c r="D1403" i="7"/>
  <c r="B1404" i="7"/>
  <c r="C1404" i="7"/>
  <c r="D1404" i="7"/>
  <c r="B1406" i="7"/>
  <c r="C1406" i="7"/>
  <c r="D1406" i="7"/>
  <c r="B1407" i="7"/>
  <c r="C1407" i="7"/>
  <c r="D1407" i="7"/>
  <c r="B1409" i="7"/>
  <c r="C1409" i="7"/>
  <c r="D1409" i="7"/>
  <c r="B1410" i="7"/>
  <c r="C1410" i="7"/>
  <c r="D1410" i="7"/>
  <c r="B1412" i="7"/>
  <c r="C1412" i="7"/>
  <c r="D1412" i="7"/>
  <c r="B1413" i="7"/>
  <c r="C1413" i="7"/>
  <c r="D1413" i="7"/>
  <c r="B1415" i="7"/>
  <c r="C1415" i="7"/>
  <c r="D1415" i="7"/>
  <c r="B1416" i="7"/>
  <c r="C1416" i="7"/>
  <c r="D1416" i="7"/>
  <c r="B1418" i="7"/>
  <c r="C1418" i="7"/>
  <c r="D1418" i="7"/>
  <c r="B1419" i="7"/>
  <c r="C1419" i="7"/>
  <c r="D1419" i="7"/>
  <c r="B1421" i="7"/>
  <c r="C1421" i="7"/>
  <c r="D1421" i="7"/>
  <c r="B1422" i="7"/>
  <c r="C1422" i="7"/>
  <c r="D1422" i="7"/>
  <c r="B1424" i="7"/>
  <c r="C1424" i="7"/>
  <c r="D1424" i="7"/>
  <c r="B1425" i="7"/>
  <c r="C1425" i="7"/>
  <c r="D1425" i="7"/>
  <c r="B1427" i="7"/>
  <c r="C1427" i="7"/>
  <c r="D1427" i="7"/>
  <c r="B1428" i="7"/>
  <c r="C1428" i="7"/>
  <c r="D1428" i="7"/>
  <c r="B1430" i="7"/>
  <c r="C1430" i="7"/>
  <c r="D1430" i="7"/>
  <c r="B1431" i="7"/>
  <c r="C1431" i="7"/>
  <c r="D1431" i="7"/>
  <c r="B1433" i="7"/>
  <c r="C1433" i="7"/>
  <c r="D1433" i="7"/>
  <c r="B1434" i="7"/>
  <c r="C1434" i="7"/>
  <c r="D1434" i="7"/>
  <c r="B1436" i="7"/>
  <c r="C1436" i="7"/>
  <c r="D1436" i="7"/>
  <c r="B1437" i="7"/>
  <c r="C1437" i="7"/>
  <c r="D1437" i="7"/>
  <c r="B1439" i="7"/>
  <c r="C1439" i="7"/>
  <c r="D1439" i="7"/>
  <c r="B1440" i="7"/>
  <c r="C1440" i="7"/>
  <c r="D1440" i="7"/>
  <c r="B1442" i="7"/>
  <c r="C1442" i="7"/>
  <c r="D1442" i="7"/>
  <c r="B1443" i="7"/>
  <c r="C1443" i="7"/>
  <c r="D1443" i="7"/>
  <c r="B1445" i="7"/>
  <c r="C1445" i="7"/>
  <c r="D1445" i="7"/>
  <c r="B1446" i="7"/>
  <c r="C1446" i="7"/>
  <c r="D1446" i="7"/>
  <c r="B1448" i="7"/>
  <c r="C1448" i="7"/>
  <c r="D1448" i="7"/>
  <c r="B1449" i="7"/>
  <c r="C1449" i="7"/>
  <c r="D1449" i="7"/>
  <c r="B1451" i="7"/>
  <c r="C1451" i="7"/>
  <c r="D1451" i="7"/>
  <c r="B1452" i="7"/>
  <c r="C1452" i="7"/>
  <c r="D1452" i="7"/>
  <c r="B1454" i="7"/>
  <c r="C1454" i="7"/>
  <c r="D1454" i="7"/>
  <c r="B1455" i="7"/>
  <c r="C1455" i="7"/>
  <c r="D1455" i="7"/>
  <c r="B1457" i="7"/>
  <c r="C1457" i="7"/>
  <c r="D1457" i="7"/>
  <c r="B1458" i="7"/>
  <c r="C1458" i="7"/>
  <c r="D1458" i="7"/>
  <c r="B1460" i="7"/>
  <c r="C1460" i="7"/>
  <c r="D1460" i="7"/>
  <c r="B1461" i="7"/>
  <c r="C1461" i="7"/>
  <c r="D1461" i="7"/>
  <c r="B1463" i="7"/>
  <c r="C1463" i="7"/>
  <c r="D1463" i="7"/>
  <c r="B1464" i="7"/>
  <c r="C1464" i="7"/>
  <c r="D1464" i="7"/>
  <c r="B1466" i="7"/>
  <c r="C1466" i="7"/>
  <c r="D1466" i="7"/>
  <c r="B1467" i="7"/>
  <c r="C1467" i="7"/>
  <c r="D1467" i="7"/>
  <c r="B1469" i="7"/>
  <c r="C1469" i="7"/>
  <c r="D1469" i="7"/>
  <c r="B1470" i="7"/>
  <c r="C1470" i="7"/>
  <c r="D1470" i="7"/>
  <c r="B1472" i="7"/>
  <c r="C1472" i="7"/>
  <c r="D1472" i="7"/>
  <c r="B1473" i="7"/>
  <c r="C1473" i="7"/>
  <c r="D1473" i="7"/>
  <c r="B1475" i="7"/>
  <c r="C1475" i="7"/>
  <c r="D1475" i="7"/>
  <c r="B1476" i="7"/>
  <c r="C1476" i="7"/>
  <c r="D1476" i="7"/>
  <c r="B1478" i="7"/>
  <c r="C1478" i="7"/>
  <c r="D1478" i="7"/>
  <c r="B1479" i="7"/>
  <c r="C1479" i="7"/>
  <c r="D1479" i="7"/>
  <c r="B1481" i="7"/>
  <c r="C1481" i="7"/>
  <c r="D1481" i="7"/>
  <c r="B1482" i="7"/>
  <c r="C1482" i="7"/>
  <c r="D1482" i="7"/>
  <c r="B1484" i="7"/>
  <c r="C1484" i="7"/>
  <c r="D1484" i="7"/>
  <c r="B1485" i="7"/>
  <c r="C1485" i="7"/>
  <c r="D1485" i="7"/>
  <c r="B1487" i="7"/>
  <c r="C1487" i="7"/>
  <c r="D1487" i="7"/>
  <c r="B1488" i="7"/>
  <c r="C1488" i="7"/>
  <c r="D1488" i="7"/>
  <c r="B1490" i="7"/>
  <c r="C1490" i="7"/>
  <c r="D1490" i="7"/>
  <c r="B1491" i="7"/>
  <c r="C1491" i="7"/>
  <c r="D1491" i="7"/>
  <c r="B1493" i="7"/>
  <c r="C1493" i="7"/>
  <c r="D1493" i="7"/>
  <c r="B1494" i="7"/>
  <c r="C1494" i="7"/>
  <c r="D1494" i="7"/>
  <c r="B1496" i="7"/>
  <c r="C1496" i="7"/>
  <c r="D1496" i="7"/>
  <c r="B1497" i="7"/>
  <c r="C1497" i="7"/>
  <c r="D1497" i="7"/>
  <c r="B1499" i="7"/>
  <c r="C1499" i="7"/>
  <c r="D1499" i="7"/>
  <c r="B1500" i="7"/>
  <c r="C1500" i="7"/>
  <c r="D1500" i="7"/>
  <c r="B1502" i="7"/>
  <c r="C1502" i="7"/>
  <c r="D1502" i="7"/>
  <c r="B1503" i="7"/>
  <c r="C1503" i="7"/>
  <c r="D1503" i="7"/>
  <c r="B1505" i="7"/>
  <c r="C1505" i="7"/>
  <c r="D1505" i="7"/>
  <c r="B1506" i="7"/>
  <c r="C1506" i="7"/>
  <c r="D1506" i="7"/>
  <c r="B1508" i="7"/>
  <c r="C1508" i="7"/>
  <c r="D1508" i="7"/>
  <c r="B1509" i="7"/>
  <c r="C1509" i="7"/>
  <c r="D1509" i="7"/>
  <c r="B1511" i="7"/>
  <c r="C1511" i="7"/>
  <c r="D1511" i="7"/>
  <c r="B1512" i="7"/>
  <c r="C1512" i="7"/>
  <c r="D1512" i="7"/>
  <c r="B1514" i="7"/>
  <c r="C1514" i="7"/>
  <c r="D1514" i="7"/>
  <c r="B1515" i="7"/>
  <c r="C1515" i="7"/>
  <c r="D1515" i="7"/>
  <c r="B1517" i="7"/>
  <c r="C1517" i="7"/>
  <c r="D1517" i="7"/>
  <c r="B1518" i="7"/>
  <c r="C1518" i="7"/>
  <c r="D1518" i="7"/>
  <c r="B1520" i="7"/>
  <c r="C1520" i="7"/>
  <c r="D1520" i="7"/>
  <c r="B1521" i="7"/>
  <c r="C1521" i="7"/>
  <c r="D1521" i="7"/>
  <c r="B1523" i="7"/>
  <c r="C1523" i="7"/>
  <c r="D1523" i="7"/>
  <c r="B1524" i="7"/>
  <c r="C1524" i="7"/>
  <c r="D1524" i="7"/>
  <c r="B1526" i="7"/>
  <c r="C1526" i="7"/>
  <c r="D1526" i="7"/>
  <c r="B1527" i="7"/>
  <c r="C1527" i="7"/>
  <c r="D1527" i="7"/>
  <c r="B1529" i="7"/>
  <c r="C1529" i="7"/>
  <c r="D1529" i="7"/>
  <c r="B1530" i="7"/>
  <c r="C1530" i="7"/>
  <c r="D1530" i="7"/>
  <c r="B1532" i="7"/>
  <c r="C1532" i="7"/>
  <c r="D1532" i="7"/>
  <c r="B1533" i="7"/>
  <c r="C1533" i="7"/>
  <c r="D1533" i="7"/>
  <c r="B1535" i="7"/>
  <c r="C1535" i="7"/>
  <c r="D1535" i="7"/>
  <c r="B1536" i="7"/>
  <c r="C1536" i="7"/>
  <c r="D1536" i="7"/>
  <c r="B1538" i="7"/>
  <c r="C1538" i="7"/>
  <c r="D1538" i="7"/>
  <c r="B1539" i="7"/>
  <c r="C1539" i="7"/>
  <c r="D1539" i="7"/>
  <c r="B1541" i="7"/>
  <c r="C1541" i="7"/>
  <c r="D1541" i="7"/>
  <c r="B1542" i="7"/>
  <c r="C1542" i="7"/>
  <c r="D1542" i="7"/>
  <c r="B1544" i="7"/>
  <c r="C1544" i="7"/>
  <c r="D1544" i="7"/>
  <c r="B1545" i="7"/>
  <c r="C1545" i="7"/>
  <c r="D1545" i="7"/>
  <c r="B1547" i="7"/>
  <c r="C1547" i="7"/>
  <c r="D1547" i="7"/>
  <c r="B1548" i="7"/>
  <c r="C1548" i="7"/>
  <c r="D1548" i="7"/>
  <c r="B1550" i="7"/>
  <c r="C1550" i="7"/>
  <c r="D1550" i="7"/>
  <c r="B1551" i="7"/>
  <c r="C1551" i="7"/>
  <c r="D1551" i="7"/>
  <c r="B1553" i="7"/>
  <c r="C1553" i="7"/>
  <c r="D1553" i="7"/>
  <c r="B1554" i="7"/>
  <c r="C1554" i="7"/>
  <c r="D1554" i="7"/>
  <c r="B1556" i="7"/>
  <c r="C1556" i="7"/>
  <c r="D1556" i="7"/>
  <c r="B1557" i="7"/>
  <c r="C1557" i="7"/>
  <c r="D1557" i="7"/>
  <c r="B1559" i="7"/>
  <c r="C1559" i="7"/>
  <c r="D1559" i="7"/>
  <c r="B1560" i="7"/>
  <c r="C1560" i="7"/>
  <c r="D1560" i="7"/>
  <c r="B1562" i="7"/>
  <c r="C1562" i="7"/>
  <c r="D1562" i="7"/>
  <c r="B1563" i="7"/>
  <c r="C1563" i="7"/>
  <c r="D1563" i="7"/>
  <c r="B1565" i="7"/>
  <c r="C1565" i="7"/>
  <c r="D1565" i="7"/>
  <c r="B1566" i="7"/>
  <c r="C1566" i="7"/>
  <c r="D1566" i="7"/>
  <c r="B1568" i="7"/>
  <c r="C1568" i="7"/>
  <c r="D1568" i="7"/>
  <c r="B1569" i="7"/>
  <c r="C1569" i="7"/>
  <c r="D1569" i="7"/>
  <c r="B1571" i="7"/>
  <c r="C1571" i="7"/>
  <c r="D1571" i="7"/>
  <c r="B1572" i="7"/>
  <c r="C1572" i="7"/>
  <c r="D1572" i="7"/>
  <c r="B1574" i="7"/>
  <c r="C1574" i="7"/>
  <c r="D1574" i="7"/>
  <c r="B1575" i="7"/>
  <c r="C1575" i="7"/>
  <c r="D1575" i="7"/>
  <c r="B1577" i="7"/>
  <c r="C1577" i="7"/>
  <c r="D1577" i="7"/>
  <c r="B1578" i="7"/>
  <c r="C1578" i="7"/>
  <c r="D1578" i="7"/>
  <c r="B1580" i="7"/>
  <c r="C1580" i="7"/>
  <c r="D1580" i="7"/>
  <c r="B1581" i="7"/>
  <c r="C1581" i="7"/>
  <c r="D1581" i="7"/>
  <c r="B1583" i="7"/>
  <c r="C1583" i="7"/>
  <c r="D1583" i="7"/>
  <c r="B1584" i="7"/>
  <c r="C1584" i="7"/>
  <c r="D1584" i="7"/>
  <c r="B1586" i="7"/>
  <c r="C1586" i="7"/>
  <c r="D1586" i="7"/>
  <c r="B1587" i="7"/>
  <c r="C1587" i="7"/>
  <c r="D1587" i="7"/>
  <c r="B1589" i="7"/>
  <c r="C1589" i="7"/>
  <c r="D1589" i="7"/>
  <c r="B1590" i="7"/>
  <c r="C1590" i="7"/>
  <c r="D1590" i="7"/>
  <c r="B1592" i="7"/>
  <c r="C1592" i="7"/>
  <c r="D1592" i="7"/>
  <c r="B1593" i="7"/>
  <c r="C1593" i="7"/>
  <c r="D1593" i="7"/>
  <c r="B1595" i="7"/>
  <c r="C1595" i="7"/>
  <c r="D1595" i="7"/>
  <c r="B1596" i="7"/>
  <c r="C1596" i="7"/>
  <c r="D1596" i="7"/>
  <c r="B1598" i="7"/>
  <c r="C1598" i="7"/>
  <c r="D1598" i="7"/>
  <c r="B1599" i="7"/>
  <c r="C1599" i="7"/>
  <c r="D1599" i="7"/>
  <c r="B1601" i="7"/>
  <c r="C1601" i="7"/>
  <c r="D1601" i="7"/>
  <c r="B1602" i="7"/>
  <c r="C1602" i="7"/>
  <c r="D1602" i="7"/>
  <c r="B1604" i="7"/>
  <c r="C1604" i="7"/>
  <c r="D1604" i="7"/>
  <c r="B1605" i="7"/>
  <c r="C1605" i="7"/>
  <c r="D1605" i="7"/>
  <c r="B1607" i="7"/>
  <c r="C1607" i="7"/>
  <c r="D1607" i="7"/>
  <c r="B1608" i="7"/>
  <c r="C1608" i="7"/>
  <c r="D1608" i="7"/>
  <c r="B1610" i="7"/>
  <c r="C1610" i="7"/>
  <c r="D1610" i="7"/>
  <c r="B1611" i="7"/>
  <c r="C1611" i="7"/>
  <c r="D1611" i="7"/>
  <c r="B1613" i="7"/>
  <c r="C1613" i="7"/>
  <c r="D1613" i="7"/>
  <c r="B1614" i="7"/>
  <c r="C1614" i="7"/>
  <c r="D1614" i="7"/>
  <c r="B1616" i="7"/>
  <c r="C1616" i="7"/>
  <c r="D1616" i="7"/>
  <c r="B1617" i="7"/>
  <c r="C1617" i="7"/>
  <c r="D1617" i="7"/>
  <c r="B1619" i="7"/>
  <c r="C1619" i="7"/>
  <c r="D1619" i="7"/>
  <c r="B1620" i="7"/>
  <c r="C1620" i="7"/>
  <c r="D1620" i="7"/>
  <c r="B1622" i="7"/>
  <c r="C1622" i="7"/>
  <c r="D1622" i="7"/>
  <c r="B1623" i="7"/>
  <c r="C1623" i="7"/>
  <c r="D1623" i="7"/>
  <c r="B1625" i="7"/>
  <c r="C1625" i="7"/>
  <c r="D1625" i="7"/>
  <c r="B1626" i="7"/>
  <c r="C1626" i="7"/>
  <c r="D1626" i="7"/>
  <c r="B1628" i="7"/>
  <c r="C1628" i="7"/>
  <c r="D1628" i="7"/>
  <c r="B1629" i="7"/>
  <c r="C1629" i="7"/>
  <c r="D1629" i="7"/>
  <c r="B1631" i="7"/>
  <c r="C1631" i="7"/>
  <c r="D1631" i="7"/>
  <c r="B1632" i="7"/>
  <c r="C1632" i="7"/>
  <c r="D1632" i="7"/>
  <c r="B1634" i="7"/>
  <c r="C1634" i="7"/>
  <c r="D1634" i="7"/>
  <c r="B1635" i="7"/>
  <c r="C1635" i="7"/>
  <c r="D1635" i="7"/>
  <c r="B1637" i="7"/>
  <c r="C1637" i="7"/>
  <c r="D1637" i="7"/>
  <c r="B1638" i="7"/>
  <c r="C1638" i="7"/>
  <c r="D1638" i="7"/>
  <c r="B1640" i="7"/>
  <c r="C1640" i="7"/>
  <c r="D1640" i="7"/>
  <c r="B1641" i="7"/>
  <c r="C1641" i="7"/>
  <c r="D1641" i="7"/>
  <c r="B1643" i="7"/>
  <c r="C1643" i="7"/>
  <c r="D1643" i="7"/>
  <c r="B1644" i="7"/>
  <c r="C1644" i="7"/>
  <c r="D1644" i="7"/>
  <c r="B1646" i="7"/>
  <c r="C1646" i="7"/>
  <c r="D1646" i="7"/>
  <c r="B1647" i="7"/>
  <c r="C1647" i="7"/>
  <c r="D1647" i="7"/>
  <c r="B1649" i="7"/>
  <c r="C1649" i="7"/>
  <c r="D1649" i="7"/>
  <c r="B1650" i="7"/>
  <c r="C1650" i="7"/>
  <c r="D1650" i="7"/>
  <c r="B1652" i="7"/>
  <c r="C1652" i="7"/>
  <c r="D1652" i="7"/>
  <c r="B1653" i="7"/>
  <c r="C1653" i="7"/>
  <c r="D1653" i="7"/>
  <c r="B1655" i="7"/>
  <c r="C1655" i="7"/>
  <c r="D1655" i="7"/>
  <c r="B1656" i="7"/>
  <c r="C1656" i="7"/>
  <c r="D1656" i="7"/>
  <c r="B1658" i="7"/>
  <c r="C1658" i="7"/>
  <c r="D1658" i="7"/>
  <c r="B1659" i="7"/>
  <c r="C1659" i="7"/>
  <c r="D1659" i="7"/>
  <c r="B1661" i="7"/>
  <c r="C1661" i="7"/>
  <c r="D1661" i="7"/>
  <c r="B1662" i="7"/>
  <c r="C1662" i="7"/>
  <c r="D1662" i="7"/>
  <c r="B1664" i="7"/>
  <c r="C1664" i="7"/>
  <c r="D1664" i="7"/>
  <c r="B1665" i="7"/>
  <c r="C1665" i="7"/>
  <c r="D1665" i="7"/>
  <c r="B1667" i="7"/>
  <c r="C1667" i="7"/>
  <c r="D1667" i="7"/>
  <c r="B1668" i="7"/>
  <c r="C1668" i="7"/>
  <c r="D1668" i="7"/>
  <c r="B1670" i="7"/>
  <c r="C1670" i="7"/>
  <c r="D1670" i="7"/>
  <c r="B1671" i="7"/>
  <c r="C1671" i="7"/>
  <c r="D1671" i="7"/>
  <c r="B1673" i="7"/>
  <c r="C1673" i="7"/>
  <c r="D1673" i="7"/>
  <c r="B1674" i="7"/>
  <c r="C1674" i="7"/>
  <c r="D1674" i="7"/>
  <c r="B1676" i="7"/>
  <c r="C1676" i="7"/>
  <c r="D1676" i="7"/>
  <c r="B1677" i="7"/>
  <c r="C1677" i="7"/>
  <c r="D1677" i="7"/>
  <c r="B1679" i="7"/>
  <c r="C1679" i="7"/>
  <c r="D1679" i="7"/>
  <c r="B1680" i="7"/>
  <c r="C1680" i="7"/>
  <c r="D1680" i="7"/>
  <c r="B1682" i="7"/>
  <c r="C1682" i="7"/>
  <c r="D1682" i="7"/>
  <c r="B1683" i="7"/>
  <c r="C1683" i="7"/>
  <c r="D1683" i="7"/>
  <c r="B1685" i="7"/>
  <c r="C1685" i="7"/>
  <c r="D1685" i="7"/>
  <c r="B1686" i="7"/>
  <c r="C1686" i="7"/>
  <c r="D1686" i="7"/>
  <c r="B1688" i="7"/>
  <c r="C1688" i="7"/>
  <c r="D1688" i="7"/>
  <c r="B1689" i="7"/>
  <c r="C1689" i="7"/>
  <c r="D1689" i="7"/>
  <c r="B1691" i="7"/>
  <c r="C1691" i="7"/>
  <c r="D1691" i="7"/>
  <c r="B1692" i="7"/>
  <c r="C1692" i="7"/>
  <c r="D1692" i="7"/>
  <c r="B1694" i="7"/>
  <c r="C1694" i="7"/>
  <c r="D1694" i="7"/>
  <c r="B1695" i="7"/>
  <c r="C1695" i="7"/>
  <c r="D1695" i="7"/>
  <c r="B1697" i="7"/>
  <c r="C1697" i="7"/>
  <c r="D1697" i="7"/>
  <c r="B1698" i="7"/>
  <c r="C1698" i="7"/>
  <c r="D1698" i="7"/>
  <c r="B1700" i="7"/>
  <c r="C1700" i="7"/>
  <c r="D1700" i="7"/>
  <c r="B1701" i="7"/>
  <c r="C1701" i="7"/>
  <c r="D1701" i="7"/>
  <c r="B1703" i="7"/>
  <c r="C1703" i="7"/>
  <c r="D1703" i="7"/>
  <c r="B1704" i="7"/>
  <c r="C1704" i="7"/>
  <c r="D1704" i="7"/>
  <c r="B1706" i="7"/>
  <c r="C1706" i="7"/>
  <c r="D1706" i="7"/>
  <c r="B1707" i="7"/>
  <c r="C1707" i="7"/>
  <c r="D1707" i="7"/>
  <c r="B1709" i="7"/>
  <c r="C1709" i="7"/>
  <c r="D1709" i="7"/>
  <c r="B1710" i="7"/>
  <c r="C1710" i="7"/>
  <c r="D1710" i="7"/>
  <c r="B1712" i="7"/>
  <c r="C1712" i="7"/>
  <c r="D1712" i="7"/>
  <c r="B1713" i="7"/>
  <c r="C1713" i="7"/>
  <c r="D1713" i="7"/>
  <c r="B1715" i="7"/>
  <c r="C1715" i="7"/>
  <c r="D1715" i="7"/>
  <c r="B1716" i="7"/>
  <c r="C1716" i="7"/>
  <c r="D1716" i="7"/>
  <c r="B1718" i="7"/>
  <c r="C1718" i="7"/>
  <c r="D1718" i="7"/>
  <c r="B1719" i="7"/>
  <c r="C1719" i="7"/>
  <c r="D1719" i="7"/>
  <c r="B1721" i="7"/>
  <c r="C1721" i="7"/>
  <c r="D1721" i="7"/>
  <c r="B1722" i="7"/>
  <c r="C1722" i="7"/>
  <c r="D1722" i="7"/>
  <c r="B1724" i="7"/>
  <c r="C1724" i="7"/>
  <c r="D1724" i="7"/>
  <c r="B1725" i="7"/>
  <c r="C1725" i="7"/>
  <c r="D1725" i="7"/>
  <c r="B1727" i="7"/>
  <c r="C1727" i="7"/>
  <c r="D1727" i="7"/>
  <c r="B1728" i="7"/>
  <c r="C1728" i="7"/>
  <c r="D1728" i="7"/>
  <c r="B1730" i="7"/>
  <c r="C1730" i="7"/>
  <c r="D1730" i="7"/>
  <c r="B1731" i="7"/>
  <c r="C1731" i="7"/>
  <c r="D1731" i="7"/>
  <c r="B1733" i="7"/>
  <c r="C1733" i="7"/>
  <c r="D1733" i="7"/>
  <c r="B1734" i="7"/>
  <c r="C1734" i="7"/>
  <c r="D1734" i="7"/>
  <c r="B1736" i="7"/>
  <c r="C1736" i="7"/>
  <c r="D1736" i="7"/>
  <c r="B1737" i="7"/>
  <c r="C1737" i="7"/>
  <c r="D1737" i="7"/>
  <c r="B1739" i="7"/>
  <c r="C1739" i="7"/>
  <c r="D1739" i="7"/>
  <c r="B1740" i="7"/>
  <c r="C1740" i="7"/>
  <c r="D1740" i="7"/>
  <c r="B1742" i="7"/>
  <c r="C1742" i="7"/>
  <c r="D1742" i="7"/>
  <c r="B1743" i="7"/>
  <c r="C1743" i="7"/>
  <c r="D1743" i="7"/>
  <c r="B1745" i="7"/>
  <c r="C1745" i="7"/>
  <c r="D1745" i="7"/>
  <c r="B1746" i="7"/>
  <c r="C1746" i="7"/>
  <c r="D1746" i="7"/>
  <c r="B1748" i="7"/>
  <c r="C1748" i="7"/>
  <c r="D1748" i="7"/>
  <c r="B1749" i="7"/>
  <c r="C1749" i="7"/>
  <c r="D1749" i="7"/>
  <c r="B1751" i="7"/>
  <c r="C1751" i="7"/>
  <c r="D1751" i="7"/>
  <c r="B1752" i="7"/>
  <c r="C1752" i="7"/>
  <c r="D1752" i="7"/>
  <c r="B1754" i="7"/>
  <c r="C1754" i="7"/>
  <c r="D1754" i="7"/>
  <c r="B1755" i="7"/>
  <c r="C1755" i="7"/>
  <c r="D1755" i="7"/>
  <c r="B1757" i="7"/>
  <c r="C1757" i="7"/>
  <c r="D1757" i="7"/>
  <c r="B1758" i="7"/>
  <c r="C1758" i="7"/>
  <c r="D1758" i="7"/>
  <c r="B1760" i="7"/>
  <c r="C1760" i="7"/>
  <c r="D1760" i="7"/>
  <c r="B1761" i="7"/>
  <c r="C1761" i="7"/>
  <c r="D1761" i="7"/>
  <c r="B1763" i="7"/>
  <c r="C1763" i="7"/>
  <c r="D1763" i="7"/>
  <c r="B1764" i="7"/>
  <c r="C1764" i="7"/>
  <c r="D1764" i="7"/>
  <c r="B1766" i="7"/>
  <c r="C1766" i="7"/>
  <c r="D1766" i="7"/>
  <c r="B1767" i="7"/>
  <c r="C1767" i="7"/>
  <c r="D1767" i="7"/>
  <c r="B1769" i="7"/>
  <c r="C1769" i="7"/>
  <c r="D1769" i="7"/>
  <c r="B1770" i="7"/>
  <c r="C1770" i="7"/>
  <c r="D1770" i="7"/>
  <c r="B1772" i="7"/>
  <c r="C1772" i="7"/>
  <c r="D1772" i="7"/>
  <c r="B1773" i="7"/>
  <c r="C1773" i="7"/>
  <c r="D1773" i="7"/>
  <c r="B1775" i="7"/>
  <c r="C1775" i="7"/>
  <c r="D1775" i="7"/>
  <c r="B1776" i="7"/>
  <c r="C1776" i="7"/>
  <c r="D1776" i="7"/>
  <c r="B1778" i="7"/>
  <c r="C1778" i="7"/>
  <c r="D1778" i="7"/>
  <c r="B1779" i="7"/>
  <c r="C1779" i="7"/>
  <c r="D1779" i="7"/>
  <c r="B1781" i="7"/>
  <c r="C1781" i="7"/>
  <c r="D1781" i="7"/>
  <c r="B1782" i="7"/>
  <c r="C1782" i="7"/>
  <c r="D1782" i="7"/>
  <c r="B1784" i="7"/>
  <c r="C1784" i="7"/>
  <c r="D1784" i="7"/>
  <c r="B1785" i="7"/>
  <c r="C1785" i="7"/>
  <c r="D1785" i="7"/>
  <c r="B1787" i="7"/>
  <c r="C1787" i="7"/>
  <c r="D1787" i="7"/>
  <c r="B1788" i="7"/>
  <c r="C1788" i="7"/>
  <c r="D1788" i="7"/>
  <c r="B1790" i="7"/>
  <c r="C1790" i="7"/>
  <c r="D1790" i="7"/>
  <c r="B1791" i="7"/>
  <c r="C1791" i="7"/>
  <c r="D1791" i="7"/>
  <c r="B1793" i="7"/>
  <c r="C1793" i="7"/>
  <c r="D1793" i="7"/>
  <c r="B1794" i="7"/>
  <c r="C1794" i="7"/>
  <c r="D1794" i="7"/>
  <c r="B1796" i="7"/>
  <c r="C1796" i="7"/>
  <c r="D1796" i="7"/>
  <c r="B1797" i="7"/>
  <c r="C1797" i="7"/>
  <c r="D1797" i="7"/>
  <c r="B1799" i="7"/>
  <c r="C1799" i="7"/>
  <c r="D1799" i="7"/>
  <c r="B1800" i="7"/>
  <c r="C1800" i="7"/>
  <c r="D1800" i="7"/>
  <c r="B1802" i="7"/>
  <c r="C1802" i="7"/>
  <c r="D1802" i="7"/>
  <c r="B1803" i="7"/>
  <c r="C1803" i="7"/>
  <c r="D1803" i="7"/>
  <c r="B1805" i="7"/>
  <c r="C1805" i="7"/>
  <c r="D1805" i="7"/>
  <c r="B1806" i="7"/>
  <c r="C1806" i="7"/>
  <c r="D1806" i="7"/>
  <c r="B1808" i="7"/>
  <c r="C1808" i="7"/>
  <c r="D1808" i="7"/>
  <c r="B1809" i="7"/>
  <c r="C1809" i="7"/>
  <c r="D1809" i="7"/>
  <c r="B1811" i="7"/>
  <c r="C1811" i="7"/>
  <c r="D1811" i="7"/>
  <c r="B1812" i="7"/>
  <c r="C1812" i="7"/>
  <c r="D1812" i="7"/>
  <c r="B1814" i="7"/>
  <c r="C1814" i="7"/>
  <c r="D1814" i="7"/>
  <c r="B1815" i="7"/>
  <c r="C1815" i="7"/>
  <c r="D1815" i="7"/>
  <c r="B1817" i="7"/>
  <c r="C1817" i="7"/>
  <c r="D1817" i="7"/>
  <c r="B1818" i="7"/>
  <c r="C1818" i="7"/>
  <c r="D1818" i="7"/>
  <c r="B1820" i="7"/>
  <c r="C1820" i="7"/>
  <c r="D1820" i="7"/>
  <c r="B1821" i="7"/>
  <c r="C1821" i="7"/>
  <c r="D1821" i="7"/>
  <c r="B1823" i="7"/>
  <c r="C1823" i="7"/>
  <c r="D1823" i="7"/>
  <c r="B1824" i="7"/>
  <c r="C1824" i="7"/>
  <c r="D1824" i="7"/>
  <c r="B1826" i="7"/>
  <c r="C1826" i="7"/>
  <c r="D1826" i="7"/>
  <c r="B1827" i="7"/>
  <c r="C1827" i="7"/>
  <c r="D1827" i="7"/>
  <c r="B1829" i="7"/>
  <c r="C1829" i="7"/>
  <c r="D1829" i="7"/>
  <c r="B1830" i="7"/>
  <c r="C1830" i="7"/>
  <c r="D1830" i="7"/>
  <c r="B1832" i="7"/>
  <c r="C1832" i="7"/>
  <c r="D1832" i="7"/>
  <c r="B1833" i="7"/>
  <c r="C1833" i="7"/>
  <c r="D1833" i="7"/>
  <c r="B1835" i="7"/>
  <c r="C1835" i="7"/>
  <c r="D1835" i="7"/>
  <c r="B1836" i="7"/>
  <c r="C1836" i="7"/>
  <c r="D1836" i="7"/>
  <c r="B1838" i="7"/>
  <c r="C1838" i="7"/>
  <c r="D1838" i="7"/>
  <c r="B1839" i="7"/>
  <c r="C1839" i="7"/>
  <c r="D1839" i="7"/>
  <c r="B1841" i="7"/>
  <c r="C1841" i="7"/>
  <c r="D1841" i="7"/>
  <c r="B1842" i="7"/>
  <c r="C1842" i="7"/>
  <c r="D1842" i="7"/>
  <c r="B1844" i="7"/>
  <c r="C1844" i="7"/>
  <c r="D1844" i="7"/>
  <c r="B1845" i="7"/>
  <c r="C1845" i="7"/>
  <c r="D1845" i="7"/>
  <c r="B1847" i="7"/>
  <c r="C1847" i="7"/>
  <c r="D1847" i="7"/>
  <c r="B1848" i="7"/>
  <c r="C1848" i="7"/>
  <c r="D1848" i="7"/>
  <c r="B1850" i="7"/>
  <c r="C1850" i="7"/>
  <c r="D1850" i="7"/>
  <c r="B1851" i="7"/>
  <c r="C1851" i="7"/>
  <c r="D1851" i="7"/>
  <c r="B1853" i="7"/>
  <c r="C1853" i="7"/>
  <c r="D1853" i="7"/>
  <c r="B1854" i="7"/>
  <c r="C1854" i="7"/>
  <c r="D1854" i="7"/>
  <c r="B1856" i="7"/>
  <c r="C1856" i="7"/>
  <c r="D1856" i="7"/>
  <c r="B1857" i="7"/>
  <c r="C1857" i="7"/>
  <c r="D1857" i="7"/>
  <c r="B1859" i="7"/>
  <c r="C1859" i="7"/>
  <c r="D1859" i="7"/>
  <c r="B1860" i="7"/>
  <c r="C1860" i="7"/>
  <c r="D1860" i="7"/>
  <c r="B1862" i="7"/>
  <c r="C1862" i="7"/>
  <c r="D1862" i="7"/>
  <c r="B1863" i="7"/>
  <c r="C1863" i="7"/>
  <c r="D1863" i="7"/>
  <c r="B1865" i="7"/>
  <c r="C1865" i="7"/>
  <c r="D1865" i="7"/>
  <c r="B1866" i="7"/>
  <c r="C1866" i="7"/>
  <c r="D1866" i="7"/>
  <c r="B1868" i="7"/>
  <c r="C1868" i="7"/>
  <c r="D1868" i="7"/>
  <c r="B1869" i="7"/>
  <c r="C1869" i="7"/>
  <c r="D1869" i="7"/>
  <c r="B1871" i="7"/>
  <c r="C1871" i="7"/>
  <c r="D1871" i="7"/>
  <c r="B1872" i="7"/>
  <c r="C1872" i="7"/>
  <c r="D1872" i="7"/>
  <c r="B1874" i="7"/>
  <c r="C1874" i="7"/>
  <c r="D1874" i="7"/>
  <c r="B1875" i="7"/>
  <c r="C1875" i="7"/>
  <c r="D1875" i="7"/>
  <c r="B1877" i="7"/>
  <c r="C1877" i="7"/>
  <c r="D1877" i="7"/>
  <c r="B1878" i="7"/>
  <c r="C1878" i="7"/>
  <c r="D1878" i="7"/>
  <c r="B1880" i="7"/>
  <c r="C1880" i="7"/>
  <c r="D1880" i="7"/>
  <c r="B1881" i="7"/>
  <c r="C1881" i="7"/>
  <c r="D1881" i="7"/>
  <c r="B1883" i="7"/>
  <c r="C1883" i="7"/>
  <c r="D1883" i="7"/>
  <c r="B1884" i="7"/>
  <c r="C1884" i="7"/>
  <c r="D1884" i="7"/>
  <c r="B1886" i="7"/>
  <c r="C1886" i="7"/>
  <c r="D1886" i="7"/>
  <c r="B1887" i="7"/>
  <c r="C1887" i="7"/>
  <c r="D1887" i="7"/>
  <c r="B1889" i="7"/>
  <c r="C1889" i="7"/>
  <c r="D1889" i="7"/>
  <c r="B1890" i="7"/>
  <c r="C1890" i="7"/>
  <c r="D1890" i="7"/>
  <c r="B1892" i="7"/>
  <c r="C1892" i="7"/>
  <c r="D1892" i="7"/>
  <c r="B1893" i="7"/>
  <c r="C1893" i="7"/>
  <c r="D1893" i="7"/>
  <c r="B29" i="7"/>
  <c r="C29" i="7"/>
  <c r="D29" i="7"/>
  <c r="B30" i="7"/>
  <c r="C30" i="7"/>
  <c r="D30" i="7"/>
  <c r="B9" i="7"/>
  <c r="B8" i="7"/>
  <c r="B11" i="7"/>
  <c r="C11" i="7"/>
  <c r="D11" i="7"/>
  <c r="B12" i="7"/>
  <c r="C12" i="7"/>
  <c r="D12" i="7"/>
  <c r="B14" i="7"/>
  <c r="C14" i="7"/>
  <c r="D14" i="7"/>
  <c r="B15" i="7"/>
  <c r="C15" i="7"/>
  <c r="D15" i="7"/>
  <c r="B17" i="7"/>
  <c r="C17" i="7"/>
  <c r="D17" i="7"/>
  <c r="B18" i="7"/>
  <c r="C18" i="7"/>
  <c r="D18" i="7"/>
  <c r="B20" i="7"/>
  <c r="C20" i="7"/>
  <c r="D20" i="7"/>
  <c r="B21" i="7"/>
  <c r="C21" i="7"/>
  <c r="D21" i="7"/>
  <c r="B23" i="7"/>
  <c r="C23" i="7"/>
  <c r="D23" i="7"/>
  <c r="B24" i="7"/>
  <c r="C24" i="7"/>
  <c r="D24" i="7"/>
  <c r="B26" i="7"/>
  <c r="C26" i="7"/>
  <c r="D26" i="7"/>
  <c r="B27" i="7"/>
  <c r="C27" i="7"/>
  <c r="D27" i="7"/>
  <c r="C8" i="7"/>
  <c r="D8" i="7"/>
  <c r="C9" i="7"/>
  <c r="D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D19" i="7" s="1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S21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D22" i="7" s="1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D25" i="7" s="1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D28" i="7" s="1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S30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D31" i="7" s="1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S34" i="7"/>
  <c r="D34" i="7" s="1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D37" i="7" s="1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D40" i="7" s="1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D43" i="7" s="1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D46" i="7" s="1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D49" i="7" s="1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S50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S51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S52" i="7"/>
  <c r="D52" i="7" s="1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S53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S54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D55" i="7" s="1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S56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S57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S58" i="7"/>
  <c r="D58" i="7" s="1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S59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S60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D61" i="7" s="1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S62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S63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D64" i="7" s="1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S65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S66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D67" i="7" s="1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S69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S70" i="7"/>
  <c r="D70" i="7" s="1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S71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S72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S73" i="7"/>
  <c r="D73" i="7" s="1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S74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S75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S76" i="7"/>
  <c r="D76" i="7" s="1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S77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S78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S79" i="7"/>
  <c r="D79" i="7" s="1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S82" i="7"/>
  <c r="D82" i="7" s="1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S85" i="7"/>
  <c r="D85" i="7" s="1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S86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S87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S88" i="7"/>
  <c r="D88" i="7" s="1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S89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S90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S91" i="7"/>
  <c r="D91" i="7" s="1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S92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S93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S94" i="7"/>
  <c r="D94" i="7" s="1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S95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S96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S97" i="7"/>
  <c r="D97" i="7" s="1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S98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S99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S100" i="7"/>
  <c r="D100" i="7" s="1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S101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S102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S103" i="7"/>
  <c r="D103" i="7" s="1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S104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S105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S106" i="7"/>
  <c r="D106" i="7" s="1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S107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S108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S109" i="7"/>
  <c r="D109" i="7" s="1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S110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S111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S112" i="7"/>
  <c r="D112" i="7" s="1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S113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S114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S115" i="7"/>
  <c r="D115" i="7" s="1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S116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S117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S118" i="7"/>
  <c r="D118" i="7" s="1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S119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S120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S121" i="7"/>
  <c r="D121" i="7" s="1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S122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S123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S124" i="7"/>
  <c r="D124" i="7" s="1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S125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S126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S127" i="7"/>
  <c r="D127" i="7" s="1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S128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S129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S130" i="7"/>
  <c r="D130" i="7" s="1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S131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S132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S133" i="7"/>
  <c r="D133" i="7" s="1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S134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S135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S136" i="7"/>
  <c r="D136" i="7" s="1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S137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S138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S139" i="7"/>
  <c r="D139" i="7" s="1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S140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S141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S142" i="7"/>
  <c r="D142" i="7" s="1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S143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S144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S145" i="7"/>
  <c r="D145" i="7" s="1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S146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S147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S148" i="7"/>
  <c r="D148" i="7" s="1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S149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S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S151" i="7"/>
  <c r="D151" i="7" s="1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S152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S153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S154" i="7"/>
  <c r="D154" i="7" s="1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S155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S156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S157" i="7"/>
  <c r="D157" i="7" s="1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S158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S159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S160" i="7"/>
  <c r="D160" i="7" s="1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S161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S162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S163" i="7"/>
  <c r="D163" i="7" s="1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S164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S165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S166" i="7"/>
  <c r="D166" i="7" s="1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S167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S168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S169" i="7"/>
  <c r="D169" i="7" s="1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S170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S171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S172" i="7"/>
  <c r="D172" i="7" s="1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S173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S174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S175" i="7"/>
  <c r="D175" i="7" s="1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S176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S177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S178" i="7"/>
  <c r="D178" i="7" s="1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S179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S180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S181" i="7"/>
  <c r="D181" i="7" s="1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S182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S183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S184" i="7"/>
  <c r="D184" i="7" s="1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S185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S186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S187" i="7"/>
  <c r="D187" i="7" s="1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S188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S189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S190" i="7"/>
  <c r="D190" i="7" s="1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S191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S192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S193" i="7"/>
  <c r="D193" i="7" s="1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S194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S195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S196" i="7"/>
  <c r="D196" i="7" s="1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S197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S198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S199" i="7"/>
  <c r="D199" i="7" s="1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S200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S201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S202" i="7"/>
  <c r="D202" i="7" s="1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S203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S204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S205" i="7"/>
  <c r="D205" i="7" s="1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S206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S207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S208" i="7"/>
  <c r="D208" i="7" s="1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S209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S210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S211" i="7"/>
  <c r="D211" i="7" s="1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S212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S213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S214" i="7"/>
  <c r="D214" i="7" s="1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S215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S216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S217" i="7"/>
  <c r="D217" i="7" s="1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S218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S219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S220" i="7"/>
  <c r="D220" i="7" s="1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S221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S222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S223" i="7"/>
  <c r="D223" i="7" s="1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S224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S225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S226" i="7"/>
  <c r="D226" i="7" s="1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S227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S228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S229" i="7"/>
  <c r="D229" i="7" s="1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S230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S231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S232" i="7"/>
  <c r="D232" i="7" s="1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S233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S234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S235" i="7"/>
  <c r="D235" i="7" s="1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S236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S237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S238" i="7"/>
  <c r="D238" i="7" s="1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S239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S240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S241" i="7"/>
  <c r="D241" i="7" s="1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S242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S243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S244" i="7"/>
  <c r="D244" i="7" s="1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S245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S246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S247" i="7"/>
  <c r="D247" i="7" s="1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S248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S249" i="7"/>
  <c r="F250" i="7"/>
  <c r="G250" i="7"/>
  <c r="H250" i="7"/>
  <c r="I250" i="7"/>
  <c r="J250" i="7"/>
  <c r="K250" i="7"/>
  <c r="L250" i="7"/>
  <c r="M250" i="7"/>
  <c r="N250" i="7"/>
  <c r="O250" i="7"/>
  <c r="P250" i="7"/>
  <c r="Q250" i="7"/>
  <c r="R250" i="7"/>
  <c r="S250" i="7"/>
  <c r="D250" i="7" s="1"/>
  <c r="F251" i="7"/>
  <c r="G251" i="7"/>
  <c r="H251" i="7"/>
  <c r="I251" i="7"/>
  <c r="J251" i="7"/>
  <c r="K251" i="7"/>
  <c r="L251" i="7"/>
  <c r="M251" i="7"/>
  <c r="N251" i="7"/>
  <c r="O251" i="7"/>
  <c r="P251" i="7"/>
  <c r="Q251" i="7"/>
  <c r="R251" i="7"/>
  <c r="S251" i="7"/>
  <c r="F252" i="7"/>
  <c r="G252" i="7"/>
  <c r="H252" i="7"/>
  <c r="I252" i="7"/>
  <c r="J252" i="7"/>
  <c r="K252" i="7"/>
  <c r="L252" i="7"/>
  <c r="M252" i="7"/>
  <c r="N252" i="7"/>
  <c r="O252" i="7"/>
  <c r="P252" i="7"/>
  <c r="Q252" i="7"/>
  <c r="R252" i="7"/>
  <c r="S252" i="7"/>
  <c r="F253" i="7"/>
  <c r="G253" i="7"/>
  <c r="H253" i="7"/>
  <c r="I253" i="7"/>
  <c r="J253" i="7"/>
  <c r="K253" i="7"/>
  <c r="L253" i="7"/>
  <c r="M253" i="7"/>
  <c r="N253" i="7"/>
  <c r="O253" i="7"/>
  <c r="P253" i="7"/>
  <c r="Q253" i="7"/>
  <c r="R253" i="7"/>
  <c r="S253" i="7"/>
  <c r="D253" i="7" s="1"/>
  <c r="F254" i="7"/>
  <c r="G254" i="7"/>
  <c r="H254" i="7"/>
  <c r="I254" i="7"/>
  <c r="J254" i="7"/>
  <c r="K254" i="7"/>
  <c r="L254" i="7"/>
  <c r="M254" i="7"/>
  <c r="N254" i="7"/>
  <c r="O254" i="7"/>
  <c r="P254" i="7"/>
  <c r="Q254" i="7"/>
  <c r="R254" i="7"/>
  <c r="S254" i="7"/>
  <c r="F255" i="7"/>
  <c r="G255" i="7"/>
  <c r="H255" i="7"/>
  <c r="I255" i="7"/>
  <c r="J255" i="7"/>
  <c r="K255" i="7"/>
  <c r="L255" i="7"/>
  <c r="M255" i="7"/>
  <c r="N255" i="7"/>
  <c r="O255" i="7"/>
  <c r="P255" i="7"/>
  <c r="Q255" i="7"/>
  <c r="R255" i="7"/>
  <c r="S255" i="7"/>
  <c r="F256" i="7"/>
  <c r="G256" i="7"/>
  <c r="H256" i="7"/>
  <c r="I256" i="7"/>
  <c r="J256" i="7"/>
  <c r="K256" i="7"/>
  <c r="L256" i="7"/>
  <c r="M256" i="7"/>
  <c r="N256" i="7"/>
  <c r="O256" i="7"/>
  <c r="P256" i="7"/>
  <c r="Q256" i="7"/>
  <c r="R256" i="7"/>
  <c r="S256" i="7"/>
  <c r="D256" i="7" s="1"/>
  <c r="F257" i="7"/>
  <c r="G257" i="7"/>
  <c r="H257" i="7"/>
  <c r="I257" i="7"/>
  <c r="J257" i="7"/>
  <c r="K257" i="7"/>
  <c r="L257" i="7"/>
  <c r="M257" i="7"/>
  <c r="N257" i="7"/>
  <c r="O257" i="7"/>
  <c r="P257" i="7"/>
  <c r="Q257" i="7"/>
  <c r="R257" i="7"/>
  <c r="S257" i="7"/>
  <c r="F258" i="7"/>
  <c r="G258" i="7"/>
  <c r="H258" i="7"/>
  <c r="I258" i="7"/>
  <c r="J258" i="7"/>
  <c r="K258" i="7"/>
  <c r="L258" i="7"/>
  <c r="M258" i="7"/>
  <c r="N258" i="7"/>
  <c r="O258" i="7"/>
  <c r="P258" i="7"/>
  <c r="Q258" i="7"/>
  <c r="R258" i="7"/>
  <c r="S258" i="7"/>
  <c r="F259" i="7"/>
  <c r="G259" i="7"/>
  <c r="H259" i="7"/>
  <c r="I259" i="7"/>
  <c r="J259" i="7"/>
  <c r="K259" i="7"/>
  <c r="L259" i="7"/>
  <c r="M259" i="7"/>
  <c r="N259" i="7"/>
  <c r="O259" i="7"/>
  <c r="P259" i="7"/>
  <c r="Q259" i="7"/>
  <c r="R259" i="7"/>
  <c r="S259" i="7"/>
  <c r="D259" i="7" s="1"/>
  <c r="F260" i="7"/>
  <c r="G260" i="7"/>
  <c r="H260" i="7"/>
  <c r="I260" i="7"/>
  <c r="J260" i="7"/>
  <c r="K260" i="7"/>
  <c r="L260" i="7"/>
  <c r="M260" i="7"/>
  <c r="N260" i="7"/>
  <c r="O260" i="7"/>
  <c r="P260" i="7"/>
  <c r="Q260" i="7"/>
  <c r="R260" i="7"/>
  <c r="S260" i="7"/>
  <c r="F261" i="7"/>
  <c r="G261" i="7"/>
  <c r="H261" i="7"/>
  <c r="I261" i="7"/>
  <c r="J261" i="7"/>
  <c r="K261" i="7"/>
  <c r="L261" i="7"/>
  <c r="M261" i="7"/>
  <c r="N261" i="7"/>
  <c r="O261" i="7"/>
  <c r="P261" i="7"/>
  <c r="Q261" i="7"/>
  <c r="R261" i="7"/>
  <c r="S261" i="7"/>
  <c r="F262" i="7"/>
  <c r="G262" i="7"/>
  <c r="H262" i="7"/>
  <c r="I262" i="7"/>
  <c r="J262" i="7"/>
  <c r="K262" i="7"/>
  <c r="L262" i="7"/>
  <c r="M262" i="7"/>
  <c r="N262" i="7"/>
  <c r="O262" i="7"/>
  <c r="P262" i="7"/>
  <c r="Q262" i="7"/>
  <c r="R262" i="7"/>
  <c r="S262" i="7"/>
  <c r="D262" i="7" s="1"/>
  <c r="F263" i="7"/>
  <c r="G263" i="7"/>
  <c r="H263" i="7"/>
  <c r="I263" i="7"/>
  <c r="J263" i="7"/>
  <c r="K263" i="7"/>
  <c r="L263" i="7"/>
  <c r="M263" i="7"/>
  <c r="N263" i="7"/>
  <c r="O263" i="7"/>
  <c r="P263" i="7"/>
  <c r="Q263" i="7"/>
  <c r="R263" i="7"/>
  <c r="S263" i="7"/>
  <c r="F264" i="7"/>
  <c r="G264" i="7"/>
  <c r="H264" i="7"/>
  <c r="I264" i="7"/>
  <c r="J264" i="7"/>
  <c r="K264" i="7"/>
  <c r="L264" i="7"/>
  <c r="M264" i="7"/>
  <c r="N264" i="7"/>
  <c r="O264" i="7"/>
  <c r="P264" i="7"/>
  <c r="Q264" i="7"/>
  <c r="R264" i="7"/>
  <c r="S264" i="7"/>
  <c r="F265" i="7"/>
  <c r="G265" i="7"/>
  <c r="H265" i="7"/>
  <c r="I265" i="7"/>
  <c r="J265" i="7"/>
  <c r="K265" i="7"/>
  <c r="L265" i="7"/>
  <c r="M265" i="7"/>
  <c r="N265" i="7"/>
  <c r="O265" i="7"/>
  <c r="P265" i="7"/>
  <c r="Q265" i="7"/>
  <c r="R265" i="7"/>
  <c r="S265" i="7"/>
  <c r="D265" i="7" s="1"/>
  <c r="F266" i="7"/>
  <c r="G266" i="7"/>
  <c r="H266" i="7"/>
  <c r="I266" i="7"/>
  <c r="J266" i="7"/>
  <c r="K266" i="7"/>
  <c r="L266" i="7"/>
  <c r="M266" i="7"/>
  <c r="N266" i="7"/>
  <c r="O266" i="7"/>
  <c r="P266" i="7"/>
  <c r="Q266" i="7"/>
  <c r="R266" i="7"/>
  <c r="S266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R267" i="7"/>
  <c r="S267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R268" i="7"/>
  <c r="S268" i="7"/>
  <c r="D268" i="7" s="1"/>
  <c r="F269" i="7"/>
  <c r="G269" i="7"/>
  <c r="H269" i="7"/>
  <c r="I269" i="7"/>
  <c r="J269" i="7"/>
  <c r="K269" i="7"/>
  <c r="L269" i="7"/>
  <c r="M269" i="7"/>
  <c r="N269" i="7"/>
  <c r="O269" i="7"/>
  <c r="P269" i="7"/>
  <c r="Q269" i="7"/>
  <c r="R269" i="7"/>
  <c r="S269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R270" i="7"/>
  <c r="S270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S271" i="7"/>
  <c r="D271" i="7" s="1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S272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S273" i="7"/>
  <c r="F274" i="7"/>
  <c r="G274" i="7"/>
  <c r="H274" i="7"/>
  <c r="I274" i="7"/>
  <c r="J274" i="7"/>
  <c r="K274" i="7"/>
  <c r="L274" i="7"/>
  <c r="M274" i="7"/>
  <c r="N274" i="7"/>
  <c r="O274" i="7"/>
  <c r="P274" i="7"/>
  <c r="Q274" i="7"/>
  <c r="R274" i="7"/>
  <c r="S274" i="7"/>
  <c r="D274" i="7" s="1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S275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S276" i="7"/>
  <c r="F277" i="7"/>
  <c r="G277" i="7"/>
  <c r="H277" i="7"/>
  <c r="I277" i="7"/>
  <c r="J277" i="7"/>
  <c r="K277" i="7"/>
  <c r="L277" i="7"/>
  <c r="M277" i="7"/>
  <c r="N277" i="7"/>
  <c r="O277" i="7"/>
  <c r="P277" i="7"/>
  <c r="Q277" i="7"/>
  <c r="R277" i="7"/>
  <c r="S277" i="7"/>
  <c r="D277" i="7" s="1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S278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S279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S280" i="7"/>
  <c r="D280" i="7" s="1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S281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S282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S283" i="7"/>
  <c r="D283" i="7" s="1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S284" i="7"/>
  <c r="F285" i="7"/>
  <c r="G285" i="7"/>
  <c r="H285" i="7"/>
  <c r="I285" i="7"/>
  <c r="J285" i="7"/>
  <c r="K285" i="7"/>
  <c r="L285" i="7"/>
  <c r="M285" i="7"/>
  <c r="N285" i="7"/>
  <c r="O285" i="7"/>
  <c r="P285" i="7"/>
  <c r="Q285" i="7"/>
  <c r="R285" i="7"/>
  <c r="S285" i="7"/>
  <c r="F286" i="7"/>
  <c r="G286" i="7"/>
  <c r="H286" i="7"/>
  <c r="I286" i="7"/>
  <c r="J286" i="7"/>
  <c r="K286" i="7"/>
  <c r="L286" i="7"/>
  <c r="M286" i="7"/>
  <c r="N286" i="7"/>
  <c r="O286" i="7"/>
  <c r="P286" i="7"/>
  <c r="Q286" i="7"/>
  <c r="R286" i="7"/>
  <c r="S286" i="7"/>
  <c r="D286" i="7" s="1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S287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S288" i="7"/>
  <c r="F289" i="7"/>
  <c r="G289" i="7"/>
  <c r="H289" i="7"/>
  <c r="I289" i="7"/>
  <c r="J289" i="7"/>
  <c r="K289" i="7"/>
  <c r="L289" i="7"/>
  <c r="M289" i="7"/>
  <c r="N289" i="7"/>
  <c r="O289" i="7"/>
  <c r="P289" i="7"/>
  <c r="Q289" i="7"/>
  <c r="R289" i="7"/>
  <c r="S289" i="7"/>
  <c r="D289" i="7" s="1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S290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S291" i="7"/>
  <c r="F292" i="7"/>
  <c r="G292" i="7"/>
  <c r="H292" i="7"/>
  <c r="I292" i="7"/>
  <c r="J292" i="7"/>
  <c r="K292" i="7"/>
  <c r="L292" i="7"/>
  <c r="M292" i="7"/>
  <c r="N292" i="7"/>
  <c r="O292" i="7"/>
  <c r="P292" i="7"/>
  <c r="Q292" i="7"/>
  <c r="R292" i="7"/>
  <c r="S292" i="7"/>
  <c r="D292" i="7" s="1"/>
  <c r="F293" i="7"/>
  <c r="G293" i="7"/>
  <c r="H293" i="7"/>
  <c r="I293" i="7"/>
  <c r="J293" i="7"/>
  <c r="K293" i="7"/>
  <c r="L293" i="7"/>
  <c r="M293" i="7"/>
  <c r="N293" i="7"/>
  <c r="O293" i="7"/>
  <c r="P293" i="7"/>
  <c r="Q293" i="7"/>
  <c r="R293" i="7"/>
  <c r="S293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S294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S295" i="7"/>
  <c r="D295" i="7" s="1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S296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S297" i="7"/>
  <c r="F298" i="7"/>
  <c r="G298" i="7"/>
  <c r="H298" i="7"/>
  <c r="I298" i="7"/>
  <c r="J298" i="7"/>
  <c r="K298" i="7"/>
  <c r="L298" i="7"/>
  <c r="M298" i="7"/>
  <c r="N298" i="7"/>
  <c r="O298" i="7"/>
  <c r="P298" i="7"/>
  <c r="Q298" i="7"/>
  <c r="R298" i="7"/>
  <c r="S298" i="7"/>
  <c r="D298" i="7" s="1"/>
  <c r="F299" i="7"/>
  <c r="G299" i="7"/>
  <c r="H299" i="7"/>
  <c r="I299" i="7"/>
  <c r="J299" i="7"/>
  <c r="K299" i="7"/>
  <c r="L299" i="7"/>
  <c r="M299" i="7"/>
  <c r="N299" i="7"/>
  <c r="O299" i="7"/>
  <c r="P299" i="7"/>
  <c r="Q299" i="7"/>
  <c r="R299" i="7"/>
  <c r="S299" i="7"/>
  <c r="F300" i="7"/>
  <c r="G300" i="7"/>
  <c r="H300" i="7"/>
  <c r="I300" i="7"/>
  <c r="J300" i="7"/>
  <c r="K300" i="7"/>
  <c r="L300" i="7"/>
  <c r="M300" i="7"/>
  <c r="N300" i="7"/>
  <c r="O300" i="7"/>
  <c r="P300" i="7"/>
  <c r="Q300" i="7"/>
  <c r="R300" i="7"/>
  <c r="S300" i="7"/>
  <c r="F301" i="7"/>
  <c r="G301" i="7"/>
  <c r="H301" i="7"/>
  <c r="I301" i="7"/>
  <c r="J301" i="7"/>
  <c r="K301" i="7"/>
  <c r="L301" i="7"/>
  <c r="M301" i="7"/>
  <c r="N301" i="7"/>
  <c r="O301" i="7"/>
  <c r="P301" i="7"/>
  <c r="Q301" i="7"/>
  <c r="R301" i="7"/>
  <c r="S301" i="7"/>
  <c r="D301" i="7" s="1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S302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S303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S304" i="7"/>
  <c r="D304" i="7" s="1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S305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S306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S307" i="7"/>
  <c r="D307" i="7" s="1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S308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S309" i="7"/>
  <c r="F310" i="7"/>
  <c r="G310" i="7"/>
  <c r="H310" i="7"/>
  <c r="I310" i="7"/>
  <c r="J310" i="7"/>
  <c r="K310" i="7"/>
  <c r="L310" i="7"/>
  <c r="M310" i="7"/>
  <c r="N310" i="7"/>
  <c r="O310" i="7"/>
  <c r="P310" i="7"/>
  <c r="Q310" i="7"/>
  <c r="R310" i="7"/>
  <c r="S310" i="7"/>
  <c r="D310" i="7" s="1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S311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S312" i="7"/>
  <c r="F313" i="7"/>
  <c r="G313" i="7"/>
  <c r="H313" i="7"/>
  <c r="I313" i="7"/>
  <c r="J313" i="7"/>
  <c r="K313" i="7"/>
  <c r="L313" i="7"/>
  <c r="M313" i="7"/>
  <c r="N313" i="7"/>
  <c r="O313" i="7"/>
  <c r="P313" i="7"/>
  <c r="Q313" i="7"/>
  <c r="R313" i="7"/>
  <c r="S313" i="7"/>
  <c r="D313" i="7" s="1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S314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S315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S316" i="7"/>
  <c r="D316" i="7" s="1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S317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S318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S319" i="7"/>
  <c r="D319" i="7" s="1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S320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S321" i="7"/>
  <c r="F322" i="7"/>
  <c r="G322" i="7"/>
  <c r="H322" i="7"/>
  <c r="I322" i="7"/>
  <c r="J322" i="7"/>
  <c r="K322" i="7"/>
  <c r="L322" i="7"/>
  <c r="M322" i="7"/>
  <c r="N322" i="7"/>
  <c r="O322" i="7"/>
  <c r="P322" i="7"/>
  <c r="Q322" i="7"/>
  <c r="R322" i="7"/>
  <c r="S322" i="7"/>
  <c r="D322" i="7" s="1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S323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S324" i="7"/>
  <c r="F325" i="7"/>
  <c r="G325" i="7"/>
  <c r="H325" i="7"/>
  <c r="I325" i="7"/>
  <c r="J325" i="7"/>
  <c r="K325" i="7"/>
  <c r="L325" i="7"/>
  <c r="M325" i="7"/>
  <c r="N325" i="7"/>
  <c r="O325" i="7"/>
  <c r="P325" i="7"/>
  <c r="Q325" i="7"/>
  <c r="R325" i="7"/>
  <c r="S325" i="7"/>
  <c r="D325" i="7" s="1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S326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S327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S328" i="7"/>
  <c r="D328" i="7" s="1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S329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S330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S331" i="7"/>
  <c r="D331" i="7" s="1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S332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S333" i="7"/>
  <c r="F334" i="7"/>
  <c r="G334" i="7"/>
  <c r="H334" i="7"/>
  <c r="I334" i="7"/>
  <c r="J334" i="7"/>
  <c r="K334" i="7"/>
  <c r="L334" i="7"/>
  <c r="M334" i="7"/>
  <c r="N334" i="7"/>
  <c r="O334" i="7"/>
  <c r="P334" i="7"/>
  <c r="Q334" i="7"/>
  <c r="R334" i="7"/>
  <c r="S334" i="7"/>
  <c r="D334" i="7" s="1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S335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S336" i="7"/>
  <c r="F337" i="7"/>
  <c r="G337" i="7"/>
  <c r="H337" i="7"/>
  <c r="I337" i="7"/>
  <c r="J337" i="7"/>
  <c r="K337" i="7"/>
  <c r="L337" i="7"/>
  <c r="M337" i="7"/>
  <c r="N337" i="7"/>
  <c r="O337" i="7"/>
  <c r="P337" i="7"/>
  <c r="Q337" i="7"/>
  <c r="R337" i="7"/>
  <c r="S337" i="7"/>
  <c r="D337" i="7" s="1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S338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S339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S340" i="7"/>
  <c r="D340" i="7" s="1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S341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S342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S343" i="7"/>
  <c r="D343" i="7" s="1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S344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S345" i="7"/>
  <c r="F346" i="7"/>
  <c r="G346" i="7"/>
  <c r="H346" i="7"/>
  <c r="I346" i="7"/>
  <c r="J346" i="7"/>
  <c r="K346" i="7"/>
  <c r="L346" i="7"/>
  <c r="M346" i="7"/>
  <c r="N346" i="7"/>
  <c r="O346" i="7"/>
  <c r="P346" i="7"/>
  <c r="Q346" i="7"/>
  <c r="R346" i="7"/>
  <c r="S346" i="7"/>
  <c r="D346" i="7" s="1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S347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S348" i="7"/>
  <c r="F349" i="7"/>
  <c r="G349" i="7"/>
  <c r="H349" i="7"/>
  <c r="I349" i="7"/>
  <c r="J349" i="7"/>
  <c r="K349" i="7"/>
  <c r="L349" i="7"/>
  <c r="M349" i="7"/>
  <c r="N349" i="7"/>
  <c r="O349" i="7"/>
  <c r="P349" i="7"/>
  <c r="Q349" i="7"/>
  <c r="R349" i="7"/>
  <c r="S349" i="7"/>
  <c r="D349" i="7" s="1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S350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S351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S352" i="7"/>
  <c r="D352" i="7" s="1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S353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S354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S355" i="7"/>
  <c r="D355" i="7" s="1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S356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S357" i="7"/>
  <c r="F358" i="7"/>
  <c r="G358" i="7"/>
  <c r="H358" i="7"/>
  <c r="I358" i="7"/>
  <c r="J358" i="7"/>
  <c r="K358" i="7"/>
  <c r="L358" i="7"/>
  <c r="M358" i="7"/>
  <c r="N358" i="7"/>
  <c r="O358" i="7"/>
  <c r="P358" i="7"/>
  <c r="Q358" i="7"/>
  <c r="R358" i="7"/>
  <c r="S358" i="7"/>
  <c r="D358" i="7" s="1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S359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S360" i="7"/>
  <c r="F361" i="7"/>
  <c r="G361" i="7"/>
  <c r="H361" i="7"/>
  <c r="I361" i="7"/>
  <c r="J361" i="7"/>
  <c r="K361" i="7"/>
  <c r="L361" i="7"/>
  <c r="M361" i="7"/>
  <c r="N361" i="7"/>
  <c r="O361" i="7"/>
  <c r="P361" i="7"/>
  <c r="Q361" i="7"/>
  <c r="R361" i="7"/>
  <c r="S361" i="7"/>
  <c r="D361" i="7" s="1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S362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S363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S364" i="7"/>
  <c r="D364" i="7" s="1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S365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S366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S367" i="7"/>
  <c r="D367" i="7" s="1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S368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S369" i="7"/>
  <c r="F370" i="7"/>
  <c r="G370" i="7"/>
  <c r="H370" i="7"/>
  <c r="I370" i="7"/>
  <c r="J370" i="7"/>
  <c r="K370" i="7"/>
  <c r="L370" i="7"/>
  <c r="M370" i="7"/>
  <c r="N370" i="7"/>
  <c r="O370" i="7"/>
  <c r="P370" i="7"/>
  <c r="Q370" i="7"/>
  <c r="R370" i="7"/>
  <c r="S370" i="7"/>
  <c r="D370" i="7" s="1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S371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S372" i="7"/>
  <c r="F373" i="7"/>
  <c r="G373" i="7"/>
  <c r="H373" i="7"/>
  <c r="I373" i="7"/>
  <c r="J373" i="7"/>
  <c r="K373" i="7"/>
  <c r="L373" i="7"/>
  <c r="M373" i="7"/>
  <c r="N373" i="7"/>
  <c r="O373" i="7"/>
  <c r="P373" i="7"/>
  <c r="Q373" i="7"/>
  <c r="R373" i="7"/>
  <c r="S373" i="7"/>
  <c r="D373" i="7" s="1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S374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S375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S376" i="7"/>
  <c r="D376" i="7" s="1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S377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S378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S379" i="7"/>
  <c r="D379" i="7" s="1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S380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S381" i="7"/>
  <c r="F382" i="7"/>
  <c r="G382" i="7"/>
  <c r="H382" i="7"/>
  <c r="I382" i="7"/>
  <c r="J382" i="7"/>
  <c r="K382" i="7"/>
  <c r="L382" i="7"/>
  <c r="M382" i="7"/>
  <c r="N382" i="7"/>
  <c r="O382" i="7"/>
  <c r="P382" i="7"/>
  <c r="Q382" i="7"/>
  <c r="R382" i="7"/>
  <c r="S382" i="7"/>
  <c r="D382" i="7" s="1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S383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S384" i="7"/>
  <c r="F385" i="7"/>
  <c r="G385" i="7"/>
  <c r="H385" i="7"/>
  <c r="I385" i="7"/>
  <c r="J385" i="7"/>
  <c r="K385" i="7"/>
  <c r="L385" i="7"/>
  <c r="M385" i="7"/>
  <c r="N385" i="7"/>
  <c r="O385" i="7"/>
  <c r="P385" i="7"/>
  <c r="Q385" i="7"/>
  <c r="R385" i="7"/>
  <c r="S385" i="7"/>
  <c r="D385" i="7" s="1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S386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S387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S388" i="7"/>
  <c r="D388" i="7" s="1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S389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S390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S391" i="7"/>
  <c r="D391" i="7" s="1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S392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S393" i="7"/>
  <c r="F394" i="7"/>
  <c r="G394" i="7"/>
  <c r="H394" i="7"/>
  <c r="I394" i="7"/>
  <c r="J394" i="7"/>
  <c r="K394" i="7"/>
  <c r="L394" i="7"/>
  <c r="M394" i="7"/>
  <c r="N394" i="7"/>
  <c r="O394" i="7"/>
  <c r="P394" i="7"/>
  <c r="Q394" i="7"/>
  <c r="R394" i="7"/>
  <c r="S394" i="7"/>
  <c r="D394" i="7" s="1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S395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S396" i="7"/>
  <c r="F397" i="7"/>
  <c r="G397" i="7"/>
  <c r="H397" i="7"/>
  <c r="I397" i="7"/>
  <c r="J397" i="7"/>
  <c r="K397" i="7"/>
  <c r="L397" i="7"/>
  <c r="M397" i="7"/>
  <c r="N397" i="7"/>
  <c r="O397" i="7"/>
  <c r="P397" i="7"/>
  <c r="Q397" i="7"/>
  <c r="R397" i="7"/>
  <c r="S397" i="7"/>
  <c r="D397" i="7" s="1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S398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S399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S400" i="7"/>
  <c r="D400" i="7" s="1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S401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S402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S403" i="7"/>
  <c r="D403" i="7" s="1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S404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S405" i="7"/>
  <c r="F406" i="7"/>
  <c r="G406" i="7"/>
  <c r="H406" i="7"/>
  <c r="I406" i="7"/>
  <c r="J406" i="7"/>
  <c r="K406" i="7"/>
  <c r="L406" i="7"/>
  <c r="M406" i="7"/>
  <c r="N406" i="7"/>
  <c r="O406" i="7"/>
  <c r="P406" i="7"/>
  <c r="Q406" i="7"/>
  <c r="R406" i="7"/>
  <c r="S406" i="7"/>
  <c r="D406" i="7" s="1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S407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S408" i="7"/>
  <c r="F409" i="7"/>
  <c r="G409" i="7"/>
  <c r="H409" i="7"/>
  <c r="I409" i="7"/>
  <c r="J409" i="7"/>
  <c r="K409" i="7"/>
  <c r="L409" i="7"/>
  <c r="M409" i="7"/>
  <c r="N409" i="7"/>
  <c r="O409" i="7"/>
  <c r="P409" i="7"/>
  <c r="Q409" i="7"/>
  <c r="R409" i="7"/>
  <c r="S409" i="7"/>
  <c r="D409" i="7" s="1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S410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S411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S412" i="7"/>
  <c r="D412" i="7" s="1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S413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S414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S415" i="7"/>
  <c r="D415" i="7" s="1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S416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S417" i="7"/>
  <c r="F418" i="7"/>
  <c r="G418" i="7"/>
  <c r="H418" i="7"/>
  <c r="I418" i="7"/>
  <c r="J418" i="7"/>
  <c r="K418" i="7"/>
  <c r="L418" i="7"/>
  <c r="M418" i="7"/>
  <c r="N418" i="7"/>
  <c r="O418" i="7"/>
  <c r="P418" i="7"/>
  <c r="Q418" i="7"/>
  <c r="R418" i="7"/>
  <c r="S418" i="7"/>
  <c r="D418" i="7" s="1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S419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S420" i="7"/>
  <c r="F421" i="7"/>
  <c r="G421" i="7"/>
  <c r="H421" i="7"/>
  <c r="I421" i="7"/>
  <c r="J421" i="7"/>
  <c r="K421" i="7"/>
  <c r="L421" i="7"/>
  <c r="M421" i="7"/>
  <c r="N421" i="7"/>
  <c r="O421" i="7"/>
  <c r="P421" i="7"/>
  <c r="Q421" i="7"/>
  <c r="R421" i="7"/>
  <c r="S421" i="7"/>
  <c r="D421" i="7" s="1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S422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S423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S424" i="7"/>
  <c r="D424" i="7" s="1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S425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S426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S427" i="7"/>
  <c r="D427" i="7" s="1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S428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S429" i="7"/>
  <c r="F430" i="7"/>
  <c r="G430" i="7"/>
  <c r="H430" i="7"/>
  <c r="I430" i="7"/>
  <c r="J430" i="7"/>
  <c r="K430" i="7"/>
  <c r="L430" i="7"/>
  <c r="M430" i="7"/>
  <c r="N430" i="7"/>
  <c r="O430" i="7"/>
  <c r="P430" i="7"/>
  <c r="Q430" i="7"/>
  <c r="R430" i="7"/>
  <c r="S430" i="7"/>
  <c r="D430" i="7" s="1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S431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S432" i="7"/>
  <c r="F433" i="7"/>
  <c r="G433" i="7"/>
  <c r="H433" i="7"/>
  <c r="I433" i="7"/>
  <c r="J433" i="7"/>
  <c r="K433" i="7"/>
  <c r="L433" i="7"/>
  <c r="M433" i="7"/>
  <c r="N433" i="7"/>
  <c r="O433" i="7"/>
  <c r="P433" i="7"/>
  <c r="Q433" i="7"/>
  <c r="R433" i="7"/>
  <c r="S433" i="7"/>
  <c r="D433" i="7" s="1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S434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S435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S436" i="7"/>
  <c r="D436" i="7" s="1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S437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S438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S439" i="7"/>
  <c r="D439" i="7" s="1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S440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S441" i="7"/>
  <c r="F442" i="7"/>
  <c r="G442" i="7"/>
  <c r="H442" i="7"/>
  <c r="I442" i="7"/>
  <c r="J442" i="7"/>
  <c r="K442" i="7"/>
  <c r="L442" i="7"/>
  <c r="M442" i="7"/>
  <c r="N442" i="7"/>
  <c r="O442" i="7"/>
  <c r="P442" i="7"/>
  <c r="Q442" i="7"/>
  <c r="R442" i="7"/>
  <c r="S442" i="7"/>
  <c r="D442" i="7" s="1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S443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S444" i="7"/>
  <c r="F445" i="7"/>
  <c r="G445" i="7"/>
  <c r="H445" i="7"/>
  <c r="I445" i="7"/>
  <c r="J445" i="7"/>
  <c r="K445" i="7"/>
  <c r="L445" i="7"/>
  <c r="M445" i="7"/>
  <c r="N445" i="7"/>
  <c r="O445" i="7"/>
  <c r="P445" i="7"/>
  <c r="Q445" i="7"/>
  <c r="R445" i="7"/>
  <c r="S445" i="7"/>
  <c r="D445" i="7" s="1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S446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S447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S448" i="7"/>
  <c r="D448" i="7" s="1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S449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S450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S451" i="7"/>
  <c r="D451" i="7" s="1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S452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S453" i="7"/>
  <c r="F454" i="7"/>
  <c r="G454" i="7"/>
  <c r="H454" i="7"/>
  <c r="I454" i="7"/>
  <c r="J454" i="7"/>
  <c r="K454" i="7"/>
  <c r="L454" i="7"/>
  <c r="M454" i="7"/>
  <c r="N454" i="7"/>
  <c r="O454" i="7"/>
  <c r="P454" i="7"/>
  <c r="Q454" i="7"/>
  <c r="R454" i="7"/>
  <c r="S454" i="7"/>
  <c r="D454" i="7" s="1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S455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S456" i="7"/>
  <c r="F457" i="7"/>
  <c r="G457" i="7"/>
  <c r="H457" i="7"/>
  <c r="I457" i="7"/>
  <c r="J457" i="7"/>
  <c r="K457" i="7"/>
  <c r="L457" i="7"/>
  <c r="M457" i="7"/>
  <c r="N457" i="7"/>
  <c r="O457" i="7"/>
  <c r="P457" i="7"/>
  <c r="Q457" i="7"/>
  <c r="R457" i="7"/>
  <c r="S457" i="7"/>
  <c r="D457" i="7" s="1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S458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S459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S460" i="7"/>
  <c r="D460" i="7" s="1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S461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S462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S463" i="7"/>
  <c r="D463" i="7" s="1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S464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S465" i="7"/>
  <c r="F466" i="7"/>
  <c r="G466" i="7"/>
  <c r="H466" i="7"/>
  <c r="I466" i="7"/>
  <c r="J466" i="7"/>
  <c r="K466" i="7"/>
  <c r="L466" i="7"/>
  <c r="M466" i="7"/>
  <c r="N466" i="7"/>
  <c r="O466" i="7"/>
  <c r="P466" i="7"/>
  <c r="Q466" i="7"/>
  <c r="R466" i="7"/>
  <c r="S466" i="7"/>
  <c r="D466" i="7" s="1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S467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S468" i="7"/>
  <c r="F469" i="7"/>
  <c r="G469" i="7"/>
  <c r="H469" i="7"/>
  <c r="I469" i="7"/>
  <c r="J469" i="7"/>
  <c r="K469" i="7"/>
  <c r="L469" i="7"/>
  <c r="M469" i="7"/>
  <c r="N469" i="7"/>
  <c r="O469" i="7"/>
  <c r="P469" i="7"/>
  <c r="Q469" i="7"/>
  <c r="R469" i="7"/>
  <c r="S469" i="7"/>
  <c r="D469" i="7" s="1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S470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S471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S472" i="7"/>
  <c r="D472" i="7" s="1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S473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S474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S475" i="7"/>
  <c r="D475" i="7" s="1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S476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S477" i="7"/>
  <c r="F478" i="7"/>
  <c r="G478" i="7"/>
  <c r="H478" i="7"/>
  <c r="I478" i="7"/>
  <c r="J478" i="7"/>
  <c r="K478" i="7"/>
  <c r="L478" i="7"/>
  <c r="M478" i="7"/>
  <c r="N478" i="7"/>
  <c r="O478" i="7"/>
  <c r="P478" i="7"/>
  <c r="Q478" i="7"/>
  <c r="R478" i="7"/>
  <c r="S478" i="7"/>
  <c r="D478" i="7" s="1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S479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S480" i="7"/>
  <c r="F481" i="7"/>
  <c r="G481" i="7"/>
  <c r="H481" i="7"/>
  <c r="I481" i="7"/>
  <c r="J481" i="7"/>
  <c r="K481" i="7"/>
  <c r="L481" i="7"/>
  <c r="M481" i="7"/>
  <c r="N481" i="7"/>
  <c r="O481" i="7"/>
  <c r="P481" i="7"/>
  <c r="Q481" i="7"/>
  <c r="R481" i="7"/>
  <c r="S481" i="7"/>
  <c r="D481" i="7" s="1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S482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S483" i="7"/>
  <c r="F484" i="7"/>
  <c r="G484" i="7"/>
  <c r="H484" i="7"/>
  <c r="I484" i="7"/>
  <c r="J484" i="7"/>
  <c r="K484" i="7"/>
  <c r="L484" i="7"/>
  <c r="M484" i="7"/>
  <c r="N484" i="7"/>
  <c r="O484" i="7"/>
  <c r="P484" i="7"/>
  <c r="Q484" i="7"/>
  <c r="R484" i="7"/>
  <c r="S484" i="7"/>
  <c r="D484" i="7" s="1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S485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S486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S487" i="7"/>
  <c r="D487" i="7" s="1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S488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S489" i="7"/>
  <c r="F490" i="7"/>
  <c r="G490" i="7"/>
  <c r="H490" i="7"/>
  <c r="I490" i="7"/>
  <c r="J490" i="7"/>
  <c r="K490" i="7"/>
  <c r="L490" i="7"/>
  <c r="M490" i="7"/>
  <c r="N490" i="7"/>
  <c r="O490" i="7"/>
  <c r="P490" i="7"/>
  <c r="Q490" i="7"/>
  <c r="R490" i="7"/>
  <c r="S490" i="7"/>
  <c r="D490" i="7" s="1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S491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S492" i="7"/>
  <c r="F493" i="7"/>
  <c r="G493" i="7"/>
  <c r="H493" i="7"/>
  <c r="I493" i="7"/>
  <c r="J493" i="7"/>
  <c r="K493" i="7"/>
  <c r="L493" i="7"/>
  <c r="M493" i="7"/>
  <c r="N493" i="7"/>
  <c r="O493" i="7"/>
  <c r="P493" i="7"/>
  <c r="Q493" i="7"/>
  <c r="R493" i="7"/>
  <c r="S493" i="7"/>
  <c r="D493" i="7" s="1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S494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S495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S496" i="7"/>
  <c r="D496" i="7" s="1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S497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S498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S499" i="7"/>
  <c r="D499" i="7" s="1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S500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S501" i="7"/>
  <c r="F502" i="7"/>
  <c r="G502" i="7"/>
  <c r="H502" i="7"/>
  <c r="I502" i="7"/>
  <c r="J502" i="7"/>
  <c r="K502" i="7"/>
  <c r="L502" i="7"/>
  <c r="M502" i="7"/>
  <c r="N502" i="7"/>
  <c r="O502" i="7"/>
  <c r="P502" i="7"/>
  <c r="Q502" i="7"/>
  <c r="R502" i="7"/>
  <c r="S502" i="7"/>
  <c r="D502" i="7" s="1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S503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S504" i="7"/>
  <c r="F505" i="7"/>
  <c r="G505" i="7"/>
  <c r="H505" i="7"/>
  <c r="I505" i="7"/>
  <c r="J505" i="7"/>
  <c r="K505" i="7"/>
  <c r="L505" i="7"/>
  <c r="M505" i="7"/>
  <c r="N505" i="7"/>
  <c r="O505" i="7"/>
  <c r="P505" i="7"/>
  <c r="Q505" i="7"/>
  <c r="R505" i="7"/>
  <c r="S505" i="7"/>
  <c r="D505" i="7" s="1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S506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S507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S508" i="7"/>
  <c r="D508" i="7" s="1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S509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S510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S511" i="7"/>
  <c r="D511" i="7" s="1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S512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S513" i="7"/>
  <c r="F514" i="7"/>
  <c r="G514" i="7"/>
  <c r="H514" i="7"/>
  <c r="I514" i="7"/>
  <c r="J514" i="7"/>
  <c r="K514" i="7"/>
  <c r="L514" i="7"/>
  <c r="M514" i="7"/>
  <c r="N514" i="7"/>
  <c r="O514" i="7"/>
  <c r="P514" i="7"/>
  <c r="Q514" i="7"/>
  <c r="R514" i="7"/>
  <c r="S514" i="7"/>
  <c r="D514" i="7" s="1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S515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S516" i="7"/>
  <c r="F517" i="7"/>
  <c r="G517" i="7"/>
  <c r="H517" i="7"/>
  <c r="I517" i="7"/>
  <c r="J517" i="7"/>
  <c r="K517" i="7"/>
  <c r="L517" i="7"/>
  <c r="M517" i="7"/>
  <c r="N517" i="7"/>
  <c r="O517" i="7"/>
  <c r="P517" i="7"/>
  <c r="Q517" i="7"/>
  <c r="R517" i="7"/>
  <c r="S517" i="7"/>
  <c r="D517" i="7" s="1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S518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S519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S520" i="7"/>
  <c r="D520" i="7" s="1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S521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S522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S523" i="7"/>
  <c r="D523" i="7" s="1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S524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S525" i="7"/>
  <c r="F526" i="7"/>
  <c r="G526" i="7"/>
  <c r="H526" i="7"/>
  <c r="I526" i="7"/>
  <c r="J526" i="7"/>
  <c r="K526" i="7"/>
  <c r="L526" i="7"/>
  <c r="M526" i="7"/>
  <c r="N526" i="7"/>
  <c r="O526" i="7"/>
  <c r="P526" i="7"/>
  <c r="Q526" i="7"/>
  <c r="R526" i="7"/>
  <c r="S526" i="7"/>
  <c r="D526" i="7" s="1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S527" i="7"/>
  <c r="F528" i="7"/>
  <c r="G528" i="7"/>
  <c r="H528" i="7"/>
  <c r="I528" i="7"/>
  <c r="J528" i="7"/>
  <c r="K528" i="7"/>
  <c r="L528" i="7"/>
  <c r="M528" i="7"/>
  <c r="N528" i="7"/>
  <c r="O528" i="7"/>
  <c r="P528" i="7"/>
  <c r="Q528" i="7"/>
  <c r="R528" i="7"/>
  <c r="S528" i="7"/>
  <c r="F529" i="7"/>
  <c r="G529" i="7"/>
  <c r="H529" i="7"/>
  <c r="I529" i="7"/>
  <c r="J529" i="7"/>
  <c r="K529" i="7"/>
  <c r="L529" i="7"/>
  <c r="M529" i="7"/>
  <c r="N529" i="7"/>
  <c r="O529" i="7"/>
  <c r="P529" i="7"/>
  <c r="Q529" i="7"/>
  <c r="R529" i="7"/>
  <c r="S529" i="7"/>
  <c r="D529" i="7" s="1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S530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S531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S532" i="7"/>
  <c r="D532" i="7" s="1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S533" i="7"/>
  <c r="F534" i="7"/>
  <c r="G534" i="7"/>
  <c r="H534" i="7"/>
  <c r="I534" i="7"/>
  <c r="J534" i="7"/>
  <c r="K534" i="7"/>
  <c r="L534" i="7"/>
  <c r="M534" i="7"/>
  <c r="N534" i="7"/>
  <c r="O534" i="7"/>
  <c r="P534" i="7"/>
  <c r="Q534" i="7"/>
  <c r="R534" i="7"/>
  <c r="S534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S535" i="7"/>
  <c r="D535" i="7" s="1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S536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S537" i="7"/>
  <c r="F538" i="7"/>
  <c r="G538" i="7"/>
  <c r="H538" i="7"/>
  <c r="I538" i="7"/>
  <c r="J538" i="7"/>
  <c r="K538" i="7"/>
  <c r="L538" i="7"/>
  <c r="M538" i="7"/>
  <c r="N538" i="7"/>
  <c r="O538" i="7"/>
  <c r="P538" i="7"/>
  <c r="Q538" i="7"/>
  <c r="R538" i="7"/>
  <c r="S538" i="7"/>
  <c r="D538" i="7" s="1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S539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S540" i="7"/>
  <c r="F541" i="7"/>
  <c r="G541" i="7"/>
  <c r="H541" i="7"/>
  <c r="I541" i="7"/>
  <c r="J541" i="7"/>
  <c r="K541" i="7"/>
  <c r="L541" i="7"/>
  <c r="M541" i="7"/>
  <c r="N541" i="7"/>
  <c r="O541" i="7"/>
  <c r="P541" i="7"/>
  <c r="Q541" i="7"/>
  <c r="R541" i="7"/>
  <c r="S541" i="7"/>
  <c r="D541" i="7" s="1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S542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S543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S544" i="7"/>
  <c r="D544" i="7" s="1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S545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S546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S547" i="7"/>
  <c r="D547" i="7" s="1"/>
  <c r="F548" i="7"/>
  <c r="G548" i="7"/>
  <c r="H548" i="7"/>
  <c r="I548" i="7"/>
  <c r="J548" i="7"/>
  <c r="K548" i="7"/>
  <c r="L548" i="7"/>
  <c r="M548" i="7"/>
  <c r="N548" i="7"/>
  <c r="O548" i="7"/>
  <c r="P548" i="7"/>
  <c r="Q548" i="7"/>
  <c r="R548" i="7"/>
  <c r="S548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S549" i="7"/>
  <c r="F550" i="7"/>
  <c r="G550" i="7"/>
  <c r="H550" i="7"/>
  <c r="I550" i="7"/>
  <c r="J550" i="7"/>
  <c r="K550" i="7"/>
  <c r="L550" i="7"/>
  <c r="M550" i="7"/>
  <c r="N550" i="7"/>
  <c r="O550" i="7"/>
  <c r="P550" i="7"/>
  <c r="Q550" i="7"/>
  <c r="R550" i="7"/>
  <c r="S550" i="7"/>
  <c r="D550" i="7" s="1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S551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S552" i="7"/>
  <c r="F553" i="7"/>
  <c r="G553" i="7"/>
  <c r="H553" i="7"/>
  <c r="I553" i="7"/>
  <c r="J553" i="7"/>
  <c r="K553" i="7"/>
  <c r="L553" i="7"/>
  <c r="M553" i="7"/>
  <c r="N553" i="7"/>
  <c r="O553" i="7"/>
  <c r="P553" i="7"/>
  <c r="Q553" i="7"/>
  <c r="R553" i="7"/>
  <c r="S553" i="7"/>
  <c r="D553" i="7" s="1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S554" i="7"/>
  <c r="F555" i="7"/>
  <c r="G555" i="7"/>
  <c r="H555" i="7"/>
  <c r="I555" i="7"/>
  <c r="J555" i="7"/>
  <c r="K555" i="7"/>
  <c r="L555" i="7"/>
  <c r="M555" i="7"/>
  <c r="N555" i="7"/>
  <c r="O555" i="7"/>
  <c r="P555" i="7"/>
  <c r="Q555" i="7"/>
  <c r="R555" i="7"/>
  <c r="S555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S556" i="7"/>
  <c r="D556" i="7" s="1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S557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S558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S559" i="7"/>
  <c r="D559" i="7" s="1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S560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S561" i="7"/>
  <c r="F562" i="7"/>
  <c r="G562" i="7"/>
  <c r="H562" i="7"/>
  <c r="I562" i="7"/>
  <c r="J562" i="7"/>
  <c r="K562" i="7"/>
  <c r="L562" i="7"/>
  <c r="M562" i="7"/>
  <c r="N562" i="7"/>
  <c r="O562" i="7"/>
  <c r="P562" i="7"/>
  <c r="Q562" i="7"/>
  <c r="R562" i="7"/>
  <c r="S562" i="7"/>
  <c r="D562" i="7" s="1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S563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S564" i="7"/>
  <c r="F565" i="7"/>
  <c r="G565" i="7"/>
  <c r="H565" i="7"/>
  <c r="I565" i="7"/>
  <c r="J565" i="7"/>
  <c r="K565" i="7"/>
  <c r="L565" i="7"/>
  <c r="M565" i="7"/>
  <c r="N565" i="7"/>
  <c r="O565" i="7"/>
  <c r="P565" i="7"/>
  <c r="Q565" i="7"/>
  <c r="R565" i="7"/>
  <c r="S565" i="7"/>
  <c r="D565" i="7" s="1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S566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S567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S568" i="7"/>
  <c r="D568" i="7" s="1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S569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S570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S571" i="7"/>
  <c r="D571" i="7" s="1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S572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S573" i="7"/>
  <c r="F574" i="7"/>
  <c r="G574" i="7"/>
  <c r="H574" i="7"/>
  <c r="I574" i="7"/>
  <c r="J574" i="7"/>
  <c r="K574" i="7"/>
  <c r="L574" i="7"/>
  <c r="M574" i="7"/>
  <c r="N574" i="7"/>
  <c r="O574" i="7"/>
  <c r="P574" i="7"/>
  <c r="Q574" i="7"/>
  <c r="R574" i="7"/>
  <c r="S574" i="7"/>
  <c r="D574" i="7" s="1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S575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S576" i="7"/>
  <c r="F577" i="7"/>
  <c r="G577" i="7"/>
  <c r="H577" i="7"/>
  <c r="I577" i="7"/>
  <c r="J577" i="7"/>
  <c r="K577" i="7"/>
  <c r="L577" i="7"/>
  <c r="M577" i="7"/>
  <c r="N577" i="7"/>
  <c r="O577" i="7"/>
  <c r="P577" i="7"/>
  <c r="Q577" i="7"/>
  <c r="R577" i="7"/>
  <c r="S577" i="7"/>
  <c r="D577" i="7" s="1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S578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S579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S580" i="7"/>
  <c r="D580" i="7" s="1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S581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S582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S583" i="7"/>
  <c r="D583" i="7" s="1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S584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S585" i="7"/>
  <c r="F586" i="7"/>
  <c r="G586" i="7"/>
  <c r="H586" i="7"/>
  <c r="I586" i="7"/>
  <c r="J586" i="7"/>
  <c r="K586" i="7"/>
  <c r="L586" i="7"/>
  <c r="M586" i="7"/>
  <c r="N586" i="7"/>
  <c r="O586" i="7"/>
  <c r="P586" i="7"/>
  <c r="Q586" i="7"/>
  <c r="R586" i="7"/>
  <c r="S586" i="7"/>
  <c r="D586" i="7" s="1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S587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S588" i="7"/>
  <c r="F589" i="7"/>
  <c r="G589" i="7"/>
  <c r="H589" i="7"/>
  <c r="I589" i="7"/>
  <c r="J589" i="7"/>
  <c r="K589" i="7"/>
  <c r="L589" i="7"/>
  <c r="M589" i="7"/>
  <c r="N589" i="7"/>
  <c r="O589" i="7"/>
  <c r="P589" i="7"/>
  <c r="Q589" i="7"/>
  <c r="R589" i="7"/>
  <c r="S589" i="7"/>
  <c r="D589" i="7" s="1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S590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S591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S592" i="7"/>
  <c r="D592" i="7" s="1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S593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S594" i="7"/>
  <c r="F595" i="7"/>
  <c r="G595" i="7"/>
  <c r="H595" i="7"/>
  <c r="I595" i="7"/>
  <c r="J595" i="7"/>
  <c r="K595" i="7"/>
  <c r="L595" i="7"/>
  <c r="M595" i="7"/>
  <c r="N595" i="7"/>
  <c r="O595" i="7"/>
  <c r="P595" i="7"/>
  <c r="Q595" i="7"/>
  <c r="R595" i="7"/>
  <c r="S595" i="7"/>
  <c r="D595" i="7" s="1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S596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S597" i="7"/>
  <c r="F598" i="7"/>
  <c r="G598" i="7"/>
  <c r="H598" i="7"/>
  <c r="I598" i="7"/>
  <c r="J598" i="7"/>
  <c r="K598" i="7"/>
  <c r="L598" i="7"/>
  <c r="M598" i="7"/>
  <c r="N598" i="7"/>
  <c r="O598" i="7"/>
  <c r="P598" i="7"/>
  <c r="Q598" i="7"/>
  <c r="R598" i="7"/>
  <c r="S598" i="7"/>
  <c r="D598" i="7" s="1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S599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S600" i="7"/>
  <c r="F601" i="7"/>
  <c r="G601" i="7"/>
  <c r="H601" i="7"/>
  <c r="I601" i="7"/>
  <c r="J601" i="7"/>
  <c r="K601" i="7"/>
  <c r="L601" i="7"/>
  <c r="M601" i="7"/>
  <c r="N601" i="7"/>
  <c r="O601" i="7"/>
  <c r="P601" i="7"/>
  <c r="Q601" i="7"/>
  <c r="R601" i="7"/>
  <c r="S601" i="7"/>
  <c r="D601" i="7" s="1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S602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S603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S604" i="7"/>
  <c r="D604" i="7" s="1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S605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S606" i="7"/>
  <c r="F607" i="7"/>
  <c r="G607" i="7"/>
  <c r="H607" i="7"/>
  <c r="I607" i="7"/>
  <c r="J607" i="7"/>
  <c r="K607" i="7"/>
  <c r="L607" i="7"/>
  <c r="M607" i="7"/>
  <c r="N607" i="7"/>
  <c r="O607" i="7"/>
  <c r="P607" i="7"/>
  <c r="Q607" i="7"/>
  <c r="R607" i="7"/>
  <c r="S607" i="7"/>
  <c r="D607" i="7" s="1"/>
  <c r="F608" i="7"/>
  <c r="G608" i="7"/>
  <c r="H608" i="7"/>
  <c r="I608" i="7"/>
  <c r="J608" i="7"/>
  <c r="K608" i="7"/>
  <c r="L608" i="7"/>
  <c r="M608" i="7"/>
  <c r="N608" i="7"/>
  <c r="O608" i="7"/>
  <c r="P608" i="7"/>
  <c r="Q608" i="7"/>
  <c r="R608" i="7"/>
  <c r="S608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S609" i="7"/>
  <c r="F610" i="7"/>
  <c r="G610" i="7"/>
  <c r="H610" i="7"/>
  <c r="I610" i="7"/>
  <c r="J610" i="7"/>
  <c r="K610" i="7"/>
  <c r="L610" i="7"/>
  <c r="M610" i="7"/>
  <c r="N610" i="7"/>
  <c r="O610" i="7"/>
  <c r="P610" i="7"/>
  <c r="Q610" i="7"/>
  <c r="R610" i="7"/>
  <c r="S610" i="7"/>
  <c r="D610" i="7" s="1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S611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S612" i="7"/>
  <c r="F613" i="7"/>
  <c r="G613" i="7"/>
  <c r="H613" i="7"/>
  <c r="I613" i="7"/>
  <c r="J613" i="7"/>
  <c r="K613" i="7"/>
  <c r="L613" i="7"/>
  <c r="M613" i="7"/>
  <c r="N613" i="7"/>
  <c r="O613" i="7"/>
  <c r="P613" i="7"/>
  <c r="Q613" i="7"/>
  <c r="R613" i="7"/>
  <c r="S613" i="7"/>
  <c r="D613" i="7" s="1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S614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S615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S616" i="7"/>
  <c r="D616" i="7" s="1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S617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S618" i="7"/>
  <c r="F619" i="7"/>
  <c r="G619" i="7"/>
  <c r="H619" i="7"/>
  <c r="I619" i="7"/>
  <c r="J619" i="7"/>
  <c r="K619" i="7"/>
  <c r="L619" i="7"/>
  <c r="M619" i="7"/>
  <c r="N619" i="7"/>
  <c r="O619" i="7"/>
  <c r="P619" i="7"/>
  <c r="Q619" i="7"/>
  <c r="R619" i="7"/>
  <c r="S619" i="7"/>
  <c r="D619" i="7" s="1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S620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S621" i="7"/>
  <c r="F622" i="7"/>
  <c r="G622" i="7"/>
  <c r="H622" i="7"/>
  <c r="I622" i="7"/>
  <c r="J622" i="7"/>
  <c r="K622" i="7"/>
  <c r="L622" i="7"/>
  <c r="M622" i="7"/>
  <c r="N622" i="7"/>
  <c r="O622" i="7"/>
  <c r="P622" i="7"/>
  <c r="Q622" i="7"/>
  <c r="R622" i="7"/>
  <c r="S622" i="7"/>
  <c r="D622" i="7" s="1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S623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S624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S625" i="7"/>
  <c r="D625" i="7" s="1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S626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S627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S628" i="7"/>
  <c r="D628" i="7" s="1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S629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S630" i="7"/>
  <c r="F631" i="7"/>
  <c r="G631" i="7"/>
  <c r="H631" i="7"/>
  <c r="I631" i="7"/>
  <c r="J631" i="7"/>
  <c r="K631" i="7"/>
  <c r="L631" i="7"/>
  <c r="M631" i="7"/>
  <c r="N631" i="7"/>
  <c r="O631" i="7"/>
  <c r="P631" i="7"/>
  <c r="Q631" i="7"/>
  <c r="R631" i="7"/>
  <c r="S631" i="7"/>
  <c r="D631" i="7" s="1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S632" i="7"/>
  <c r="F633" i="7"/>
  <c r="G633" i="7"/>
  <c r="H633" i="7"/>
  <c r="I633" i="7"/>
  <c r="J633" i="7"/>
  <c r="K633" i="7"/>
  <c r="L633" i="7"/>
  <c r="M633" i="7"/>
  <c r="N633" i="7"/>
  <c r="O633" i="7"/>
  <c r="P633" i="7"/>
  <c r="Q633" i="7"/>
  <c r="R633" i="7"/>
  <c r="S633" i="7"/>
  <c r="F634" i="7"/>
  <c r="G634" i="7"/>
  <c r="H634" i="7"/>
  <c r="I634" i="7"/>
  <c r="J634" i="7"/>
  <c r="K634" i="7"/>
  <c r="L634" i="7"/>
  <c r="M634" i="7"/>
  <c r="N634" i="7"/>
  <c r="O634" i="7"/>
  <c r="P634" i="7"/>
  <c r="Q634" i="7"/>
  <c r="R634" i="7"/>
  <c r="S634" i="7"/>
  <c r="D634" i="7" s="1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S635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S636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S637" i="7"/>
  <c r="D637" i="7" s="1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S638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S639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S640" i="7"/>
  <c r="D640" i="7" s="1"/>
  <c r="F641" i="7"/>
  <c r="G641" i="7"/>
  <c r="H641" i="7"/>
  <c r="I641" i="7"/>
  <c r="J641" i="7"/>
  <c r="K641" i="7"/>
  <c r="L641" i="7"/>
  <c r="M641" i="7"/>
  <c r="N641" i="7"/>
  <c r="O641" i="7"/>
  <c r="P641" i="7"/>
  <c r="Q641" i="7"/>
  <c r="R641" i="7"/>
  <c r="S641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S642" i="7"/>
  <c r="F643" i="7"/>
  <c r="G643" i="7"/>
  <c r="H643" i="7"/>
  <c r="I643" i="7"/>
  <c r="J643" i="7"/>
  <c r="K643" i="7"/>
  <c r="L643" i="7"/>
  <c r="M643" i="7"/>
  <c r="N643" i="7"/>
  <c r="O643" i="7"/>
  <c r="P643" i="7"/>
  <c r="Q643" i="7"/>
  <c r="R643" i="7"/>
  <c r="S643" i="7"/>
  <c r="D643" i="7" s="1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S644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S645" i="7"/>
  <c r="F646" i="7"/>
  <c r="G646" i="7"/>
  <c r="H646" i="7"/>
  <c r="I646" i="7"/>
  <c r="J646" i="7"/>
  <c r="K646" i="7"/>
  <c r="L646" i="7"/>
  <c r="M646" i="7"/>
  <c r="N646" i="7"/>
  <c r="O646" i="7"/>
  <c r="P646" i="7"/>
  <c r="Q646" i="7"/>
  <c r="R646" i="7"/>
  <c r="S646" i="7"/>
  <c r="D646" i="7" s="1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S647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S648" i="7"/>
  <c r="F649" i="7"/>
  <c r="G649" i="7"/>
  <c r="H649" i="7"/>
  <c r="I649" i="7"/>
  <c r="J649" i="7"/>
  <c r="K649" i="7"/>
  <c r="L649" i="7"/>
  <c r="M649" i="7"/>
  <c r="N649" i="7"/>
  <c r="O649" i="7"/>
  <c r="P649" i="7"/>
  <c r="Q649" i="7"/>
  <c r="R649" i="7"/>
  <c r="S649" i="7"/>
  <c r="D649" i="7" s="1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S650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S651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S652" i="7"/>
  <c r="D652" i="7" s="1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S653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S654" i="7"/>
  <c r="F655" i="7"/>
  <c r="G655" i="7"/>
  <c r="H655" i="7"/>
  <c r="I655" i="7"/>
  <c r="J655" i="7"/>
  <c r="K655" i="7"/>
  <c r="L655" i="7"/>
  <c r="M655" i="7"/>
  <c r="N655" i="7"/>
  <c r="O655" i="7"/>
  <c r="P655" i="7"/>
  <c r="Q655" i="7"/>
  <c r="R655" i="7"/>
  <c r="S655" i="7"/>
  <c r="D655" i="7" s="1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S656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S657" i="7"/>
  <c r="F658" i="7"/>
  <c r="G658" i="7"/>
  <c r="H658" i="7"/>
  <c r="I658" i="7"/>
  <c r="J658" i="7"/>
  <c r="K658" i="7"/>
  <c r="L658" i="7"/>
  <c r="M658" i="7"/>
  <c r="N658" i="7"/>
  <c r="O658" i="7"/>
  <c r="P658" i="7"/>
  <c r="Q658" i="7"/>
  <c r="R658" i="7"/>
  <c r="S658" i="7"/>
  <c r="D658" i="7" s="1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S659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S660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S661" i="7"/>
  <c r="D661" i="7" s="1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S662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S663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S664" i="7"/>
  <c r="D664" i="7" s="1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S665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S666" i="7"/>
  <c r="F667" i="7"/>
  <c r="G667" i="7"/>
  <c r="H667" i="7"/>
  <c r="I667" i="7"/>
  <c r="J667" i="7"/>
  <c r="K667" i="7"/>
  <c r="L667" i="7"/>
  <c r="M667" i="7"/>
  <c r="N667" i="7"/>
  <c r="O667" i="7"/>
  <c r="P667" i="7"/>
  <c r="Q667" i="7"/>
  <c r="R667" i="7"/>
  <c r="S667" i="7"/>
  <c r="D667" i="7" s="1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S668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S669" i="7"/>
  <c r="F670" i="7"/>
  <c r="G670" i="7"/>
  <c r="H670" i="7"/>
  <c r="I670" i="7"/>
  <c r="J670" i="7"/>
  <c r="K670" i="7"/>
  <c r="L670" i="7"/>
  <c r="M670" i="7"/>
  <c r="N670" i="7"/>
  <c r="O670" i="7"/>
  <c r="P670" i="7"/>
  <c r="Q670" i="7"/>
  <c r="R670" i="7"/>
  <c r="S670" i="7"/>
  <c r="D670" i="7" s="1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S671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S672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S673" i="7"/>
  <c r="D673" i="7" s="1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S674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S675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S676" i="7"/>
  <c r="D676" i="7" s="1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S677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S678" i="7"/>
  <c r="F679" i="7"/>
  <c r="G679" i="7"/>
  <c r="H679" i="7"/>
  <c r="I679" i="7"/>
  <c r="J679" i="7"/>
  <c r="K679" i="7"/>
  <c r="L679" i="7"/>
  <c r="M679" i="7"/>
  <c r="N679" i="7"/>
  <c r="O679" i="7"/>
  <c r="P679" i="7"/>
  <c r="Q679" i="7"/>
  <c r="R679" i="7"/>
  <c r="S679" i="7"/>
  <c r="D679" i="7" s="1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S680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S681" i="7"/>
  <c r="F682" i="7"/>
  <c r="G682" i="7"/>
  <c r="H682" i="7"/>
  <c r="I682" i="7"/>
  <c r="J682" i="7"/>
  <c r="K682" i="7"/>
  <c r="L682" i="7"/>
  <c r="M682" i="7"/>
  <c r="N682" i="7"/>
  <c r="O682" i="7"/>
  <c r="P682" i="7"/>
  <c r="Q682" i="7"/>
  <c r="R682" i="7"/>
  <c r="S682" i="7"/>
  <c r="D682" i="7" s="1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S683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S684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S685" i="7"/>
  <c r="D685" i="7" s="1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S686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S687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S688" i="7"/>
  <c r="D688" i="7" s="1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S689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S690" i="7"/>
  <c r="F691" i="7"/>
  <c r="G691" i="7"/>
  <c r="H691" i="7"/>
  <c r="I691" i="7"/>
  <c r="J691" i="7"/>
  <c r="K691" i="7"/>
  <c r="L691" i="7"/>
  <c r="M691" i="7"/>
  <c r="N691" i="7"/>
  <c r="O691" i="7"/>
  <c r="P691" i="7"/>
  <c r="Q691" i="7"/>
  <c r="R691" i="7"/>
  <c r="S691" i="7"/>
  <c r="D691" i="7" s="1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S692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S693" i="7"/>
  <c r="F694" i="7"/>
  <c r="G694" i="7"/>
  <c r="H694" i="7"/>
  <c r="I694" i="7"/>
  <c r="J694" i="7"/>
  <c r="K694" i="7"/>
  <c r="L694" i="7"/>
  <c r="M694" i="7"/>
  <c r="N694" i="7"/>
  <c r="O694" i="7"/>
  <c r="P694" i="7"/>
  <c r="Q694" i="7"/>
  <c r="R694" i="7"/>
  <c r="S694" i="7"/>
  <c r="D694" i="7" s="1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S695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S696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S697" i="7"/>
  <c r="D697" i="7" s="1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S698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S699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S700" i="7"/>
  <c r="D700" i="7" s="1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S701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S702" i="7"/>
  <c r="F703" i="7"/>
  <c r="G703" i="7"/>
  <c r="H703" i="7"/>
  <c r="I703" i="7"/>
  <c r="J703" i="7"/>
  <c r="K703" i="7"/>
  <c r="L703" i="7"/>
  <c r="M703" i="7"/>
  <c r="N703" i="7"/>
  <c r="O703" i="7"/>
  <c r="P703" i="7"/>
  <c r="Q703" i="7"/>
  <c r="R703" i="7"/>
  <c r="S703" i="7"/>
  <c r="D703" i="7" s="1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S704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S705" i="7"/>
  <c r="F706" i="7"/>
  <c r="G706" i="7"/>
  <c r="H706" i="7"/>
  <c r="I706" i="7"/>
  <c r="J706" i="7"/>
  <c r="K706" i="7"/>
  <c r="L706" i="7"/>
  <c r="M706" i="7"/>
  <c r="N706" i="7"/>
  <c r="O706" i="7"/>
  <c r="P706" i="7"/>
  <c r="Q706" i="7"/>
  <c r="R706" i="7"/>
  <c r="S706" i="7"/>
  <c r="D706" i="7" s="1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S707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S708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S709" i="7"/>
  <c r="D709" i="7" s="1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S710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S711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S712" i="7"/>
  <c r="D712" i="7" s="1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S713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S714" i="7"/>
  <c r="F715" i="7"/>
  <c r="G715" i="7"/>
  <c r="H715" i="7"/>
  <c r="I715" i="7"/>
  <c r="J715" i="7"/>
  <c r="K715" i="7"/>
  <c r="L715" i="7"/>
  <c r="M715" i="7"/>
  <c r="N715" i="7"/>
  <c r="O715" i="7"/>
  <c r="P715" i="7"/>
  <c r="Q715" i="7"/>
  <c r="R715" i="7"/>
  <c r="S715" i="7"/>
  <c r="D715" i="7" s="1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S716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S717" i="7"/>
  <c r="F718" i="7"/>
  <c r="G718" i="7"/>
  <c r="H718" i="7"/>
  <c r="I718" i="7"/>
  <c r="J718" i="7"/>
  <c r="K718" i="7"/>
  <c r="L718" i="7"/>
  <c r="M718" i="7"/>
  <c r="N718" i="7"/>
  <c r="O718" i="7"/>
  <c r="P718" i="7"/>
  <c r="Q718" i="7"/>
  <c r="R718" i="7"/>
  <c r="S718" i="7"/>
  <c r="D718" i="7" s="1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S719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S720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S721" i="7"/>
  <c r="D721" i="7" s="1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S722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S723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S724" i="7"/>
  <c r="D724" i="7" s="1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S725" i="7"/>
  <c r="F726" i="7"/>
  <c r="G726" i="7"/>
  <c r="H726" i="7"/>
  <c r="I726" i="7"/>
  <c r="J726" i="7"/>
  <c r="K726" i="7"/>
  <c r="L726" i="7"/>
  <c r="M726" i="7"/>
  <c r="N726" i="7"/>
  <c r="O726" i="7"/>
  <c r="P726" i="7"/>
  <c r="Q726" i="7"/>
  <c r="R726" i="7"/>
  <c r="S726" i="7"/>
  <c r="F727" i="7"/>
  <c r="G727" i="7"/>
  <c r="H727" i="7"/>
  <c r="I727" i="7"/>
  <c r="J727" i="7"/>
  <c r="K727" i="7"/>
  <c r="L727" i="7"/>
  <c r="M727" i="7"/>
  <c r="N727" i="7"/>
  <c r="O727" i="7"/>
  <c r="P727" i="7"/>
  <c r="Q727" i="7"/>
  <c r="R727" i="7"/>
  <c r="S727" i="7"/>
  <c r="D727" i="7" s="1"/>
  <c r="F728" i="7"/>
  <c r="G728" i="7"/>
  <c r="H728" i="7"/>
  <c r="I728" i="7"/>
  <c r="J728" i="7"/>
  <c r="K728" i="7"/>
  <c r="L728" i="7"/>
  <c r="M728" i="7"/>
  <c r="N728" i="7"/>
  <c r="O728" i="7"/>
  <c r="P728" i="7"/>
  <c r="Q728" i="7"/>
  <c r="R728" i="7"/>
  <c r="S728" i="7"/>
  <c r="F729" i="7"/>
  <c r="G729" i="7"/>
  <c r="H729" i="7"/>
  <c r="I729" i="7"/>
  <c r="J729" i="7"/>
  <c r="K729" i="7"/>
  <c r="L729" i="7"/>
  <c r="M729" i="7"/>
  <c r="N729" i="7"/>
  <c r="O729" i="7"/>
  <c r="P729" i="7"/>
  <c r="Q729" i="7"/>
  <c r="R729" i="7"/>
  <c r="S729" i="7"/>
  <c r="F730" i="7"/>
  <c r="G730" i="7"/>
  <c r="H730" i="7"/>
  <c r="I730" i="7"/>
  <c r="J730" i="7"/>
  <c r="K730" i="7"/>
  <c r="L730" i="7"/>
  <c r="M730" i="7"/>
  <c r="N730" i="7"/>
  <c r="O730" i="7"/>
  <c r="P730" i="7"/>
  <c r="Q730" i="7"/>
  <c r="R730" i="7"/>
  <c r="S730" i="7"/>
  <c r="D730" i="7" s="1"/>
  <c r="F731" i="7"/>
  <c r="G731" i="7"/>
  <c r="H731" i="7"/>
  <c r="I731" i="7"/>
  <c r="J731" i="7"/>
  <c r="K731" i="7"/>
  <c r="L731" i="7"/>
  <c r="M731" i="7"/>
  <c r="N731" i="7"/>
  <c r="O731" i="7"/>
  <c r="P731" i="7"/>
  <c r="Q731" i="7"/>
  <c r="R731" i="7"/>
  <c r="S731" i="7"/>
  <c r="F732" i="7"/>
  <c r="G732" i="7"/>
  <c r="H732" i="7"/>
  <c r="I732" i="7"/>
  <c r="J732" i="7"/>
  <c r="K732" i="7"/>
  <c r="L732" i="7"/>
  <c r="M732" i="7"/>
  <c r="N732" i="7"/>
  <c r="O732" i="7"/>
  <c r="P732" i="7"/>
  <c r="Q732" i="7"/>
  <c r="R732" i="7"/>
  <c r="S732" i="7"/>
  <c r="F733" i="7"/>
  <c r="G733" i="7"/>
  <c r="H733" i="7"/>
  <c r="I733" i="7"/>
  <c r="J733" i="7"/>
  <c r="K733" i="7"/>
  <c r="L733" i="7"/>
  <c r="M733" i="7"/>
  <c r="N733" i="7"/>
  <c r="O733" i="7"/>
  <c r="P733" i="7"/>
  <c r="Q733" i="7"/>
  <c r="R733" i="7"/>
  <c r="S733" i="7"/>
  <c r="D733" i="7" s="1"/>
  <c r="F734" i="7"/>
  <c r="G734" i="7"/>
  <c r="H734" i="7"/>
  <c r="I734" i="7"/>
  <c r="J734" i="7"/>
  <c r="K734" i="7"/>
  <c r="L734" i="7"/>
  <c r="M734" i="7"/>
  <c r="N734" i="7"/>
  <c r="O734" i="7"/>
  <c r="P734" i="7"/>
  <c r="Q734" i="7"/>
  <c r="R734" i="7"/>
  <c r="S734" i="7"/>
  <c r="F735" i="7"/>
  <c r="G735" i="7"/>
  <c r="H735" i="7"/>
  <c r="I735" i="7"/>
  <c r="J735" i="7"/>
  <c r="K735" i="7"/>
  <c r="L735" i="7"/>
  <c r="M735" i="7"/>
  <c r="N735" i="7"/>
  <c r="O735" i="7"/>
  <c r="P735" i="7"/>
  <c r="Q735" i="7"/>
  <c r="R735" i="7"/>
  <c r="S735" i="7"/>
  <c r="F736" i="7"/>
  <c r="G736" i="7"/>
  <c r="H736" i="7"/>
  <c r="I736" i="7"/>
  <c r="J736" i="7"/>
  <c r="K736" i="7"/>
  <c r="L736" i="7"/>
  <c r="M736" i="7"/>
  <c r="N736" i="7"/>
  <c r="O736" i="7"/>
  <c r="P736" i="7"/>
  <c r="Q736" i="7"/>
  <c r="R736" i="7"/>
  <c r="S736" i="7"/>
  <c r="D736" i="7" s="1"/>
  <c r="F737" i="7"/>
  <c r="G737" i="7"/>
  <c r="H737" i="7"/>
  <c r="I737" i="7"/>
  <c r="J737" i="7"/>
  <c r="K737" i="7"/>
  <c r="L737" i="7"/>
  <c r="M737" i="7"/>
  <c r="N737" i="7"/>
  <c r="O737" i="7"/>
  <c r="P737" i="7"/>
  <c r="Q737" i="7"/>
  <c r="R737" i="7"/>
  <c r="S737" i="7"/>
  <c r="F738" i="7"/>
  <c r="G738" i="7"/>
  <c r="H738" i="7"/>
  <c r="I738" i="7"/>
  <c r="J738" i="7"/>
  <c r="K738" i="7"/>
  <c r="L738" i="7"/>
  <c r="M738" i="7"/>
  <c r="N738" i="7"/>
  <c r="O738" i="7"/>
  <c r="P738" i="7"/>
  <c r="Q738" i="7"/>
  <c r="R738" i="7"/>
  <c r="S738" i="7"/>
  <c r="F739" i="7"/>
  <c r="G739" i="7"/>
  <c r="H739" i="7"/>
  <c r="I739" i="7"/>
  <c r="J739" i="7"/>
  <c r="K739" i="7"/>
  <c r="L739" i="7"/>
  <c r="M739" i="7"/>
  <c r="N739" i="7"/>
  <c r="O739" i="7"/>
  <c r="P739" i="7"/>
  <c r="Q739" i="7"/>
  <c r="R739" i="7"/>
  <c r="S739" i="7"/>
  <c r="D739" i="7" s="1"/>
  <c r="F740" i="7"/>
  <c r="G740" i="7"/>
  <c r="H740" i="7"/>
  <c r="I740" i="7"/>
  <c r="J740" i="7"/>
  <c r="K740" i="7"/>
  <c r="L740" i="7"/>
  <c r="M740" i="7"/>
  <c r="N740" i="7"/>
  <c r="O740" i="7"/>
  <c r="P740" i="7"/>
  <c r="Q740" i="7"/>
  <c r="R740" i="7"/>
  <c r="S740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S741" i="7"/>
  <c r="F742" i="7"/>
  <c r="G742" i="7"/>
  <c r="H742" i="7"/>
  <c r="I742" i="7"/>
  <c r="J742" i="7"/>
  <c r="K742" i="7"/>
  <c r="L742" i="7"/>
  <c r="M742" i="7"/>
  <c r="N742" i="7"/>
  <c r="O742" i="7"/>
  <c r="P742" i="7"/>
  <c r="Q742" i="7"/>
  <c r="R742" i="7"/>
  <c r="S742" i="7"/>
  <c r="D742" i="7" s="1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S743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S744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S745" i="7"/>
  <c r="D745" i="7" s="1"/>
  <c r="F746" i="7"/>
  <c r="G746" i="7"/>
  <c r="H746" i="7"/>
  <c r="I746" i="7"/>
  <c r="J746" i="7"/>
  <c r="K746" i="7"/>
  <c r="L746" i="7"/>
  <c r="M746" i="7"/>
  <c r="N746" i="7"/>
  <c r="O746" i="7"/>
  <c r="P746" i="7"/>
  <c r="Q746" i="7"/>
  <c r="R746" i="7"/>
  <c r="S746" i="7"/>
  <c r="F747" i="7"/>
  <c r="G747" i="7"/>
  <c r="H747" i="7"/>
  <c r="I747" i="7"/>
  <c r="J747" i="7"/>
  <c r="K747" i="7"/>
  <c r="L747" i="7"/>
  <c r="M747" i="7"/>
  <c r="N747" i="7"/>
  <c r="O747" i="7"/>
  <c r="P747" i="7"/>
  <c r="Q747" i="7"/>
  <c r="R747" i="7"/>
  <c r="S747" i="7"/>
  <c r="F748" i="7"/>
  <c r="G748" i="7"/>
  <c r="H748" i="7"/>
  <c r="I748" i="7"/>
  <c r="J748" i="7"/>
  <c r="K748" i="7"/>
  <c r="L748" i="7"/>
  <c r="M748" i="7"/>
  <c r="N748" i="7"/>
  <c r="O748" i="7"/>
  <c r="P748" i="7"/>
  <c r="Q748" i="7"/>
  <c r="R748" i="7"/>
  <c r="S748" i="7"/>
  <c r="D748" i="7" s="1"/>
  <c r="F749" i="7"/>
  <c r="G749" i="7"/>
  <c r="H749" i="7"/>
  <c r="I749" i="7"/>
  <c r="J749" i="7"/>
  <c r="K749" i="7"/>
  <c r="L749" i="7"/>
  <c r="M749" i="7"/>
  <c r="N749" i="7"/>
  <c r="O749" i="7"/>
  <c r="P749" i="7"/>
  <c r="Q749" i="7"/>
  <c r="R749" i="7"/>
  <c r="S749" i="7"/>
  <c r="F750" i="7"/>
  <c r="G750" i="7"/>
  <c r="H750" i="7"/>
  <c r="I750" i="7"/>
  <c r="J750" i="7"/>
  <c r="K750" i="7"/>
  <c r="L750" i="7"/>
  <c r="M750" i="7"/>
  <c r="N750" i="7"/>
  <c r="O750" i="7"/>
  <c r="P750" i="7"/>
  <c r="Q750" i="7"/>
  <c r="R750" i="7"/>
  <c r="S750" i="7"/>
  <c r="F751" i="7"/>
  <c r="G751" i="7"/>
  <c r="H751" i="7"/>
  <c r="I751" i="7"/>
  <c r="J751" i="7"/>
  <c r="K751" i="7"/>
  <c r="L751" i="7"/>
  <c r="M751" i="7"/>
  <c r="N751" i="7"/>
  <c r="O751" i="7"/>
  <c r="P751" i="7"/>
  <c r="Q751" i="7"/>
  <c r="R751" i="7"/>
  <c r="S751" i="7"/>
  <c r="D751" i="7" s="1"/>
  <c r="F752" i="7"/>
  <c r="G752" i="7"/>
  <c r="H752" i="7"/>
  <c r="I752" i="7"/>
  <c r="J752" i="7"/>
  <c r="K752" i="7"/>
  <c r="L752" i="7"/>
  <c r="M752" i="7"/>
  <c r="N752" i="7"/>
  <c r="O752" i="7"/>
  <c r="P752" i="7"/>
  <c r="Q752" i="7"/>
  <c r="R752" i="7"/>
  <c r="S752" i="7"/>
  <c r="F753" i="7"/>
  <c r="G753" i="7"/>
  <c r="H753" i="7"/>
  <c r="I753" i="7"/>
  <c r="J753" i="7"/>
  <c r="K753" i="7"/>
  <c r="L753" i="7"/>
  <c r="M753" i="7"/>
  <c r="N753" i="7"/>
  <c r="O753" i="7"/>
  <c r="P753" i="7"/>
  <c r="Q753" i="7"/>
  <c r="R753" i="7"/>
  <c r="S753" i="7"/>
  <c r="F754" i="7"/>
  <c r="G754" i="7"/>
  <c r="H754" i="7"/>
  <c r="I754" i="7"/>
  <c r="J754" i="7"/>
  <c r="K754" i="7"/>
  <c r="L754" i="7"/>
  <c r="M754" i="7"/>
  <c r="N754" i="7"/>
  <c r="O754" i="7"/>
  <c r="P754" i="7"/>
  <c r="Q754" i="7"/>
  <c r="R754" i="7"/>
  <c r="S754" i="7"/>
  <c r="D754" i="7" s="1"/>
  <c r="F755" i="7"/>
  <c r="G755" i="7"/>
  <c r="H755" i="7"/>
  <c r="I755" i="7"/>
  <c r="J755" i="7"/>
  <c r="K755" i="7"/>
  <c r="L755" i="7"/>
  <c r="M755" i="7"/>
  <c r="N755" i="7"/>
  <c r="O755" i="7"/>
  <c r="P755" i="7"/>
  <c r="Q755" i="7"/>
  <c r="R755" i="7"/>
  <c r="S755" i="7"/>
  <c r="F756" i="7"/>
  <c r="G756" i="7"/>
  <c r="H756" i="7"/>
  <c r="I756" i="7"/>
  <c r="J756" i="7"/>
  <c r="K756" i="7"/>
  <c r="L756" i="7"/>
  <c r="M756" i="7"/>
  <c r="N756" i="7"/>
  <c r="O756" i="7"/>
  <c r="P756" i="7"/>
  <c r="Q756" i="7"/>
  <c r="R756" i="7"/>
  <c r="S756" i="7"/>
  <c r="F757" i="7"/>
  <c r="G757" i="7"/>
  <c r="H757" i="7"/>
  <c r="I757" i="7"/>
  <c r="J757" i="7"/>
  <c r="K757" i="7"/>
  <c r="L757" i="7"/>
  <c r="M757" i="7"/>
  <c r="N757" i="7"/>
  <c r="O757" i="7"/>
  <c r="P757" i="7"/>
  <c r="Q757" i="7"/>
  <c r="R757" i="7"/>
  <c r="S757" i="7"/>
  <c r="D757" i="7" s="1"/>
  <c r="F758" i="7"/>
  <c r="G758" i="7"/>
  <c r="H758" i="7"/>
  <c r="I758" i="7"/>
  <c r="J758" i="7"/>
  <c r="K758" i="7"/>
  <c r="L758" i="7"/>
  <c r="M758" i="7"/>
  <c r="N758" i="7"/>
  <c r="O758" i="7"/>
  <c r="P758" i="7"/>
  <c r="Q758" i="7"/>
  <c r="R758" i="7"/>
  <c r="S758" i="7"/>
  <c r="F759" i="7"/>
  <c r="G759" i="7"/>
  <c r="H759" i="7"/>
  <c r="I759" i="7"/>
  <c r="J759" i="7"/>
  <c r="K759" i="7"/>
  <c r="L759" i="7"/>
  <c r="M759" i="7"/>
  <c r="N759" i="7"/>
  <c r="O759" i="7"/>
  <c r="P759" i="7"/>
  <c r="Q759" i="7"/>
  <c r="R759" i="7"/>
  <c r="S759" i="7"/>
  <c r="F760" i="7"/>
  <c r="G760" i="7"/>
  <c r="H760" i="7"/>
  <c r="I760" i="7"/>
  <c r="J760" i="7"/>
  <c r="K760" i="7"/>
  <c r="L760" i="7"/>
  <c r="M760" i="7"/>
  <c r="N760" i="7"/>
  <c r="O760" i="7"/>
  <c r="P760" i="7"/>
  <c r="Q760" i="7"/>
  <c r="R760" i="7"/>
  <c r="S760" i="7"/>
  <c r="D760" i="7" s="1"/>
  <c r="F761" i="7"/>
  <c r="G761" i="7"/>
  <c r="H761" i="7"/>
  <c r="I761" i="7"/>
  <c r="J761" i="7"/>
  <c r="K761" i="7"/>
  <c r="L761" i="7"/>
  <c r="M761" i="7"/>
  <c r="N761" i="7"/>
  <c r="O761" i="7"/>
  <c r="P761" i="7"/>
  <c r="Q761" i="7"/>
  <c r="R761" i="7"/>
  <c r="S761" i="7"/>
  <c r="F762" i="7"/>
  <c r="G762" i="7"/>
  <c r="H762" i="7"/>
  <c r="I762" i="7"/>
  <c r="J762" i="7"/>
  <c r="K762" i="7"/>
  <c r="L762" i="7"/>
  <c r="M762" i="7"/>
  <c r="N762" i="7"/>
  <c r="O762" i="7"/>
  <c r="P762" i="7"/>
  <c r="Q762" i="7"/>
  <c r="R762" i="7"/>
  <c r="S762" i="7"/>
  <c r="F763" i="7"/>
  <c r="G763" i="7"/>
  <c r="H763" i="7"/>
  <c r="I763" i="7"/>
  <c r="J763" i="7"/>
  <c r="K763" i="7"/>
  <c r="L763" i="7"/>
  <c r="M763" i="7"/>
  <c r="N763" i="7"/>
  <c r="O763" i="7"/>
  <c r="P763" i="7"/>
  <c r="Q763" i="7"/>
  <c r="R763" i="7"/>
  <c r="S763" i="7"/>
  <c r="D763" i="7" s="1"/>
  <c r="F764" i="7"/>
  <c r="G764" i="7"/>
  <c r="H764" i="7"/>
  <c r="I764" i="7"/>
  <c r="J764" i="7"/>
  <c r="K764" i="7"/>
  <c r="L764" i="7"/>
  <c r="M764" i="7"/>
  <c r="N764" i="7"/>
  <c r="O764" i="7"/>
  <c r="P764" i="7"/>
  <c r="Q764" i="7"/>
  <c r="R764" i="7"/>
  <c r="S764" i="7"/>
  <c r="F765" i="7"/>
  <c r="G765" i="7"/>
  <c r="H765" i="7"/>
  <c r="I765" i="7"/>
  <c r="J765" i="7"/>
  <c r="K765" i="7"/>
  <c r="L765" i="7"/>
  <c r="M765" i="7"/>
  <c r="N765" i="7"/>
  <c r="O765" i="7"/>
  <c r="P765" i="7"/>
  <c r="Q765" i="7"/>
  <c r="R765" i="7"/>
  <c r="S765" i="7"/>
  <c r="F766" i="7"/>
  <c r="G766" i="7"/>
  <c r="H766" i="7"/>
  <c r="I766" i="7"/>
  <c r="J766" i="7"/>
  <c r="K766" i="7"/>
  <c r="L766" i="7"/>
  <c r="M766" i="7"/>
  <c r="N766" i="7"/>
  <c r="O766" i="7"/>
  <c r="P766" i="7"/>
  <c r="Q766" i="7"/>
  <c r="R766" i="7"/>
  <c r="S766" i="7"/>
  <c r="D766" i="7" s="1"/>
  <c r="F767" i="7"/>
  <c r="G767" i="7"/>
  <c r="H767" i="7"/>
  <c r="I767" i="7"/>
  <c r="J767" i="7"/>
  <c r="K767" i="7"/>
  <c r="L767" i="7"/>
  <c r="M767" i="7"/>
  <c r="N767" i="7"/>
  <c r="O767" i="7"/>
  <c r="P767" i="7"/>
  <c r="Q767" i="7"/>
  <c r="R767" i="7"/>
  <c r="S767" i="7"/>
  <c r="F768" i="7"/>
  <c r="G768" i="7"/>
  <c r="H768" i="7"/>
  <c r="I768" i="7"/>
  <c r="J768" i="7"/>
  <c r="K768" i="7"/>
  <c r="L768" i="7"/>
  <c r="M768" i="7"/>
  <c r="N768" i="7"/>
  <c r="O768" i="7"/>
  <c r="P768" i="7"/>
  <c r="Q768" i="7"/>
  <c r="R768" i="7"/>
  <c r="S768" i="7"/>
  <c r="F769" i="7"/>
  <c r="G769" i="7"/>
  <c r="H769" i="7"/>
  <c r="I769" i="7"/>
  <c r="J769" i="7"/>
  <c r="K769" i="7"/>
  <c r="L769" i="7"/>
  <c r="M769" i="7"/>
  <c r="N769" i="7"/>
  <c r="O769" i="7"/>
  <c r="P769" i="7"/>
  <c r="Q769" i="7"/>
  <c r="R769" i="7"/>
  <c r="S769" i="7"/>
  <c r="D769" i="7" s="1"/>
  <c r="F770" i="7"/>
  <c r="G770" i="7"/>
  <c r="H770" i="7"/>
  <c r="I770" i="7"/>
  <c r="J770" i="7"/>
  <c r="K770" i="7"/>
  <c r="L770" i="7"/>
  <c r="M770" i="7"/>
  <c r="N770" i="7"/>
  <c r="O770" i="7"/>
  <c r="P770" i="7"/>
  <c r="Q770" i="7"/>
  <c r="R770" i="7"/>
  <c r="S770" i="7"/>
  <c r="F771" i="7"/>
  <c r="G771" i="7"/>
  <c r="H771" i="7"/>
  <c r="I771" i="7"/>
  <c r="J771" i="7"/>
  <c r="K771" i="7"/>
  <c r="L771" i="7"/>
  <c r="M771" i="7"/>
  <c r="N771" i="7"/>
  <c r="O771" i="7"/>
  <c r="P771" i="7"/>
  <c r="Q771" i="7"/>
  <c r="R771" i="7"/>
  <c r="S771" i="7"/>
  <c r="F772" i="7"/>
  <c r="G772" i="7"/>
  <c r="H772" i="7"/>
  <c r="I772" i="7"/>
  <c r="J772" i="7"/>
  <c r="K772" i="7"/>
  <c r="L772" i="7"/>
  <c r="M772" i="7"/>
  <c r="N772" i="7"/>
  <c r="O772" i="7"/>
  <c r="P772" i="7"/>
  <c r="Q772" i="7"/>
  <c r="R772" i="7"/>
  <c r="S772" i="7"/>
  <c r="D772" i="7" s="1"/>
  <c r="F773" i="7"/>
  <c r="G773" i="7"/>
  <c r="H773" i="7"/>
  <c r="I773" i="7"/>
  <c r="J773" i="7"/>
  <c r="K773" i="7"/>
  <c r="L773" i="7"/>
  <c r="M773" i="7"/>
  <c r="N773" i="7"/>
  <c r="O773" i="7"/>
  <c r="P773" i="7"/>
  <c r="Q773" i="7"/>
  <c r="R773" i="7"/>
  <c r="S773" i="7"/>
  <c r="F774" i="7"/>
  <c r="G774" i="7"/>
  <c r="H774" i="7"/>
  <c r="I774" i="7"/>
  <c r="J774" i="7"/>
  <c r="K774" i="7"/>
  <c r="L774" i="7"/>
  <c r="M774" i="7"/>
  <c r="N774" i="7"/>
  <c r="O774" i="7"/>
  <c r="P774" i="7"/>
  <c r="Q774" i="7"/>
  <c r="R774" i="7"/>
  <c r="S774" i="7"/>
  <c r="F775" i="7"/>
  <c r="G775" i="7"/>
  <c r="H775" i="7"/>
  <c r="I775" i="7"/>
  <c r="J775" i="7"/>
  <c r="K775" i="7"/>
  <c r="L775" i="7"/>
  <c r="M775" i="7"/>
  <c r="N775" i="7"/>
  <c r="O775" i="7"/>
  <c r="P775" i="7"/>
  <c r="Q775" i="7"/>
  <c r="R775" i="7"/>
  <c r="S775" i="7"/>
  <c r="D775" i="7" s="1"/>
  <c r="F776" i="7"/>
  <c r="G776" i="7"/>
  <c r="H776" i="7"/>
  <c r="I776" i="7"/>
  <c r="J776" i="7"/>
  <c r="K776" i="7"/>
  <c r="L776" i="7"/>
  <c r="M776" i="7"/>
  <c r="N776" i="7"/>
  <c r="O776" i="7"/>
  <c r="P776" i="7"/>
  <c r="Q776" i="7"/>
  <c r="R776" i="7"/>
  <c r="S776" i="7"/>
  <c r="F777" i="7"/>
  <c r="G777" i="7"/>
  <c r="H777" i="7"/>
  <c r="I777" i="7"/>
  <c r="J777" i="7"/>
  <c r="K777" i="7"/>
  <c r="L777" i="7"/>
  <c r="M777" i="7"/>
  <c r="N777" i="7"/>
  <c r="O777" i="7"/>
  <c r="P777" i="7"/>
  <c r="Q777" i="7"/>
  <c r="R777" i="7"/>
  <c r="S777" i="7"/>
  <c r="F778" i="7"/>
  <c r="G778" i="7"/>
  <c r="H778" i="7"/>
  <c r="I778" i="7"/>
  <c r="J778" i="7"/>
  <c r="K778" i="7"/>
  <c r="L778" i="7"/>
  <c r="M778" i="7"/>
  <c r="N778" i="7"/>
  <c r="O778" i="7"/>
  <c r="P778" i="7"/>
  <c r="Q778" i="7"/>
  <c r="R778" i="7"/>
  <c r="S778" i="7"/>
  <c r="D778" i="7" s="1"/>
  <c r="F779" i="7"/>
  <c r="G779" i="7"/>
  <c r="H779" i="7"/>
  <c r="I779" i="7"/>
  <c r="J779" i="7"/>
  <c r="K779" i="7"/>
  <c r="L779" i="7"/>
  <c r="M779" i="7"/>
  <c r="N779" i="7"/>
  <c r="O779" i="7"/>
  <c r="P779" i="7"/>
  <c r="Q779" i="7"/>
  <c r="R779" i="7"/>
  <c r="S779" i="7"/>
  <c r="F780" i="7"/>
  <c r="G780" i="7"/>
  <c r="H780" i="7"/>
  <c r="I780" i="7"/>
  <c r="J780" i="7"/>
  <c r="K780" i="7"/>
  <c r="L780" i="7"/>
  <c r="M780" i="7"/>
  <c r="N780" i="7"/>
  <c r="O780" i="7"/>
  <c r="P780" i="7"/>
  <c r="Q780" i="7"/>
  <c r="R780" i="7"/>
  <c r="S780" i="7"/>
  <c r="F781" i="7"/>
  <c r="G781" i="7"/>
  <c r="H781" i="7"/>
  <c r="I781" i="7"/>
  <c r="J781" i="7"/>
  <c r="K781" i="7"/>
  <c r="L781" i="7"/>
  <c r="M781" i="7"/>
  <c r="N781" i="7"/>
  <c r="O781" i="7"/>
  <c r="P781" i="7"/>
  <c r="Q781" i="7"/>
  <c r="R781" i="7"/>
  <c r="S781" i="7"/>
  <c r="D781" i="7" s="1"/>
  <c r="F782" i="7"/>
  <c r="G782" i="7"/>
  <c r="H782" i="7"/>
  <c r="I782" i="7"/>
  <c r="J782" i="7"/>
  <c r="K782" i="7"/>
  <c r="L782" i="7"/>
  <c r="M782" i="7"/>
  <c r="N782" i="7"/>
  <c r="O782" i="7"/>
  <c r="P782" i="7"/>
  <c r="Q782" i="7"/>
  <c r="R782" i="7"/>
  <c r="S782" i="7"/>
  <c r="F783" i="7"/>
  <c r="G783" i="7"/>
  <c r="H783" i="7"/>
  <c r="I783" i="7"/>
  <c r="J783" i="7"/>
  <c r="K783" i="7"/>
  <c r="L783" i="7"/>
  <c r="M783" i="7"/>
  <c r="N783" i="7"/>
  <c r="O783" i="7"/>
  <c r="P783" i="7"/>
  <c r="Q783" i="7"/>
  <c r="R783" i="7"/>
  <c r="S783" i="7"/>
  <c r="F784" i="7"/>
  <c r="G784" i="7"/>
  <c r="H784" i="7"/>
  <c r="I784" i="7"/>
  <c r="J784" i="7"/>
  <c r="K784" i="7"/>
  <c r="L784" i="7"/>
  <c r="M784" i="7"/>
  <c r="N784" i="7"/>
  <c r="O784" i="7"/>
  <c r="P784" i="7"/>
  <c r="Q784" i="7"/>
  <c r="R784" i="7"/>
  <c r="S784" i="7"/>
  <c r="D784" i="7" s="1"/>
  <c r="F785" i="7"/>
  <c r="G785" i="7"/>
  <c r="H785" i="7"/>
  <c r="I785" i="7"/>
  <c r="J785" i="7"/>
  <c r="K785" i="7"/>
  <c r="L785" i="7"/>
  <c r="M785" i="7"/>
  <c r="N785" i="7"/>
  <c r="O785" i="7"/>
  <c r="P785" i="7"/>
  <c r="Q785" i="7"/>
  <c r="R785" i="7"/>
  <c r="S785" i="7"/>
  <c r="F786" i="7"/>
  <c r="G786" i="7"/>
  <c r="H786" i="7"/>
  <c r="I786" i="7"/>
  <c r="J786" i="7"/>
  <c r="K786" i="7"/>
  <c r="L786" i="7"/>
  <c r="M786" i="7"/>
  <c r="N786" i="7"/>
  <c r="O786" i="7"/>
  <c r="P786" i="7"/>
  <c r="Q786" i="7"/>
  <c r="R786" i="7"/>
  <c r="S786" i="7"/>
  <c r="F787" i="7"/>
  <c r="G787" i="7"/>
  <c r="H787" i="7"/>
  <c r="I787" i="7"/>
  <c r="J787" i="7"/>
  <c r="K787" i="7"/>
  <c r="L787" i="7"/>
  <c r="M787" i="7"/>
  <c r="N787" i="7"/>
  <c r="O787" i="7"/>
  <c r="P787" i="7"/>
  <c r="Q787" i="7"/>
  <c r="R787" i="7"/>
  <c r="S787" i="7"/>
  <c r="D787" i="7" s="1"/>
  <c r="F788" i="7"/>
  <c r="G788" i="7"/>
  <c r="H788" i="7"/>
  <c r="I788" i="7"/>
  <c r="J788" i="7"/>
  <c r="K788" i="7"/>
  <c r="L788" i="7"/>
  <c r="M788" i="7"/>
  <c r="N788" i="7"/>
  <c r="O788" i="7"/>
  <c r="P788" i="7"/>
  <c r="Q788" i="7"/>
  <c r="R788" i="7"/>
  <c r="S788" i="7"/>
  <c r="F789" i="7"/>
  <c r="G789" i="7"/>
  <c r="H789" i="7"/>
  <c r="I789" i="7"/>
  <c r="J789" i="7"/>
  <c r="K789" i="7"/>
  <c r="L789" i="7"/>
  <c r="M789" i="7"/>
  <c r="N789" i="7"/>
  <c r="O789" i="7"/>
  <c r="P789" i="7"/>
  <c r="Q789" i="7"/>
  <c r="R789" i="7"/>
  <c r="S789" i="7"/>
  <c r="F790" i="7"/>
  <c r="G790" i="7"/>
  <c r="H790" i="7"/>
  <c r="I790" i="7"/>
  <c r="J790" i="7"/>
  <c r="K790" i="7"/>
  <c r="L790" i="7"/>
  <c r="M790" i="7"/>
  <c r="N790" i="7"/>
  <c r="O790" i="7"/>
  <c r="P790" i="7"/>
  <c r="Q790" i="7"/>
  <c r="R790" i="7"/>
  <c r="S790" i="7"/>
  <c r="D790" i="7" s="1"/>
  <c r="F791" i="7"/>
  <c r="G791" i="7"/>
  <c r="H791" i="7"/>
  <c r="I791" i="7"/>
  <c r="J791" i="7"/>
  <c r="K791" i="7"/>
  <c r="L791" i="7"/>
  <c r="M791" i="7"/>
  <c r="N791" i="7"/>
  <c r="O791" i="7"/>
  <c r="P791" i="7"/>
  <c r="Q791" i="7"/>
  <c r="R791" i="7"/>
  <c r="S791" i="7"/>
  <c r="F792" i="7"/>
  <c r="G792" i="7"/>
  <c r="H792" i="7"/>
  <c r="I792" i="7"/>
  <c r="J792" i="7"/>
  <c r="K792" i="7"/>
  <c r="L792" i="7"/>
  <c r="M792" i="7"/>
  <c r="N792" i="7"/>
  <c r="O792" i="7"/>
  <c r="P792" i="7"/>
  <c r="Q792" i="7"/>
  <c r="R792" i="7"/>
  <c r="S792" i="7"/>
  <c r="F793" i="7"/>
  <c r="G793" i="7"/>
  <c r="H793" i="7"/>
  <c r="I793" i="7"/>
  <c r="J793" i="7"/>
  <c r="K793" i="7"/>
  <c r="L793" i="7"/>
  <c r="M793" i="7"/>
  <c r="N793" i="7"/>
  <c r="O793" i="7"/>
  <c r="P793" i="7"/>
  <c r="Q793" i="7"/>
  <c r="R793" i="7"/>
  <c r="S793" i="7"/>
  <c r="D793" i="7" s="1"/>
  <c r="F794" i="7"/>
  <c r="G794" i="7"/>
  <c r="H794" i="7"/>
  <c r="I794" i="7"/>
  <c r="J794" i="7"/>
  <c r="K794" i="7"/>
  <c r="L794" i="7"/>
  <c r="M794" i="7"/>
  <c r="N794" i="7"/>
  <c r="O794" i="7"/>
  <c r="P794" i="7"/>
  <c r="Q794" i="7"/>
  <c r="R794" i="7"/>
  <c r="S794" i="7"/>
  <c r="F795" i="7"/>
  <c r="G795" i="7"/>
  <c r="H795" i="7"/>
  <c r="I795" i="7"/>
  <c r="J795" i="7"/>
  <c r="K795" i="7"/>
  <c r="L795" i="7"/>
  <c r="M795" i="7"/>
  <c r="N795" i="7"/>
  <c r="O795" i="7"/>
  <c r="P795" i="7"/>
  <c r="Q795" i="7"/>
  <c r="R795" i="7"/>
  <c r="S795" i="7"/>
  <c r="F796" i="7"/>
  <c r="G796" i="7"/>
  <c r="H796" i="7"/>
  <c r="I796" i="7"/>
  <c r="J796" i="7"/>
  <c r="K796" i="7"/>
  <c r="L796" i="7"/>
  <c r="M796" i="7"/>
  <c r="N796" i="7"/>
  <c r="O796" i="7"/>
  <c r="P796" i="7"/>
  <c r="Q796" i="7"/>
  <c r="R796" i="7"/>
  <c r="S796" i="7"/>
  <c r="D796" i="7" s="1"/>
  <c r="F797" i="7"/>
  <c r="G797" i="7"/>
  <c r="H797" i="7"/>
  <c r="I797" i="7"/>
  <c r="J797" i="7"/>
  <c r="K797" i="7"/>
  <c r="L797" i="7"/>
  <c r="M797" i="7"/>
  <c r="N797" i="7"/>
  <c r="O797" i="7"/>
  <c r="P797" i="7"/>
  <c r="Q797" i="7"/>
  <c r="R797" i="7"/>
  <c r="S797" i="7"/>
  <c r="F798" i="7"/>
  <c r="G798" i="7"/>
  <c r="H798" i="7"/>
  <c r="I798" i="7"/>
  <c r="J798" i="7"/>
  <c r="K798" i="7"/>
  <c r="L798" i="7"/>
  <c r="M798" i="7"/>
  <c r="N798" i="7"/>
  <c r="O798" i="7"/>
  <c r="P798" i="7"/>
  <c r="Q798" i="7"/>
  <c r="R798" i="7"/>
  <c r="S798" i="7"/>
  <c r="F799" i="7"/>
  <c r="G799" i="7"/>
  <c r="H799" i="7"/>
  <c r="I799" i="7"/>
  <c r="J799" i="7"/>
  <c r="K799" i="7"/>
  <c r="L799" i="7"/>
  <c r="M799" i="7"/>
  <c r="N799" i="7"/>
  <c r="O799" i="7"/>
  <c r="P799" i="7"/>
  <c r="Q799" i="7"/>
  <c r="R799" i="7"/>
  <c r="S799" i="7"/>
  <c r="D799" i="7" s="1"/>
  <c r="F800" i="7"/>
  <c r="G800" i="7"/>
  <c r="H800" i="7"/>
  <c r="I800" i="7"/>
  <c r="J800" i="7"/>
  <c r="K800" i="7"/>
  <c r="L800" i="7"/>
  <c r="M800" i="7"/>
  <c r="N800" i="7"/>
  <c r="O800" i="7"/>
  <c r="P800" i="7"/>
  <c r="Q800" i="7"/>
  <c r="R800" i="7"/>
  <c r="S800" i="7"/>
  <c r="F801" i="7"/>
  <c r="G801" i="7"/>
  <c r="H801" i="7"/>
  <c r="I801" i="7"/>
  <c r="J801" i="7"/>
  <c r="K801" i="7"/>
  <c r="L801" i="7"/>
  <c r="M801" i="7"/>
  <c r="N801" i="7"/>
  <c r="O801" i="7"/>
  <c r="P801" i="7"/>
  <c r="Q801" i="7"/>
  <c r="R801" i="7"/>
  <c r="S801" i="7"/>
  <c r="F802" i="7"/>
  <c r="G802" i="7"/>
  <c r="H802" i="7"/>
  <c r="I802" i="7"/>
  <c r="J802" i="7"/>
  <c r="K802" i="7"/>
  <c r="L802" i="7"/>
  <c r="M802" i="7"/>
  <c r="N802" i="7"/>
  <c r="O802" i="7"/>
  <c r="P802" i="7"/>
  <c r="Q802" i="7"/>
  <c r="R802" i="7"/>
  <c r="S802" i="7"/>
  <c r="D802" i="7" s="1"/>
  <c r="F803" i="7"/>
  <c r="G803" i="7"/>
  <c r="H803" i="7"/>
  <c r="I803" i="7"/>
  <c r="J803" i="7"/>
  <c r="K803" i="7"/>
  <c r="L803" i="7"/>
  <c r="M803" i="7"/>
  <c r="N803" i="7"/>
  <c r="O803" i="7"/>
  <c r="P803" i="7"/>
  <c r="Q803" i="7"/>
  <c r="R803" i="7"/>
  <c r="S803" i="7"/>
  <c r="F804" i="7"/>
  <c r="G804" i="7"/>
  <c r="H804" i="7"/>
  <c r="I804" i="7"/>
  <c r="J804" i="7"/>
  <c r="K804" i="7"/>
  <c r="L804" i="7"/>
  <c r="M804" i="7"/>
  <c r="N804" i="7"/>
  <c r="O804" i="7"/>
  <c r="P804" i="7"/>
  <c r="Q804" i="7"/>
  <c r="R804" i="7"/>
  <c r="S804" i="7"/>
  <c r="F805" i="7"/>
  <c r="G805" i="7"/>
  <c r="H805" i="7"/>
  <c r="I805" i="7"/>
  <c r="J805" i="7"/>
  <c r="K805" i="7"/>
  <c r="L805" i="7"/>
  <c r="M805" i="7"/>
  <c r="N805" i="7"/>
  <c r="O805" i="7"/>
  <c r="P805" i="7"/>
  <c r="Q805" i="7"/>
  <c r="R805" i="7"/>
  <c r="S805" i="7"/>
  <c r="D805" i="7" s="1"/>
  <c r="F806" i="7"/>
  <c r="G806" i="7"/>
  <c r="H806" i="7"/>
  <c r="I806" i="7"/>
  <c r="J806" i="7"/>
  <c r="K806" i="7"/>
  <c r="L806" i="7"/>
  <c r="M806" i="7"/>
  <c r="N806" i="7"/>
  <c r="O806" i="7"/>
  <c r="P806" i="7"/>
  <c r="Q806" i="7"/>
  <c r="R806" i="7"/>
  <c r="S806" i="7"/>
  <c r="F807" i="7"/>
  <c r="G807" i="7"/>
  <c r="H807" i="7"/>
  <c r="I807" i="7"/>
  <c r="J807" i="7"/>
  <c r="K807" i="7"/>
  <c r="L807" i="7"/>
  <c r="M807" i="7"/>
  <c r="N807" i="7"/>
  <c r="O807" i="7"/>
  <c r="P807" i="7"/>
  <c r="Q807" i="7"/>
  <c r="R807" i="7"/>
  <c r="S807" i="7"/>
  <c r="F808" i="7"/>
  <c r="G808" i="7"/>
  <c r="H808" i="7"/>
  <c r="I808" i="7"/>
  <c r="J808" i="7"/>
  <c r="K808" i="7"/>
  <c r="L808" i="7"/>
  <c r="M808" i="7"/>
  <c r="N808" i="7"/>
  <c r="O808" i="7"/>
  <c r="P808" i="7"/>
  <c r="Q808" i="7"/>
  <c r="R808" i="7"/>
  <c r="S808" i="7"/>
  <c r="D808" i="7" s="1"/>
  <c r="F809" i="7"/>
  <c r="G809" i="7"/>
  <c r="H809" i="7"/>
  <c r="I809" i="7"/>
  <c r="J809" i="7"/>
  <c r="K809" i="7"/>
  <c r="L809" i="7"/>
  <c r="M809" i="7"/>
  <c r="N809" i="7"/>
  <c r="O809" i="7"/>
  <c r="P809" i="7"/>
  <c r="Q809" i="7"/>
  <c r="R809" i="7"/>
  <c r="S809" i="7"/>
  <c r="F810" i="7"/>
  <c r="G810" i="7"/>
  <c r="H810" i="7"/>
  <c r="I810" i="7"/>
  <c r="J810" i="7"/>
  <c r="K810" i="7"/>
  <c r="L810" i="7"/>
  <c r="M810" i="7"/>
  <c r="N810" i="7"/>
  <c r="O810" i="7"/>
  <c r="P810" i="7"/>
  <c r="Q810" i="7"/>
  <c r="R810" i="7"/>
  <c r="S810" i="7"/>
  <c r="F811" i="7"/>
  <c r="G811" i="7"/>
  <c r="H811" i="7"/>
  <c r="I811" i="7"/>
  <c r="J811" i="7"/>
  <c r="K811" i="7"/>
  <c r="L811" i="7"/>
  <c r="M811" i="7"/>
  <c r="N811" i="7"/>
  <c r="O811" i="7"/>
  <c r="P811" i="7"/>
  <c r="Q811" i="7"/>
  <c r="R811" i="7"/>
  <c r="S811" i="7"/>
  <c r="D811" i="7" s="1"/>
  <c r="F812" i="7"/>
  <c r="G812" i="7"/>
  <c r="H812" i="7"/>
  <c r="I812" i="7"/>
  <c r="J812" i="7"/>
  <c r="K812" i="7"/>
  <c r="L812" i="7"/>
  <c r="M812" i="7"/>
  <c r="N812" i="7"/>
  <c r="O812" i="7"/>
  <c r="P812" i="7"/>
  <c r="Q812" i="7"/>
  <c r="R812" i="7"/>
  <c r="S812" i="7"/>
  <c r="F813" i="7"/>
  <c r="G813" i="7"/>
  <c r="H813" i="7"/>
  <c r="I813" i="7"/>
  <c r="J813" i="7"/>
  <c r="K813" i="7"/>
  <c r="L813" i="7"/>
  <c r="M813" i="7"/>
  <c r="N813" i="7"/>
  <c r="O813" i="7"/>
  <c r="P813" i="7"/>
  <c r="Q813" i="7"/>
  <c r="R813" i="7"/>
  <c r="S813" i="7"/>
  <c r="F814" i="7"/>
  <c r="G814" i="7"/>
  <c r="H814" i="7"/>
  <c r="I814" i="7"/>
  <c r="J814" i="7"/>
  <c r="K814" i="7"/>
  <c r="L814" i="7"/>
  <c r="M814" i="7"/>
  <c r="N814" i="7"/>
  <c r="O814" i="7"/>
  <c r="P814" i="7"/>
  <c r="Q814" i="7"/>
  <c r="R814" i="7"/>
  <c r="S814" i="7"/>
  <c r="D814" i="7" s="1"/>
  <c r="F815" i="7"/>
  <c r="G815" i="7"/>
  <c r="H815" i="7"/>
  <c r="I815" i="7"/>
  <c r="J815" i="7"/>
  <c r="K815" i="7"/>
  <c r="L815" i="7"/>
  <c r="M815" i="7"/>
  <c r="N815" i="7"/>
  <c r="O815" i="7"/>
  <c r="P815" i="7"/>
  <c r="Q815" i="7"/>
  <c r="R815" i="7"/>
  <c r="S815" i="7"/>
  <c r="F816" i="7"/>
  <c r="G816" i="7"/>
  <c r="H816" i="7"/>
  <c r="I816" i="7"/>
  <c r="J816" i="7"/>
  <c r="K816" i="7"/>
  <c r="L816" i="7"/>
  <c r="M816" i="7"/>
  <c r="N816" i="7"/>
  <c r="O816" i="7"/>
  <c r="P816" i="7"/>
  <c r="Q816" i="7"/>
  <c r="R816" i="7"/>
  <c r="S816" i="7"/>
  <c r="F817" i="7"/>
  <c r="G817" i="7"/>
  <c r="H817" i="7"/>
  <c r="I817" i="7"/>
  <c r="J817" i="7"/>
  <c r="K817" i="7"/>
  <c r="L817" i="7"/>
  <c r="M817" i="7"/>
  <c r="N817" i="7"/>
  <c r="O817" i="7"/>
  <c r="P817" i="7"/>
  <c r="Q817" i="7"/>
  <c r="R817" i="7"/>
  <c r="S817" i="7"/>
  <c r="D817" i="7" s="1"/>
  <c r="F818" i="7"/>
  <c r="G818" i="7"/>
  <c r="H818" i="7"/>
  <c r="I818" i="7"/>
  <c r="J818" i="7"/>
  <c r="K818" i="7"/>
  <c r="L818" i="7"/>
  <c r="M818" i="7"/>
  <c r="N818" i="7"/>
  <c r="O818" i="7"/>
  <c r="P818" i="7"/>
  <c r="Q818" i="7"/>
  <c r="R818" i="7"/>
  <c r="S818" i="7"/>
  <c r="F819" i="7"/>
  <c r="G819" i="7"/>
  <c r="H819" i="7"/>
  <c r="I819" i="7"/>
  <c r="J819" i="7"/>
  <c r="K819" i="7"/>
  <c r="L819" i="7"/>
  <c r="M819" i="7"/>
  <c r="N819" i="7"/>
  <c r="O819" i="7"/>
  <c r="P819" i="7"/>
  <c r="Q819" i="7"/>
  <c r="R819" i="7"/>
  <c r="S819" i="7"/>
  <c r="F820" i="7"/>
  <c r="G820" i="7"/>
  <c r="H820" i="7"/>
  <c r="I820" i="7"/>
  <c r="J820" i="7"/>
  <c r="K820" i="7"/>
  <c r="L820" i="7"/>
  <c r="M820" i="7"/>
  <c r="N820" i="7"/>
  <c r="O820" i="7"/>
  <c r="P820" i="7"/>
  <c r="Q820" i="7"/>
  <c r="R820" i="7"/>
  <c r="S820" i="7"/>
  <c r="D820" i="7" s="1"/>
  <c r="F821" i="7"/>
  <c r="G821" i="7"/>
  <c r="H821" i="7"/>
  <c r="I821" i="7"/>
  <c r="J821" i="7"/>
  <c r="K821" i="7"/>
  <c r="L821" i="7"/>
  <c r="M821" i="7"/>
  <c r="N821" i="7"/>
  <c r="O821" i="7"/>
  <c r="P821" i="7"/>
  <c r="Q821" i="7"/>
  <c r="R821" i="7"/>
  <c r="S821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S822" i="7"/>
  <c r="F823" i="7"/>
  <c r="G823" i="7"/>
  <c r="H823" i="7"/>
  <c r="I823" i="7"/>
  <c r="J823" i="7"/>
  <c r="K823" i="7"/>
  <c r="L823" i="7"/>
  <c r="M823" i="7"/>
  <c r="N823" i="7"/>
  <c r="O823" i="7"/>
  <c r="P823" i="7"/>
  <c r="Q823" i="7"/>
  <c r="R823" i="7"/>
  <c r="S823" i="7"/>
  <c r="D823" i="7" s="1"/>
  <c r="F824" i="7"/>
  <c r="G824" i="7"/>
  <c r="H824" i="7"/>
  <c r="I824" i="7"/>
  <c r="J824" i="7"/>
  <c r="K824" i="7"/>
  <c r="L824" i="7"/>
  <c r="M824" i="7"/>
  <c r="N824" i="7"/>
  <c r="O824" i="7"/>
  <c r="P824" i="7"/>
  <c r="Q824" i="7"/>
  <c r="R824" i="7"/>
  <c r="S824" i="7"/>
  <c r="F825" i="7"/>
  <c r="G825" i="7"/>
  <c r="H825" i="7"/>
  <c r="I825" i="7"/>
  <c r="J825" i="7"/>
  <c r="K825" i="7"/>
  <c r="L825" i="7"/>
  <c r="M825" i="7"/>
  <c r="N825" i="7"/>
  <c r="O825" i="7"/>
  <c r="P825" i="7"/>
  <c r="Q825" i="7"/>
  <c r="R825" i="7"/>
  <c r="S825" i="7"/>
  <c r="F826" i="7"/>
  <c r="G826" i="7"/>
  <c r="H826" i="7"/>
  <c r="I826" i="7"/>
  <c r="J826" i="7"/>
  <c r="K826" i="7"/>
  <c r="L826" i="7"/>
  <c r="M826" i="7"/>
  <c r="N826" i="7"/>
  <c r="O826" i="7"/>
  <c r="P826" i="7"/>
  <c r="Q826" i="7"/>
  <c r="R826" i="7"/>
  <c r="S826" i="7"/>
  <c r="D826" i="7" s="1"/>
  <c r="F827" i="7"/>
  <c r="G827" i="7"/>
  <c r="H827" i="7"/>
  <c r="I827" i="7"/>
  <c r="J827" i="7"/>
  <c r="K827" i="7"/>
  <c r="L827" i="7"/>
  <c r="M827" i="7"/>
  <c r="N827" i="7"/>
  <c r="O827" i="7"/>
  <c r="P827" i="7"/>
  <c r="Q827" i="7"/>
  <c r="R827" i="7"/>
  <c r="S827" i="7"/>
  <c r="F828" i="7"/>
  <c r="G828" i="7"/>
  <c r="H828" i="7"/>
  <c r="I828" i="7"/>
  <c r="J828" i="7"/>
  <c r="K828" i="7"/>
  <c r="L828" i="7"/>
  <c r="M828" i="7"/>
  <c r="N828" i="7"/>
  <c r="O828" i="7"/>
  <c r="P828" i="7"/>
  <c r="Q828" i="7"/>
  <c r="R828" i="7"/>
  <c r="S828" i="7"/>
  <c r="F829" i="7"/>
  <c r="G829" i="7"/>
  <c r="H829" i="7"/>
  <c r="I829" i="7"/>
  <c r="J829" i="7"/>
  <c r="K829" i="7"/>
  <c r="L829" i="7"/>
  <c r="M829" i="7"/>
  <c r="N829" i="7"/>
  <c r="O829" i="7"/>
  <c r="P829" i="7"/>
  <c r="Q829" i="7"/>
  <c r="R829" i="7"/>
  <c r="S829" i="7"/>
  <c r="D829" i="7" s="1"/>
  <c r="F830" i="7"/>
  <c r="G830" i="7"/>
  <c r="H830" i="7"/>
  <c r="I830" i="7"/>
  <c r="J830" i="7"/>
  <c r="K830" i="7"/>
  <c r="L830" i="7"/>
  <c r="M830" i="7"/>
  <c r="N830" i="7"/>
  <c r="O830" i="7"/>
  <c r="P830" i="7"/>
  <c r="Q830" i="7"/>
  <c r="R830" i="7"/>
  <c r="S830" i="7"/>
  <c r="F831" i="7"/>
  <c r="G831" i="7"/>
  <c r="H831" i="7"/>
  <c r="I831" i="7"/>
  <c r="J831" i="7"/>
  <c r="K831" i="7"/>
  <c r="L831" i="7"/>
  <c r="M831" i="7"/>
  <c r="N831" i="7"/>
  <c r="O831" i="7"/>
  <c r="P831" i="7"/>
  <c r="Q831" i="7"/>
  <c r="R831" i="7"/>
  <c r="S831" i="7"/>
  <c r="F832" i="7"/>
  <c r="G832" i="7"/>
  <c r="H832" i="7"/>
  <c r="I832" i="7"/>
  <c r="J832" i="7"/>
  <c r="K832" i="7"/>
  <c r="L832" i="7"/>
  <c r="M832" i="7"/>
  <c r="N832" i="7"/>
  <c r="O832" i="7"/>
  <c r="P832" i="7"/>
  <c r="Q832" i="7"/>
  <c r="R832" i="7"/>
  <c r="S832" i="7"/>
  <c r="D832" i="7" s="1"/>
  <c r="F833" i="7"/>
  <c r="G833" i="7"/>
  <c r="H833" i="7"/>
  <c r="I833" i="7"/>
  <c r="J833" i="7"/>
  <c r="K833" i="7"/>
  <c r="L833" i="7"/>
  <c r="M833" i="7"/>
  <c r="N833" i="7"/>
  <c r="O833" i="7"/>
  <c r="P833" i="7"/>
  <c r="Q833" i="7"/>
  <c r="R833" i="7"/>
  <c r="S833" i="7"/>
  <c r="F834" i="7"/>
  <c r="G834" i="7"/>
  <c r="H834" i="7"/>
  <c r="I834" i="7"/>
  <c r="J834" i="7"/>
  <c r="K834" i="7"/>
  <c r="L834" i="7"/>
  <c r="M834" i="7"/>
  <c r="N834" i="7"/>
  <c r="O834" i="7"/>
  <c r="P834" i="7"/>
  <c r="Q834" i="7"/>
  <c r="R834" i="7"/>
  <c r="S834" i="7"/>
  <c r="F835" i="7"/>
  <c r="G835" i="7"/>
  <c r="H835" i="7"/>
  <c r="I835" i="7"/>
  <c r="J835" i="7"/>
  <c r="K835" i="7"/>
  <c r="L835" i="7"/>
  <c r="M835" i="7"/>
  <c r="N835" i="7"/>
  <c r="O835" i="7"/>
  <c r="P835" i="7"/>
  <c r="Q835" i="7"/>
  <c r="R835" i="7"/>
  <c r="S835" i="7"/>
  <c r="D835" i="7" s="1"/>
  <c r="F836" i="7"/>
  <c r="G836" i="7"/>
  <c r="H836" i="7"/>
  <c r="I836" i="7"/>
  <c r="J836" i="7"/>
  <c r="K836" i="7"/>
  <c r="L836" i="7"/>
  <c r="M836" i="7"/>
  <c r="N836" i="7"/>
  <c r="O836" i="7"/>
  <c r="P836" i="7"/>
  <c r="Q836" i="7"/>
  <c r="R836" i="7"/>
  <c r="S836" i="7"/>
  <c r="F837" i="7"/>
  <c r="G837" i="7"/>
  <c r="H837" i="7"/>
  <c r="I837" i="7"/>
  <c r="J837" i="7"/>
  <c r="K837" i="7"/>
  <c r="L837" i="7"/>
  <c r="M837" i="7"/>
  <c r="N837" i="7"/>
  <c r="O837" i="7"/>
  <c r="P837" i="7"/>
  <c r="Q837" i="7"/>
  <c r="R837" i="7"/>
  <c r="S837" i="7"/>
  <c r="F838" i="7"/>
  <c r="G838" i="7"/>
  <c r="H838" i="7"/>
  <c r="I838" i="7"/>
  <c r="J838" i="7"/>
  <c r="K838" i="7"/>
  <c r="L838" i="7"/>
  <c r="M838" i="7"/>
  <c r="N838" i="7"/>
  <c r="O838" i="7"/>
  <c r="P838" i="7"/>
  <c r="Q838" i="7"/>
  <c r="R838" i="7"/>
  <c r="S838" i="7"/>
  <c r="D838" i="7" s="1"/>
  <c r="F839" i="7"/>
  <c r="G839" i="7"/>
  <c r="H839" i="7"/>
  <c r="I839" i="7"/>
  <c r="J839" i="7"/>
  <c r="K839" i="7"/>
  <c r="L839" i="7"/>
  <c r="M839" i="7"/>
  <c r="N839" i="7"/>
  <c r="O839" i="7"/>
  <c r="P839" i="7"/>
  <c r="Q839" i="7"/>
  <c r="R839" i="7"/>
  <c r="S839" i="7"/>
  <c r="F840" i="7"/>
  <c r="G840" i="7"/>
  <c r="H840" i="7"/>
  <c r="I840" i="7"/>
  <c r="J840" i="7"/>
  <c r="K840" i="7"/>
  <c r="L840" i="7"/>
  <c r="M840" i="7"/>
  <c r="N840" i="7"/>
  <c r="O840" i="7"/>
  <c r="P840" i="7"/>
  <c r="Q840" i="7"/>
  <c r="R840" i="7"/>
  <c r="S840" i="7"/>
  <c r="F841" i="7"/>
  <c r="G841" i="7"/>
  <c r="H841" i="7"/>
  <c r="I841" i="7"/>
  <c r="J841" i="7"/>
  <c r="K841" i="7"/>
  <c r="L841" i="7"/>
  <c r="M841" i="7"/>
  <c r="N841" i="7"/>
  <c r="O841" i="7"/>
  <c r="P841" i="7"/>
  <c r="Q841" i="7"/>
  <c r="R841" i="7"/>
  <c r="S841" i="7"/>
  <c r="D841" i="7" s="1"/>
  <c r="F842" i="7"/>
  <c r="G842" i="7"/>
  <c r="H842" i="7"/>
  <c r="I842" i="7"/>
  <c r="J842" i="7"/>
  <c r="K842" i="7"/>
  <c r="L842" i="7"/>
  <c r="M842" i="7"/>
  <c r="N842" i="7"/>
  <c r="O842" i="7"/>
  <c r="P842" i="7"/>
  <c r="Q842" i="7"/>
  <c r="R842" i="7"/>
  <c r="S842" i="7"/>
  <c r="F843" i="7"/>
  <c r="G843" i="7"/>
  <c r="H843" i="7"/>
  <c r="I843" i="7"/>
  <c r="J843" i="7"/>
  <c r="K843" i="7"/>
  <c r="L843" i="7"/>
  <c r="M843" i="7"/>
  <c r="N843" i="7"/>
  <c r="O843" i="7"/>
  <c r="P843" i="7"/>
  <c r="Q843" i="7"/>
  <c r="R843" i="7"/>
  <c r="S843" i="7"/>
  <c r="F844" i="7"/>
  <c r="G844" i="7"/>
  <c r="H844" i="7"/>
  <c r="I844" i="7"/>
  <c r="J844" i="7"/>
  <c r="K844" i="7"/>
  <c r="L844" i="7"/>
  <c r="M844" i="7"/>
  <c r="N844" i="7"/>
  <c r="O844" i="7"/>
  <c r="P844" i="7"/>
  <c r="Q844" i="7"/>
  <c r="R844" i="7"/>
  <c r="S844" i="7"/>
  <c r="D844" i="7" s="1"/>
  <c r="F845" i="7"/>
  <c r="G845" i="7"/>
  <c r="H845" i="7"/>
  <c r="I845" i="7"/>
  <c r="J845" i="7"/>
  <c r="K845" i="7"/>
  <c r="L845" i="7"/>
  <c r="M845" i="7"/>
  <c r="N845" i="7"/>
  <c r="O845" i="7"/>
  <c r="P845" i="7"/>
  <c r="Q845" i="7"/>
  <c r="R845" i="7"/>
  <c r="S845" i="7"/>
  <c r="F846" i="7"/>
  <c r="G846" i="7"/>
  <c r="H846" i="7"/>
  <c r="I846" i="7"/>
  <c r="J846" i="7"/>
  <c r="K846" i="7"/>
  <c r="L846" i="7"/>
  <c r="M846" i="7"/>
  <c r="N846" i="7"/>
  <c r="O846" i="7"/>
  <c r="P846" i="7"/>
  <c r="Q846" i="7"/>
  <c r="R846" i="7"/>
  <c r="S846" i="7"/>
  <c r="F847" i="7"/>
  <c r="G847" i="7"/>
  <c r="H847" i="7"/>
  <c r="I847" i="7"/>
  <c r="J847" i="7"/>
  <c r="K847" i="7"/>
  <c r="L847" i="7"/>
  <c r="M847" i="7"/>
  <c r="N847" i="7"/>
  <c r="O847" i="7"/>
  <c r="P847" i="7"/>
  <c r="Q847" i="7"/>
  <c r="R847" i="7"/>
  <c r="S847" i="7"/>
  <c r="D847" i="7" s="1"/>
  <c r="F848" i="7"/>
  <c r="G848" i="7"/>
  <c r="H848" i="7"/>
  <c r="I848" i="7"/>
  <c r="J848" i="7"/>
  <c r="K848" i="7"/>
  <c r="L848" i="7"/>
  <c r="M848" i="7"/>
  <c r="N848" i="7"/>
  <c r="O848" i="7"/>
  <c r="P848" i="7"/>
  <c r="Q848" i="7"/>
  <c r="R848" i="7"/>
  <c r="S848" i="7"/>
  <c r="F849" i="7"/>
  <c r="G849" i="7"/>
  <c r="H849" i="7"/>
  <c r="I849" i="7"/>
  <c r="J849" i="7"/>
  <c r="K849" i="7"/>
  <c r="L849" i="7"/>
  <c r="M849" i="7"/>
  <c r="N849" i="7"/>
  <c r="O849" i="7"/>
  <c r="P849" i="7"/>
  <c r="Q849" i="7"/>
  <c r="R849" i="7"/>
  <c r="S849" i="7"/>
  <c r="F850" i="7"/>
  <c r="G850" i="7"/>
  <c r="H850" i="7"/>
  <c r="I850" i="7"/>
  <c r="J850" i="7"/>
  <c r="K850" i="7"/>
  <c r="L850" i="7"/>
  <c r="M850" i="7"/>
  <c r="N850" i="7"/>
  <c r="O850" i="7"/>
  <c r="P850" i="7"/>
  <c r="Q850" i="7"/>
  <c r="R850" i="7"/>
  <c r="S850" i="7"/>
  <c r="D850" i="7" s="1"/>
  <c r="F851" i="7"/>
  <c r="G851" i="7"/>
  <c r="H851" i="7"/>
  <c r="I851" i="7"/>
  <c r="J851" i="7"/>
  <c r="K851" i="7"/>
  <c r="L851" i="7"/>
  <c r="M851" i="7"/>
  <c r="N851" i="7"/>
  <c r="O851" i="7"/>
  <c r="P851" i="7"/>
  <c r="Q851" i="7"/>
  <c r="R851" i="7"/>
  <c r="S851" i="7"/>
  <c r="F852" i="7"/>
  <c r="G852" i="7"/>
  <c r="H852" i="7"/>
  <c r="I852" i="7"/>
  <c r="J852" i="7"/>
  <c r="K852" i="7"/>
  <c r="L852" i="7"/>
  <c r="M852" i="7"/>
  <c r="N852" i="7"/>
  <c r="O852" i="7"/>
  <c r="P852" i="7"/>
  <c r="Q852" i="7"/>
  <c r="R852" i="7"/>
  <c r="S852" i="7"/>
  <c r="F853" i="7"/>
  <c r="G853" i="7"/>
  <c r="H853" i="7"/>
  <c r="I853" i="7"/>
  <c r="J853" i="7"/>
  <c r="K853" i="7"/>
  <c r="L853" i="7"/>
  <c r="M853" i="7"/>
  <c r="N853" i="7"/>
  <c r="O853" i="7"/>
  <c r="P853" i="7"/>
  <c r="Q853" i="7"/>
  <c r="R853" i="7"/>
  <c r="S853" i="7"/>
  <c r="D853" i="7" s="1"/>
  <c r="F854" i="7"/>
  <c r="G854" i="7"/>
  <c r="H854" i="7"/>
  <c r="I854" i="7"/>
  <c r="J854" i="7"/>
  <c r="K854" i="7"/>
  <c r="L854" i="7"/>
  <c r="M854" i="7"/>
  <c r="N854" i="7"/>
  <c r="O854" i="7"/>
  <c r="P854" i="7"/>
  <c r="Q854" i="7"/>
  <c r="R854" i="7"/>
  <c r="S854" i="7"/>
  <c r="F855" i="7"/>
  <c r="G855" i="7"/>
  <c r="H855" i="7"/>
  <c r="I855" i="7"/>
  <c r="J855" i="7"/>
  <c r="K855" i="7"/>
  <c r="L855" i="7"/>
  <c r="M855" i="7"/>
  <c r="N855" i="7"/>
  <c r="O855" i="7"/>
  <c r="P855" i="7"/>
  <c r="Q855" i="7"/>
  <c r="R855" i="7"/>
  <c r="S855" i="7"/>
  <c r="F856" i="7"/>
  <c r="G856" i="7"/>
  <c r="H856" i="7"/>
  <c r="I856" i="7"/>
  <c r="J856" i="7"/>
  <c r="K856" i="7"/>
  <c r="L856" i="7"/>
  <c r="M856" i="7"/>
  <c r="N856" i="7"/>
  <c r="O856" i="7"/>
  <c r="P856" i="7"/>
  <c r="Q856" i="7"/>
  <c r="R856" i="7"/>
  <c r="S856" i="7"/>
  <c r="D856" i="7" s="1"/>
  <c r="F857" i="7"/>
  <c r="G857" i="7"/>
  <c r="H857" i="7"/>
  <c r="I857" i="7"/>
  <c r="J857" i="7"/>
  <c r="K857" i="7"/>
  <c r="L857" i="7"/>
  <c r="M857" i="7"/>
  <c r="N857" i="7"/>
  <c r="O857" i="7"/>
  <c r="P857" i="7"/>
  <c r="Q857" i="7"/>
  <c r="R857" i="7"/>
  <c r="S857" i="7"/>
  <c r="F858" i="7"/>
  <c r="G858" i="7"/>
  <c r="H858" i="7"/>
  <c r="I858" i="7"/>
  <c r="J858" i="7"/>
  <c r="K858" i="7"/>
  <c r="L858" i="7"/>
  <c r="M858" i="7"/>
  <c r="N858" i="7"/>
  <c r="O858" i="7"/>
  <c r="P858" i="7"/>
  <c r="Q858" i="7"/>
  <c r="R858" i="7"/>
  <c r="S858" i="7"/>
  <c r="F859" i="7"/>
  <c r="G859" i="7"/>
  <c r="H859" i="7"/>
  <c r="I859" i="7"/>
  <c r="J859" i="7"/>
  <c r="K859" i="7"/>
  <c r="L859" i="7"/>
  <c r="M859" i="7"/>
  <c r="N859" i="7"/>
  <c r="O859" i="7"/>
  <c r="P859" i="7"/>
  <c r="Q859" i="7"/>
  <c r="R859" i="7"/>
  <c r="S859" i="7"/>
  <c r="D859" i="7" s="1"/>
  <c r="F860" i="7"/>
  <c r="G860" i="7"/>
  <c r="H860" i="7"/>
  <c r="I860" i="7"/>
  <c r="J860" i="7"/>
  <c r="K860" i="7"/>
  <c r="L860" i="7"/>
  <c r="M860" i="7"/>
  <c r="N860" i="7"/>
  <c r="O860" i="7"/>
  <c r="P860" i="7"/>
  <c r="Q860" i="7"/>
  <c r="R860" i="7"/>
  <c r="S860" i="7"/>
  <c r="F861" i="7"/>
  <c r="G861" i="7"/>
  <c r="H861" i="7"/>
  <c r="I861" i="7"/>
  <c r="J861" i="7"/>
  <c r="K861" i="7"/>
  <c r="L861" i="7"/>
  <c r="M861" i="7"/>
  <c r="N861" i="7"/>
  <c r="O861" i="7"/>
  <c r="P861" i="7"/>
  <c r="Q861" i="7"/>
  <c r="R861" i="7"/>
  <c r="S861" i="7"/>
  <c r="F862" i="7"/>
  <c r="G862" i="7"/>
  <c r="H862" i="7"/>
  <c r="I862" i="7"/>
  <c r="J862" i="7"/>
  <c r="K862" i="7"/>
  <c r="L862" i="7"/>
  <c r="M862" i="7"/>
  <c r="N862" i="7"/>
  <c r="O862" i="7"/>
  <c r="P862" i="7"/>
  <c r="Q862" i="7"/>
  <c r="R862" i="7"/>
  <c r="S862" i="7"/>
  <c r="D862" i="7" s="1"/>
  <c r="F863" i="7"/>
  <c r="G863" i="7"/>
  <c r="H863" i="7"/>
  <c r="I863" i="7"/>
  <c r="J863" i="7"/>
  <c r="K863" i="7"/>
  <c r="L863" i="7"/>
  <c r="M863" i="7"/>
  <c r="N863" i="7"/>
  <c r="O863" i="7"/>
  <c r="P863" i="7"/>
  <c r="Q863" i="7"/>
  <c r="R863" i="7"/>
  <c r="S863" i="7"/>
  <c r="F864" i="7"/>
  <c r="G864" i="7"/>
  <c r="H864" i="7"/>
  <c r="I864" i="7"/>
  <c r="J864" i="7"/>
  <c r="K864" i="7"/>
  <c r="L864" i="7"/>
  <c r="M864" i="7"/>
  <c r="N864" i="7"/>
  <c r="O864" i="7"/>
  <c r="P864" i="7"/>
  <c r="Q864" i="7"/>
  <c r="R864" i="7"/>
  <c r="S864" i="7"/>
  <c r="F865" i="7"/>
  <c r="G865" i="7"/>
  <c r="H865" i="7"/>
  <c r="I865" i="7"/>
  <c r="J865" i="7"/>
  <c r="K865" i="7"/>
  <c r="L865" i="7"/>
  <c r="M865" i="7"/>
  <c r="N865" i="7"/>
  <c r="O865" i="7"/>
  <c r="P865" i="7"/>
  <c r="Q865" i="7"/>
  <c r="R865" i="7"/>
  <c r="S865" i="7"/>
  <c r="D865" i="7" s="1"/>
  <c r="F866" i="7"/>
  <c r="G866" i="7"/>
  <c r="H866" i="7"/>
  <c r="I866" i="7"/>
  <c r="J866" i="7"/>
  <c r="K866" i="7"/>
  <c r="L866" i="7"/>
  <c r="M866" i="7"/>
  <c r="N866" i="7"/>
  <c r="O866" i="7"/>
  <c r="P866" i="7"/>
  <c r="Q866" i="7"/>
  <c r="R866" i="7"/>
  <c r="S866" i="7"/>
  <c r="F867" i="7"/>
  <c r="G867" i="7"/>
  <c r="H867" i="7"/>
  <c r="I867" i="7"/>
  <c r="J867" i="7"/>
  <c r="K867" i="7"/>
  <c r="L867" i="7"/>
  <c r="M867" i="7"/>
  <c r="N867" i="7"/>
  <c r="O867" i="7"/>
  <c r="P867" i="7"/>
  <c r="Q867" i="7"/>
  <c r="R867" i="7"/>
  <c r="S867" i="7"/>
  <c r="F868" i="7"/>
  <c r="G868" i="7"/>
  <c r="H868" i="7"/>
  <c r="I868" i="7"/>
  <c r="J868" i="7"/>
  <c r="K868" i="7"/>
  <c r="L868" i="7"/>
  <c r="M868" i="7"/>
  <c r="N868" i="7"/>
  <c r="O868" i="7"/>
  <c r="P868" i="7"/>
  <c r="Q868" i="7"/>
  <c r="R868" i="7"/>
  <c r="S868" i="7"/>
  <c r="D868" i="7" s="1"/>
  <c r="F869" i="7"/>
  <c r="G869" i="7"/>
  <c r="H869" i="7"/>
  <c r="I869" i="7"/>
  <c r="J869" i="7"/>
  <c r="K869" i="7"/>
  <c r="L869" i="7"/>
  <c r="M869" i="7"/>
  <c r="N869" i="7"/>
  <c r="O869" i="7"/>
  <c r="P869" i="7"/>
  <c r="Q869" i="7"/>
  <c r="R869" i="7"/>
  <c r="S869" i="7"/>
  <c r="F870" i="7"/>
  <c r="G870" i="7"/>
  <c r="H870" i="7"/>
  <c r="I870" i="7"/>
  <c r="J870" i="7"/>
  <c r="K870" i="7"/>
  <c r="L870" i="7"/>
  <c r="M870" i="7"/>
  <c r="N870" i="7"/>
  <c r="O870" i="7"/>
  <c r="P870" i="7"/>
  <c r="Q870" i="7"/>
  <c r="R870" i="7"/>
  <c r="S870" i="7"/>
  <c r="F871" i="7"/>
  <c r="G871" i="7"/>
  <c r="H871" i="7"/>
  <c r="I871" i="7"/>
  <c r="J871" i="7"/>
  <c r="K871" i="7"/>
  <c r="L871" i="7"/>
  <c r="M871" i="7"/>
  <c r="N871" i="7"/>
  <c r="O871" i="7"/>
  <c r="P871" i="7"/>
  <c r="Q871" i="7"/>
  <c r="R871" i="7"/>
  <c r="S871" i="7"/>
  <c r="D871" i="7" s="1"/>
  <c r="F872" i="7"/>
  <c r="G872" i="7"/>
  <c r="H872" i="7"/>
  <c r="I872" i="7"/>
  <c r="J872" i="7"/>
  <c r="K872" i="7"/>
  <c r="L872" i="7"/>
  <c r="M872" i="7"/>
  <c r="N872" i="7"/>
  <c r="O872" i="7"/>
  <c r="P872" i="7"/>
  <c r="Q872" i="7"/>
  <c r="R872" i="7"/>
  <c r="S872" i="7"/>
  <c r="F873" i="7"/>
  <c r="G873" i="7"/>
  <c r="H873" i="7"/>
  <c r="I873" i="7"/>
  <c r="J873" i="7"/>
  <c r="K873" i="7"/>
  <c r="L873" i="7"/>
  <c r="M873" i="7"/>
  <c r="N873" i="7"/>
  <c r="O873" i="7"/>
  <c r="P873" i="7"/>
  <c r="Q873" i="7"/>
  <c r="R873" i="7"/>
  <c r="S873" i="7"/>
  <c r="F874" i="7"/>
  <c r="G874" i="7"/>
  <c r="H874" i="7"/>
  <c r="I874" i="7"/>
  <c r="J874" i="7"/>
  <c r="K874" i="7"/>
  <c r="L874" i="7"/>
  <c r="M874" i="7"/>
  <c r="N874" i="7"/>
  <c r="O874" i="7"/>
  <c r="P874" i="7"/>
  <c r="Q874" i="7"/>
  <c r="R874" i="7"/>
  <c r="S874" i="7"/>
  <c r="D874" i="7" s="1"/>
  <c r="F875" i="7"/>
  <c r="G875" i="7"/>
  <c r="H875" i="7"/>
  <c r="I875" i="7"/>
  <c r="J875" i="7"/>
  <c r="K875" i="7"/>
  <c r="L875" i="7"/>
  <c r="M875" i="7"/>
  <c r="N875" i="7"/>
  <c r="O875" i="7"/>
  <c r="P875" i="7"/>
  <c r="Q875" i="7"/>
  <c r="R875" i="7"/>
  <c r="S875" i="7"/>
  <c r="F876" i="7"/>
  <c r="G876" i="7"/>
  <c r="H876" i="7"/>
  <c r="I876" i="7"/>
  <c r="J876" i="7"/>
  <c r="K876" i="7"/>
  <c r="L876" i="7"/>
  <c r="M876" i="7"/>
  <c r="N876" i="7"/>
  <c r="O876" i="7"/>
  <c r="P876" i="7"/>
  <c r="Q876" i="7"/>
  <c r="R876" i="7"/>
  <c r="S876" i="7"/>
  <c r="F877" i="7"/>
  <c r="G877" i="7"/>
  <c r="H877" i="7"/>
  <c r="I877" i="7"/>
  <c r="J877" i="7"/>
  <c r="K877" i="7"/>
  <c r="L877" i="7"/>
  <c r="M877" i="7"/>
  <c r="N877" i="7"/>
  <c r="O877" i="7"/>
  <c r="P877" i="7"/>
  <c r="Q877" i="7"/>
  <c r="R877" i="7"/>
  <c r="S877" i="7"/>
  <c r="D877" i="7" s="1"/>
  <c r="F878" i="7"/>
  <c r="G878" i="7"/>
  <c r="H878" i="7"/>
  <c r="I878" i="7"/>
  <c r="J878" i="7"/>
  <c r="K878" i="7"/>
  <c r="L878" i="7"/>
  <c r="M878" i="7"/>
  <c r="N878" i="7"/>
  <c r="O878" i="7"/>
  <c r="P878" i="7"/>
  <c r="Q878" i="7"/>
  <c r="R878" i="7"/>
  <c r="S878" i="7"/>
  <c r="F879" i="7"/>
  <c r="G879" i="7"/>
  <c r="H879" i="7"/>
  <c r="I879" i="7"/>
  <c r="J879" i="7"/>
  <c r="K879" i="7"/>
  <c r="L879" i="7"/>
  <c r="M879" i="7"/>
  <c r="N879" i="7"/>
  <c r="O879" i="7"/>
  <c r="P879" i="7"/>
  <c r="Q879" i="7"/>
  <c r="R879" i="7"/>
  <c r="S879" i="7"/>
  <c r="F880" i="7"/>
  <c r="G880" i="7"/>
  <c r="H880" i="7"/>
  <c r="I880" i="7"/>
  <c r="J880" i="7"/>
  <c r="K880" i="7"/>
  <c r="L880" i="7"/>
  <c r="M880" i="7"/>
  <c r="N880" i="7"/>
  <c r="O880" i="7"/>
  <c r="P880" i="7"/>
  <c r="Q880" i="7"/>
  <c r="R880" i="7"/>
  <c r="S880" i="7"/>
  <c r="D880" i="7" s="1"/>
  <c r="F881" i="7"/>
  <c r="G881" i="7"/>
  <c r="H881" i="7"/>
  <c r="I881" i="7"/>
  <c r="J881" i="7"/>
  <c r="K881" i="7"/>
  <c r="L881" i="7"/>
  <c r="M881" i="7"/>
  <c r="N881" i="7"/>
  <c r="O881" i="7"/>
  <c r="P881" i="7"/>
  <c r="Q881" i="7"/>
  <c r="R881" i="7"/>
  <c r="S881" i="7"/>
  <c r="F882" i="7"/>
  <c r="G882" i="7"/>
  <c r="H882" i="7"/>
  <c r="I882" i="7"/>
  <c r="J882" i="7"/>
  <c r="K882" i="7"/>
  <c r="L882" i="7"/>
  <c r="M882" i="7"/>
  <c r="N882" i="7"/>
  <c r="O882" i="7"/>
  <c r="P882" i="7"/>
  <c r="Q882" i="7"/>
  <c r="R882" i="7"/>
  <c r="S882" i="7"/>
  <c r="F883" i="7"/>
  <c r="G883" i="7"/>
  <c r="H883" i="7"/>
  <c r="I883" i="7"/>
  <c r="J883" i="7"/>
  <c r="K883" i="7"/>
  <c r="L883" i="7"/>
  <c r="M883" i="7"/>
  <c r="N883" i="7"/>
  <c r="O883" i="7"/>
  <c r="P883" i="7"/>
  <c r="Q883" i="7"/>
  <c r="R883" i="7"/>
  <c r="S883" i="7"/>
  <c r="D883" i="7" s="1"/>
  <c r="F884" i="7"/>
  <c r="G884" i="7"/>
  <c r="H884" i="7"/>
  <c r="I884" i="7"/>
  <c r="J884" i="7"/>
  <c r="K884" i="7"/>
  <c r="L884" i="7"/>
  <c r="M884" i="7"/>
  <c r="N884" i="7"/>
  <c r="O884" i="7"/>
  <c r="P884" i="7"/>
  <c r="Q884" i="7"/>
  <c r="R884" i="7"/>
  <c r="S884" i="7"/>
  <c r="F885" i="7"/>
  <c r="G885" i="7"/>
  <c r="H885" i="7"/>
  <c r="I885" i="7"/>
  <c r="J885" i="7"/>
  <c r="K885" i="7"/>
  <c r="L885" i="7"/>
  <c r="M885" i="7"/>
  <c r="N885" i="7"/>
  <c r="O885" i="7"/>
  <c r="P885" i="7"/>
  <c r="Q885" i="7"/>
  <c r="R885" i="7"/>
  <c r="S885" i="7"/>
  <c r="F886" i="7"/>
  <c r="G886" i="7"/>
  <c r="H886" i="7"/>
  <c r="I886" i="7"/>
  <c r="J886" i="7"/>
  <c r="K886" i="7"/>
  <c r="L886" i="7"/>
  <c r="M886" i="7"/>
  <c r="N886" i="7"/>
  <c r="O886" i="7"/>
  <c r="P886" i="7"/>
  <c r="Q886" i="7"/>
  <c r="R886" i="7"/>
  <c r="S886" i="7"/>
  <c r="D886" i="7" s="1"/>
  <c r="F887" i="7"/>
  <c r="G887" i="7"/>
  <c r="H887" i="7"/>
  <c r="I887" i="7"/>
  <c r="J887" i="7"/>
  <c r="K887" i="7"/>
  <c r="L887" i="7"/>
  <c r="M887" i="7"/>
  <c r="N887" i="7"/>
  <c r="O887" i="7"/>
  <c r="P887" i="7"/>
  <c r="Q887" i="7"/>
  <c r="R887" i="7"/>
  <c r="S887" i="7"/>
  <c r="F888" i="7"/>
  <c r="G888" i="7"/>
  <c r="H888" i="7"/>
  <c r="I888" i="7"/>
  <c r="J888" i="7"/>
  <c r="K888" i="7"/>
  <c r="L888" i="7"/>
  <c r="M888" i="7"/>
  <c r="N888" i="7"/>
  <c r="O888" i="7"/>
  <c r="P888" i="7"/>
  <c r="Q888" i="7"/>
  <c r="R888" i="7"/>
  <c r="S888" i="7"/>
  <c r="F889" i="7"/>
  <c r="G889" i="7"/>
  <c r="H889" i="7"/>
  <c r="I889" i="7"/>
  <c r="J889" i="7"/>
  <c r="K889" i="7"/>
  <c r="L889" i="7"/>
  <c r="M889" i="7"/>
  <c r="N889" i="7"/>
  <c r="O889" i="7"/>
  <c r="P889" i="7"/>
  <c r="Q889" i="7"/>
  <c r="R889" i="7"/>
  <c r="S889" i="7"/>
  <c r="D889" i="7" s="1"/>
  <c r="F890" i="7"/>
  <c r="G890" i="7"/>
  <c r="H890" i="7"/>
  <c r="I890" i="7"/>
  <c r="J890" i="7"/>
  <c r="K890" i="7"/>
  <c r="L890" i="7"/>
  <c r="M890" i="7"/>
  <c r="N890" i="7"/>
  <c r="O890" i="7"/>
  <c r="P890" i="7"/>
  <c r="Q890" i="7"/>
  <c r="R890" i="7"/>
  <c r="S890" i="7"/>
  <c r="F891" i="7"/>
  <c r="G891" i="7"/>
  <c r="H891" i="7"/>
  <c r="I891" i="7"/>
  <c r="J891" i="7"/>
  <c r="K891" i="7"/>
  <c r="L891" i="7"/>
  <c r="M891" i="7"/>
  <c r="N891" i="7"/>
  <c r="O891" i="7"/>
  <c r="P891" i="7"/>
  <c r="Q891" i="7"/>
  <c r="R891" i="7"/>
  <c r="S891" i="7"/>
  <c r="F892" i="7"/>
  <c r="G892" i="7"/>
  <c r="H892" i="7"/>
  <c r="I892" i="7"/>
  <c r="J892" i="7"/>
  <c r="K892" i="7"/>
  <c r="L892" i="7"/>
  <c r="M892" i="7"/>
  <c r="N892" i="7"/>
  <c r="O892" i="7"/>
  <c r="P892" i="7"/>
  <c r="Q892" i="7"/>
  <c r="R892" i="7"/>
  <c r="S892" i="7"/>
  <c r="D892" i="7" s="1"/>
  <c r="F893" i="7"/>
  <c r="G893" i="7"/>
  <c r="H893" i="7"/>
  <c r="I893" i="7"/>
  <c r="J893" i="7"/>
  <c r="K893" i="7"/>
  <c r="L893" i="7"/>
  <c r="M893" i="7"/>
  <c r="N893" i="7"/>
  <c r="O893" i="7"/>
  <c r="P893" i="7"/>
  <c r="Q893" i="7"/>
  <c r="R893" i="7"/>
  <c r="S893" i="7"/>
  <c r="F894" i="7"/>
  <c r="G894" i="7"/>
  <c r="H894" i="7"/>
  <c r="I894" i="7"/>
  <c r="J894" i="7"/>
  <c r="K894" i="7"/>
  <c r="L894" i="7"/>
  <c r="M894" i="7"/>
  <c r="N894" i="7"/>
  <c r="O894" i="7"/>
  <c r="P894" i="7"/>
  <c r="Q894" i="7"/>
  <c r="R894" i="7"/>
  <c r="S894" i="7"/>
  <c r="F895" i="7"/>
  <c r="G895" i="7"/>
  <c r="H895" i="7"/>
  <c r="I895" i="7"/>
  <c r="J895" i="7"/>
  <c r="K895" i="7"/>
  <c r="L895" i="7"/>
  <c r="M895" i="7"/>
  <c r="N895" i="7"/>
  <c r="O895" i="7"/>
  <c r="P895" i="7"/>
  <c r="Q895" i="7"/>
  <c r="R895" i="7"/>
  <c r="S895" i="7"/>
  <c r="D895" i="7" s="1"/>
  <c r="F896" i="7"/>
  <c r="G896" i="7"/>
  <c r="H896" i="7"/>
  <c r="I896" i="7"/>
  <c r="J896" i="7"/>
  <c r="K896" i="7"/>
  <c r="L896" i="7"/>
  <c r="M896" i="7"/>
  <c r="N896" i="7"/>
  <c r="O896" i="7"/>
  <c r="P896" i="7"/>
  <c r="Q896" i="7"/>
  <c r="R896" i="7"/>
  <c r="S896" i="7"/>
  <c r="F897" i="7"/>
  <c r="G897" i="7"/>
  <c r="H897" i="7"/>
  <c r="I897" i="7"/>
  <c r="J897" i="7"/>
  <c r="K897" i="7"/>
  <c r="L897" i="7"/>
  <c r="M897" i="7"/>
  <c r="N897" i="7"/>
  <c r="O897" i="7"/>
  <c r="P897" i="7"/>
  <c r="Q897" i="7"/>
  <c r="R897" i="7"/>
  <c r="S897" i="7"/>
  <c r="F898" i="7"/>
  <c r="G898" i="7"/>
  <c r="H898" i="7"/>
  <c r="I898" i="7"/>
  <c r="J898" i="7"/>
  <c r="K898" i="7"/>
  <c r="L898" i="7"/>
  <c r="M898" i="7"/>
  <c r="N898" i="7"/>
  <c r="O898" i="7"/>
  <c r="P898" i="7"/>
  <c r="Q898" i="7"/>
  <c r="R898" i="7"/>
  <c r="S898" i="7"/>
  <c r="D898" i="7" s="1"/>
  <c r="F899" i="7"/>
  <c r="G899" i="7"/>
  <c r="H899" i="7"/>
  <c r="I899" i="7"/>
  <c r="J899" i="7"/>
  <c r="K899" i="7"/>
  <c r="L899" i="7"/>
  <c r="M899" i="7"/>
  <c r="N899" i="7"/>
  <c r="O899" i="7"/>
  <c r="P899" i="7"/>
  <c r="Q899" i="7"/>
  <c r="R899" i="7"/>
  <c r="S899" i="7"/>
  <c r="F900" i="7"/>
  <c r="G900" i="7"/>
  <c r="H900" i="7"/>
  <c r="I900" i="7"/>
  <c r="J900" i="7"/>
  <c r="K900" i="7"/>
  <c r="L900" i="7"/>
  <c r="M900" i="7"/>
  <c r="N900" i="7"/>
  <c r="O900" i="7"/>
  <c r="P900" i="7"/>
  <c r="Q900" i="7"/>
  <c r="R900" i="7"/>
  <c r="S900" i="7"/>
  <c r="F901" i="7"/>
  <c r="G901" i="7"/>
  <c r="H901" i="7"/>
  <c r="I901" i="7"/>
  <c r="J901" i="7"/>
  <c r="K901" i="7"/>
  <c r="L901" i="7"/>
  <c r="M901" i="7"/>
  <c r="N901" i="7"/>
  <c r="O901" i="7"/>
  <c r="P901" i="7"/>
  <c r="Q901" i="7"/>
  <c r="R901" i="7"/>
  <c r="S901" i="7"/>
  <c r="D901" i="7" s="1"/>
  <c r="F902" i="7"/>
  <c r="G902" i="7"/>
  <c r="H902" i="7"/>
  <c r="I902" i="7"/>
  <c r="J902" i="7"/>
  <c r="K902" i="7"/>
  <c r="L902" i="7"/>
  <c r="M902" i="7"/>
  <c r="N902" i="7"/>
  <c r="O902" i="7"/>
  <c r="P902" i="7"/>
  <c r="Q902" i="7"/>
  <c r="R902" i="7"/>
  <c r="S902" i="7"/>
  <c r="F903" i="7"/>
  <c r="G903" i="7"/>
  <c r="H903" i="7"/>
  <c r="I903" i="7"/>
  <c r="J903" i="7"/>
  <c r="K903" i="7"/>
  <c r="L903" i="7"/>
  <c r="M903" i="7"/>
  <c r="N903" i="7"/>
  <c r="O903" i="7"/>
  <c r="P903" i="7"/>
  <c r="Q903" i="7"/>
  <c r="R903" i="7"/>
  <c r="S903" i="7"/>
  <c r="F904" i="7"/>
  <c r="G904" i="7"/>
  <c r="H904" i="7"/>
  <c r="I904" i="7"/>
  <c r="J904" i="7"/>
  <c r="K904" i="7"/>
  <c r="L904" i="7"/>
  <c r="M904" i="7"/>
  <c r="N904" i="7"/>
  <c r="O904" i="7"/>
  <c r="P904" i="7"/>
  <c r="Q904" i="7"/>
  <c r="R904" i="7"/>
  <c r="S904" i="7"/>
  <c r="D904" i="7" s="1"/>
  <c r="F905" i="7"/>
  <c r="G905" i="7"/>
  <c r="H905" i="7"/>
  <c r="I905" i="7"/>
  <c r="J905" i="7"/>
  <c r="K905" i="7"/>
  <c r="L905" i="7"/>
  <c r="M905" i="7"/>
  <c r="N905" i="7"/>
  <c r="O905" i="7"/>
  <c r="P905" i="7"/>
  <c r="Q905" i="7"/>
  <c r="R905" i="7"/>
  <c r="S905" i="7"/>
  <c r="F906" i="7"/>
  <c r="G906" i="7"/>
  <c r="H906" i="7"/>
  <c r="I906" i="7"/>
  <c r="J906" i="7"/>
  <c r="K906" i="7"/>
  <c r="L906" i="7"/>
  <c r="M906" i="7"/>
  <c r="N906" i="7"/>
  <c r="O906" i="7"/>
  <c r="P906" i="7"/>
  <c r="Q906" i="7"/>
  <c r="R906" i="7"/>
  <c r="S906" i="7"/>
  <c r="F907" i="7"/>
  <c r="G907" i="7"/>
  <c r="H907" i="7"/>
  <c r="I907" i="7"/>
  <c r="J907" i="7"/>
  <c r="K907" i="7"/>
  <c r="L907" i="7"/>
  <c r="M907" i="7"/>
  <c r="N907" i="7"/>
  <c r="O907" i="7"/>
  <c r="P907" i="7"/>
  <c r="Q907" i="7"/>
  <c r="R907" i="7"/>
  <c r="S907" i="7"/>
  <c r="D907" i="7" s="1"/>
  <c r="F908" i="7"/>
  <c r="G908" i="7"/>
  <c r="H908" i="7"/>
  <c r="I908" i="7"/>
  <c r="J908" i="7"/>
  <c r="K908" i="7"/>
  <c r="L908" i="7"/>
  <c r="M908" i="7"/>
  <c r="N908" i="7"/>
  <c r="O908" i="7"/>
  <c r="P908" i="7"/>
  <c r="Q908" i="7"/>
  <c r="R908" i="7"/>
  <c r="S908" i="7"/>
  <c r="F909" i="7"/>
  <c r="G909" i="7"/>
  <c r="H909" i="7"/>
  <c r="I909" i="7"/>
  <c r="J909" i="7"/>
  <c r="K909" i="7"/>
  <c r="L909" i="7"/>
  <c r="M909" i="7"/>
  <c r="N909" i="7"/>
  <c r="O909" i="7"/>
  <c r="P909" i="7"/>
  <c r="Q909" i="7"/>
  <c r="R909" i="7"/>
  <c r="S909" i="7"/>
  <c r="F910" i="7"/>
  <c r="G910" i="7"/>
  <c r="H910" i="7"/>
  <c r="I910" i="7"/>
  <c r="J910" i="7"/>
  <c r="K910" i="7"/>
  <c r="L910" i="7"/>
  <c r="M910" i="7"/>
  <c r="N910" i="7"/>
  <c r="O910" i="7"/>
  <c r="P910" i="7"/>
  <c r="Q910" i="7"/>
  <c r="R910" i="7"/>
  <c r="S910" i="7"/>
  <c r="D910" i="7" s="1"/>
  <c r="F911" i="7"/>
  <c r="G911" i="7"/>
  <c r="H911" i="7"/>
  <c r="I911" i="7"/>
  <c r="J911" i="7"/>
  <c r="K911" i="7"/>
  <c r="L911" i="7"/>
  <c r="M911" i="7"/>
  <c r="N911" i="7"/>
  <c r="O911" i="7"/>
  <c r="P911" i="7"/>
  <c r="Q911" i="7"/>
  <c r="R911" i="7"/>
  <c r="S911" i="7"/>
  <c r="F912" i="7"/>
  <c r="G912" i="7"/>
  <c r="H912" i="7"/>
  <c r="I912" i="7"/>
  <c r="J912" i="7"/>
  <c r="K912" i="7"/>
  <c r="L912" i="7"/>
  <c r="M912" i="7"/>
  <c r="N912" i="7"/>
  <c r="O912" i="7"/>
  <c r="P912" i="7"/>
  <c r="Q912" i="7"/>
  <c r="R912" i="7"/>
  <c r="S912" i="7"/>
  <c r="F913" i="7"/>
  <c r="G913" i="7"/>
  <c r="H913" i="7"/>
  <c r="I913" i="7"/>
  <c r="J913" i="7"/>
  <c r="K913" i="7"/>
  <c r="L913" i="7"/>
  <c r="M913" i="7"/>
  <c r="N913" i="7"/>
  <c r="O913" i="7"/>
  <c r="P913" i="7"/>
  <c r="Q913" i="7"/>
  <c r="R913" i="7"/>
  <c r="S913" i="7"/>
  <c r="D913" i="7" s="1"/>
  <c r="F914" i="7"/>
  <c r="G914" i="7"/>
  <c r="H914" i="7"/>
  <c r="I914" i="7"/>
  <c r="J914" i="7"/>
  <c r="K914" i="7"/>
  <c r="L914" i="7"/>
  <c r="M914" i="7"/>
  <c r="N914" i="7"/>
  <c r="O914" i="7"/>
  <c r="P914" i="7"/>
  <c r="Q914" i="7"/>
  <c r="R914" i="7"/>
  <c r="S914" i="7"/>
  <c r="F915" i="7"/>
  <c r="G915" i="7"/>
  <c r="H915" i="7"/>
  <c r="I915" i="7"/>
  <c r="J915" i="7"/>
  <c r="K915" i="7"/>
  <c r="L915" i="7"/>
  <c r="M915" i="7"/>
  <c r="N915" i="7"/>
  <c r="O915" i="7"/>
  <c r="P915" i="7"/>
  <c r="Q915" i="7"/>
  <c r="R915" i="7"/>
  <c r="S915" i="7"/>
  <c r="F916" i="7"/>
  <c r="G916" i="7"/>
  <c r="H916" i="7"/>
  <c r="I916" i="7"/>
  <c r="J916" i="7"/>
  <c r="K916" i="7"/>
  <c r="L916" i="7"/>
  <c r="M916" i="7"/>
  <c r="N916" i="7"/>
  <c r="O916" i="7"/>
  <c r="P916" i="7"/>
  <c r="Q916" i="7"/>
  <c r="R916" i="7"/>
  <c r="S916" i="7"/>
  <c r="D916" i="7" s="1"/>
  <c r="F917" i="7"/>
  <c r="G917" i="7"/>
  <c r="H917" i="7"/>
  <c r="I917" i="7"/>
  <c r="J917" i="7"/>
  <c r="K917" i="7"/>
  <c r="L917" i="7"/>
  <c r="M917" i="7"/>
  <c r="N917" i="7"/>
  <c r="O917" i="7"/>
  <c r="P917" i="7"/>
  <c r="Q917" i="7"/>
  <c r="R917" i="7"/>
  <c r="S917" i="7"/>
  <c r="F918" i="7"/>
  <c r="G918" i="7"/>
  <c r="H918" i="7"/>
  <c r="I918" i="7"/>
  <c r="J918" i="7"/>
  <c r="K918" i="7"/>
  <c r="L918" i="7"/>
  <c r="M918" i="7"/>
  <c r="N918" i="7"/>
  <c r="O918" i="7"/>
  <c r="P918" i="7"/>
  <c r="Q918" i="7"/>
  <c r="R918" i="7"/>
  <c r="S918" i="7"/>
  <c r="F919" i="7"/>
  <c r="G919" i="7"/>
  <c r="H919" i="7"/>
  <c r="I919" i="7"/>
  <c r="J919" i="7"/>
  <c r="K919" i="7"/>
  <c r="L919" i="7"/>
  <c r="M919" i="7"/>
  <c r="N919" i="7"/>
  <c r="O919" i="7"/>
  <c r="P919" i="7"/>
  <c r="Q919" i="7"/>
  <c r="R919" i="7"/>
  <c r="S919" i="7"/>
  <c r="D919" i="7" s="1"/>
  <c r="F920" i="7"/>
  <c r="G920" i="7"/>
  <c r="H920" i="7"/>
  <c r="I920" i="7"/>
  <c r="J920" i="7"/>
  <c r="K920" i="7"/>
  <c r="L920" i="7"/>
  <c r="M920" i="7"/>
  <c r="N920" i="7"/>
  <c r="O920" i="7"/>
  <c r="P920" i="7"/>
  <c r="Q920" i="7"/>
  <c r="R920" i="7"/>
  <c r="S920" i="7"/>
  <c r="F921" i="7"/>
  <c r="G921" i="7"/>
  <c r="H921" i="7"/>
  <c r="I921" i="7"/>
  <c r="J921" i="7"/>
  <c r="K921" i="7"/>
  <c r="L921" i="7"/>
  <c r="M921" i="7"/>
  <c r="N921" i="7"/>
  <c r="O921" i="7"/>
  <c r="P921" i="7"/>
  <c r="Q921" i="7"/>
  <c r="R921" i="7"/>
  <c r="S921" i="7"/>
  <c r="F922" i="7"/>
  <c r="G922" i="7"/>
  <c r="H922" i="7"/>
  <c r="I922" i="7"/>
  <c r="J922" i="7"/>
  <c r="K922" i="7"/>
  <c r="L922" i="7"/>
  <c r="M922" i="7"/>
  <c r="N922" i="7"/>
  <c r="O922" i="7"/>
  <c r="P922" i="7"/>
  <c r="Q922" i="7"/>
  <c r="R922" i="7"/>
  <c r="S922" i="7"/>
  <c r="D922" i="7" s="1"/>
  <c r="F923" i="7"/>
  <c r="G923" i="7"/>
  <c r="H923" i="7"/>
  <c r="I923" i="7"/>
  <c r="J923" i="7"/>
  <c r="K923" i="7"/>
  <c r="L923" i="7"/>
  <c r="M923" i="7"/>
  <c r="N923" i="7"/>
  <c r="O923" i="7"/>
  <c r="P923" i="7"/>
  <c r="Q923" i="7"/>
  <c r="R923" i="7"/>
  <c r="S923" i="7"/>
  <c r="F924" i="7"/>
  <c r="G924" i="7"/>
  <c r="H924" i="7"/>
  <c r="I924" i="7"/>
  <c r="J924" i="7"/>
  <c r="K924" i="7"/>
  <c r="L924" i="7"/>
  <c r="M924" i="7"/>
  <c r="N924" i="7"/>
  <c r="O924" i="7"/>
  <c r="P924" i="7"/>
  <c r="Q924" i="7"/>
  <c r="R924" i="7"/>
  <c r="S924" i="7"/>
  <c r="F925" i="7"/>
  <c r="G925" i="7"/>
  <c r="H925" i="7"/>
  <c r="I925" i="7"/>
  <c r="J925" i="7"/>
  <c r="K925" i="7"/>
  <c r="L925" i="7"/>
  <c r="M925" i="7"/>
  <c r="N925" i="7"/>
  <c r="O925" i="7"/>
  <c r="P925" i="7"/>
  <c r="Q925" i="7"/>
  <c r="R925" i="7"/>
  <c r="S925" i="7"/>
  <c r="D925" i="7" s="1"/>
  <c r="F926" i="7"/>
  <c r="G926" i="7"/>
  <c r="H926" i="7"/>
  <c r="I926" i="7"/>
  <c r="J926" i="7"/>
  <c r="K926" i="7"/>
  <c r="L926" i="7"/>
  <c r="M926" i="7"/>
  <c r="N926" i="7"/>
  <c r="O926" i="7"/>
  <c r="P926" i="7"/>
  <c r="Q926" i="7"/>
  <c r="R926" i="7"/>
  <c r="S926" i="7"/>
  <c r="F927" i="7"/>
  <c r="G927" i="7"/>
  <c r="H927" i="7"/>
  <c r="I927" i="7"/>
  <c r="J927" i="7"/>
  <c r="K927" i="7"/>
  <c r="L927" i="7"/>
  <c r="M927" i="7"/>
  <c r="N927" i="7"/>
  <c r="O927" i="7"/>
  <c r="P927" i="7"/>
  <c r="Q927" i="7"/>
  <c r="R927" i="7"/>
  <c r="S927" i="7"/>
  <c r="F928" i="7"/>
  <c r="G928" i="7"/>
  <c r="H928" i="7"/>
  <c r="I928" i="7"/>
  <c r="J928" i="7"/>
  <c r="K928" i="7"/>
  <c r="L928" i="7"/>
  <c r="M928" i="7"/>
  <c r="N928" i="7"/>
  <c r="O928" i="7"/>
  <c r="P928" i="7"/>
  <c r="Q928" i="7"/>
  <c r="R928" i="7"/>
  <c r="S928" i="7"/>
  <c r="D928" i="7" s="1"/>
  <c r="F929" i="7"/>
  <c r="G929" i="7"/>
  <c r="H929" i="7"/>
  <c r="I929" i="7"/>
  <c r="J929" i="7"/>
  <c r="K929" i="7"/>
  <c r="L929" i="7"/>
  <c r="M929" i="7"/>
  <c r="N929" i="7"/>
  <c r="O929" i="7"/>
  <c r="P929" i="7"/>
  <c r="Q929" i="7"/>
  <c r="R929" i="7"/>
  <c r="S929" i="7"/>
  <c r="F930" i="7"/>
  <c r="G930" i="7"/>
  <c r="H930" i="7"/>
  <c r="I930" i="7"/>
  <c r="J930" i="7"/>
  <c r="K930" i="7"/>
  <c r="L930" i="7"/>
  <c r="M930" i="7"/>
  <c r="N930" i="7"/>
  <c r="O930" i="7"/>
  <c r="P930" i="7"/>
  <c r="Q930" i="7"/>
  <c r="R930" i="7"/>
  <c r="S930" i="7"/>
  <c r="F931" i="7"/>
  <c r="G931" i="7"/>
  <c r="H931" i="7"/>
  <c r="I931" i="7"/>
  <c r="J931" i="7"/>
  <c r="K931" i="7"/>
  <c r="L931" i="7"/>
  <c r="M931" i="7"/>
  <c r="N931" i="7"/>
  <c r="O931" i="7"/>
  <c r="P931" i="7"/>
  <c r="Q931" i="7"/>
  <c r="R931" i="7"/>
  <c r="S931" i="7"/>
  <c r="D931" i="7" s="1"/>
  <c r="F932" i="7"/>
  <c r="G932" i="7"/>
  <c r="H932" i="7"/>
  <c r="I932" i="7"/>
  <c r="J932" i="7"/>
  <c r="K932" i="7"/>
  <c r="L932" i="7"/>
  <c r="M932" i="7"/>
  <c r="N932" i="7"/>
  <c r="O932" i="7"/>
  <c r="P932" i="7"/>
  <c r="Q932" i="7"/>
  <c r="R932" i="7"/>
  <c r="S932" i="7"/>
  <c r="F933" i="7"/>
  <c r="G933" i="7"/>
  <c r="H933" i="7"/>
  <c r="I933" i="7"/>
  <c r="J933" i="7"/>
  <c r="K933" i="7"/>
  <c r="L933" i="7"/>
  <c r="M933" i="7"/>
  <c r="N933" i="7"/>
  <c r="O933" i="7"/>
  <c r="P933" i="7"/>
  <c r="Q933" i="7"/>
  <c r="R933" i="7"/>
  <c r="S933" i="7"/>
  <c r="F934" i="7"/>
  <c r="G934" i="7"/>
  <c r="H934" i="7"/>
  <c r="I934" i="7"/>
  <c r="J934" i="7"/>
  <c r="K934" i="7"/>
  <c r="L934" i="7"/>
  <c r="M934" i="7"/>
  <c r="N934" i="7"/>
  <c r="O934" i="7"/>
  <c r="P934" i="7"/>
  <c r="Q934" i="7"/>
  <c r="R934" i="7"/>
  <c r="S934" i="7"/>
  <c r="D934" i="7" s="1"/>
  <c r="F935" i="7"/>
  <c r="G935" i="7"/>
  <c r="H935" i="7"/>
  <c r="I935" i="7"/>
  <c r="J935" i="7"/>
  <c r="K935" i="7"/>
  <c r="L935" i="7"/>
  <c r="M935" i="7"/>
  <c r="N935" i="7"/>
  <c r="O935" i="7"/>
  <c r="P935" i="7"/>
  <c r="Q935" i="7"/>
  <c r="R935" i="7"/>
  <c r="S935" i="7"/>
  <c r="F936" i="7"/>
  <c r="G936" i="7"/>
  <c r="H936" i="7"/>
  <c r="I936" i="7"/>
  <c r="J936" i="7"/>
  <c r="K936" i="7"/>
  <c r="L936" i="7"/>
  <c r="M936" i="7"/>
  <c r="N936" i="7"/>
  <c r="O936" i="7"/>
  <c r="P936" i="7"/>
  <c r="Q936" i="7"/>
  <c r="R936" i="7"/>
  <c r="S936" i="7"/>
  <c r="F937" i="7"/>
  <c r="G937" i="7"/>
  <c r="H937" i="7"/>
  <c r="I937" i="7"/>
  <c r="J937" i="7"/>
  <c r="K937" i="7"/>
  <c r="L937" i="7"/>
  <c r="M937" i="7"/>
  <c r="N937" i="7"/>
  <c r="O937" i="7"/>
  <c r="P937" i="7"/>
  <c r="Q937" i="7"/>
  <c r="R937" i="7"/>
  <c r="S937" i="7"/>
  <c r="D937" i="7" s="1"/>
  <c r="F938" i="7"/>
  <c r="G938" i="7"/>
  <c r="H938" i="7"/>
  <c r="I938" i="7"/>
  <c r="J938" i="7"/>
  <c r="K938" i="7"/>
  <c r="L938" i="7"/>
  <c r="M938" i="7"/>
  <c r="N938" i="7"/>
  <c r="O938" i="7"/>
  <c r="P938" i="7"/>
  <c r="Q938" i="7"/>
  <c r="R938" i="7"/>
  <c r="S938" i="7"/>
  <c r="F939" i="7"/>
  <c r="G939" i="7"/>
  <c r="H939" i="7"/>
  <c r="I939" i="7"/>
  <c r="J939" i="7"/>
  <c r="K939" i="7"/>
  <c r="L939" i="7"/>
  <c r="M939" i="7"/>
  <c r="N939" i="7"/>
  <c r="O939" i="7"/>
  <c r="P939" i="7"/>
  <c r="Q939" i="7"/>
  <c r="R939" i="7"/>
  <c r="S939" i="7"/>
  <c r="F940" i="7"/>
  <c r="G940" i="7"/>
  <c r="H940" i="7"/>
  <c r="I940" i="7"/>
  <c r="J940" i="7"/>
  <c r="K940" i="7"/>
  <c r="L940" i="7"/>
  <c r="M940" i="7"/>
  <c r="N940" i="7"/>
  <c r="O940" i="7"/>
  <c r="P940" i="7"/>
  <c r="Q940" i="7"/>
  <c r="R940" i="7"/>
  <c r="S940" i="7"/>
  <c r="D940" i="7" s="1"/>
  <c r="F941" i="7"/>
  <c r="G941" i="7"/>
  <c r="H941" i="7"/>
  <c r="I941" i="7"/>
  <c r="J941" i="7"/>
  <c r="K941" i="7"/>
  <c r="L941" i="7"/>
  <c r="M941" i="7"/>
  <c r="N941" i="7"/>
  <c r="O941" i="7"/>
  <c r="P941" i="7"/>
  <c r="Q941" i="7"/>
  <c r="R941" i="7"/>
  <c r="S941" i="7"/>
  <c r="F942" i="7"/>
  <c r="G942" i="7"/>
  <c r="H942" i="7"/>
  <c r="I942" i="7"/>
  <c r="J942" i="7"/>
  <c r="K942" i="7"/>
  <c r="L942" i="7"/>
  <c r="M942" i="7"/>
  <c r="N942" i="7"/>
  <c r="O942" i="7"/>
  <c r="P942" i="7"/>
  <c r="Q942" i="7"/>
  <c r="R942" i="7"/>
  <c r="S942" i="7"/>
  <c r="F943" i="7"/>
  <c r="G943" i="7"/>
  <c r="H943" i="7"/>
  <c r="I943" i="7"/>
  <c r="J943" i="7"/>
  <c r="K943" i="7"/>
  <c r="L943" i="7"/>
  <c r="M943" i="7"/>
  <c r="N943" i="7"/>
  <c r="O943" i="7"/>
  <c r="P943" i="7"/>
  <c r="Q943" i="7"/>
  <c r="R943" i="7"/>
  <c r="S943" i="7"/>
  <c r="D943" i="7" s="1"/>
  <c r="F944" i="7"/>
  <c r="G944" i="7"/>
  <c r="H944" i="7"/>
  <c r="I944" i="7"/>
  <c r="J944" i="7"/>
  <c r="K944" i="7"/>
  <c r="L944" i="7"/>
  <c r="M944" i="7"/>
  <c r="N944" i="7"/>
  <c r="O944" i="7"/>
  <c r="P944" i="7"/>
  <c r="Q944" i="7"/>
  <c r="R944" i="7"/>
  <c r="S944" i="7"/>
  <c r="F945" i="7"/>
  <c r="G945" i="7"/>
  <c r="H945" i="7"/>
  <c r="I945" i="7"/>
  <c r="J945" i="7"/>
  <c r="K945" i="7"/>
  <c r="L945" i="7"/>
  <c r="M945" i="7"/>
  <c r="N945" i="7"/>
  <c r="O945" i="7"/>
  <c r="P945" i="7"/>
  <c r="Q945" i="7"/>
  <c r="R945" i="7"/>
  <c r="S945" i="7"/>
  <c r="F946" i="7"/>
  <c r="G946" i="7"/>
  <c r="H946" i="7"/>
  <c r="I946" i="7"/>
  <c r="J946" i="7"/>
  <c r="K946" i="7"/>
  <c r="L946" i="7"/>
  <c r="M946" i="7"/>
  <c r="N946" i="7"/>
  <c r="O946" i="7"/>
  <c r="P946" i="7"/>
  <c r="Q946" i="7"/>
  <c r="R946" i="7"/>
  <c r="S946" i="7"/>
  <c r="D946" i="7" s="1"/>
  <c r="F947" i="7"/>
  <c r="G947" i="7"/>
  <c r="H947" i="7"/>
  <c r="I947" i="7"/>
  <c r="J947" i="7"/>
  <c r="K947" i="7"/>
  <c r="L947" i="7"/>
  <c r="M947" i="7"/>
  <c r="N947" i="7"/>
  <c r="O947" i="7"/>
  <c r="P947" i="7"/>
  <c r="Q947" i="7"/>
  <c r="R947" i="7"/>
  <c r="S947" i="7"/>
  <c r="F948" i="7"/>
  <c r="G948" i="7"/>
  <c r="H948" i="7"/>
  <c r="I948" i="7"/>
  <c r="J948" i="7"/>
  <c r="K948" i="7"/>
  <c r="L948" i="7"/>
  <c r="M948" i="7"/>
  <c r="N948" i="7"/>
  <c r="O948" i="7"/>
  <c r="P948" i="7"/>
  <c r="Q948" i="7"/>
  <c r="R948" i="7"/>
  <c r="S948" i="7"/>
  <c r="F949" i="7"/>
  <c r="G949" i="7"/>
  <c r="H949" i="7"/>
  <c r="I949" i="7"/>
  <c r="J949" i="7"/>
  <c r="K949" i="7"/>
  <c r="L949" i="7"/>
  <c r="M949" i="7"/>
  <c r="N949" i="7"/>
  <c r="O949" i="7"/>
  <c r="P949" i="7"/>
  <c r="Q949" i="7"/>
  <c r="R949" i="7"/>
  <c r="S949" i="7"/>
  <c r="D949" i="7" s="1"/>
  <c r="F950" i="7"/>
  <c r="G950" i="7"/>
  <c r="H950" i="7"/>
  <c r="I950" i="7"/>
  <c r="J950" i="7"/>
  <c r="K950" i="7"/>
  <c r="L950" i="7"/>
  <c r="M950" i="7"/>
  <c r="N950" i="7"/>
  <c r="O950" i="7"/>
  <c r="P950" i="7"/>
  <c r="Q950" i="7"/>
  <c r="R950" i="7"/>
  <c r="S950" i="7"/>
  <c r="F951" i="7"/>
  <c r="G951" i="7"/>
  <c r="H951" i="7"/>
  <c r="I951" i="7"/>
  <c r="J951" i="7"/>
  <c r="K951" i="7"/>
  <c r="L951" i="7"/>
  <c r="M951" i="7"/>
  <c r="N951" i="7"/>
  <c r="O951" i="7"/>
  <c r="P951" i="7"/>
  <c r="Q951" i="7"/>
  <c r="R951" i="7"/>
  <c r="S951" i="7"/>
  <c r="F952" i="7"/>
  <c r="G952" i="7"/>
  <c r="H952" i="7"/>
  <c r="I952" i="7"/>
  <c r="J952" i="7"/>
  <c r="K952" i="7"/>
  <c r="L952" i="7"/>
  <c r="M952" i="7"/>
  <c r="N952" i="7"/>
  <c r="O952" i="7"/>
  <c r="P952" i="7"/>
  <c r="Q952" i="7"/>
  <c r="R952" i="7"/>
  <c r="S952" i="7"/>
  <c r="D952" i="7" s="1"/>
  <c r="F953" i="7"/>
  <c r="G953" i="7"/>
  <c r="H953" i="7"/>
  <c r="I953" i="7"/>
  <c r="J953" i="7"/>
  <c r="K953" i="7"/>
  <c r="L953" i="7"/>
  <c r="M953" i="7"/>
  <c r="N953" i="7"/>
  <c r="O953" i="7"/>
  <c r="P953" i="7"/>
  <c r="Q953" i="7"/>
  <c r="R953" i="7"/>
  <c r="S953" i="7"/>
  <c r="F954" i="7"/>
  <c r="G954" i="7"/>
  <c r="H954" i="7"/>
  <c r="I954" i="7"/>
  <c r="J954" i="7"/>
  <c r="K954" i="7"/>
  <c r="L954" i="7"/>
  <c r="M954" i="7"/>
  <c r="N954" i="7"/>
  <c r="O954" i="7"/>
  <c r="P954" i="7"/>
  <c r="Q954" i="7"/>
  <c r="R954" i="7"/>
  <c r="S954" i="7"/>
  <c r="F955" i="7"/>
  <c r="G955" i="7"/>
  <c r="H955" i="7"/>
  <c r="I955" i="7"/>
  <c r="J955" i="7"/>
  <c r="K955" i="7"/>
  <c r="L955" i="7"/>
  <c r="M955" i="7"/>
  <c r="N955" i="7"/>
  <c r="O955" i="7"/>
  <c r="P955" i="7"/>
  <c r="Q955" i="7"/>
  <c r="R955" i="7"/>
  <c r="S955" i="7"/>
  <c r="D955" i="7" s="1"/>
  <c r="F956" i="7"/>
  <c r="G956" i="7"/>
  <c r="H956" i="7"/>
  <c r="I956" i="7"/>
  <c r="J956" i="7"/>
  <c r="K956" i="7"/>
  <c r="L956" i="7"/>
  <c r="M956" i="7"/>
  <c r="N956" i="7"/>
  <c r="O956" i="7"/>
  <c r="P956" i="7"/>
  <c r="Q956" i="7"/>
  <c r="R956" i="7"/>
  <c r="S956" i="7"/>
  <c r="F957" i="7"/>
  <c r="G957" i="7"/>
  <c r="H957" i="7"/>
  <c r="I957" i="7"/>
  <c r="J957" i="7"/>
  <c r="K957" i="7"/>
  <c r="L957" i="7"/>
  <c r="M957" i="7"/>
  <c r="N957" i="7"/>
  <c r="O957" i="7"/>
  <c r="P957" i="7"/>
  <c r="Q957" i="7"/>
  <c r="R957" i="7"/>
  <c r="S957" i="7"/>
  <c r="F958" i="7"/>
  <c r="G958" i="7"/>
  <c r="H958" i="7"/>
  <c r="I958" i="7"/>
  <c r="J958" i="7"/>
  <c r="K958" i="7"/>
  <c r="L958" i="7"/>
  <c r="M958" i="7"/>
  <c r="N958" i="7"/>
  <c r="O958" i="7"/>
  <c r="P958" i="7"/>
  <c r="Q958" i="7"/>
  <c r="R958" i="7"/>
  <c r="S958" i="7"/>
  <c r="D958" i="7" s="1"/>
  <c r="F959" i="7"/>
  <c r="G959" i="7"/>
  <c r="H959" i="7"/>
  <c r="I959" i="7"/>
  <c r="J959" i="7"/>
  <c r="K959" i="7"/>
  <c r="L959" i="7"/>
  <c r="M959" i="7"/>
  <c r="N959" i="7"/>
  <c r="O959" i="7"/>
  <c r="P959" i="7"/>
  <c r="Q959" i="7"/>
  <c r="R959" i="7"/>
  <c r="S959" i="7"/>
  <c r="F960" i="7"/>
  <c r="G960" i="7"/>
  <c r="H960" i="7"/>
  <c r="I960" i="7"/>
  <c r="J960" i="7"/>
  <c r="K960" i="7"/>
  <c r="L960" i="7"/>
  <c r="M960" i="7"/>
  <c r="N960" i="7"/>
  <c r="O960" i="7"/>
  <c r="P960" i="7"/>
  <c r="Q960" i="7"/>
  <c r="R960" i="7"/>
  <c r="S960" i="7"/>
  <c r="F961" i="7"/>
  <c r="G961" i="7"/>
  <c r="H961" i="7"/>
  <c r="I961" i="7"/>
  <c r="J961" i="7"/>
  <c r="K961" i="7"/>
  <c r="L961" i="7"/>
  <c r="M961" i="7"/>
  <c r="N961" i="7"/>
  <c r="O961" i="7"/>
  <c r="P961" i="7"/>
  <c r="Q961" i="7"/>
  <c r="R961" i="7"/>
  <c r="S961" i="7"/>
  <c r="D961" i="7" s="1"/>
  <c r="F962" i="7"/>
  <c r="G962" i="7"/>
  <c r="H962" i="7"/>
  <c r="I962" i="7"/>
  <c r="J962" i="7"/>
  <c r="K962" i="7"/>
  <c r="L962" i="7"/>
  <c r="M962" i="7"/>
  <c r="N962" i="7"/>
  <c r="O962" i="7"/>
  <c r="P962" i="7"/>
  <c r="Q962" i="7"/>
  <c r="R962" i="7"/>
  <c r="S962" i="7"/>
  <c r="F963" i="7"/>
  <c r="G963" i="7"/>
  <c r="H963" i="7"/>
  <c r="I963" i="7"/>
  <c r="J963" i="7"/>
  <c r="K963" i="7"/>
  <c r="L963" i="7"/>
  <c r="M963" i="7"/>
  <c r="N963" i="7"/>
  <c r="O963" i="7"/>
  <c r="P963" i="7"/>
  <c r="Q963" i="7"/>
  <c r="R963" i="7"/>
  <c r="S963" i="7"/>
  <c r="F964" i="7"/>
  <c r="G964" i="7"/>
  <c r="H964" i="7"/>
  <c r="I964" i="7"/>
  <c r="J964" i="7"/>
  <c r="K964" i="7"/>
  <c r="L964" i="7"/>
  <c r="M964" i="7"/>
  <c r="N964" i="7"/>
  <c r="O964" i="7"/>
  <c r="P964" i="7"/>
  <c r="Q964" i="7"/>
  <c r="R964" i="7"/>
  <c r="S964" i="7"/>
  <c r="D964" i="7" s="1"/>
  <c r="F965" i="7"/>
  <c r="G965" i="7"/>
  <c r="H965" i="7"/>
  <c r="I965" i="7"/>
  <c r="J965" i="7"/>
  <c r="K965" i="7"/>
  <c r="L965" i="7"/>
  <c r="M965" i="7"/>
  <c r="N965" i="7"/>
  <c r="O965" i="7"/>
  <c r="P965" i="7"/>
  <c r="Q965" i="7"/>
  <c r="R965" i="7"/>
  <c r="S965" i="7"/>
  <c r="F966" i="7"/>
  <c r="G966" i="7"/>
  <c r="H966" i="7"/>
  <c r="I966" i="7"/>
  <c r="J966" i="7"/>
  <c r="K966" i="7"/>
  <c r="L966" i="7"/>
  <c r="M966" i="7"/>
  <c r="N966" i="7"/>
  <c r="O966" i="7"/>
  <c r="P966" i="7"/>
  <c r="Q966" i="7"/>
  <c r="R966" i="7"/>
  <c r="S966" i="7"/>
  <c r="F967" i="7"/>
  <c r="G967" i="7"/>
  <c r="H967" i="7"/>
  <c r="I967" i="7"/>
  <c r="J967" i="7"/>
  <c r="K967" i="7"/>
  <c r="L967" i="7"/>
  <c r="M967" i="7"/>
  <c r="N967" i="7"/>
  <c r="O967" i="7"/>
  <c r="P967" i="7"/>
  <c r="Q967" i="7"/>
  <c r="R967" i="7"/>
  <c r="S967" i="7"/>
  <c r="D967" i="7" s="1"/>
  <c r="F968" i="7"/>
  <c r="G968" i="7"/>
  <c r="H968" i="7"/>
  <c r="I968" i="7"/>
  <c r="J968" i="7"/>
  <c r="K968" i="7"/>
  <c r="L968" i="7"/>
  <c r="M968" i="7"/>
  <c r="N968" i="7"/>
  <c r="O968" i="7"/>
  <c r="P968" i="7"/>
  <c r="Q968" i="7"/>
  <c r="R968" i="7"/>
  <c r="S968" i="7"/>
  <c r="F969" i="7"/>
  <c r="G969" i="7"/>
  <c r="H969" i="7"/>
  <c r="I969" i="7"/>
  <c r="J969" i="7"/>
  <c r="K969" i="7"/>
  <c r="L969" i="7"/>
  <c r="M969" i="7"/>
  <c r="N969" i="7"/>
  <c r="O969" i="7"/>
  <c r="P969" i="7"/>
  <c r="Q969" i="7"/>
  <c r="R969" i="7"/>
  <c r="S969" i="7"/>
  <c r="F970" i="7"/>
  <c r="G970" i="7"/>
  <c r="H970" i="7"/>
  <c r="I970" i="7"/>
  <c r="J970" i="7"/>
  <c r="K970" i="7"/>
  <c r="L970" i="7"/>
  <c r="M970" i="7"/>
  <c r="N970" i="7"/>
  <c r="O970" i="7"/>
  <c r="P970" i="7"/>
  <c r="Q970" i="7"/>
  <c r="R970" i="7"/>
  <c r="S970" i="7"/>
  <c r="D970" i="7" s="1"/>
  <c r="F971" i="7"/>
  <c r="G971" i="7"/>
  <c r="H971" i="7"/>
  <c r="I971" i="7"/>
  <c r="J971" i="7"/>
  <c r="K971" i="7"/>
  <c r="L971" i="7"/>
  <c r="M971" i="7"/>
  <c r="N971" i="7"/>
  <c r="O971" i="7"/>
  <c r="P971" i="7"/>
  <c r="Q971" i="7"/>
  <c r="R971" i="7"/>
  <c r="S971" i="7"/>
  <c r="F972" i="7"/>
  <c r="G972" i="7"/>
  <c r="H972" i="7"/>
  <c r="I972" i="7"/>
  <c r="J972" i="7"/>
  <c r="K972" i="7"/>
  <c r="L972" i="7"/>
  <c r="M972" i="7"/>
  <c r="N972" i="7"/>
  <c r="O972" i="7"/>
  <c r="P972" i="7"/>
  <c r="Q972" i="7"/>
  <c r="R972" i="7"/>
  <c r="S972" i="7"/>
  <c r="F973" i="7"/>
  <c r="G973" i="7"/>
  <c r="H973" i="7"/>
  <c r="I973" i="7"/>
  <c r="J973" i="7"/>
  <c r="K973" i="7"/>
  <c r="L973" i="7"/>
  <c r="M973" i="7"/>
  <c r="N973" i="7"/>
  <c r="O973" i="7"/>
  <c r="P973" i="7"/>
  <c r="Q973" i="7"/>
  <c r="R973" i="7"/>
  <c r="S973" i="7"/>
  <c r="D973" i="7" s="1"/>
  <c r="F974" i="7"/>
  <c r="G974" i="7"/>
  <c r="H974" i="7"/>
  <c r="I974" i="7"/>
  <c r="J974" i="7"/>
  <c r="K974" i="7"/>
  <c r="L974" i="7"/>
  <c r="M974" i="7"/>
  <c r="N974" i="7"/>
  <c r="O974" i="7"/>
  <c r="P974" i="7"/>
  <c r="Q974" i="7"/>
  <c r="R974" i="7"/>
  <c r="S974" i="7"/>
  <c r="F975" i="7"/>
  <c r="G975" i="7"/>
  <c r="H975" i="7"/>
  <c r="I975" i="7"/>
  <c r="J975" i="7"/>
  <c r="K975" i="7"/>
  <c r="L975" i="7"/>
  <c r="M975" i="7"/>
  <c r="N975" i="7"/>
  <c r="O975" i="7"/>
  <c r="P975" i="7"/>
  <c r="Q975" i="7"/>
  <c r="R975" i="7"/>
  <c r="S975" i="7"/>
  <c r="F976" i="7"/>
  <c r="G976" i="7"/>
  <c r="H976" i="7"/>
  <c r="I976" i="7"/>
  <c r="J976" i="7"/>
  <c r="K976" i="7"/>
  <c r="L976" i="7"/>
  <c r="M976" i="7"/>
  <c r="N976" i="7"/>
  <c r="O976" i="7"/>
  <c r="P976" i="7"/>
  <c r="Q976" i="7"/>
  <c r="R976" i="7"/>
  <c r="S976" i="7"/>
  <c r="D976" i="7" s="1"/>
  <c r="F977" i="7"/>
  <c r="G977" i="7"/>
  <c r="H977" i="7"/>
  <c r="I977" i="7"/>
  <c r="J977" i="7"/>
  <c r="K977" i="7"/>
  <c r="L977" i="7"/>
  <c r="M977" i="7"/>
  <c r="N977" i="7"/>
  <c r="O977" i="7"/>
  <c r="P977" i="7"/>
  <c r="Q977" i="7"/>
  <c r="R977" i="7"/>
  <c r="S977" i="7"/>
  <c r="F978" i="7"/>
  <c r="G978" i="7"/>
  <c r="H978" i="7"/>
  <c r="I978" i="7"/>
  <c r="J978" i="7"/>
  <c r="K978" i="7"/>
  <c r="L978" i="7"/>
  <c r="M978" i="7"/>
  <c r="N978" i="7"/>
  <c r="O978" i="7"/>
  <c r="P978" i="7"/>
  <c r="Q978" i="7"/>
  <c r="R978" i="7"/>
  <c r="S978" i="7"/>
  <c r="F979" i="7"/>
  <c r="G979" i="7"/>
  <c r="H979" i="7"/>
  <c r="I979" i="7"/>
  <c r="J979" i="7"/>
  <c r="K979" i="7"/>
  <c r="L979" i="7"/>
  <c r="M979" i="7"/>
  <c r="N979" i="7"/>
  <c r="O979" i="7"/>
  <c r="P979" i="7"/>
  <c r="Q979" i="7"/>
  <c r="R979" i="7"/>
  <c r="S979" i="7"/>
  <c r="D979" i="7" s="1"/>
  <c r="F980" i="7"/>
  <c r="G980" i="7"/>
  <c r="H980" i="7"/>
  <c r="I980" i="7"/>
  <c r="J980" i="7"/>
  <c r="K980" i="7"/>
  <c r="L980" i="7"/>
  <c r="M980" i="7"/>
  <c r="N980" i="7"/>
  <c r="O980" i="7"/>
  <c r="P980" i="7"/>
  <c r="Q980" i="7"/>
  <c r="R980" i="7"/>
  <c r="S980" i="7"/>
  <c r="F981" i="7"/>
  <c r="G981" i="7"/>
  <c r="H981" i="7"/>
  <c r="I981" i="7"/>
  <c r="J981" i="7"/>
  <c r="K981" i="7"/>
  <c r="L981" i="7"/>
  <c r="M981" i="7"/>
  <c r="N981" i="7"/>
  <c r="O981" i="7"/>
  <c r="P981" i="7"/>
  <c r="Q981" i="7"/>
  <c r="R981" i="7"/>
  <c r="S981" i="7"/>
  <c r="F982" i="7"/>
  <c r="G982" i="7"/>
  <c r="H982" i="7"/>
  <c r="I982" i="7"/>
  <c r="J982" i="7"/>
  <c r="K982" i="7"/>
  <c r="L982" i="7"/>
  <c r="M982" i="7"/>
  <c r="N982" i="7"/>
  <c r="O982" i="7"/>
  <c r="P982" i="7"/>
  <c r="Q982" i="7"/>
  <c r="R982" i="7"/>
  <c r="S982" i="7"/>
  <c r="D982" i="7" s="1"/>
  <c r="F983" i="7"/>
  <c r="G983" i="7"/>
  <c r="H983" i="7"/>
  <c r="I983" i="7"/>
  <c r="J983" i="7"/>
  <c r="K983" i="7"/>
  <c r="L983" i="7"/>
  <c r="M983" i="7"/>
  <c r="N983" i="7"/>
  <c r="O983" i="7"/>
  <c r="P983" i="7"/>
  <c r="Q983" i="7"/>
  <c r="R983" i="7"/>
  <c r="S983" i="7"/>
  <c r="F984" i="7"/>
  <c r="G984" i="7"/>
  <c r="H984" i="7"/>
  <c r="I984" i="7"/>
  <c r="J984" i="7"/>
  <c r="K984" i="7"/>
  <c r="L984" i="7"/>
  <c r="M984" i="7"/>
  <c r="N984" i="7"/>
  <c r="O984" i="7"/>
  <c r="P984" i="7"/>
  <c r="Q984" i="7"/>
  <c r="R984" i="7"/>
  <c r="S984" i="7"/>
  <c r="F985" i="7"/>
  <c r="G985" i="7"/>
  <c r="H985" i="7"/>
  <c r="I985" i="7"/>
  <c r="J985" i="7"/>
  <c r="K985" i="7"/>
  <c r="L985" i="7"/>
  <c r="M985" i="7"/>
  <c r="N985" i="7"/>
  <c r="O985" i="7"/>
  <c r="P985" i="7"/>
  <c r="Q985" i="7"/>
  <c r="R985" i="7"/>
  <c r="S985" i="7"/>
  <c r="D985" i="7" s="1"/>
  <c r="F986" i="7"/>
  <c r="G986" i="7"/>
  <c r="H986" i="7"/>
  <c r="I986" i="7"/>
  <c r="J986" i="7"/>
  <c r="K986" i="7"/>
  <c r="L986" i="7"/>
  <c r="M986" i="7"/>
  <c r="N986" i="7"/>
  <c r="O986" i="7"/>
  <c r="P986" i="7"/>
  <c r="Q986" i="7"/>
  <c r="R986" i="7"/>
  <c r="S986" i="7"/>
  <c r="F987" i="7"/>
  <c r="G987" i="7"/>
  <c r="H987" i="7"/>
  <c r="I987" i="7"/>
  <c r="J987" i="7"/>
  <c r="K987" i="7"/>
  <c r="L987" i="7"/>
  <c r="M987" i="7"/>
  <c r="N987" i="7"/>
  <c r="O987" i="7"/>
  <c r="P987" i="7"/>
  <c r="Q987" i="7"/>
  <c r="R987" i="7"/>
  <c r="S987" i="7"/>
  <c r="F988" i="7"/>
  <c r="G988" i="7"/>
  <c r="H988" i="7"/>
  <c r="I988" i="7"/>
  <c r="J988" i="7"/>
  <c r="K988" i="7"/>
  <c r="L988" i="7"/>
  <c r="M988" i="7"/>
  <c r="N988" i="7"/>
  <c r="O988" i="7"/>
  <c r="P988" i="7"/>
  <c r="Q988" i="7"/>
  <c r="R988" i="7"/>
  <c r="S988" i="7"/>
  <c r="D988" i="7" s="1"/>
  <c r="F989" i="7"/>
  <c r="G989" i="7"/>
  <c r="H989" i="7"/>
  <c r="I989" i="7"/>
  <c r="J989" i="7"/>
  <c r="K989" i="7"/>
  <c r="L989" i="7"/>
  <c r="M989" i="7"/>
  <c r="N989" i="7"/>
  <c r="O989" i="7"/>
  <c r="P989" i="7"/>
  <c r="Q989" i="7"/>
  <c r="R989" i="7"/>
  <c r="S989" i="7"/>
  <c r="F990" i="7"/>
  <c r="G990" i="7"/>
  <c r="H990" i="7"/>
  <c r="I990" i="7"/>
  <c r="J990" i="7"/>
  <c r="K990" i="7"/>
  <c r="L990" i="7"/>
  <c r="M990" i="7"/>
  <c r="N990" i="7"/>
  <c r="O990" i="7"/>
  <c r="P990" i="7"/>
  <c r="Q990" i="7"/>
  <c r="R990" i="7"/>
  <c r="S990" i="7"/>
  <c r="F991" i="7"/>
  <c r="G991" i="7"/>
  <c r="H991" i="7"/>
  <c r="I991" i="7"/>
  <c r="J991" i="7"/>
  <c r="K991" i="7"/>
  <c r="L991" i="7"/>
  <c r="M991" i="7"/>
  <c r="N991" i="7"/>
  <c r="O991" i="7"/>
  <c r="P991" i="7"/>
  <c r="Q991" i="7"/>
  <c r="R991" i="7"/>
  <c r="S991" i="7"/>
  <c r="D991" i="7" s="1"/>
  <c r="F992" i="7"/>
  <c r="G992" i="7"/>
  <c r="H992" i="7"/>
  <c r="I992" i="7"/>
  <c r="J992" i="7"/>
  <c r="K992" i="7"/>
  <c r="L992" i="7"/>
  <c r="M992" i="7"/>
  <c r="N992" i="7"/>
  <c r="O992" i="7"/>
  <c r="P992" i="7"/>
  <c r="Q992" i="7"/>
  <c r="R992" i="7"/>
  <c r="S992" i="7"/>
  <c r="F993" i="7"/>
  <c r="G993" i="7"/>
  <c r="H993" i="7"/>
  <c r="I993" i="7"/>
  <c r="J993" i="7"/>
  <c r="K993" i="7"/>
  <c r="L993" i="7"/>
  <c r="M993" i="7"/>
  <c r="N993" i="7"/>
  <c r="O993" i="7"/>
  <c r="P993" i="7"/>
  <c r="Q993" i="7"/>
  <c r="R993" i="7"/>
  <c r="S993" i="7"/>
  <c r="F994" i="7"/>
  <c r="G994" i="7"/>
  <c r="H994" i="7"/>
  <c r="I994" i="7"/>
  <c r="J994" i="7"/>
  <c r="K994" i="7"/>
  <c r="L994" i="7"/>
  <c r="M994" i="7"/>
  <c r="N994" i="7"/>
  <c r="O994" i="7"/>
  <c r="P994" i="7"/>
  <c r="Q994" i="7"/>
  <c r="R994" i="7"/>
  <c r="S994" i="7"/>
  <c r="D994" i="7" s="1"/>
  <c r="F995" i="7"/>
  <c r="G995" i="7"/>
  <c r="H995" i="7"/>
  <c r="I995" i="7"/>
  <c r="J995" i="7"/>
  <c r="K995" i="7"/>
  <c r="L995" i="7"/>
  <c r="M995" i="7"/>
  <c r="N995" i="7"/>
  <c r="O995" i="7"/>
  <c r="P995" i="7"/>
  <c r="Q995" i="7"/>
  <c r="R995" i="7"/>
  <c r="S995" i="7"/>
  <c r="F996" i="7"/>
  <c r="G996" i="7"/>
  <c r="H996" i="7"/>
  <c r="I996" i="7"/>
  <c r="J996" i="7"/>
  <c r="K996" i="7"/>
  <c r="L996" i="7"/>
  <c r="M996" i="7"/>
  <c r="N996" i="7"/>
  <c r="O996" i="7"/>
  <c r="P996" i="7"/>
  <c r="Q996" i="7"/>
  <c r="R996" i="7"/>
  <c r="S996" i="7"/>
  <c r="F997" i="7"/>
  <c r="G997" i="7"/>
  <c r="H997" i="7"/>
  <c r="I997" i="7"/>
  <c r="J997" i="7"/>
  <c r="K997" i="7"/>
  <c r="L997" i="7"/>
  <c r="M997" i="7"/>
  <c r="N997" i="7"/>
  <c r="O997" i="7"/>
  <c r="P997" i="7"/>
  <c r="Q997" i="7"/>
  <c r="R997" i="7"/>
  <c r="S997" i="7"/>
  <c r="D997" i="7" s="1"/>
  <c r="F998" i="7"/>
  <c r="G998" i="7"/>
  <c r="H998" i="7"/>
  <c r="I998" i="7"/>
  <c r="J998" i="7"/>
  <c r="K998" i="7"/>
  <c r="L998" i="7"/>
  <c r="M998" i="7"/>
  <c r="N998" i="7"/>
  <c r="O998" i="7"/>
  <c r="P998" i="7"/>
  <c r="Q998" i="7"/>
  <c r="R998" i="7"/>
  <c r="S998" i="7"/>
  <c r="F999" i="7"/>
  <c r="G999" i="7"/>
  <c r="H999" i="7"/>
  <c r="I999" i="7"/>
  <c r="J999" i="7"/>
  <c r="K999" i="7"/>
  <c r="L999" i="7"/>
  <c r="M999" i="7"/>
  <c r="N999" i="7"/>
  <c r="O999" i="7"/>
  <c r="P999" i="7"/>
  <c r="Q999" i="7"/>
  <c r="R999" i="7"/>
  <c r="S999" i="7"/>
  <c r="F1000" i="7"/>
  <c r="G1000" i="7"/>
  <c r="H1000" i="7"/>
  <c r="I1000" i="7"/>
  <c r="J1000" i="7"/>
  <c r="K1000" i="7"/>
  <c r="L1000" i="7"/>
  <c r="M1000" i="7"/>
  <c r="N1000" i="7"/>
  <c r="O1000" i="7"/>
  <c r="P1000" i="7"/>
  <c r="Q1000" i="7"/>
  <c r="R1000" i="7"/>
  <c r="S1000" i="7"/>
  <c r="D1000" i="7" s="1"/>
  <c r="F1001" i="7"/>
  <c r="G1001" i="7"/>
  <c r="H1001" i="7"/>
  <c r="I1001" i="7"/>
  <c r="J1001" i="7"/>
  <c r="K1001" i="7"/>
  <c r="L1001" i="7"/>
  <c r="M1001" i="7"/>
  <c r="N1001" i="7"/>
  <c r="O1001" i="7"/>
  <c r="P1001" i="7"/>
  <c r="Q1001" i="7"/>
  <c r="R1001" i="7"/>
  <c r="S1001" i="7"/>
  <c r="F1002" i="7"/>
  <c r="G1002" i="7"/>
  <c r="H1002" i="7"/>
  <c r="I1002" i="7"/>
  <c r="J1002" i="7"/>
  <c r="K1002" i="7"/>
  <c r="L1002" i="7"/>
  <c r="M1002" i="7"/>
  <c r="N1002" i="7"/>
  <c r="O1002" i="7"/>
  <c r="P1002" i="7"/>
  <c r="Q1002" i="7"/>
  <c r="R1002" i="7"/>
  <c r="S1002" i="7"/>
  <c r="F1003" i="7"/>
  <c r="G1003" i="7"/>
  <c r="H1003" i="7"/>
  <c r="I1003" i="7"/>
  <c r="J1003" i="7"/>
  <c r="K1003" i="7"/>
  <c r="L1003" i="7"/>
  <c r="M1003" i="7"/>
  <c r="N1003" i="7"/>
  <c r="O1003" i="7"/>
  <c r="P1003" i="7"/>
  <c r="Q1003" i="7"/>
  <c r="R1003" i="7"/>
  <c r="S1003" i="7"/>
  <c r="D1003" i="7" s="1"/>
  <c r="F1004" i="7"/>
  <c r="G1004" i="7"/>
  <c r="H1004" i="7"/>
  <c r="I1004" i="7"/>
  <c r="J1004" i="7"/>
  <c r="K1004" i="7"/>
  <c r="L1004" i="7"/>
  <c r="M1004" i="7"/>
  <c r="N1004" i="7"/>
  <c r="O1004" i="7"/>
  <c r="P1004" i="7"/>
  <c r="Q1004" i="7"/>
  <c r="R1004" i="7"/>
  <c r="S1004" i="7"/>
  <c r="F1005" i="7"/>
  <c r="G1005" i="7"/>
  <c r="H1005" i="7"/>
  <c r="I1005" i="7"/>
  <c r="J1005" i="7"/>
  <c r="K1005" i="7"/>
  <c r="L1005" i="7"/>
  <c r="M1005" i="7"/>
  <c r="N1005" i="7"/>
  <c r="O1005" i="7"/>
  <c r="P1005" i="7"/>
  <c r="Q1005" i="7"/>
  <c r="R1005" i="7"/>
  <c r="S1005" i="7"/>
  <c r="F1006" i="7"/>
  <c r="G1006" i="7"/>
  <c r="H1006" i="7"/>
  <c r="I1006" i="7"/>
  <c r="J1006" i="7"/>
  <c r="K1006" i="7"/>
  <c r="L1006" i="7"/>
  <c r="M1006" i="7"/>
  <c r="N1006" i="7"/>
  <c r="O1006" i="7"/>
  <c r="P1006" i="7"/>
  <c r="Q1006" i="7"/>
  <c r="R1006" i="7"/>
  <c r="S1006" i="7"/>
  <c r="D1006" i="7" s="1"/>
  <c r="F1007" i="7"/>
  <c r="G1007" i="7"/>
  <c r="H1007" i="7"/>
  <c r="I1007" i="7"/>
  <c r="J1007" i="7"/>
  <c r="K1007" i="7"/>
  <c r="L1007" i="7"/>
  <c r="M1007" i="7"/>
  <c r="N1007" i="7"/>
  <c r="O1007" i="7"/>
  <c r="P1007" i="7"/>
  <c r="Q1007" i="7"/>
  <c r="R1007" i="7"/>
  <c r="S1007" i="7"/>
  <c r="F1008" i="7"/>
  <c r="G1008" i="7"/>
  <c r="H1008" i="7"/>
  <c r="I1008" i="7"/>
  <c r="J1008" i="7"/>
  <c r="K1008" i="7"/>
  <c r="L1008" i="7"/>
  <c r="M1008" i="7"/>
  <c r="N1008" i="7"/>
  <c r="O1008" i="7"/>
  <c r="P1008" i="7"/>
  <c r="Q1008" i="7"/>
  <c r="R1008" i="7"/>
  <c r="S1008" i="7"/>
  <c r="F1009" i="7"/>
  <c r="G1009" i="7"/>
  <c r="H1009" i="7"/>
  <c r="I1009" i="7"/>
  <c r="J1009" i="7"/>
  <c r="K1009" i="7"/>
  <c r="L1009" i="7"/>
  <c r="M1009" i="7"/>
  <c r="N1009" i="7"/>
  <c r="O1009" i="7"/>
  <c r="P1009" i="7"/>
  <c r="Q1009" i="7"/>
  <c r="R1009" i="7"/>
  <c r="S1009" i="7"/>
  <c r="D1009" i="7" s="1"/>
  <c r="F1010" i="7"/>
  <c r="G1010" i="7"/>
  <c r="H1010" i="7"/>
  <c r="I1010" i="7"/>
  <c r="J1010" i="7"/>
  <c r="K1010" i="7"/>
  <c r="L1010" i="7"/>
  <c r="M1010" i="7"/>
  <c r="N1010" i="7"/>
  <c r="O1010" i="7"/>
  <c r="P1010" i="7"/>
  <c r="Q1010" i="7"/>
  <c r="R1010" i="7"/>
  <c r="S1010" i="7"/>
  <c r="F1011" i="7"/>
  <c r="G1011" i="7"/>
  <c r="H1011" i="7"/>
  <c r="I1011" i="7"/>
  <c r="J1011" i="7"/>
  <c r="K1011" i="7"/>
  <c r="L1011" i="7"/>
  <c r="M1011" i="7"/>
  <c r="N1011" i="7"/>
  <c r="O1011" i="7"/>
  <c r="P1011" i="7"/>
  <c r="Q1011" i="7"/>
  <c r="R1011" i="7"/>
  <c r="S1011" i="7"/>
  <c r="F1012" i="7"/>
  <c r="G1012" i="7"/>
  <c r="H1012" i="7"/>
  <c r="I1012" i="7"/>
  <c r="J1012" i="7"/>
  <c r="K1012" i="7"/>
  <c r="L1012" i="7"/>
  <c r="M1012" i="7"/>
  <c r="N1012" i="7"/>
  <c r="O1012" i="7"/>
  <c r="P1012" i="7"/>
  <c r="Q1012" i="7"/>
  <c r="R1012" i="7"/>
  <c r="S1012" i="7"/>
  <c r="D1012" i="7" s="1"/>
  <c r="F1013" i="7"/>
  <c r="G1013" i="7"/>
  <c r="H1013" i="7"/>
  <c r="I1013" i="7"/>
  <c r="J1013" i="7"/>
  <c r="K1013" i="7"/>
  <c r="L1013" i="7"/>
  <c r="M1013" i="7"/>
  <c r="N1013" i="7"/>
  <c r="O1013" i="7"/>
  <c r="P1013" i="7"/>
  <c r="Q1013" i="7"/>
  <c r="R1013" i="7"/>
  <c r="S1013" i="7"/>
  <c r="F1014" i="7"/>
  <c r="G1014" i="7"/>
  <c r="H1014" i="7"/>
  <c r="I1014" i="7"/>
  <c r="J1014" i="7"/>
  <c r="K1014" i="7"/>
  <c r="L1014" i="7"/>
  <c r="M1014" i="7"/>
  <c r="N1014" i="7"/>
  <c r="O1014" i="7"/>
  <c r="P1014" i="7"/>
  <c r="Q1014" i="7"/>
  <c r="R1014" i="7"/>
  <c r="S1014" i="7"/>
  <c r="F1015" i="7"/>
  <c r="G1015" i="7"/>
  <c r="H1015" i="7"/>
  <c r="I1015" i="7"/>
  <c r="J1015" i="7"/>
  <c r="K1015" i="7"/>
  <c r="L1015" i="7"/>
  <c r="M1015" i="7"/>
  <c r="N1015" i="7"/>
  <c r="O1015" i="7"/>
  <c r="P1015" i="7"/>
  <c r="Q1015" i="7"/>
  <c r="R1015" i="7"/>
  <c r="S1015" i="7"/>
  <c r="D1015" i="7" s="1"/>
  <c r="F1016" i="7"/>
  <c r="G1016" i="7"/>
  <c r="H1016" i="7"/>
  <c r="I1016" i="7"/>
  <c r="J1016" i="7"/>
  <c r="K1016" i="7"/>
  <c r="L1016" i="7"/>
  <c r="M1016" i="7"/>
  <c r="N1016" i="7"/>
  <c r="O1016" i="7"/>
  <c r="P1016" i="7"/>
  <c r="Q1016" i="7"/>
  <c r="R1016" i="7"/>
  <c r="S1016" i="7"/>
  <c r="F1017" i="7"/>
  <c r="G1017" i="7"/>
  <c r="H1017" i="7"/>
  <c r="I1017" i="7"/>
  <c r="J1017" i="7"/>
  <c r="K1017" i="7"/>
  <c r="L1017" i="7"/>
  <c r="M1017" i="7"/>
  <c r="N1017" i="7"/>
  <c r="O1017" i="7"/>
  <c r="P1017" i="7"/>
  <c r="Q1017" i="7"/>
  <c r="R1017" i="7"/>
  <c r="S1017" i="7"/>
  <c r="F1018" i="7"/>
  <c r="G1018" i="7"/>
  <c r="H1018" i="7"/>
  <c r="I1018" i="7"/>
  <c r="J1018" i="7"/>
  <c r="K1018" i="7"/>
  <c r="L1018" i="7"/>
  <c r="M1018" i="7"/>
  <c r="N1018" i="7"/>
  <c r="O1018" i="7"/>
  <c r="P1018" i="7"/>
  <c r="Q1018" i="7"/>
  <c r="R1018" i="7"/>
  <c r="S1018" i="7"/>
  <c r="D1018" i="7" s="1"/>
  <c r="F1019" i="7"/>
  <c r="G1019" i="7"/>
  <c r="H1019" i="7"/>
  <c r="I1019" i="7"/>
  <c r="J1019" i="7"/>
  <c r="K1019" i="7"/>
  <c r="L1019" i="7"/>
  <c r="M1019" i="7"/>
  <c r="N1019" i="7"/>
  <c r="O1019" i="7"/>
  <c r="P1019" i="7"/>
  <c r="Q1019" i="7"/>
  <c r="R1019" i="7"/>
  <c r="S1019" i="7"/>
  <c r="F1020" i="7"/>
  <c r="G1020" i="7"/>
  <c r="H1020" i="7"/>
  <c r="I1020" i="7"/>
  <c r="J1020" i="7"/>
  <c r="K1020" i="7"/>
  <c r="L1020" i="7"/>
  <c r="M1020" i="7"/>
  <c r="N1020" i="7"/>
  <c r="O1020" i="7"/>
  <c r="P1020" i="7"/>
  <c r="Q1020" i="7"/>
  <c r="R1020" i="7"/>
  <c r="S1020" i="7"/>
  <c r="F1021" i="7"/>
  <c r="G1021" i="7"/>
  <c r="H1021" i="7"/>
  <c r="I1021" i="7"/>
  <c r="J1021" i="7"/>
  <c r="K1021" i="7"/>
  <c r="L1021" i="7"/>
  <c r="M1021" i="7"/>
  <c r="N1021" i="7"/>
  <c r="O1021" i="7"/>
  <c r="P1021" i="7"/>
  <c r="Q1021" i="7"/>
  <c r="R1021" i="7"/>
  <c r="S1021" i="7"/>
  <c r="D1021" i="7" s="1"/>
  <c r="F1022" i="7"/>
  <c r="G1022" i="7"/>
  <c r="H1022" i="7"/>
  <c r="I1022" i="7"/>
  <c r="J1022" i="7"/>
  <c r="K1022" i="7"/>
  <c r="L1022" i="7"/>
  <c r="M1022" i="7"/>
  <c r="N1022" i="7"/>
  <c r="O1022" i="7"/>
  <c r="P1022" i="7"/>
  <c r="Q1022" i="7"/>
  <c r="R1022" i="7"/>
  <c r="S1022" i="7"/>
  <c r="F1023" i="7"/>
  <c r="G1023" i="7"/>
  <c r="H1023" i="7"/>
  <c r="I1023" i="7"/>
  <c r="J1023" i="7"/>
  <c r="K1023" i="7"/>
  <c r="L1023" i="7"/>
  <c r="M1023" i="7"/>
  <c r="N1023" i="7"/>
  <c r="O1023" i="7"/>
  <c r="P1023" i="7"/>
  <c r="Q1023" i="7"/>
  <c r="R1023" i="7"/>
  <c r="S1023" i="7"/>
  <c r="F1024" i="7"/>
  <c r="G1024" i="7"/>
  <c r="H1024" i="7"/>
  <c r="I1024" i="7"/>
  <c r="J1024" i="7"/>
  <c r="K1024" i="7"/>
  <c r="L1024" i="7"/>
  <c r="M1024" i="7"/>
  <c r="N1024" i="7"/>
  <c r="O1024" i="7"/>
  <c r="P1024" i="7"/>
  <c r="Q1024" i="7"/>
  <c r="R1024" i="7"/>
  <c r="S1024" i="7"/>
  <c r="D1024" i="7" s="1"/>
  <c r="F1025" i="7"/>
  <c r="G1025" i="7"/>
  <c r="H1025" i="7"/>
  <c r="I1025" i="7"/>
  <c r="J1025" i="7"/>
  <c r="K1025" i="7"/>
  <c r="L1025" i="7"/>
  <c r="M1025" i="7"/>
  <c r="N1025" i="7"/>
  <c r="O1025" i="7"/>
  <c r="P1025" i="7"/>
  <c r="Q1025" i="7"/>
  <c r="R1025" i="7"/>
  <c r="S1025" i="7"/>
  <c r="F1026" i="7"/>
  <c r="G1026" i="7"/>
  <c r="H1026" i="7"/>
  <c r="I1026" i="7"/>
  <c r="J1026" i="7"/>
  <c r="K1026" i="7"/>
  <c r="L1026" i="7"/>
  <c r="M1026" i="7"/>
  <c r="N1026" i="7"/>
  <c r="O1026" i="7"/>
  <c r="P1026" i="7"/>
  <c r="Q1026" i="7"/>
  <c r="R1026" i="7"/>
  <c r="S1026" i="7"/>
  <c r="F1027" i="7"/>
  <c r="G1027" i="7"/>
  <c r="H1027" i="7"/>
  <c r="I1027" i="7"/>
  <c r="J1027" i="7"/>
  <c r="K1027" i="7"/>
  <c r="L1027" i="7"/>
  <c r="M1027" i="7"/>
  <c r="N1027" i="7"/>
  <c r="O1027" i="7"/>
  <c r="P1027" i="7"/>
  <c r="Q1027" i="7"/>
  <c r="R1027" i="7"/>
  <c r="S1027" i="7"/>
  <c r="D1027" i="7" s="1"/>
  <c r="F1028" i="7"/>
  <c r="G1028" i="7"/>
  <c r="H1028" i="7"/>
  <c r="I1028" i="7"/>
  <c r="J1028" i="7"/>
  <c r="K1028" i="7"/>
  <c r="L1028" i="7"/>
  <c r="M1028" i="7"/>
  <c r="N1028" i="7"/>
  <c r="O1028" i="7"/>
  <c r="P1028" i="7"/>
  <c r="Q1028" i="7"/>
  <c r="R1028" i="7"/>
  <c r="S1028" i="7"/>
  <c r="F1029" i="7"/>
  <c r="G1029" i="7"/>
  <c r="H1029" i="7"/>
  <c r="I1029" i="7"/>
  <c r="J1029" i="7"/>
  <c r="K1029" i="7"/>
  <c r="L1029" i="7"/>
  <c r="M1029" i="7"/>
  <c r="N1029" i="7"/>
  <c r="O1029" i="7"/>
  <c r="P1029" i="7"/>
  <c r="Q1029" i="7"/>
  <c r="R1029" i="7"/>
  <c r="S1029" i="7"/>
  <c r="F1030" i="7"/>
  <c r="G1030" i="7"/>
  <c r="H1030" i="7"/>
  <c r="I1030" i="7"/>
  <c r="J1030" i="7"/>
  <c r="K1030" i="7"/>
  <c r="L1030" i="7"/>
  <c r="M1030" i="7"/>
  <c r="N1030" i="7"/>
  <c r="O1030" i="7"/>
  <c r="P1030" i="7"/>
  <c r="Q1030" i="7"/>
  <c r="R1030" i="7"/>
  <c r="S1030" i="7"/>
  <c r="D1030" i="7" s="1"/>
  <c r="F1031" i="7"/>
  <c r="G1031" i="7"/>
  <c r="H1031" i="7"/>
  <c r="I1031" i="7"/>
  <c r="J1031" i="7"/>
  <c r="K1031" i="7"/>
  <c r="L1031" i="7"/>
  <c r="M1031" i="7"/>
  <c r="N1031" i="7"/>
  <c r="O1031" i="7"/>
  <c r="P1031" i="7"/>
  <c r="Q1031" i="7"/>
  <c r="R1031" i="7"/>
  <c r="S1031" i="7"/>
  <c r="F1032" i="7"/>
  <c r="G1032" i="7"/>
  <c r="H1032" i="7"/>
  <c r="I1032" i="7"/>
  <c r="J1032" i="7"/>
  <c r="K1032" i="7"/>
  <c r="L1032" i="7"/>
  <c r="M1032" i="7"/>
  <c r="N1032" i="7"/>
  <c r="O1032" i="7"/>
  <c r="P1032" i="7"/>
  <c r="Q1032" i="7"/>
  <c r="R1032" i="7"/>
  <c r="S1032" i="7"/>
  <c r="F1033" i="7"/>
  <c r="G1033" i="7"/>
  <c r="H1033" i="7"/>
  <c r="I1033" i="7"/>
  <c r="J1033" i="7"/>
  <c r="K1033" i="7"/>
  <c r="L1033" i="7"/>
  <c r="M1033" i="7"/>
  <c r="N1033" i="7"/>
  <c r="O1033" i="7"/>
  <c r="P1033" i="7"/>
  <c r="Q1033" i="7"/>
  <c r="R1033" i="7"/>
  <c r="S1033" i="7"/>
  <c r="D1033" i="7" s="1"/>
  <c r="F1034" i="7"/>
  <c r="G1034" i="7"/>
  <c r="H1034" i="7"/>
  <c r="I1034" i="7"/>
  <c r="J1034" i="7"/>
  <c r="K1034" i="7"/>
  <c r="L1034" i="7"/>
  <c r="M1034" i="7"/>
  <c r="N1034" i="7"/>
  <c r="O1034" i="7"/>
  <c r="P1034" i="7"/>
  <c r="Q1034" i="7"/>
  <c r="R1034" i="7"/>
  <c r="S1034" i="7"/>
  <c r="F1035" i="7"/>
  <c r="G1035" i="7"/>
  <c r="H1035" i="7"/>
  <c r="I1035" i="7"/>
  <c r="J1035" i="7"/>
  <c r="K1035" i="7"/>
  <c r="L1035" i="7"/>
  <c r="M1035" i="7"/>
  <c r="N1035" i="7"/>
  <c r="O1035" i="7"/>
  <c r="P1035" i="7"/>
  <c r="Q1035" i="7"/>
  <c r="R1035" i="7"/>
  <c r="S1035" i="7"/>
  <c r="F1036" i="7"/>
  <c r="G1036" i="7"/>
  <c r="H1036" i="7"/>
  <c r="I1036" i="7"/>
  <c r="J1036" i="7"/>
  <c r="K1036" i="7"/>
  <c r="L1036" i="7"/>
  <c r="M1036" i="7"/>
  <c r="N1036" i="7"/>
  <c r="O1036" i="7"/>
  <c r="P1036" i="7"/>
  <c r="Q1036" i="7"/>
  <c r="R1036" i="7"/>
  <c r="S1036" i="7"/>
  <c r="D1036" i="7" s="1"/>
  <c r="F1037" i="7"/>
  <c r="G1037" i="7"/>
  <c r="H1037" i="7"/>
  <c r="I1037" i="7"/>
  <c r="J1037" i="7"/>
  <c r="K1037" i="7"/>
  <c r="L1037" i="7"/>
  <c r="M1037" i="7"/>
  <c r="N1037" i="7"/>
  <c r="O1037" i="7"/>
  <c r="P1037" i="7"/>
  <c r="Q1037" i="7"/>
  <c r="R1037" i="7"/>
  <c r="S1037" i="7"/>
  <c r="F1038" i="7"/>
  <c r="G1038" i="7"/>
  <c r="H1038" i="7"/>
  <c r="I1038" i="7"/>
  <c r="J1038" i="7"/>
  <c r="K1038" i="7"/>
  <c r="L1038" i="7"/>
  <c r="M1038" i="7"/>
  <c r="N1038" i="7"/>
  <c r="O1038" i="7"/>
  <c r="P1038" i="7"/>
  <c r="Q1038" i="7"/>
  <c r="R1038" i="7"/>
  <c r="S1038" i="7"/>
  <c r="F1039" i="7"/>
  <c r="G1039" i="7"/>
  <c r="H1039" i="7"/>
  <c r="I1039" i="7"/>
  <c r="J1039" i="7"/>
  <c r="K1039" i="7"/>
  <c r="L1039" i="7"/>
  <c r="M1039" i="7"/>
  <c r="N1039" i="7"/>
  <c r="O1039" i="7"/>
  <c r="P1039" i="7"/>
  <c r="Q1039" i="7"/>
  <c r="R1039" i="7"/>
  <c r="S1039" i="7"/>
  <c r="D1039" i="7" s="1"/>
  <c r="F1040" i="7"/>
  <c r="G1040" i="7"/>
  <c r="H1040" i="7"/>
  <c r="I1040" i="7"/>
  <c r="J1040" i="7"/>
  <c r="K1040" i="7"/>
  <c r="L1040" i="7"/>
  <c r="M1040" i="7"/>
  <c r="N1040" i="7"/>
  <c r="O1040" i="7"/>
  <c r="P1040" i="7"/>
  <c r="Q1040" i="7"/>
  <c r="R1040" i="7"/>
  <c r="S1040" i="7"/>
  <c r="F1041" i="7"/>
  <c r="G1041" i="7"/>
  <c r="H1041" i="7"/>
  <c r="I1041" i="7"/>
  <c r="J1041" i="7"/>
  <c r="K1041" i="7"/>
  <c r="L1041" i="7"/>
  <c r="M1041" i="7"/>
  <c r="N1041" i="7"/>
  <c r="O1041" i="7"/>
  <c r="P1041" i="7"/>
  <c r="Q1041" i="7"/>
  <c r="R1041" i="7"/>
  <c r="S1041" i="7"/>
  <c r="F1042" i="7"/>
  <c r="G1042" i="7"/>
  <c r="H1042" i="7"/>
  <c r="I1042" i="7"/>
  <c r="J1042" i="7"/>
  <c r="K1042" i="7"/>
  <c r="L1042" i="7"/>
  <c r="M1042" i="7"/>
  <c r="N1042" i="7"/>
  <c r="O1042" i="7"/>
  <c r="P1042" i="7"/>
  <c r="Q1042" i="7"/>
  <c r="R1042" i="7"/>
  <c r="S1042" i="7"/>
  <c r="D1042" i="7" s="1"/>
  <c r="F1043" i="7"/>
  <c r="G1043" i="7"/>
  <c r="H1043" i="7"/>
  <c r="I1043" i="7"/>
  <c r="J1043" i="7"/>
  <c r="K1043" i="7"/>
  <c r="L1043" i="7"/>
  <c r="M1043" i="7"/>
  <c r="N1043" i="7"/>
  <c r="O1043" i="7"/>
  <c r="P1043" i="7"/>
  <c r="Q1043" i="7"/>
  <c r="R1043" i="7"/>
  <c r="S1043" i="7"/>
  <c r="F1044" i="7"/>
  <c r="G1044" i="7"/>
  <c r="H1044" i="7"/>
  <c r="I1044" i="7"/>
  <c r="J1044" i="7"/>
  <c r="K1044" i="7"/>
  <c r="L1044" i="7"/>
  <c r="M1044" i="7"/>
  <c r="N1044" i="7"/>
  <c r="O1044" i="7"/>
  <c r="P1044" i="7"/>
  <c r="Q1044" i="7"/>
  <c r="R1044" i="7"/>
  <c r="S1044" i="7"/>
  <c r="F1045" i="7"/>
  <c r="G1045" i="7"/>
  <c r="H1045" i="7"/>
  <c r="I1045" i="7"/>
  <c r="J1045" i="7"/>
  <c r="K1045" i="7"/>
  <c r="L1045" i="7"/>
  <c r="M1045" i="7"/>
  <c r="N1045" i="7"/>
  <c r="O1045" i="7"/>
  <c r="P1045" i="7"/>
  <c r="Q1045" i="7"/>
  <c r="R1045" i="7"/>
  <c r="S1045" i="7"/>
  <c r="D1045" i="7" s="1"/>
  <c r="F1046" i="7"/>
  <c r="G1046" i="7"/>
  <c r="H1046" i="7"/>
  <c r="I1046" i="7"/>
  <c r="J1046" i="7"/>
  <c r="K1046" i="7"/>
  <c r="L1046" i="7"/>
  <c r="M1046" i="7"/>
  <c r="N1046" i="7"/>
  <c r="O1046" i="7"/>
  <c r="P1046" i="7"/>
  <c r="Q1046" i="7"/>
  <c r="R1046" i="7"/>
  <c r="S1046" i="7"/>
  <c r="F1047" i="7"/>
  <c r="G1047" i="7"/>
  <c r="H1047" i="7"/>
  <c r="I1047" i="7"/>
  <c r="J1047" i="7"/>
  <c r="K1047" i="7"/>
  <c r="L1047" i="7"/>
  <c r="M1047" i="7"/>
  <c r="N1047" i="7"/>
  <c r="O1047" i="7"/>
  <c r="P1047" i="7"/>
  <c r="Q1047" i="7"/>
  <c r="R1047" i="7"/>
  <c r="S1047" i="7"/>
  <c r="F1048" i="7"/>
  <c r="G1048" i="7"/>
  <c r="H1048" i="7"/>
  <c r="I1048" i="7"/>
  <c r="J1048" i="7"/>
  <c r="K1048" i="7"/>
  <c r="L1048" i="7"/>
  <c r="M1048" i="7"/>
  <c r="N1048" i="7"/>
  <c r="O1048" i="7"/>
  <c r="P1048" i="7"/>
  <c r="Q1048" i="7"/>
  <c r="R1048" i="7"/>
  <c r="S1048" i="7"/>
  <c r="D1048" i="7" s="1"/>
  <c r="F1049" i="7"/>
  <c r="G1049" i="7"/>
  <c r="H1049" i="7"/>
  <c r="I1049" i="7"/>
  <c r="J1049" i="7"/>
  <c r="K1049" i="7"/>
  <c r="L1049" i="7"/>
  <c r="M1049" i="7"/>
  <c r="N1049" i="7"/>
  <c r="O1049" i="7"/>
  <c r="P1049" i="7"/>
  <c r="Q1049" i="7"/>
  <c r="R1049" i="7"/>
  <c r="S1049" i="7"/>
  <c r="F1050" i="7"/>
  <c r="G1050" i="7"/>
  <c r="H1050" i="7"/>
  <c r="I1050" i="7"/>
  <c r="J1050" i="7"/>
  <c r="K1050" i="7"/>
  <c r="L1050" i="7"/>
  <c r="M1050" i="7"/>
  <c r="N1050" i="7"/>
  <c r="O1050" i="7"/>
  <c r="P1050" i="7"/>
  <c r="Q1050" i="7"/>
  <c r="R1050" i="7"/>
  <c r="S1050" i="7"/>
  <c r="F1051" i="7"/>
  <c r="G1051" i="7"/>
  <c r="H1051" i="7"/>
  <c r="I1051" i="7"/>
  <c r="J1051" i="7"/>
  <c r="K1051" i="7"/>
  <c r="L1051" i="7"/>
  <c r="M1051" i="7"/>
  <c r="N1051" i="7"/>
  <c r="O1051" i="7"/>
  <c r="P1051" i="7"/>
  <c r="Q1051" i="7"/>
  <c r="R1051" i="7"/>
  <c r="S1051" i="7"/>
  <c r="D1051" i="7" s="1"/>
  <c r="F1052" i="7"/>
  <c r="G1052" i="7"/>
  <c r="H1052" i="7"/>
  <c r="I1052" i="7"/>
  <c r="J1052" i="7"/>
  <c r="K1052" i="7"/>
  <c r="L1052" i="7"/>
  <c r="M1052" i="7"/>
  <c r="N1052" i="7"/>
  <c r="O1052" i="7"/>
  <c r="P1052" i="7"/>
  <c r="Q1052" i="7"/>
  <c r="R1052" i="7"/>
  <c r="S1052" i="7"/>
  <c r="F1053" i="7"/>
  <c r="G1053" i="7"/>
  <c r="H1053" i="7"/>
  <c r="I1053" i="7"/>
  <c r="J1053" i="7"/>
  <c r="K1053" i="7"/>
  <c r="L1053" i="7"/>
  <c r="M1053" i="7"/>
  <c r="N1053" i="7"/>
  <c r="O1053" i="7"/>
  <c r="P1053" i="7"/>
  <c r="Q1053" i="7"/>
  <c r="R1053" i="7"/>
  <c r="S1053" i="7"/>
  <c r="F1054" i="7"/>
  <c r="G1054" i="7"/>
  <c r="H1054" i="7"/>
  <c r="I1054" i="7"/>
  <c r="J1054" i="7"/>
  <c r="K1054" i="7"/>
  <c r="L1054" i="7"/>
  <c r="M1054" i="7"/>
  <c r="N1054" i="7"/>
  <c r="O1054" i="7"/>
  <c r="P1054" i="7"/>
  <c r="Q1054" i="7"/>
  <c r="R1054" i="7"/>
  <c r="S1054" i="7"/>
  <c r="D1054" i="7" s="1"/>
  <c r="F1055" i="7"/>
  <c r="G1055" i="7"/>
  <c r="H1055" i="7"/>
  <c r="I1055" i="7"/>
  <c r="J1055" i="7"/>
  <c r="K1055" i="7"/>
  <c r="L1055" i="7"/>
  <c r="M1055" i="7"/>
  <c r="N1055" i="7"/>
  <c r="O1055" i="7"/>
  <c r="P1055" i="7"/>
  <c r="Q1055" i="7"/>
  <c r="R1055" i="7"/>
  <c r="S1055" i="7"/>
  <c r="F1056" i="7"/>
  <c r="G1056" i="7"/>
  <c r="H1056" i="7"/>
  <c r="I1056" i="7"/>
  <c r="J1056" i="7"/>
  <c r="K1056" i="7"/>
  <c r="L1056" i="7"/>
  <c r="M1056" i="7"/>
  <c r="N1056" i="7"/>
  <c r="O1056" i="7"/>
  <c r="P1056" i="7"/>
  <c r="Q1056" i="7"/>
  <c r="R1056" i="7"/>
  <c r="S1056" i="7"/>
  <c r="F1057" i="7"/>
  <c r="G1057" i="7"/>
  <c r="H1057" i="7"/>
  <c r="I1057" i="7"/>
  <c r="J1057" i="7"/>
  <c r="K1057" i="7"/>
  <c r="L1057" i="7"/>
  <c r="M1057" i="7"/>
  <c r="N1057" i="7"/>
  <c r="O1057" i="7"/>
  <c r="P1057" i="7"/>
  <c r="Q1057" i="7"/>
  <c r="R1057" i="7"/>
  <c r="S1057" i="7"/>
  <c r="D1057" i="7" s="1"/>
  <c r="F1058" i="7"/>
  <c r="G1058" i="7"/>
  <c r="H1058" i="7"/>
  <c r="I1058" i="7"/>
  <c r="J1058" i="7"/>
  <c r="K1058" i="7"/>
  <c r="L1058" i="7"/>
  <c r="M1058" i="7"/>
  <c r="N1058" i="7"/>
  <c r="O1058" i="7"/>
  <c r="P1058" i="7"/>
  <c r="Q1058" i="7"/>
  <c r="R1058" i="7"/>
  <c r="S1058" i="7"/>
  <c r="F1059" i="7"/>
  <c r="G1059" i="7"/>
  <c r="H1059" i="7"/>
  <c r="I1059" i="7"/>
  <c r="J1059" i="7"/>
  <c r="K1059" i="7"/>
  <c r="L1059" i="7"/>
  <c r="M1059" i="7"/>
  <c r="N1059" i="7"/>
  <c r="O1059" i="7"/>
  <c r="P1059" i="7"/>
  <c r="Q1059" i="7"/>
  <c r="R1059" i="7"/>
  <c r="S1059" i="7"/>
  <c r="F1060" i="7"/>
  <c r="G1060" i="7"/>
  <c r="H1060" i="7"/>
  <c r="I1060" i="7"/>
  <c r="J1060" i="7"/>
  <c r="K1060" i="7"/>
  <c r="L1060" i="7"/>
  <c r="M1060" i="7"/>
  <c r="N1060" i="7"/>
  <c r="O1060" i="7"/>
  <c r="P1060" i="7"/>
  <c r="Q1060" i="7"/>
  <c r="R1060" i="7"/>
  <c r="S1060" i="7"/>
  <c r="D1060" i="7" s="1"/>
  <c r="F1061" i="7"/>
  <c r="G1061" i="7"/>
  <c r="H1061" i="7"/>
  <c r="I1061" i="7"/>
  <c r="J1061" i="7"/>
  <c r="K1061" i="7"/>
  <c r="L1061" i="7"/>
  <c r="M1061" i="7"/>
  <c r="N1061" i="7"/>
  <c r="O1061" i="7"/>
  <c r="P1061" i="7"/>
  <c r="Q1061" i="7"/>
  <c r="R1061" i="7"/>
  <c r="S1061" i="7"/>
  <c r="F1062" i="7"/>
  <c r="G1062" i="7"/>
  <c r="H1062" i="7"/>
  <c r="I1062" i="7"/>
  <c r="J1062" i="7"/>
  <c r="K1062" i="7"/>
  <c r="L1062" i="7"/>
  <c r="M1062" i="7"/>
  <c r="N1062" i="7"/>
  <c r="O1062" i="7"/>
  <c r="P1062" i="7"/>
  <c r="Q1062" i="7"/>
  <c r="R1062" i="7"/>
  <c r="S1062" i="7"/>
  <c r="F1063" i="7"/>
  <c r="G1063" i="7"/>
  <c r="H1063" i="7"/>
  <c r="I1063" i="7"/>
  <c r="J1063" i="7"/>
  <c r="K1063" i="7"/>
  <c r="L1063" i="7"/>
  <c r="M1063" i="7"/>
  <c r="N1063" i="7"/>
  <c r="O1063" i="7"/>
  <c r="P1063" i="7"/>
  <c r="Q1063" i="7"/>
  <c r="R1063" i="7"/>
  <c r="S1063" i="7"/>
  <c r="D1063" i="7" s="1"/>
  <c r="F1064" i="7"/>
  <c r="G1064" i="7"/>
  <c r="H1064" i="7"/>
  <c r="I1064" i="7"/>
  <c r="J1064" i="7"/>
  <c r="K1064" i="7"/>
  <c r="L1064" i="7"/>
  <c r="M1064" i="7"/>
  <c r="N1064" i="7"/>
  <c r="O1064" i="7"/>
  <c r="P1064" i="7"/>
  <c r="Q1064" i="7"/>
  <c r="R1064" i="7"/>
  <c r="S1064" i="7"/>
  <c r="F1065" i="7"/>
  <c r="G1065" i="7"/>
  <c r="H1065" i="7"/>
  <c r="I1065" i="7"/>
  <c r="J1065" i="7"/>
  <c r="K1065" i="7"/>
  <c r="L1065" i="7"/>
  <c r="M1065" i="7"/>
  <c r="N1065" i="7"/>
  <c r="O1065" i="7"/>
  <c r="P1065" i="7"/>
  <c r="Q1065" i="7"/>
  <c r="R1065" i="7"/>
  <c r="S1065" i="7"/>
  <c r="F1066" i="7"/>
  <c r="G1066" i="7"/>
  <c r="H1066" i="7"/>
  <c r="I1066" i="7"/>
  <c r="J1066" i="7"/>
  <c r="K1066" i="7"/>
  <c r="L1066" i="7"/>
  <c r="M1066" i="7"/>
  <c r="N1066" i="7"/>
  <c r="O1066" i="7"/>
  <c r="P1066" i="7"/>
  <c r="Q1066" i="7"/>
  <c r="R1066" i="7"/>
  <c r="S1066" i="7"/>
  <c r="D1066" i="7" s="1"/>
  <c r="F1067" i="7"/>
  <c r="G1067" i="7"/>
  <c r="H1067" i="7"/>
  <c r="I1067" i="7"/>
  <c r="J1067" i="7"/>
  <c r="K1067" i="7"/>
  <c r="L1067" i="7"/>
  <c r="M1067" i="7"/>
  <c r="N1067" i="7"/>
  <c r="O1067" i="7"/>
  <c r="P1067" i="7"/>
  <c r="Q1067" i="7"/>
  <c r="R1067" i="7"/>
  <c r="S1067" i="7"/>
  <c r="F1068" i="7"/>
  <c r="G1068" i="7"/>
  <c r="H1068" i="7"/>
  <c r="I1068" i="7"/>
  <c r="J1068" i="7"/>
  <c r="K1068" i="7"/>
  <c r="L1068" i="7"/>
  <c r="M1068" i="7"/>
  <c r="N1068" i="7"/>
  <c r="O1068" i="7"/>
  <c r="P1068" i="7"/>
  <c r="Q1068" i="7"/>
  <c r="R1068" i="7"/>
  <c r="S1068" i="7"/>
  <c r="F1069" i="7"/>
  <c r="G1069" i="7"/>
  <c r="H1069" i="7"/>
  <c r="I1069" i="7"/>
  <c r="J1069" i="7"/>
  <c r="K1069" i="7"/>
  <c r="L1069" i="7"/>
  <c r="M1069" i="7"/>
  <c r="N1069" i="7"/>
  <c r="O1069" i="7"/>
  <c r="P1069" i="7"/>
  <c r="Q1069" i="7"/>
  <c r="R1069" i="7"/>
  <c r="S1069" i="7"/>
  <c r="D1069" i="7" s="1"/>
  <c r="F1070" i="7"/>
  <c r="G1070" i="7"/>
  <c r="H1070" i="7"/>
  <c r="I1070" i="7"/>
  <c r="J1070" i="7"/>
  <c r="K1070" i="7"/>
  <c r="L1070" i="7"/>
  <c r="M1070" i="7"/>
  <c r="N1070" i="7"/>
  <c r="O1070" i="7"/>
  <c r="P1070" i="7"/>
  <c r="Q1070" i="7"/>
  <c r="R1070" i="7"/>
  <c r="S1070" i="7"/>
  <c r="F1071" i="7"/>
  <c r="G1071" i="7"/>
  <c r="H1071" i="7"/>
  <c r="I1071" i="7"/>
  <c r="J1071" i="7"/>
  <c r="K1071" i="7"/>
  <c r="L1071" i="7"/>
  <c r="M1071" i="7"/>
  <c r="N1071" i="7"/>
  <c r="O1071" i="7"/>
  <c r="P1071" i="7"/>
  <c r="Q1071" i="7"/>
  <c r="R1071" i="7"/>
  <c r="S1071" i="7"/>
  <c r="F1072" i="7"/>
  <c r="G1072" i="7"/>
  <c r="H1072" i="7"/>
  <c r="I1072" i="7"/>
  <c r="J1072" i="7"/>
  <c r="K1072" i="7"/>
  <c r="L1072" i="7"/>
  <c r="M1072" i="7"/>
  <c r="N1072" i="7"/>
  <c r="O1072" i="7"/>
  <c r="P1072" i="7"/>
  <c r="Q1072" i="7"/>
  <c r="R1072" i="7"/>
  <c r="S1072" i="7"/>
  <c r="D1072" i="7" s="1"/>
  <c r="F1073" i="7"/>
  <c r="G1073" i="7"/>
  <c r="H1073" i="7"/>
  <c r="I1073" i="7"/>
  <c r="J1073" i="7"/>
  <c r="K1073" i="7"/>
  <c r="L1073" i="7"/>
  <c r="M1073" i="7"/>
  <c r="N1073" i="7"/>
  <c r="O1073" i="7"/>
  <c r="P1073" i="7"/>
  <c r="Q1073" i="7"/>
  <c r="R1073" i="7"/>
  <c r="S1073" i="7"/>
  <c r="F1074" i="7"/>
  <c r="G1074" i="7"/>
  <c r="H1074" i="7"/>
  <c r="I1074" i="7"/>
  <c r="J1074" i="7"/>
  <c r="K1074" i="7"/>
  <c r="L1074" i="7"/>
  <c r="M1074" i="7"/>
  <c r="N1074" i="7"/>
  <c r="O1074" i="7"/>
  <c r="P1074" i="7"/>
  <c r="Q1074" i="7"/>
  <c r="R1074" i="7"/>
  <c r="S1074" i="7"/>
  <c r="F1075" i="7"/>
  <c r="G1075" i="7"/>
  <c r="H1075" i="7"/>
  <c r="I1075" i="7"/>
  <c r="J1075" i="7"/>
  <c r="K1075" i="7"/>
  <c r="L1075" i="7"/>
  <c r="M1075" i="7"/>
  <c r="N1075" i="7"/>
  <c r="O1075" i="7"/>
  <c r="P1075" i="7"/>
  <c r="Q1075" i="7"/>
  <c r="R1075" i="7"/>
  <c r="S1075" i="7"/>
  <c r="D1075" i="7" s="1"/>
  <c r="F1076" i="7"/>
  <c r="G1076" i="7"/>
  <c r="H1076" i="7"/>
  <c r="I1076" i="7"/>
  <c r="J1076" i="7"/>
  <c r="K1076" i="7"/>
  <c r="L1076" i="7"/>
  <c r="M1076" i="7"/>
  <c r="N1076" i="7"/>
  <c r="O1076" i="7"/>
  <c r="P1076" i="7"/>
  <c r="Q1076" i="7"/>
  <c r="R1076" i="7"/>
  <c r="S1076" i="7"/>
  <c r="F1077" i="7"/>
  <c r="G1077" i="7"/>
  <c r="H1077" i="7"/>
  <c r="I1077" i="7"/>
  <c r="J1077" i="7"/>
  <c r="K1077" i="7"/>
  <c r="L1077" i="7"/>
  <c r="M1077" i="7"/>
  <c r="N1077" i="7"/>
  <c r="O1077" i="7"/>
  <c r="P1077" i="7"/>
  <c r="Q1077" i="7"/>
  <c r="R1077" i="7"/>
  <c r="S1077" i="7"/>
  <c r="F1078" i="7"/>
  <c r="G1078" i="7"/>
  <c r="H1078" i="7"/>
  <c r="I1078" i="7"/>
  <c r="J1078" i="7"/>
  <c r="K1078" i="7"/>
  <c r="L1078" i="7"/>
  <c r="M1078" i="7"/>
  <c r="N1078" i="7"/>
  <c r="O1078" i="7"/>
  <c r="P1078" i="7"/>
  <c r="Q1078" i="7"/>
  <c r="R1078" i="7"/>
  <c r="S1078" i="7"/>
  <c r="D1078" i="7" s="1"/>
  <c r="F1079" i="7"/>
  <c r="G1079" i="7"/>
  <c r="H1079" i="7"/>
  <c r="I1079" i="7"/>
  <c r="J1079" i="7"/>
  <c r="K1079" i="7"/>
  <c r="L1079" i="7"/>
  <c r="M1079" i="7"/>
  <c r="N1079" i="7"/>
  <c r="O1079" i="7"/>
  <c r="P1079" i="7"/>
  <c r="Q1079" i="7"/>
  <c r="R1079" i="7"/>
  <c r="S1079" i="7"/>
  <c r="F1080" i="7"/>
  <c r="G1080" i="7"/>
  <c r="H1080" i="7"/>
  <c r="I1080" i="7"/>
  <c r="J1080" i="7"/>
  <c r="K1080" i="7"/>
  <c r="L1080" i="7"/>
  <c r="M1080" i="7"/>
  <c r="N1080" i="7"/>
  <c r="O1080" i="7"/>
  <c r="P1080" i="7"/>
  <c r="Q1080" i="7"/>
  <c r="R1080" i="7"/>
  <c r="S1080" i="7"/>
  <c r="F1081" i="7"/>
  <c r="G1081" i="7"/>
  <c r="H1081" i="7"/>
  <c r="I1081" i="7"/>
  <c r="J1081" i="7"/>
  <c r="K1081" i="7"/>
  <c r="L1081" i="7"/>
  <c r="M1081" i="7"/>
  <c r="N1081" i="7"/>
  <c r="O1081" i="7"/>
  <c r="P1081" i="7"/>
  <c r="Q1081" i="7"/>
  <c r="R1081" i="7"/>
  <c r="S1081" i="7"/>
  <c r="D1081" i="7" s="1"/>
  <c r="F1082" i="7"/>
  <c r="G1082" i="7"/>
  <c r="H1082" i="7"/>
  <c r="I1082" i="7"/>
  <c r="J1082" i="7"/>
  <c r="K1082" i="7"/>
  <c r="L1082" i="7"/>
  <c r="M1082" i="7"/>
  <c r="N1082" i="7"/>
  <c r="O1082" i="7"/>
  <c r="P1082" i="7"/>
  <c r="Q1082" i="7"/>
  <c r="R1082" i="7"/>
  <c r="S1082" i="7"/>
  <c r="F1083" i="7"/>
  <c r="G1083" i="7"/>
  <c r="H1083" i="7"/>
  <c r="I1083" i="7"/>
  <c r="J1083" i="7"/>
  <c r="K1083" i="7"/>
  <c r="L1083" i="7"/>
  <c r="M1083" i="7"/>
  <c r="N1083" i="7"/>
  <c r="O1083" i="7"/>
  <c r="P1083" i="7"/>
  <c r="Q1083" i="7"/>
  <c r="R1083" i="7"/>
  <c r="S1083" i="7"/>
  <c r="F1084" i="7"/>
  <c r="G1084" i="7"/>
  <c r="H1084" i="7"/>
  <c r="I1084" i="7"/>
  <c r="J1084" i="7"/>
  <c r="K1084" i="7"/>
  <c r="L1084" i="7"/>
  <c r="M1084" i="7"/>
  <c r="N1084" i="7"/>
  <c r="O1084" i="7"/>
  <c r="P1084" i="7"/>
  <c r="Q1084" i="7"/>
  <c r="R1084" i="7"/>
  <c r="S1084" i="7"/>
  <c r="D1084" i="7" s="1"/>
  <c r="F1085" i="7"/>
  <c r="G1085" i="7"/>
  <c r="H1085" i="7"/>
  <c r="I1085" i="7"/>
  <c r="J1085" i="7"/>
  <c r="K1085" i="7"/>
  <c r="L1085" i="7"/>
  <c r="M1085" i="7"/>
  <c r="N1085" i="7"/>
  <c r="O1085" i="7"/>
  <c r="P1085" i="7"/>
  <c r="Q1085" i="7"/>
  <c r="R1085" i="7"/>
  <c r="S1085" i="7"/>
  <c r="F1086" i="7"/>
  <c r="G1086" i="7"/>
  <c r="H1086" i="7"/>
  <c r="I1086" i="7"/>
  <c r="J1086" i="7"/>
  <c r="K1086" i="7"/>
  <c r="L1086" i="7"/>
  <c r="M1086" i="7"/>
  <c r="N1086" i="7"/>
  <c r="O1086" i="7"/>
  <c r="P1086" i="7"/>
  <c r="Q1086" i="7"/>
  <c r="R1086" i="7"/>
  <c r="S1086" i="7"/>
  <c r="F1087" i="7"/>
  <c r="G1087" i="7"/>
  <c r="H1087" i="7"/>
  <c r="I1087" i="7"/>
  <c r="J1087" i="7"/>
  <c r="K1087" i="7"/>
  <c r="L1087" i="7"/>
  <c r="M1087" i="7"/>
  <c r="N1087" i="7"/>
  <c r="O1087" i="7"/>
  <c r="P1087" i="7"/>
  <c r="Q1087" i="7"/>
  <c r="R1087" i="7"/>
  <c r="S1087" i="7"/>
  <c r="D1087" i="7" s="1"/>
  <c r="F1088" i="7"/>
  <c r="G1088" i="7"/>
  <c r="H1088" i="7"/>
  <c r="I1088" i="7"/>
  <c r="J1088" i="7"/>
  <c r="K1088" i="7"/>
  <c r="L1088" i="7"/>
  <c r="M1088" i="7"/>
  <c r="N1088" i="7"/>
  <c r="O1088" i="7"/>
  <c r="P1088" i="7"/>
  <c r="Q1088" i="7"/>
  <c r="R1088" i="7"/>
  <c r="S1088" i="7"/>
  <c r="F1089" i="7"/>
  <c r="G1089" i="7"/>
  <c r="H1089" i="7"/>
  <c r="I1089" i="7"/>
  <c r="J1089" i="7"/>
  <c r="K1089" i="7"/>
  <c r="L1089" i="7"/>
  <c r="M1089" i="7"/>
  <c r="N1089" i="7"/>
  <c r="O1089" i="7"/>
  <c r="P1089" i="7"/>
  <c r="Q1089" i="7"/>
  <c r="R1089" i="7"/>
  <c r="S1089" i="7"/>
  <c r="F1090" i="7"/>
  <c r="G1090" i="7"/>
  <c r="H1090" i="7"/>
  <c r="I1090" i="7"/>
  <c r="J1090" i="7"/>
  <c r="K1090" i="7"/>
  <c r="L1090" i="7"/>
  <c r="M1090" i="7"/>
  <c r="N1090" i="7"/>
  <c r="O1090" i="7"/>
  <c r="P1090" i="7"/>
  <c r="Q1090" i="7"/>
  <c r="R1090" i="7"/>
  <c r="S1090" i="7"/>
  <c r="D1090" i="7" s="1"/>
  <c r="F1091" i="7"/>
  <c r="G1091" i="7"/>
  <c r="H1091" i="7"/>
  <c r="I1091" i="7"/>
  <c r="J1091" i="7"/>
  <c r="K1091" i="7"/>
  <c r="L1091" i="7"/>
  <c r="M1091" i="7"/>
  <c r="N1091" i="7"/>
  <c r="O1091" i="7"/>
  <c r="P1091" i="7"/>
  <c r="Q1091" i="7"/>
  <c r="R1091" i="7"/>
  <c r="S1091" i="7"/>
  <c r="F1092" i="7"/>
  <c r="G1092" i="7"/>
  <c r="H1092" i="7"/>
  <c r="I1092" i="7"/>
  <c r="J1092" i="7"/>
  <c r="K1092" i="7"/>
  <c r="L1092" i="7"/>
  <c r="M1092" i="7"/>
  <c r="N1092" i="7"/>
  <c r="O1092" i="7"/>
  <c r="P1092" i="7"/>
  <c r="Q1092" i="7"/>
  <c r="R1092" i="7"/>
  <c r="S1092" i="7"/>
  <c r="F1093" i="7"/>
  <c r="G1093" i="7"/>
  <c r="H1093" i="7"/>
  <c r="I1093" i="7"/>
  <c r="J1093" i="7"/>
  <c r="K1093" i="7"/>
  <c r="L1093" i="7"/>
  <c r="M1093" i="7"/>
  <c r="N1093" i="7"/>
  <c r="O1093" i="7"/>
  <c r="P1093" i="7"/>
  <c r="Q1093" i="7"/>
  <c r="R1093" i="7"/>
  <c r="S1093" i="7"/>
  <c r="D1093" i="7" s="1"/>
  <c r="F1094" i="7"/>
  <c r="G1094" i="7"/>
  <c r="H1094" i="7"/>
  <c r="I1094" i="7"/>
  <c r="J1094" i="7"/>
  <c r="K1094" i="7"/>
  <c r="L1094" i="7"/>
  <c r="M1094" i="7"/>
  <c r="N1094" i="7"/>
  <c r="O1094" i="7"/>
  <c r="P1094" i="7"/>
  <c r="Q1094" i="7"/>
  <c r="R1094" i="7"/>
  <c r="S1094" i="7"/>
  <c r="F1095" i="7"/>
  <c r="G1095" i="7"/>
  <c r="H1095" i="7"/>
  <c r="I1095" i="7"/>
  <c r="J1095" i="7"/>
  <c r="K1095" i="7"/>
  <c r="L1095" i="7"/>
  <c r="M1095" i="7"/>
  <c r="N1095" i="7"/>
  <c r="O1095" i="7"/>
  <c r="P1095" i="7"/>
  <c r="Q1095" i="7"/>
  <c r="R1095" i="7"/>
  <c r="S1095" i="7"/>
  <c r="F1096" i="7"/>
  <c r="G1096" i="7"/>
  <c r="H1096" i="7"/>
  <c r="I1096" i="7"/>
  <c r="J1096" i="7"/>
  <c r="K1096" i="7"/>
  <c r="L1096" i="7"/>
  <c r="M1096" i="7"/>
  <c r="N1096" i="7"/>
  <c r="O1096" i="7"/>
  <c r="P1096" i="7"/>
  <c r="Q1096" i="7"/>
  <c r="R1096" i="7"/>
  <c r="S1096" i="7"/>
  <c r="D1096" i="7" s="1"/>
  <c r="F1097" i="7"/>
  <c r="G1097" i="7"/>
  <c r="H1097" i="7"/>
  <c r="I1097" i="7"/>
  <c r="J1097" i="7"/>
  <c r="K1097" i="7"/>
  <c r="L1097" i="7"/>
  <c r="M1097" i="7"/>
  <c r="N1097" i="7"/>
  <c r="O1097" i="7"/>
  <c r="P1097" i="7"/>
  <c r="Q1097" i="7"/>
  <c r="R1097" i="7"/>
  <c r="S1097" i="7"/>
  <c r="F1098" i="7"/>
  <c r="G1098" i="7"/>
  <c r="H1098" i="7"/>
  <c r="I1098" i="7"/>
  <c r="J1098" i="7"/>
  <c r="K1098" i="7"/>
  <c r="L1098" i="7"/>
  <c r="M1098" i="7"/>
  <c r="N1098" i="7"/>
  <c r="O1098" i="7"/>
  <c r="P1098" i="7"/>
  <c r="Q1098" i="7"/>
  <c r="R1098" i="7"/>
  <c r="S1098" i="7"/>
  <c r="F1099" i="7"/>
  <c r="G1099" i="7"/>
  <c r="H1099" i="7"/>
  <c r="I1099" i="7"/>
  <c r="J1099" i="7"/>
  <c r="K1099" i="7"/>
  <c r="L1099" i="7"/>
  <c r="M1099" i="7"/>
  <c r="N1099" i="7"/>
  <c r="O1099" i="7"/>
  <c r="P1099" i="7"/>
  <c r="Q1099" i="7"/>
  <c r="R1099" i="7"/>
  <c r="S1099" i="7"/>
  <c r="D1099" i="7" s="1"/>
  <c r="F1100" i="7"/>
  <c r="G1100" i="7"/>
  <c r="H1100" i="7"/>
  <c r="I1100" i="7"/>
  <c r="J1100" i="7"/>
  <c r="K1100" i="7"/>
  <c r="L1100" i="7"/>
  <c r="M1100" i="7"/>
  <c r="N1100" i="7"/>
  <c r="O1100" i="7"/>
  <c r="P1100" i="7"/>
  <c r="Q1100" i="7"/>
  <c r="R1100" i="7"/>
  <c r="S1100" i="7"/>
  <c r="F1101" i="7"/>
  <c r="G1101" i="7"/>
  <c r="H1101" i="7"/>
  <c r="I1101" i="7"/>
  <c r="J1101" i="7"/>
  <c r="K1101" i="7"/>
  <c r="L1101" i="7"/>
  <c r="M1101" i="7"/>
  <c r="N1101" i="7"/>
  <c r="O1101" i="7"/>
  <c r="P1101" i="7"/>
  <c r="Q1101" i="7"/>
  <c r="R1101" i="7"/>
  <c r="S1101" i="7"/>
  <c r="F1102" i="7"/>
  <c r="G1102" i="7"/>
  <c r="H1102" i="7"/>
  <c r="I1102" i="7"/>
  <c r="J1102" i="7"/>
  <c r="K1102" i="7"/>
  <c r="L1102" i="7"/>
  <c r="M1102" i="7"/>
  <c r="N1102" i="7"/>
  <c r="O1102" i="7"/>
  <c r="P1102" i="7"/>
  <c r="Q1102" i="7"/>
  <c r="R1102" i="7"/>
  <c r="S1102" i="7"/>
  <c r="D1102" i="7" s="1"/>
  <c r="F1103" i="7"/>
  <c r="G1103" i="7"/>
  <c r="H1103" i="7"/>
  <c r="I1103" i="7"/>
  <c r="J1103" i="7"/>
  <c r="K1103" i="7"/>
  <c r="L1103" i="7"/>
  <c r="M1103" i="7"/>
  <c r="N1103" i="7"/>
  <c r="O1103" i="7"/>
  <c r="P1103" i="7"/>
  <c r="Q1103" i="7"/>
  <c r="R1103" i="7"/>
  <c r="S1103" i="7"/>
  <c r="F1104" i="7"/>
  <c r="G1104" i="7"/>
  <c r="H1104" i="7"/>
  <c r="I1104" i="7"/>
  <c r="J1104" i="7"/>
  <c r="K1104" i="7"/>
  <c r="L1104" i="7"/>
  <c r="M1104" i="7"/>
  <c r="N1104" i="7"/>
  <c r="O1104" i="7"/>
  <c r="P1104" i="7"/>
  <c r="Q1104" i="7"/>
  <c r="R1104" i="7"/>
  <c r="S1104" i="7"/>
  <c r="F1105" i="7"/>
  <c r="G1105" i="7"/>
  <c r="H1105" i="7"/>
  <c r="I1105" i="7"/>
  <c r="J1105" i="7"/>
  <c r="K1105" i="7"/>
  <c r="L1105" i="7"/>
  <c r="M1105" i="7"/>
  <c r="N1105" i="7"/>
  <c r="O1105" i="7"/>
  <c r="P1105" i="7"/>
  <c r="Q1105" i="7"/>
  <c r="R1105" i="7"/>
  <c r="S1105" i="7"/>
  <c r="D1105" i="7" s="1"/>
  <c r="F1106" i="7"/>
  <c r="G1106" i="7"/>
  <c r="H1106" i="7"/>
  <c r="I1106" i="7"/>
  <c r="J1106" i="7"/>
  <c r="K1106" i="7"/>
  <c r="L1106" i="7"/>
  <c r="M1106" i="7"/>
  <c r="N1106" i="7"/>
  <c r="O1106" i="7"/>
  <c r="P1106" i="7"/>
  <c r="Q1106" i="7"/>
  <c r="R1106" i="7"/>
  <c r="S1106" i="7"/>
  <c r="F1107" i="7"/>
  <c r="G1107" i="7"/>
  <c r="H1107" i="7"/>
  <c r="I1107" i="7"/>
  <c r="J1107" i="7"/>
  <c r="K1107" i="7"/>
  <c r="L1107" i="7"/>
  <c r="M1107" i="7"/>
  <c r="N1107" i="7"/>
  <c r="O1107" i="7"/>
  <c r="P1107" i="7"/>
  <c r="Q1107" i="7"/>
  <c r="R1107" i="7"/>
  <c r="S1107" i="7"/>
  <c r="F1108" i="7"/>
  <c r="G1108" i="7"/>
  <c r="H1108" i="7"/>
  <c r="I1108" i="7"/>
  <c r="J1108" i="7"/>
  <c r="K1108" i="7"/>
  <c r="L1108" i="7"/>
  <c r="M1108" i="7"/>
  <c r="N1108" i="7"/>
  <c r="O1108" i="7"/>
  <c r="P1108" i="7"/>
  <c r="Q1108" i="7"/>
  <c r="R1108" i="7"/>
  <c r="S1108" i="7"/>
  <c r="D1108" i="7" s="1"/>
  <c r="F1109" i="7"/>
  <c r="G1109" i="7"/>
  <c r="H1109" i="7"/>
  <c r="I1109" i="7"/>
  <c r="J1109" i="7"/>
  <c r="K1109" i="7"/>
  <c r="L1109" i="7"/>
  <c r="M1109" i="7"/>
  <c r="N1109" i="7"/>
  <c r="O1109" i="7"/>
  <c r="P1109" i="7"/>
  <c r="Q1109" i="7"/>
  <c r="R1109" i="7"/>
  <c r="S1109" i="7"/>
  <c r="F1110" i="7"/>
  <c r="G1110" i="7"/>
  <c r="H1110" i="7"/>
  <c r="I1110" i="7"/>
  <c r="J1110" i="7"/>
  <c r="K1110" i="7"/>
  <c r="L1110" i="7"/>
  <c r="M1110" i="7"/>
  <c r="N1110" i="7"/>
  <c r="O1110" i="7"/>
  <c r="P1110" i="7"/>
  <c r="Q1110" i="7"/>
  <c r="R1110" i="7"/>
  <c r="S1110" i="7"/>
  <c r="F1111" i="7"/>
  <c r="G1111" i="7"/>
  <c r="H1111" i="7"/>
  <c r="I1111" i="7"/>
  <c r="J1111" i="7"/>
  <c r="K1111" i="7"/>
  <c r="L1111" i="7"/>
  <c r="M1111" i="7"/>
  <c r="N1111" i="7"/>
  <c r="O1111" i="7"/>
  <c r="P1111" i="7"/>
  <c r="Q1111" i="7"/>
  <c r="R1111" i="7"/>
  <c r="S1111" i="7"/>
  <c r="D1111" i="7" s="1"/>
  <c r="F1112" i="7"/>
  <c r="G1112" i="7"/>
  <c r="H1112" i="7"/>
  <c r="I1112" i="7"/>
  <c r="J1112" i="7"/>
  <c r="K1112" i="7"/>
  <c r="L1112" i="7"/>
  <c r="M1112" i="7"/>
  <c r="N1112" i="7"/>
  <c r="O1112" i="7"/>
  <c r="P1112" i="7"/>
  <c r="Q1112" i="7"/>
  <c r="R1112" i="7"/>
  <c r="S1112" i="7"/>
  <c r="F1113" i="7"/>
  <c r="G1113" i="7"/>
  <c r="H1113" i="7"/>
  <c r="I1113" i="7"/>
  <c r="J1113" i="7"/>
  <c r="K1113" i="7"/>
  <c r="L1113" i="7"/>
  <c r="M1113" i="7"/>
  <c r="N1113" i="7"/>
  <c r="O1113" i="7"/>
  <c r="P1113" i="7"/>
  <c r="Q1113" i="7"/>
  <c r="R1113" i="7"/>
  <c r="S1113" i="7"/>
  <c r="F1114" i="7"/>
  <c r="G1114" i="7"/>
  <c r="H1114" i="7"/>
  <c r="I1114" i="7"/>
  <c r="J1114" i="7"/>
  <c r="K1114" i="7"/>
  <c r="L1114" i="7"/>
  <c r="M1114" i="7"/>
  <c r="N1114" i="7"/>
  <c r="O1114" i="7"/>
  <c r="P1114" i="7"/>
  <c r="Q1114" i="7"/>
  <c r="R1114" i="7"/>
  <c r="S1114" i="7"/>
  <c r="D1114" i="7" s="1"/>
  <c r="F1115" i="7"/>
  <c r="G1115" i="7"/>
  <c r="H1115" i="7"/>
  <c r="I1115" i="7"/>
  <c r="J1115" i="7"/>
  <c r="K1115" i="7"/>
  <c r="L1115" i="7"/>
  <c r="M1115" i="7"/>
  <c r="N1115" i="7"/>
  <c r="O1115" i="7"/>
  <c r="P1115" i="7"/>
  <c r="Q1115" i="7"/>
  <c r="R1115" i="7"/>
  <c r="S1115" i="7"/>
  <c r="F1116" i="7"/>
  <c r="G1116" i="7"/>
  <c r="H1116" i="7"/>
  <c r="I1116" i="7"/>
  <c r="J1116" i="7"/>
  <c r="K1116" i="7"/>
  <c r="L1116" i="7"/>
  <c r="M1116" i="7"/>
  <c r="N1116" i="7"/>
  <c r="O1116" i="7"/>
  <c r="P1116" i="7"/>
  <c r="Q1116" i="7"/>
  <c r="R1116" i="7"/>
  <c r="S1116" i="7"/>
  <c r="F1117" i="7"/>
  <c r="G1117" i="7"/>
  <c r="H1117" i="7"/>
  <c r="I1117" i="7"/>
  <c r="J1117" i="7"/>
  <c r="K1117" i="7"/>
  <c r="L1117" i="7"/>
  <c r="M1117" i="7"/>
  <c r="N1117" i="7"/>
  <c r="O1117" i="7"/>
  <c r="P1117" i="7"/>
  <c r="Q1117" i="7"/>
  <c r="R1117" i="7"/>
  <c r="S1117" i="7"/>
  <c r="D1117" i="7" s="1"/>
  <c r="F1118" i="7"/>
  <c r="G1118" i="7"/>
  <c r="H1118" i="7"/>
  <c r="I1118" i="7"/>
  <c r="J1118" i="7"/>
  <c r="K1118" i="7"/>
  <c r="L1118" i="7"/>
  <c r="M1118" i="7"/>
  <c r="N1118" i="7"/>
  <c r="O1118" i="7"/>
  <c r="P1118" i="7"/>
  <c r="Q1118" i="7"/>
  <c r="R1118" i="7"/>
  <c r="S1118" i="7"/>
  <c r="F1119" i="7"/>
  <c r="G1119" i="7"/>
  <c r="H1119" i="7"/>
  <c r="I1119" i="7"/>
  <c r="J1119" i="7"/>
  <c r="K1119" i="7"/>
  <c r="L1119" i="7"/>
  <c r="M1119" i="7"/>
  <c r="N1119" i="7"/>
  <c r="O1119" i="7"/>
  <c r="P1119" i="7"/>
  <c r="Q1119" i="7"/>
  <c r="R1119" i="7"/>
  <c r="S1119" i="7"/>
  <c r="F1120" i="7"/>
  <c r="G1120" i="7"/>
  <c r="H1120" i="7"/>
  <c r="I1120" i="7"/>
  <c r="J1120" i="7"/>
  <c r="K1120" i="7"/>
  <c r="L1120" i="7"/>
  <c r="M1120" i="7"/>
  <c r="N1120" i="7"/>
  <c r="O1120" i="7"/>
  <c r="P1120" i="7"/>
  <c r="Q1120" i="7"/>
  <c r="R1120" i="7"/>
  <c r="S1120" i="7"/>
  <c r="D1120" i="7" s="1"/>
  <c r="F1121" i="7"/>
  <c r="G1121" i="7"/>
  <c r="H1121" i="7"/>
  <c r="I1121" i="7"/>
  <c r="J1121" i="7"/>
  <c r="K1121" i="7"/>
  <c r="L1121" i="7"/>
  <c r="M1121" i="7"/>
  <c r="N1121" i="7"/>
  <c r="O1121" i="7"/>
  <c r="P1121" i="7"/>
  <c r="Q1121" i="7"/>
  <c r="R1121" i="7"/>
  <c r="S1121" i="7"/>
  <c r="F1122" i="7"/>
  <c r="G1122" i="7"/>
  <c r="H1122" i="7"/>
  <c r="I1122" i="7"/>
  <c r="J1122" i="7"/>
  <c r="K1122" i="7"/>
  <c r="L1122" i="7"/>
  <c r="M1122" i="7"/>
  <c r="N1122" i="7"/>
  <c r="O1122" i="7"/>
  <c r="P1122" i="7"/>
  <c r="Q1122" i="7"/>
  <c r="R1122" i="7"/>
  <c r="S1122" i="7"/>
  <c r="F1123" i="7"/>
  <c r="G1123" i="7"/>
  <c r="H1123" i="7"/>
  <c r="I1123" i="7"/>
  <c r="J1123" i="7"/>
  <c r="K1123" i="7"/>
  <c r="L1123" i="7"/>
  <c r="M1123" i="7"/>
  <c r="N1123" i="7"/>
  <c r="O1123" i="7"/>
  <c r="P1123" i="7"/>
  <c r="Q1123" i="7"/>
  <c r="R1123" i="7"/>
  <c r="S1123" i="7"/>
  <c r="D1123" i="7" s="1"/>
  <c r="F1124" i="7"/>
  <c r="G1124" i="7"/>
  <c r="H1124" i="7"/>
  <c r="I1124" i="7"/>
  <c r="J1124" i="7"/>
  <c r="K1124" i="7"/>
  <c r="L1124" i="7"/>
  <c r="M1124" i="7"/>
  <c r="N1124" i="7"/>
  <c r="O1124" i="7"/>
  <c r="P1124" i="7"/>
  <c r="Q1124" i="7"/>
  <c r="R1124" i="7"/>
  <c r="S1124" i="7"/>
  <c r="F1125" i="7"/>
  <c r="G1125" i="7"/>
  <c r="H1125" i="7"/>
  <c r="I1125" i="7"/>
  <c r="J1125" i="7"/>
  <c r="K1125" i="7"/>
  <c r="L1125" i="7"/>
  <c r="M1125" i="7"/>
  <c r="N1125" i="7"/>
  <c r="O1125" i="7"/>
  <c r="P1125" i="7"/>
  <c r="Q1125" i="7"/>
  <c r="R1125" i="7"/>
  <c r="S1125" i="7"/>
  <c r="F1126" i="7"/>
  <c r="G1126" i="7"/>
  <c r="H1126" i="7"/>
  <c r="I1126" i="7"/>
  <c r="J1126" i="7"/>
  <c r="K1126" i="7"/>
  <c r="L1126" i="7"/>
  <c r="M1126" i="7"/>
  <c r="N1126" i="7"/>
  <c r="O1126" i="7"/>
  <c r="P1126" i="7"/>
  <c r="Q1126" i="7"/>
  <c r="R1126" i="7"/>
  <c r="S1126" i="7"/>
  <c r="D1126" i="7" s="1"/>
  <c r="F1127" i="7"/>
  <c r="G1127" i="7"/>
  <c r="H1127" i="7"/>
  <c r="I1127" i="7"/>
  <c r="J1127" i="7"/>
  <c r="K1127" i="7"/>
  <c r="L1127" i="7"/>
  <c r="M1127" i="7"/>
  <c r="N1127" i="7"/>
  <c r="O1127" i="7"/>
  <c r="P1127" i="7"/>
  <c r="Q1127" i="7"/>
  <c r="R1127" i="7"/>
  <c r="S1127" i="7"/>
  <c r="F1128" i="7"/>
  <c r="G1128" i="7"/>
  <c r="H1128" i="7"/>
  <c r="I1128" i="7"/>
  <c r="J1128" i="7"/>
  <c r="K1128" i="7"/>
  <c r="L1128" i="7"/>
  <c r="M1128" i="7"/>
  <c r="N1128" i="7"/>
  <c r="O1128" i="7"/>
  <c r="P1128" i="7"/>
  <c r="Q1128" i="7"/>
  <c r="R1128" i="7"/>
  <c r="S1128" i="7"/>
  <c r="F1129" i="7"/>
  <c r="G1129" i="7"/>
  <c r="H1129" i="7"/>
  <c r="I1129" i="7"/>
  <c r="J1129" i="7"/>
  <c r="K1129" i="7"/>
  <c r="L1129" i="7"/>
  <c r="M1129" i="7"/>
  <c r="N1129" i="7"/>
  <c r="O1129" i="7"/>
  <c r="P1129" i="7"/>
  <c r="Q1129" i="7"/>
  <c r="R1129" i="7"/>
  <c r="S1129" i="7"/>
  <c r="D1129" i="7" s="1"/>
  <c r="F1130" i="7"/>
  <c r="G1130" i="7"/>
  <c r="H1130" i="7"/>
  <c r="I1130" i="7"/>
  <c r="J1130" i="7"/>
  <c r="K1130" i="7"/>
  <c r="L1130" i="7"/>
  <c r="M1130" i="7"/>
  <c r="N1130" i="7"/>
  <c r="O1130" i="7"/>
  <c r="P1130" i="7"/>
  <c r="Q1130" i="7"/>
  <c r="R1130" i="7"/>
  <c r="S1130" i="7"/>
  <c r="F1131" i="7"/>
  <c r="G1131" i="7"/>
  <c r="H1131" i="7"/>
  <c r="I1131" i="7"/>
  <c r="J1131" i="7"/>
  <c r="K1131" i="7"/>
  <c r="L1131" i="7"/>
  <c r="M1131" i="7"/>
  <c r="N1131" i="7"/>
  <c r="O1131" i="7"/>
  <c r="P1131" i="7"/>
  <c r="Q1131" i="7"/>
  <c r="R1131" i="7"/>
  <c r="S1131" i="7"/>
  <c r="F1132" i="7"/>
  <c r="G1132" i="7"/>
  <c r="H1132" i="7"/>
  <c r="I1132" i="7"/>
  <c r="J1132" i="7"/>
  <c r="K1132" i="7"/>
  <c r="L1132" i="7"/>
  <c r="M1132" i="7"/>
  <c r="N1132" i="7"/>
  <c r="O1132" i="7"/>
  <c r="P1132" i="7"/>
  <c r="Q1132" i="7"/>
  <c r="R1132" i="7"/>
  <c r="S1132" i="7"/>
  <c r="D1132" i="7" s="1"/>
  <c r="F1133" i="7"/>
  <c r="G1133" i="7"/>
  <c r="H1133" i="7"/>
  <c r="I1133" i="7"/>
  <c r="J1133" i="7"/>
  <c r="K1133" i="7"/>
  <c r="L1133" i="7"/>
  <c r="M1133" i="7"/>
  <c r="N1133" i="7"/>
  <c r="O1133" i="7"/>
  <c r="P1133" i="7"/>
  <c r="Q1133" i="7"/>
  <c r="R1133" i="7"/>
  <c r="S1133" i="7"/>
  <c r="F1134" i="7"/>
  <c r="G1134" i="7"/>
  <c r="H1134" i="7"/>
  <c r="I1134" i="7"/>
  <c r="J1134" i="7"/>
  <c r="K1134" i="7"/>
  <c r="L1134" i="7"/>
  <c r="M1134" i="7"/>
  <c r="N1134" i="7"/>
  <c r="O1134" i="7"/>
  <c r="P1134" i="7"/>
  <c r="Q1134" i="7"/>
  <c r="R1134" i="7"/>
  <c r="S1134" i="7"/>
  <c r="F1135" i="7"/>
  <c r="G1135" i="7"/>
  <c r="H1135" i="7"/>
  <c r="I1135" i="7"/>
  <c r="J1135" i="7"/>
  <c r="K1135" i="7"/>
  <c r="L1135" i="7"/>
  <c r="M1135" i="7"/>
  <c r="N1135" i="7"/>
  <c r="O1135" i="7"/>
  <c r="P1135" i="7"/>
  <c r="Q1135" i="7"/>
  <c r="R1135" i="7"/>
  <c r="S1135" i="7"/>
  <c r="D1135" i="7" s="1"/>
  <c r="F1136" i="7"/>
  <c r="G1136" i="7"/>
  <c r="H1136" i="7"/>
  <c r="I1136" i="7"/>
  <c r="J1136" i="7"/>
  <c r="K1136" i="7"/>
  <c r="L1136" i="7"/>
  <c r="M1136" i="7"/>
  <c r="N1136" i="7"/>
  <c r="O1136" i="7"/>
  <c r="P1136" i="7"/>
  <c r="Q1136" i="7"/>
  <c r="R1136" i="7"/>
  <c r="S1136" i="7"/>
  <c r="F1137" i="7"/>
  <c r="G1137" i="7"/>
  <c r="H1137" i="7"/>
  <c r="I1137" i="7"/>
  <c r="J1137" i="7"/>
  <c r="K1137" i="7"/>
  <c r="L1137" i="7"/>
  <c r="M1137" i="7"/>
  <c r="N1137" i="7"/>
  <c r="O1137" i="7"/>
  <c r="P1137" i="7"/>
  <c r="Q1137" i="7"/>
  <c r="R1137" i="7"/>
  <c r="S1137" i="7"/>
  <c r="F1138" i="7"/>
  <c r="G1138" i="7"/>
  <c r="H1138" i="7"/>
  <c r="I1138" i="7"/>
  <c r="J1138" i="7"/>
  <c r="K1138" i="7"/>
  <c r="L1138" i="7"/>
  <c r="M1138" i="7"/>
  <c r="N1138" i="7"/>
  <c r="O1138" i="7"/>
  <c r="P1138" i="7"/>
  <c r="Q1138" i="7"/>
  <c r="R1138" i="7"/>
  <c r="S1138" i="7"/>
  <c r="D1138" i="7" s="1"/>
  <c r="F1139" i="7"/>
  <c r="G1139" i="7"/>
  <c r="H1139" i="7"/>
  <c r="I1139" i="7"/>
  <c r="J1139" i="7"/>
  <c r="K1139" i="7"/>
  <c r="L1139" i="7"/>
  <c r="M1139" i="7"/>
  <c r="N1139" i="7"/>
  <c r="O1139" i="7"/>
  <c r="P1139" i="7"/>
  <c r="Q1139" i="7"/>
  <c r="R1139" i="7"/>
  <c r="S1139" i="7"/>
  <c r="F1140" i="7"/>
  <c r="G1140" i="7"/>
  <c r="H1140" i="7"/>
  <c r="I1140" i="7"/>
  <c r="J1140" i="7"/>
  <c r="K1140" i="7"/>
  <c r="L1140" i="7"/>
  <c r="M1140" i="7"/>
  <c r="N1140" i="7"/>
  <c r="O1140" i="7"/>
  <c r="P1140" i="7"/>
  <c r="Q1140" i="7"/>
  <c r="R1140" i="7"/>
  <c r="S1140" i="7"/>
  <c r="F1141" i="7"/>
  <c r="G1141" i="7"/>
  <c r="H1141" i="7"/>
  <c r="I1141" i="7"/>
  <c r="J1141" i="7"/>
  <c r="K1141" i="7"/>
  <c r="L1141" i="7"/>
  <c r="M1141" i="7"/>
  <c r="N1141" i="7"/>
  <c r="O1141" i="7"/>
  <c r="P1141" i="7"/>
  <c r="Q1141" i="7"/>
  <c r="R1141" i="7"/>
  <c r="S1141" i="7"/>
  <c r="D1141" i="7" s="1"/>
  <c r="F1142" i="7"/>
  <c r="G1142" i="7"/>
  <c r="H1142" i="7"/>
  <c r="I1142" i="7"/>
  <c r="J1142" i="7"/>
  <c r="K1142" i="7"/>
  <c r="L1142" i="7"/>
  <c r="M1142" i="7"/>
  <c r="N1142" i="7"/>
  <c r="O1142" i="7"/>
  <c r="P1142" i="7"/>
  <c r="Q1142" i="7"/>
  <c r="R1142" i="7"/>
  <c r="S1142" i="7"/>
  <c r="F1143" i="7"/>
  <c r="G1143" i="7"/>
  <c r="H1143" i="7"/>
  <c r="I1143" i="7"/>
  <c r="J1143" i="7"/>
  <c r="K1143" i="7"/>
  <c r="L1143" i="7"/>
  <c r="M1143" i="7"/>
  <c r="N1143" i="7"/>
  <c r="O1143" i="7"/>
  <c r="P1143" i="7"/>
  <c r="Q1143" i="7"/>
  <c r="R1143" i="7"/>
  <c r="S1143" i="7"/>
  <c r="F1144" i="7"/>
  <c r="G1144" i="7"/>
  <c r="H1144" i="7"/>
  <c r="I1144" i="7"/>
  <c r="J1144" i="7"/>
  <c r="K1144" i="7"/>
  <c r="L1144" i="7"/>
  <c r="M1144" i="7"/>
  <c r="N1144" i="7"/>
  <c r="O1144" i="7"/>
  <c r="P1144" i="7"/>
  <c r="Q1144" i="7"/>
  <c r="R1144" i="7"/>
  <c r="S1144" i="7"/>
  <c r="D1144" i="7" s="1"/>
  <c r="F1145" i="7"/>
  <c r="G1145" i="7"/>
  <c r="H1145" i="7"/>
  <c r="I1145" i="7"/>
  <c r="J1145" i="7"/>
  <c r="K1145" i="7"/>
  <c r="L1145" i="7"/>
  <c r="M1145" i="7"/>
  <c r="N1145" i="7"/>
  <c r="O1145" i="7"/>
  <c r="P1145" i="7"/>
  <c r="Q1145" i="7"/>
  <c r="R1145" i="7"/>
  <c r="S1145" i="7"/>
  <c r="F1146" i="7"/>
  <c r="G1146" i="7"/>
  <c r="H1146" i="7"/>
  <c r="I1146" i="7"/>
  <c r="J1146" i="7"/>
  <c r="K1146" i="7"/>
  <c r="L1146" i="7"/>
  <c r="M1146" i="7"/>
  <c r="N1146" i="7"/>
  <c r="O1146" i="7"/>
  <c r="P1146" i="7"/>
  <c r="Q1146" i="7"/>
  <c r="R1146" i="7"/>
  <c r="S1146" i="7"/>
  <c r="F1147" i="7"/>
  <c r="G1147" i="7"/>
  <c r="H1147" i="7"/>
  <c r="I1147" i="7"/>
  <c r="J1147" i="7"/>
  <c r="K1147" i="7"/>
  <c r="L1147" i="7"/>
  <c r="M1147" i="7"/>
  <c r="N1147" i="7"/>
  <c r="O1147" i="7"/>
  <c r="P1147" i="7"/>
  <c r="Q1147" i="7"/>
  <c r="R1147" i="7"/>
  <c r="S1147" i="7"/>
  <c r="D1147" i="7" s="1"/>
  <c r="F1148" i="7"/>
  <c r="G1148" i="7"/>
  <c r="H1148" i="7"/>
  <c r="I1148" i="7"/>
  <c r="J1148" i="7"/>
  <c r="K1148" i="7"/>
  <c r="L1148" i="7"/>
  <c r="M1148" i="7"/>
  <c r="N1148" i="7"/>
  <c r="O1148" i="7"/>
  <c r="P1148" i="7"/>
  <c r="Q1148" i="7"/>
  <c r="R1148" i="7"/>
  <c r="S1148" i="7"/>
  <c r="F1149" i="7"/>
  <c r="G1149" i="7"/>
  <c r="H1149" i="7"/>
  <c r="I1149" i="7"/>
  <c r="J1149" i="7"/>
  <c r="K1149" i="7"/>
  <c r="L1149" i="7"/>
  <c r="M1149" i="7"/>
  <c r="N1149" i="7"/>
  <c r="O1149" i="7"/>
  <c r="P1149" i="7"/>
  <c r="Q1149" i="7"/>
  <c r="R1149" i="7"/>
  <c r="S1149" i="7"/>
  <c r="F1150" i="7"/>
  <c r="G1150" i="7"/>
  <c r="H1150" i="7"/>
  <c r="I1150" i="7"/>
  <c r="J1150" i="7"/>
  <c r="K1150" i="7"/>
  <c r="L1150" i="7"/>
  <c r="M1150" i="7"/>
  <c r="N1150" i="7"/>
  <c r="O1150" i="7"/>
  <c r="P1150" i="7"/>
  <c r="Q1150" i="7"/>
  <c r="R1150" i="7"/>
  <c r="S1150" i="7"/>
  <c r="D1150" i="7" s="1"/>
  <c r="F1151" i="7"/>
  <c r="G1151" i="7"/>
  <c r="H1151" i="7"/>
  <c r="I1151" i="7"/>
  <c r="J1151" i="7"/>
  <c r="K1151" i="7"/>
  <c r="L1151" i="7"/>
  <c r="M1151" i="7"/>
  <c r="N1151" i="7"/>
  <c r="O1151" i="7"/>
  <c r="P1151" i="7"/>
  <c r="Q1151" i="7"/>
  <c r="R1151" i="7"/>
  <c r="S1151" i="7"/>
  <c r="F1152" i="7"/>
  <c r="G1152" i="7"/>
  <c r="H1152" i="7"/>
  <c r="I1152" i="7"/>
  <c r="J1152" i="7"/>
  <c r="K1152" i="7"/>
  <c r="L1152" i="7"/>
  <c r="M1152" i="7"/>
  <c r="N1152" i="7"/>
  <c r="O1152" i="7"/>
  <c r="P1152" i="7"/>
  <c r="Q1152" i="7"/>
  <c r="R1152" i="7"/>
  <c r="S1152" i="7"/>
  <c r="F1153" i="7"/>
  <c r="G1153" i="7"/>
  <c r="H1153" i="7"/>
  <c r="I1153" i="7"/>
  <c r="J1153" i="7"/>
  <c r="K1153" i="7"/>
  <c r="L1153" i="7"/>
  <c r="M1153" i="7"/>
  <c r="N1153" i="7"/>
  <c r="O1153" i="7"/>
  <c r="P1153" i="7"/>
  <c r="Q1153" i="7"/>
  <c r="R1153" i="7"/>
  <c r="S1153" i="7"/>
  <c r="D1153" i="7" s="1"/>
  <c r="F1154" i="7"/>
  <c r="G1154" i="7"/>
  <c r="H1154" i="7"/>
  <c r="I1154" i="7"/>
  <c r="J1154" i="7"/>
  <c r="K1154" i="7"/>
  <c r="L1154" i="7"/>
  <c r="M1154" i="7"/>
  <c r="N1154" i="7"/>
  <c r="O1154" i="7"/>
  <c r="P1154" i="7"/>
  <c r="Q1154" i="7"/>
  <c r="R1154" i="7"/>
  <c r="S1154" i="7"/>
  <c r="F1155" i="7"/>
  <c r="G1155" i="7"/>
  <c r="H1155" i="7"/>
  <c r="I1155" i="7"/>
  <c r="J1155" i="7"/>
  <c r="K1155" i="7"/>
  <c r="L1155" i="7"/>
  <c r="M1155" i="7"/>
  <c r="N1155" i="7"/>
  <c r="O1155" i="7"/>
  <c r="P1155" i="7"/>
  <c r="Q1155" i="7"/>
  <c r="R1155" i="7"/>
  <c r="S1155" i="7"/>
  <c r="F1156" i="7"/>
  <c r="G1156" i="7"/>
  <c r="H1156" i="7"/>
  <c r="I1156" i="7"/>
  <c r="J1156" i="7"/>
  <c r="K1156" i="7"/>
  <c r="L1156" i="7"/>
  <c r="M1156" i="7"/>
  <c r="N1156" i="7"/>
  <c r="O1156" i="7"/>
  <c r="P1156" i="7"/>
  <c r="Q1156" i="7"/>
  <c r="R1156" i="7"/>
  <c r="S1156" i="7"/>
  <c r="D1156" i="7" s="1"/>
  <c r="F1157" i="7"/>
  <c r="G1157" i="7"/>
  <c r="H1157" i="7"/>
  <c r="I1157" i="7"/>
  <c r="J1157" i="7"/>
  <c r="K1157" i="7"/>
  <c r="L1157" i="7"/>
  <c r="M1157" i="7"/>
  <c r="N1157" i="7"/>
  <c r="O1157" i="7"/>
  <c r="P1157" i="7"/>
  <c r="Q1157" i="7"/>
  <c r="R1157" i="7"/>
  <c r="S1157" i="7"/>
  <c r="F1158" i="7"/>
  <c r="G1158" i="7"/>
  <c r="H1158" i="7"/>
  <c r="I1158" i="7"/>
  <c r="J1158" i="7"/>
  <c r="K1158" i="7"/>
  <c r="L1158" i="7"/>
  <c r="M1158" i="7"/>
  <c r="N1158" i="7"/>
  <c r="O1158" i="7"/>
  <c r="P1158" i="7"/>
  <c r="Q1158" i="7"/>
  <c r="R1158" i="7"/>
  <c r="S1158" i="7"/>
  <c r="F1159" i="7"/>
  <c r="G1159" i="7"/>
  <c r="H1159" i="7"/>
  <c r="I1159" i="7"/>
  <c r="J1159" i="7"/>
  <c r="K1159" i="7"/>
  <c r="L1159" i="7"/>
  <c r="M1159" i="7"/>
  <c r="N1159" i="7"/>
  <c r="O1159" i="7"/>
  <c r="P1159" i="7"/>
  <c r="Q1159" i="7"/>
  <c r="R1159" i="7"/>
  <c r="S1159" i="7"/>
  <c r="D1159" i="7" s="1"/>
  <c r="F1160" i="7"/>
  <c r="G1160" i="7"/>
  <c r="H1160" i="7"/>
  <c r="I1160" i="7"/>
  <c r="J1160" i="7"/>
  <c r="K1160" i="7"/>
  <c r="L1160" i="7"/>
  <c r="M1160" i="7"/>
  <c r="N1160" i="7"/>
  <c r="O1160" i="7"/>
  <c r="P1160" i="7"/>
  <c r="Q1160" i="7"/>
  <c r="R1160" i="7"/>
  <c r="S1160" i="7"/>
  <c r="F1161" i="7"/>
  <c r="G1161" i="7"/>
  <c r="H1161" i="7"/>
  <c r="I1161" i="7"/>
  <c r="J1161" i="7"/>
  <c r="K1161" i="7"/>
  <c r="L1161" i="7"/>
  <c r="M1161" i="7"/>
  <c r="N1161" i="7"/>
  <c r="O1161" i="7"/>
  <c r="P1161" i="7"/>
  <c r="Q1161" i="7"/>
  <c r="R1161" i="7"/>
  <c r="S1161" i="7"/>
  <c r="F1162" i="7"/>
  <c r="G1162" i="7"/>
  <c r="H1162" i="7"/>
  <c r="I1162" i="7"/>
  <c r="J1162" i="7"/>
  <c r="K1162" i="7"/>
  <c r="L1162" i="7"/>
  <c r="M1162" i="7"/>
  <c r="N1162" i="7"/>
  <c r="O1162" i="7"/>
  <c r="P1162" i="7"/>
  <c r="Q1162" i="7"/>
  <c r="R1162" i="7"/>
  <c r="S1162" i="7"/>
  <c r="D1162" i="7" s="1"/>
  <c r="F1163" i="7"/>
  <c r="G1163" i="7"/>
  <c r="H1163" i="7"/>
  <c r="I1163" i="7"/>
  <c r="J1163" i="7"/>
  <c r="K1163" i="7"/>
  <c r="L1163" i="7"/>
  <c r="M1163" i="7"/>
  <c r="N1163" i="7"/>
  <c r="O1163" i="7"/>
  <c r="P1163" i="7"/>
  <c r="Q1163" i="7"/>
  <c r="R1163" i="7"/>
  <c r="S1163" i="7"/>
  <c r="F1164" i="7"/>
  <c r="G1164" i="7"/>
  <c r="H1164" i="7"/>
  <c r="I1164" i="7"/>
  <c r="J1164" i="7"/>
  <c r="K1164" i="7"/>
  <c r="L1164" i="7"/>
  <c r="M1164" i="7"/>
  <c r="N1164" i="7"/>
  <c r="O1164" i="7"/>
  <c r="P1164" i="7"/>
  <c r="Q1164" i="7"/>
  <c r="R1164" i="7"/>
  <c r="S1164" i="7"/>
  <c r="F1165" i="7"/>
  <c r="G1165" i="7"/>
  <c r="H1165" i="7"/>
  <c r="I1165" i="7"/>
  <c r="J1165" i="7"/>
  <c r="K1165" i="7"/>
  <c r="L1165" i="7"/>
  <c r="M1165" i="7"/>
  <c r="N1165" i="7"/>
  <c r="O1165" i="7"/>
  <c r="P1165" i="7"/>
  <c r="Q1165" i="7"/>
  <c r="R1165" i="7"/>
  <c r="S1165" i="7"/>
  <c r="D1165" i="7" s="1"/>
  <c r="F1166" i="7"/>
  <c r="G1166" i="7"/>
  <c r="H1166" i="7"/>
  <c r="I1166" i="7"/>
  <c r="J1166" i="7"/>
  <c r="K1166" i="7"/>
  <c r="L1166" i="7"/>
  <c r="M1166" i="7"/>
  <c r="N1166" i="7"/>
  <c r="O1166" i="7"/>
  <c r="P1166" i="7"/>
  <c r="Q1166" i="7"/>
  <c r="R1166" i="7"/>
  <c r="S1166" i="7"/>
  <c r="F1167" i="7"/>
  <c r="G1167" i="7"/>
  <c r="H1167" i="7"/>
  <c r="I1167" i="7"/>
  <c r="J1167" i="7"/>
  <c r="K1167" i="7"/>
  <c r="L1167" i="7"/>
  <c r="M1167" i="7"/>
  <c r="N1167" i="7"/>
  <c r="O1167" i="7"/>
  <c r="P1167" i="7"/>
  <c r="Q1167" i="7"/>
  <c r="R1167" i="7"/>
  <c r="S1167" i="7"/>
  <c r="F1168" i="7"/>
  <c r="G1168" i="7"/>
  <c r="H1168" i="7"/>
  <c r="I1168" i="7"/>
  <c r="J1168" i="7"/>
  <c r="K1168" i="7"/>
  <c r="L1168" i="7"/>
  <c r="M1168" i="7"/>
  <c r="N1168" i="7"/>
  <c r="O1168" i="7"/>
  <c r="P1168" i="7"/>
  <c r="Q1168" i="7"/>
  <c r="R1168" i="7"/>
  <c r="S1168" i="7"/>
  <c r="D1168" i="7" s="1"/>
  <c r="F1169" i="7"/>
  <c r="G1169" i="7"/>
  <c r="H1169" i="7"/>
  <c r="I1169" i="7"/>
  <c r="J1169" i="7"/>
  <c r="K1169" i="7"/>
  <c r="L1169" i="7"/>
  <c r="M1169" i="7"/>
  <c r="N1169" i="7"/>
  <c r="O1169" i="7"/>
  <c r="P1169" i="7"/>
  <c r="Q1169" i="7"/>
  <c r="R1169" i="7"/>
  <c r="S1169" i="7"/>
  <c r="F1170" i="7"/>
  <c r="G1170" i="7"/>
  <c r="H1170" i="7"/>
  <c r="I1170" i="7"/>
  <c r="J1170" i="7"/>
  <c r="K1170" i="7"/>
  <c r="L1170" i="7"/>
  <c r="M1170" i="7"/>
  <c r="N1170" i="7"/>
  <c r="O1170" i="7"/>
  <c r="P1170" i="7"/>
  <c r="Q1170" i="7"/>
  <c r="R1170" i="7"/>
  <c r="S1170" i="7"/>
  <c r="F1171" i="7"/>
  <c r="G1171" i="7"/>
  <c r="H1171" i="7"/>
  <c r="I1171" i="7"/>
  <c r="J1171" i="7"/>
  <c r="K1171" i="7"/>
  <c r="L1171" i="7"/>
  <c r="M1171" i="7"/>
  <c r="N1171" i="7"/>
  <c r="O1171" i="7"/>
  <c r="P1171" i="7"/>
  <c r="Q1171" i="7"/>
  <c r="R1171" i="7"/>
  <c r="S1171" i="7"/>
  <c r="D1171" i="7" s="1"/>
  <c r="F1172" i="7"/>
  <c r="G1172" i="7"/>
  <c r="H1172" i="7"/>
  <c r="I1172" i="7"/>
  <c r="J1172" i="7"/>
  <c r="K1172" i="7"/>
  <c r="L1172" i="7"/>
  <c r="M1172" i="7"/>
  <c r="N1172" i="7"/>
  <c r="O1172" i="7"/>
  <c r="P1172" i="7"/>
  <c r="Q1172" i="7"/>
  <c r="R1172" i="7"/>
  <c r="S1172" i="7"/>
  <c r="F1173" i="7"/>
  <c r="G1173" i="7"/>
  <c r="H1173" i="7"/>
  <c r="I1173" i="7"/>
  <c r="J1173" i="7"/>
  <c r="K1173" i="7"/>
  <c r="L1173" i="7"/>
  <c r="M1173" i="7"/>
  <c r="N1173" i="7"/>
  <c r="O1173" i="7"/>
  <c r="P1173" i="7"/>
  <c r="Q1173" i="7"/>
  <c r="R1173" i="7"/>
  <c r="S1173" i="7"/>
  <c r="F1174" i="7"/>
  <c r="G1174" i="7"/>
  <c r="H1174" i="7"/>
  <c r="I1174" i="7"/>
  <c r="J1174" i="7"/>
  <c r="K1174" i="7"/>
  <c r="L1174" i="7"/>
  <c r="M1174" i="7"/>
  <c r="N1174" i="7"/>
  <c r="O1174" i="7"/>
  <c r="P1174" i="7"/>
  <c r="Q1174" i="7"/>
  <c r="R1174" i="7"/>
  <c r="S1174" i="7"/>
  <c r="D1174" i="7" s="1"/>
  <c r="F1175" i="7"/>
  <c r="G1175" i="7"/>
  <c r="H1175" i="7"/>
  <c r="I1175" i="7"/>
  <c r="J1175" i="7"/>
  <c r="K1175" i="7"/>
  <c r="L1175" i="7"/>
  <c r="M1175" i="7"/>
  <c r="N1175" i="7"/>
  <c r="O1175" i="7"/>
  <c r="P1175" i="7"/>
  <c r="Q1175" i="7"/>
  <c r="R1175" i="7"/>
  <c r="S1175" i="7"/>
  <c r="F1176" i="7"/>
  <c r="G1176" i="7"/>
  <c r="H1176" i="7"/>
  <c r="I1176" i="7"/>
  <c r="J1176" i="7"/>
  <c r="K1176" i="7"/>
  <c r="L1176" i="7"/>
  <c r="M1176" i="7"/>
  <c r="N1176" i="7"/>
  <c r="O1176" i="7"/>
  <c r="P1176" i="7"/>
  <c r="Q1176" i="7"/>
  <c r="R1176" i="7"/>
  <c r="S1176" i="7"/>
  <c r="F1177" i="7"/>
  <c r="G1177" i="7"/>
  <c r="H1177" i="7"/>
  <c r="I1177" i="7"/>
  <c r="J1177" i="7"/>
  <c r="K1177" i="7"/>
  <c r="L1177" i="7"/>
  <c r="M1177" i="7"/>
  <c r="N1177" i="7"/>
  <c r="O1177" i="7"/>
  <c r="P1177" i="7"/>
  <c r="Q1177" i="7"/>
  <c r="R1177" i="7"/>
  <c r="S1177" i="7"/>
  <c r="D1177" i="7" s="1"/>
  <c r="F1178" i="7"/>
  <c r="G1178" i="7"/>
  <c r="H1178" i="7"/>
  <c r="I1178" i="7"/>
  <c r="J1178" i="7"/>
  <c r="K1178" i="7"/>
  <c r="L1178" i="7"/>
  <c r="M1178" i="7"/>
  <c r="N1178" i="7"/>
  <c r="O1178" i="7"/>
  <c r="P1178" i="7"/>
  <c r="Q1178" i="7"/>
  <c r="R1178" i="7"/>
  <c r="S1178" i="7"/>
  <c r="F1179" i="7"/>
  <c r="G1179" i="7"/>
  <c r="H1179" i="7"/>
  <c r="I1179" i="7"/>
  <c r="J1179" i="7"/>
  <c r="K1179" i="7"/>
  <c r="L1179" i="7"/>
  <c r="M1179" i="7"/>
  <c r="N1179" i="7"/>
  <c r="O1179" i="7"/>
  <c r="P1179" i="7"/>
  <c r="Q1179" i="7"/>
  <c r="R1179" i="7"/>
  <c r="S1179" i="7"/>
  <c r="F1180" i="7"/>
  <c r="G1180" i="7"/>
  <c r="H1180" i="7"/>
  <c r="I1180" i="7"/>
  <c r="J1180" i="7"/>
  <c r="K1180" i="7"/>
  <c r="L1180" i="7"/>
  <c r="M1180" i="7"/>
  <c r="N1180" i="7"/>
  <c r="O1180" i="7"/>
  <c r="P1180" i="7"/>
  <c r="Q1180" i="7"/>
  <c r="R1180" i="7"/>
  <c r="S1180" i="7"/>
  <c r="D1180" i="7" s="1"/>
  <c r="F1181" i="7"/>
  <c r="G1181" i="7"/>
  <c r="H1181" i="7"/>
  <c r="I1181" i="7"/>
  <c r="J1181" i="7"/>
  <c r="K1181" i="7"/>
  <c r="L1181" i="7"/>
  <c r="M1181" i="7"/>
  <c r="N1181" i="7"/>
  <c r="O1181" i="7"/>
  <c r="P1181" i="7"/>
  <c r="Q1181" i="7"/>
  <c r="R1181" i="7"/>
  <c r="S1181" i="7"/>
  <c r="F1182" i="7"/>
  <c r="G1182" i="7"/>
  <c r="H1182" i="7"/>
  <c r="I1182" i="7"/>
  <c r="J1182" i="7"/>
  <c r="K1182" i="7"/>
  <c r="L1182" i="7"/>
  <c r="M1182" i="7"/>
  <c r="N1182" i="7"/>
  <c r="O1182" i="7"/>
  <c r="P1182" i="7"/>
  <c r="Q1182" i="7"/>
  <c r="R1182" i="7"/>
  <c r="S1182" i="7"/>
  <c r="F1183" i="7"/>
  <c r="G1183" i="7"/>
  <c r="H1183" i="7"/>
  <c r="I1183" i="7"/>
  <c r="J1183" i="7"/>
  <c r="K1183" i="7"/>
  <c r="L1183" i="7"/>
  <c r="M1183" i="7"/>
  <c r="N1183" i="7"/>
  <c r="O1183" i="7"/>
  <c r="P1183" i="7"/>
  <c r="Q1183" i="7"/>
  <c r="R1183" i="7"/>
  <c r="S1183" i="7"/>
  <c r="D1183" i="7" s="1"/>
  <c r="F1184" i="7"/>
  <c r="G1184" i="7"/>
  <c r="H1184" i="7"/>
  <c r="I1184" i="7"/>
  <c r="J1184" i="7"/>
  <c r="K1184" i="7"/>
  <c r="L1184" i="7"/>
  <c r="M1184" i="7"/>
  <c r="N1184" i="7"/>
  <c r="O1184" i="7"/>
  <c r="P1184" i="7"/>
  <c r="Q1184" i="7"/>
  <c r="R1184" i="7"/>
  <c r="S1184" i="7"/>
  <c r="F1185" i="7"/>
  <c r="G1185" i="7"/>
  <c r="H1185" i="7"/>
  <c r="I1185" i="7"/>
  <c r="J1185" i="7"/>
  <c r="K1185" i="7"/>
  <c r="L1185" i="7"/>
  <c r="M1185" i="7"/>
  <c r="N1185" i="7"/>
  <c r="O1185" i="7"/>
  <c r="P1185" i="7"/>
  <c r="Q1185" i="7"/>
  <c r="R1185" i="7"/>
  <c r="S1185" i="7"/>
  <c r="F1186" i="7"/>
  <c r="G1186" i="7"/>
  <c r="H1186" i="7"/>
  <c r="I1186" i="7"/>
  <c r="J1186" i="7"/>
  <c r="K1186" i="7"/>
  <c r="L1186" i="7"/>
  <c r="M1186" i="7"/>
  <c r="N1186" i="7"/>
  <c r="O1186" i="7"/>
  <c r="P1186" i="7"/>
  <c r="Q1186" i="7"/>
  <c r="R1186" i="7"/>
  <c r="S1186" i="7"/>
  <c r="D1186" i="7" s="1"/>
  <c r="F1187" i="7"/>
  <c r="G1187" i="7"/>
  <c r="H1187" i="7"/>
  <c r="I1187" i="7"/>
  <c r="J1187" i="7"/>
  <c r="K1187" i="7"/>
  <c r="L1187" i="7"/>
  <c r="M1187" i="7"/>
  <c r="N1187" i="7"/>
  <c r="O1187" i="7"/>
  <c r="P1187" i="7"/>
  <c r="Q1187" i="7"/>
  <c r="R1187" i="7"/>
  <c r="S1187" i="7"/>
  <c r="F1188" i="7"/>
  <c r="G1188" i="7"/>
  <c r="H1188" i="7"/>
  <c r="I1188" i="7"/>
  <c r="J1188" i="7"/>
  <c r="K1188" i="7"/>
  <c r="L1188" i="7"/>
  <c r="M1188" i="7"/>
  <c r="N1188" i="7"/>
  <c r="O1188" i="7"/>
  <c r="P1188" i="7"/>
  <c r="Q1188" i="7"/>
  <c r="R1188" i="7"/>
  <c r="S1188" i="7"/>
  <c r="F1189" i="7"/>
  <c r="G1189" i="7"/>
  <c r="H1189" i="7"/>
  <c r="I1189" i="7"/>
  <c r="J1189" i="7"/>
  <c r="K1189" i="7"/>
  <c r="L1189" i="7"/>
  <c r="M1189" i="7"/>
  <c r="N1189" i="7"/>
  <c r="O1189" i="7"/>
  <c r="P1189" i="7"/>
  <c r="Q1189" i="7"/>
  <c r="R1189" i="7"/>
  <c r="S1189" i="7"/>
  <c r="D1189" i="7" s="1"/>
  <c r="F1190" i="7"/>
  <c r="G1190" i="7"/>
  <c r="H1190" i="7"/>
  <c r="I1190" i="7"/>
  <c r="J1190" i="7"/>
  <c r="K1190" i="7"/>
  <c r="L1190" i="7"/>
  <c r="M1190" i="7"/>
  <c r="N1190" i="7"/>
  <c r="O1190" i="7"/>
  <c r="P1190" i="7"/>
  <c r="Q1190" i="7"/>
  <c r="R1190" i="7"/>
  <c r="S1190" i="7"/>
  <c r="F1191" i="7"/>
  <c r="G1191" i="7"/>
  <c r="H1191" i="7"/>
  <c r="I1191" i="7"/>
  <c r="J1191" i="7"/>
  <c r="K1191" i="7"/>
  <c r="L1191" i="7"/>
  <c r="M1191" i="7"/>
  <c r="N1191" i="7"/>
  <c r="O1191" i="7"/>
  <c r="P1191" i="7"/>
  <c r="Q1191" i="7"/>
  <c r="R1191" i="7"/>
  <c r="S1191" i="7"/>
  <c r="F1192" i="7"/>
  <c r="G1192" i="7"/>
  <c r="H1192" i="7"/>
  <c r="I1192" i="7"/>
  <c r="J1192" i="7"/>
  <c r="K1192" i="7"/>
  <c r="L1192" i="7"/>
  <c r="M1192" i="7"/>
  <c r="N1192" i="7"/>
  <c r="O1192" i="7"/>
  <c r="P1192" i="7"/>
  <c r="Q1192" i="7"/>
  <c r="R1192" i="7"/>
  <c r="S1192" i="7"/>
  <c r="D1192" i="7" s="1"/>
  <c r="F1193" i="7"/>
  <c r="G1193" i="7"/>
  <c r="H1193" i="7"/>
  <c r="I1193" i="7"/>
  <c r="J1193" i="7"/>
  <c r="K1193" i="7"/>
  <c r="L1193" i="7"/>
  <c r="M1193" i="7"/>
  <c r="N1193" i="7"/>
  <c r="O1193" i="7"/>
  <c r="P1193" i="7"/>
  <c r="Q1193" i="7"/>
  <c r="R1193" i="7"/>
  <c r="S1193" i="7"/>
  <c r="F1194" i="7"/>
  <c r="G1194" i="7"/>
  <c r="H1194" i="7"/>
  <c r="I1194" i="7"/>
  <c r="J1194" i="7"/>
  <c r="K1194" i="7"/>
  <c r="L1194" i="7"/>
  <c r="M1194" i="7"/>
  <c r="N1194" i="7"/>
  <c r="O1194" i="7"/>
  <c r="P1194" i="7"/>
  <c r="Q1194" i="7"/>
  <c r="R1194" i="7"/>
  <c r="S1194" i="7"/>
  <c r="F1195" i="7"/>
  <c r="G1195" i="7"/>
  <c r="H1195" i="7"/>
  <c r="I1195" i="7"/>
  <c r="J1195" i="7"/>
  <c r="K1195" i="7"/>
  <c r="L1195" i="7"/>
  <c r="M1195" i="7"/>
  <c r="N1195" i="7"/>
  <c r="O1195" i="7"/>
  <c r="P1195" i="7"/>
  <c r="Q1195" i="7"/>
  <c r="R1195" i="7"/>
  <c r="S1195" i="7"/>
  <c r="D1195" i="7" s="1"/>
  <c r="F1196" i="7"/>
  <c r="G1196" i="7"/>
  <c r="H1196" i="7"/>
  <c r="I1196" i="7"/>
  <c r="J1196" i="7"/>
  <c r="K1196" i="7"/>
  <c r="L1196" i="7"/>
  <c r="M1196" i="7"/>
  <c r="N1196" i="7"/>
  <c r="O1196" i="7"/>
  <c r="P1196" i="7"/>
  <c r="Q1196" i="7"/>
  <c r="R1196" i="7"/>
  <c r="S1196" i="7"/>
  <c r="F1197" i="7"/>
  <c r="G1197" i="7"/>
  <c r="H1197" i="7"/>
  <c r="I1197" i="7"/>
  <c r="J1197" i="7"/>
  <c r="K1197" i="7"/>
  <c r="L1197" i="7"/>
  <c r="M1197" i="7"/>
  <c r="N1197" i="7"/>
  <c r="O1197" i="7"/>
  <c r="P1197" i="7"/>
  <c r="Q1197" i="7"/>
  <c r="R1197" i="7"/>
  <c r="S1197" i="7"/>
  <c r="F1198" i="7"/>
  <c r="G1198" i="7"/>
  <c r="H1198" i="7"/>
  <c r="I1198" i="7"/>
  <c r="J1198" i="7"/>
  <c r="K1198" i="7"/>
  <c r="L1198" i="7"/>
  <c r="M1198" i="7"/>
  <c r="N1198" i="7"/>
  <c r="O1198" i="7"/>
  <c r="P1198" i="7"/>
  <c r="Q1198" i="7"/>
  <c r="R1198" i="7"/>
  <c r="S1198" i="7"/>
  <c r="D1198" i="7" s="1"/>
  <c r="F1199" i="7"/>
  <c r="G1199" i="7"/>
  <c r="H1199" i="7"/>
  <c r="I1199" i="7"/>
  <c r="J1199" i="7"/>
  <c r="K1199" i="7"/>
  <c r="L1199" i="7"/>
  <c r="M1199" i="7"/>
  <c r="N1199" i="7"/>
  <c r="O1199" i="7"/>
  <c r="P1199" i="7"/>
  <c r="Q1199" i="7"/>
  <c r="R1199" i="7"/>
  <c r="S1199" i="7"/>
  <c r="F1200" i="7"/>
  <c r="G1200" i="7"/>
  <c r="H1200" i="7"/>
  <c r="I1200" i="7"/>
  <c r="J1200" i="7"/>
  <c r="K1200" i="7"/>
  <c r="L1200" i="7"/>
  <c r="M1200" i="7"/>
  <c r="N1200" i="7"/>
  <c r="O1200" i="7"/>
  <c r="P1200" i="7"/>
  <c r="Q1200" i="7"/>
  <c r="R1200" i="7"/>
  <c r="S1200" i="7"/>
  <c r="F1201" i="7"/>
  <c r="G1201" i="7"/>
  <c r="H1201" i="7"/>
  <c r="I1201" i="7"/>
  <c r="J1201" i="7"/>
  <c r="K1201" i="7"/>
  <c r="L1201" i="7"/>
  <c r="M1201" i="7"/>
  <c r="N1201" i="7"/>
  <c r="O1201" i="7"/>
  <c r="P1201" i="7"/>
  <c r="Q1201" i="7"/>
  <c r="R1201" i="7"/>
  <c r="S1201" i="7"/>
  <c r="D1201" i="7" s="1"/>
  <c r="F1202" i="7"/>
  <c r="G1202" i="7"/>
  <c r="H1202" i="7"/>
  <c r="I1202" i="7"/>
  <c r="J1202" i="7"/>
  <c r="K1202" i="7"/>
  <c r="L1202" i="7"/>
  <c r="M1202" i="7"/>
  <c r="N1202" i="7"/>
  <c r="O1202" i="7"/>
  <c r="P1202" i="7"/>
  <c r="Q1202" i="7"/>
  <c r="R1202" i="7"/>
  <c r="S1202" i="7"/>
  <c r="F1203" i="7"/>
  <c r="G1203" i="7"/>
  <c r="H1203" i="7"/>
  <c r="I1203" i="7"/>
  <c r="J1203" i="7"/>
  <c r="K1203" i="7"/>
  <c r="L1203" i="7"/>
  <c r="M1203" i="7"/>
  <c r="N1203" i="7"/>
  <c r="O1203" i="7"/>
  <c r="P1203" i="7"/>
  <c r="Q1203" i="7"/>
  <c r="R1203" i="7"/>
  <c r="S1203" i="7"/>
  <c r="F1204" i="7"/>
  <c r="G1204" i="7"/>
  <c r="H1204" i="7"/>
  <c r="I1204" i="7"/>
  <c r="J1204" i="7"/>
  <c r="K1204" i="7"/>
  <c r="L1204" i="7"/>
  <c r="M1204" i="7"/>
  <c r="N1204" i="7"/>
  <c r="O1204" i="7"/>
  <c r="P1204" i="7"/>
  <c r="Q1204" i="7"/>
  <c r="R1204" i="7"/>
  <c r="S1204" i="7"/>
  <c r="D1204" i="7" s="1"/>
  <c r="F1205" i="7"/>
  <c r="G1205" i="7"/>
  <c r="H1205" i="7"/>
  <c r="I1205" i="7"/>
  <c r="J1205" i="7"/>
  <c r="K1205" i="7"/>
  <c r="L1205" i="7"/>
  <c r="M1205" i="7"/>
  <c r="N1205" i="7"/>
  <c r="O1205" i="7"/>
  <c r="P1205" i="7"/>
  <c r="Q1205" i="7"/>
  <c r="R1205" i="7"/>
  <c r="S1205" i="7"/>
  <c r="F1206" i="7"/>
  <c r="G1206" i="7"/>
  <c r="H1206" i="7"/>
  <c r="I1206" i="7"/>
  <c r="J1206" i="7"/>
  <c r="K1206" i="7"/>
  <c r="L1206" i="7"/>
  <c r="M1206" i="7"/>
  <c r="N1206" i="7"/>
  <c r="O1206" i="7"/>
  <c r="P1206" i="7"/>
  <c r="Q1206" i="7"/>
  <c r="R1206" i="7"/>
  <c r="S1206" i="7"/>
  <c r="F1207" i="7"/>
  <c r="G1207" i="7"/>
  <c r="H1207" i="7"/>
  <c r="I1207" i="7"/>
  <c r="J1207" i="7"/>
  <c r="K1207" i="7"/>
  <c r="L1207" i="7"/>
  <c r="M1207" i="7"/>
  <c r="N1207" i="7"/>
  <c r="O1207" i="7"/>
  <c r="P1207" i="7"/>
  <c r="Q1207" i="7"/>
  <c r="R1207" i="7"/>
  <c r="S1207" i="7"/>
  <c r="D1207" i="7" s="1"/>
  <c r="F1208" i="7"/>
  <c r="G1208" i="7"/>
  <c r="H1208" i="7"/>
  <c r="I1208" i="7"/>
  <c r="J1208" i="7"/>
  <c r="K1208" i="7"/>
  <c r="L1208" i="7"/>
  <c r="M1208" i="7"/>
  <c r="N1208" i="7"/>
  <c r="O1208" i="7"/>
  <c r="P1208" i="7"/>
  <c r="Q1208" i="7"/>
  <c r="R1208" i="7"/>
  <c r="S1208" i="7"/>
  <c r="F1209" i="7"/>
  <c r="G1209" i="7"/>
  <c r="H1209" i="7"/>
  <c r="I1209" i="7"/>
  <c r="J1209" i="7"/>
  <c r="K1209" i="7"/>
  <c r="L1209" i="7"/>
  <c r="M1209" i="7"/>
  <c r="N1209" i="7"/>
  <c r="O1209" i="7"/>
  <c r="P1209" i="7"/>
  <c r="Q1209" i="7"/>
  <c r="R1209" i="7"/>
  <c r="S1209" i="7"/>
  <c r="F1210" i="7"/>
  <c r="G1210" i="7"/>
  <c r="H1210" i="7"/>
  <c r="I1210" i="7"/>
  <c r="J1210" i="7"/>
  <c r="K1210" i="7"/>
  <c r="L1210" i="7"/>
  <c r="M1210" i="7"/>
  <c r="N1210" i="7"/>
  <c r="O1210" i="7"/>
  <c r="P1210" i="7"/>
  <c r="Q1210" i="7"/>
  <c r="R1210" i="7"/>
  <c r="S1210" i="7"/>
  <c r="D1210" i="7" s="1"/>
  <c r="F1211" i="7"/>
  <c r="G1211" i="7"/>
  <c r="H1211" i="7"/>
  <c r="I1211" i="7"/>
  <c r="J1211" i="7"/>
  <c r="K1211" i="7"/>
  <c r="L1211" i="7"/>
  <c r="M1211" i="7"/>
  <c r="N1211" i="7"/>
  <c r="O1211" i="7"/>
  <c r="P1211" i="7"/>
  <c r="Q1211" i="7"/>
  <c r="R1211" i="7"/>
  <c r="S1211" i="7"/>
  <c r="F1212" i="7"/>
  <c r="G1212" i="7"/>
  <c r="H1212" i="7"/>
  <c r="I1212" i="7"/>
  <c r="J1212" i="7"/>
  <c r="K1212" i="7"/>
  <c r="L1212" i="7"/>
  <c r="M1212" i="7"/>
  <c r="N1212" i="7"/>
  <c r="O1212" i="7"/>
  <c r="P1212" i="7"/>
  <c r="Q1212" i="7"/>
  <c r="R1212" i="7"/>
  <c r="S1212" i="7"/>
  <c r="F1213" i="7"/>
  <c r="G1213" i="7"/>
  <c r="H1213" i="7"/>
  <c r="I1213" i="7"/>
  <c r="J1213" i="7"/>
  <c r="K1213" i="7"/>
  <c r="L1213" i="7"/>
  <c r="M1213" i="7"/>
  <c r="N1213" i="7"/>
  <c r="O1213" i="7"/>
  <c r="P1213" i="7"/>
  <c r="Q1213" i="7"/>
  <c r="R1213" i="7"/>
  <c r="S1213" i="7"/>
  <c r="D1213" i="7" s="1"/>
  <c r="F1214" i="7"/>
  <c r="G1214" i="7"/>
  <c r="H1214" i="7"/>
  <c r="I1214" i="7"/>
  <c r="J1214" i="7"/>
  <c r="K1214" i="7"/>
  <c r="L1214" i="7"/>
  <c r="M1214" i="7"/>
  <c r="N1214" i="7"/>
  <c r="O1214" i="7"/>
  <c r="P1214" i="7"/>
  <c r="Q1214" i="7"/>
  <c r="R1214" i="7"/>
  <c r="S1214" i="7"/>
  <c r="F1215" i="7"/>
  <c r="G1215" i="7"/>
  <c r="H1215" i="7"/>
  <c r="I1215" i="7"/>
  <c r="J1215" i="7"/>
  <c r="K1215" i="7"/>
  <c r="L1215" i="7"/>
  <c r="M1215" i="7"/>
  <c r="N1215" i="7"/>
  <c r="O1215" i="7"/>
  <c r="P1215" i="7"/>
  <c r="Q1215" i="7"/>
  <c r="R1215" i="7"/>
  <c r="S1215" i="7"/>
  <c r="F1216" i="7"/>
  <c r="G1216" i="7"/>
  <c r="H1216" i="7"/>
  <c r="I1216" i="7"/>
  <c r="J1216" i="7"/>
  <c r="K1216" i="7"/>
  <c r="L1216" i="7"/>
  <c r="M1216" i="7"/>
  <c r="N1216" i="7"/>
  <c r="O1216" i="7"/>
  <c r="P1216" i="7"/>
  <c r="Q1216" i="7"/>
  <c r="R1216" i="7"/>
  <c r="S1216" i="7"/>
  <c r="D1216" i="7" s="1"/>
  <c r="F1217" i="7"/>
  <c r="G1217" i="7"/>
  <c r="H1217" i="7"/>
  <c r="I1217" i="7"/>
  <c r="J1217" i="7"/>
  <c r="K1217" i="7"/>
  <c r="L1217" i="7"/>
  <c r="M1217" i="7"/>
  <c r="N1217" i="7"/>
  <c r="O1217" i="7"/>
  <c r="P1217" i="7"/>
  <c r="Q1217" i="7"/>
  <c r="R1217" i="7"/>
  <c r="S1217" i="7"/>
  <c r="F1218" i="7"/>
  <c r="G1218" i="7"/>
  <c r="H1218" i="7"/>
  <c r="I1218" i="7"/>
  <c r="J1218" i="7"/>
  <c r="K1218" i="7"/>
  <c r="L1218" i="7"/>
  <c r="M1218" i="7"/>
  <c r="N1218" i="7"/>
  <c r="O1218" i="7"/>
  <c r="P1218" i="7"/>
  <c r="Q1218" i="7"/>
  <c r="R1218" i="7"/>
  <c r="S1218" i="7"/>
  <c r="F1219" i="7"/>
  <c r="G1219" i="7"/>
  <c r="H1219" i="7"/>
  <c r="I1219" i="7"/>
  <c r="J1219" i="7"/>
  <c r="K1219" i="7"/>
  <c r="L1219" i="7"/>
  <c r="M1219" i="7"/>
  <c r="N1219" i="7"/>
  <c r="O1219" i="7"/>
  <c r="P1219" i="7"/>
  <c r="Q1219" i="7"/>
  <c r="R1219" i="7"/>
  <c r="S1219" i="7"/>
  <c r="D1219" i="7" s="1"/>
  <c r="F1220" i="7"/>
  <c r="G1220" i="7"/>
  <c r="H1220" i="7"/>
  <c r="I1220" i="7"/>
  <c r="J1220" i="7"/>
  <c r="K1220" i="7"/>
  <c r="L1220" i="7"/>
  <c r="M1220" i="7"/>
  <c r="N1220" i="7"/>
  <c r="O1220" i="7"/>
  <c r="P1220" i="7"/>
  <c r="Q1220" i="7"/>
  <c r="R1220" i="7"/>
  <c r="S1220" i="7"/>
  <c r="F1221" i="7"/>
  <c r="G1221" i="7"/>
  <c r="H1221" i="7"/>
  <c r="I1221" i="7"/>
  <c r="J1221" i="7"/>
  <c r="K1221" i="7"/>
  <c r="L1221" i="7"/>
  <c r="M1221" i="7"/>
  <c r="N1221" i="7"/>
  <c r="O1221" i="7"/>
  <c r="P1221" i="7"/>
  <c r="Q1221" i="7"/>
  <c r="R1221" i="7"/>
  <c r="S1221" i="7"/>
  <c r="F1222" i="7"/>
  <c r="G1222" i="7"/>
  <c r="H1222" i="7"/>
  <c r="I1222" i="7"/>
  <c r="J1222" i="7"/>
  <c r="K1222" i="7"/>
  <c r="L1222" i="7"/>
  <c r="M1222" i="7"/>
  <c r="N1222" i="7"/>
  <c r="O1222" i="7"/>
  <c r="P1222" i="7"/>
  <c r="Q1222" i="7"/>
  <c r="R1222" i="7"/>
  <c r="S1222" i="7"/>
  <c r="D1222" i="7" s="1"/>
  <c r="F1223" i="7"/>
  <c r="G1223" i="7"/>
  <c r="H1223" i="7"/>
  <c r="I1223" i="7"/>
  <c r="J1223" i="7"/>
  <c r="K1223" i="7"/>
  <c r="L1223" i="7"/>
  <c r="M1223" i="7"/>
  <c r="N1223" i="7"/>
  <c r="O1223" i="7"/>
  <c r="P1223" i="7"/>
  <c r="Q1223" i="7"/>
  <c r="R1223" i="7"/>
  <c r="S1223" i="7"/>
  <c r="F1224" i="7"/>
  <c r="G1224" i="7"/>
  <c r="H1224" i="7"/>
  <c r="I1224" i="7"/>
  <c r="J1224" i="7"/>
  <c r="K1224" i="7"/>
  <c r="L1224" i="7"/>
  <c r="M1224" i="7"/>
  <c r="N1224" i="7"/>
  <c r="O1224" i="7"/>
  <c r="P1224" i="7"/>
  <c r="Q1224" i="7"/>
  <c r="R1224" i="7"/>
  <c r="S1224" i="7"/>
  <c r="F1225" i="7"/>
  <c r="G1225" i="7"/>
  <c r="H1225" i="7"/>
  <c r="I1225" i="7"/>
  <c r="J1225" i="7"/>
  <c r="K1225" i="7"/>
  <c r="L1225" i="7"/>
  <c r="M1225" i="7"/>
  <c r="N1225" i="7"/>
  <c r="O1225" i="7"/>
  <c r="P1225" i="7"/>
  <c r="Q1225" i="7"/>
  <c r="R1225" i="7"/>
  <c r="S1225" i="7"/>
  <c r="D1225" i="7" s="1"/>
  <c r="F1226" i="7"/>
  <c r="G1226" i="7"/>
  <c r="H1226" i="7"/>
  <c r="I1226" i="7"/>
  <c r="J1226" i="7"/>
  <c r="K1226" i="7"/>
  <c r="L1226" i="7"/>
  <c r="M1226" i="7"/>
  <c r="N1226" i="7"/>
  <c r="O1226" i="7"/>
  <c r="P1226" i="7"/>
  <c r="Q1226" i="7"/>
  <c r="R1226" i="7"/>
  <c r="S1226" i="7"/>
  <c r="F1227" i="7"/>
  <c r="G1227" i="7"/>
  <c r="H1227" i="7"/>
  <c r="I1227" i="7"/>
  <c r="J1227" i="7"/>
  <c r="K1227" i="7"/>
  <c r="L1227" i="7"/>
  <c r="M1227" i="7"/>
  <c r="N1227" i="7"/>
  <c r="O1227" i="7"/>
  <c r="P1227" i="7"/>
  <c r="Q1227" i="7"/>
  <c r="R1227" i="7"/>
  <c r="S1227" i="7"/>
  <c r="F1228" i="7"/>
  <c r="G1228" i="7"/>
  <c r="H1228" i="7"/>
  <c r="I1228" i="7"/>
  <c r="J1228" i="7"/>
  <c r="K1228" i="7"/>
  <c r="L1228" i="7"/>
  <c r="M1228" i="7"/>
  <c r="N1228" i="7"/>
  <c r="O1228" i="7"/>
  <c r="P1228" i="7"/>
  <c r="Q1228" i="7"/>
  <c r="R1228" i="7"/>
  <c r="S1228" i="7"/>
  <c r="D1228" i="7" s="1"/>
  <c r="F1229" i="7"/>
  <c r="G1229" i="7"/>
  <c r="H1229" i="7"/>
  <c r="I1229" i="7"/>
  <c r="J1229" i="7"/>
  <c r="K1229" i="7"/>
  <c r="L1229" i="7"/>
  <c r="M1229" i="7"/>
  <c r="N1229" i="7"/>
  <c r="O1229" i="7"/>
  <c r="P1229" i="7"/>
  <c r="Q1229" i="7"/>
  <c r="R1229" i="7"/>
  <c r="S1229" i="7"/>
  <c r="F1230" i="7"/>
  <c r="G1230" i="7"/>
  <c r="H1230" i="7"/>
  <c r="I1230" i="7"/>
  <c r="J1230" i="7"/>
  <c r="K1230" i="7"/>
  <c r="L1230" i="7"/>
  <c r="M1230" i="7"/>
  <c r="N1230" i="7"/>
  <c r="O1230" i="7"/>
  <c r="P1230" i="7"/>
  <c r="Q1230" i="7"/>
  <c r="R1230" i="7"/>
  <c r="S1230" i="7"/>
  <c r="F1231" i="7"/>
  <c r="G1231" i="7"/>
  <c r="H1231" i="7"/>
  <c r="I1231" i="7"/>
  <c r="J1231" i="7"/>
  <c r="K1231" i="7"/>
  <c r="L1231" i="7"/>
  <c r="M1231" i="7"/>
  <c r="N1231" i="7"/>
  <c r="O1231" i="7"/>
  <c r="P1231" i="7"/>
  <c r="Q1231" i="7"/>
  <c r="R1231" i="7"/>
  <c r="S1231" i="7"/>
  <c r="D1231" i="7" s="1"/>
  <c r="F1232" i="7"/>
  <c r="G1232" i="7"/>
  <c r="H1232" i="7"/>
  <c r="I1232" i="7"/>
  <c r="J1232" i="7"/>
  <c r="K1232" i="7"/>
  <c r="L1232" i="7"/>
  <c r="M1232" i="7"/>
  <c r="N1232" i="7"/>
  <c r="O1232" i="7"/>
  <c r="P1232" i="7"/>
  <c r="Q1232" i="7"/>
  <c r="R1232" i="7"/>
  <c r="S1232" i="7"/>
  <c r="F1233" i="7"/>
  <c r="G1233" i="7"/>
  <c r="H1233" i="7"/>
  <c r="I1233" i="7"/>
  <c r="J1233" i="7"/>
  <c r="K1233" i="7"/>
  <c r="L1233" i="7"/>
  <c r="M1233" i="7"/>
  <c r="N1233" i="7"/>
  <c r="O1233" i="7"/>
  <c r="P1233" i="7"/>
  <c r="Q1233" i="7"/>
  <c r="R1233" i="7"/>
  <c r="S1233" i="7"/>
  <c r="F1234" i="7"/>
  <c r="G1234" i="7"/>
  <c r="H1234" i="7"/>
  <c r="I1234" i="7"/>
  <c r="J1234" i="7"/>
  <c r="K1234" i="7"/>
  <c r="L1234" i="7"/>
  <c r="M1234" i="7"/>
  <c r="N1234" i="7"/>
  <c r="O1234" i="7"/>
  <c r="P1234" i="7"/>
  <c r="Q1234" i="7"/>
  <c r="R1234" i="7"/>
  <c r="S1234" i="7"/>
  <c r="D1234" i="7" s="1"/>
  <c r="F1235" i="7"/>
  <c r="G1235" i="7"/>
  <c r="H1235" i="7"/>
  <c r="I1235" i="7"/>
  <c r="J1235" i="7"/>
  <c r="K1235" i="7"/>
  <c r="L1235" i="7"/>
  <c r="M1235" i="7"/>
  <c r="N1235" i="7"/>
  <c r="O1235" i="7"/>
  <c r="P1235" i="7"/>
  <c r="Q1235" i="7"/>
  <c r="R1235" i="7"/>
  <c r="S1235" i="7"/>
  <c r="F1236" i="7"/>
  <c r="G1236" i="7"/>
  <c r="H1236" i="7"/>
  <c r="I1236" i="7"/>
  <c r="J1236" i="7"/>
  <c r="K1236" i="7"/>
  <c r="L1236" i="7"/>
  <c r="M1236" i="7"/>
  <c r="N1236" i="7"/>
  <c r="O1236" i="7"/>
  <c r="P1236" i="7"/>
  <c r="Q1236" i="7"/>
  <c r="R1236" i="7"/>
  <c r="S1236" i="7"/>
  <c r="F1237" i="7"/>
  <c r="G1237" i="7"/>
  <c r="H1237" i="7"/>
  <c r="I1237" i="7"/>
  <c r="J1237" i="7"/>
  <c r="K1237" i="7"/>
  <c r="L1237" i="7"/>
  <c r="M1237" i="7"/>
  <c r="N1237" i="7"/>
  <c r="O1237" i="7"/>
  <c r="P1237" i="7"/>
  <c r="Q1237" i="7"/>
  <c r="R1237" i="7"/>
  <c r="S1237" i="7"/>
  <c r="D1237" i="7" s="1"/>
  <c r="F1238" i="7"/>
  <c r="G1238" i="7"/>
  <c r="H1238" i="7"/>
  <c r="I1238" i="7"/>
  <c r="J1238" i="7"/>
  <c r="K1238" i="7"/>
  <c r="L1238" i="7"/>
  <c r="M1238" i="7"/>
  <c r="N1238" i="7"/>
  <c r="O1238" i="7"/>
  <c r="P1238" i="7"/>
  <c r="Q1238" i="7"/>
  <c r="R1238" i="7"/>
  <c r="S1238" i="7"/>
  <c r="F1239" i="7"/>
  <c r="G1239" i="7"/>
  <c r="H1239" i="7"/>
  <c r="I1239" i="7"/>
  <c r="J1239" i="7"/>
  <c r="K1239" i="7"/>
  <c r="L1239" i="7"/>
  <c r="M1239" i="7"/>
  <c r="N1239" i="7"/>
  <c r="O1239" i="7"/>
  <c r="P1239" i="7"/>
  <c r="Q1239" i="7"/>
  <c r="R1239" i="7"/>
  <c r="S1239" i="7"/>
  <c r="F1240" i="7"/>
  <c r="G1240" i="7"/>
  <c r="H1240" i="7"/>
  <c r="I1240" i="7"/>
  <c r="J1240" i="7"/>
  <c r="K1240" i="7"/>
  <c r="L1240" i="7"/>
  <c r="M1240" i="7"/>
  <c r="N1240" i="7"/>
  <c r="O1240" i="7"/>
  <c r="P1240" i="7"/>
  <c r="Q1240" i="7"/>
  <c r="R1240" i="7"/>
  <c r="S1240" i="7"/>
  <c r="D1240" i="7" s="1"/>
  <c r="F1241" i="7"/>
  <c r="G1241" i="7"/>
  <c r="H1241" i="7"/>
  <c r="I1241" i="7"/>
  <c r="J1241" i="7"/>
  <c r="K1241" i="7"/>
  <c r="L1241" i="7"/>
  <c r="M1241" i="7"/>
  <c r="N1241" i="7"/>
  <c r="O1241" i="7"/>
  <c r="P1241" i="7"/>
  <c r="Q1241" i="7"/>
  <c r="R1241" i="7"/>
  <c r="S1241" i="7"/>
  <c r="F1242" i="7"/>
  <c r="G1242" i="7"/>
  <c r="H1242" i="7"/>
  <c r="I1242" i="7"/>
  <c r="J1242" i="7"/>
  <c r="K1242" i="7"/>
  <c r="L1242" i="7"/>
  <c r="M1242" i="7"/>
  <c r="N1242" i="7"/>
  <c r="O1242" i="7"/>
  <c r="P1242" i="7"/>
  <c r="Q1242" i="7"/>
  <c r="R1242" i="7"/>
  <c r="S1242" i="7"/>
  <c r="F1243" i="7"/>
  <c r="G1243" i="7"/>
  <c r="H1243" i="7"/>
  <c r="I1243" i="7"/>
  <c r="J1243" i="7"/>
  <c r="K1243" i="7"/>
  <c r="L1243" i="7"/>
  <c r="M1243" i="7"/>
  <c r="N1243" i="7"/>
  <c r="O1243" i="7"/>
  <c r="P1243" i="7"/>
  <c r="Q1243" i="7"/>
  <c r="R1243" i="7"/>
  <c r="S1243" i="7"/>
  <c r="D1243" i="7" s="1"/>
  <c r="F1244" i="7"/>
  <c r="G1244" i="7"/>
  <c r="H1244" i="7"/>
  <c r="I1244" i="7"/>
  <c r="J1244" i="7"/>
  <c r="K1244" i="7"/>
  <c r="L1244" i="7"/>
  <c r="M1244" i="7"/>
  <c r="N1244" i="7"/>
  <c r="O1244" i="7"/>
  <c r="P1244" i="7"/>
  <c r="Q1244" i="7"/>
  <c r="R1244" i="7"/>
  <c r="S1244" i="7"/>
  <c r="F1245" i="7"/>
  <c r="G1245" i="7"/>
  <c r="H1245" i="7"/>
  <c r="I1245" i="7"/>
  <c r="J1245" i="7"/>
  <c r="K1245" i="7"/>
  <c r="L1245" i="7"/>
  <c r="M1245" i="7"/>
  <c r="N1245" i="7"/>
  <c r="O1245" i="7"/>
  <c r="P1245" i="7"/>
  <c r="Q1245" i="7"/>
  <c r="R1245" i="7"/>
  <c r="S1245" i="7"/>
  <c r="F1246" i="7"/>
  <c r="G1246" i="7"/>
  <c r="H1246" i="7"/>
  <c r="I1246" i="7"/>
  <c r="J1246" i="7"/>
  <c r="K1246" i="7"/>
  <c r="L1246" i="7"/>
  <c r="M1246" i="7"/>
  <c r="N1246" i="7"/>
  <c r="O1246" i="7"/>
  <c r="P1246" i="7"/>
  <c r="Q1246" i="7"/>
  <c r="R1246" i="7"/>
  <c r="S1246" i="7"/>
  <c r="D1246" i="7" s="1"/>
  <c r="F1247" i="7"/>
  <c r="G1247" i="7"/>
  <c r="H1247" i="7"/>
  <c r="I1247" i="7"/>
  <c r="J1247" i="7"/>
  <c r="K1247" i="7"/>
  <c r="L1247" i="7"/>
  <c r="M1247" i="7"/>
  <c r="N1247" i="7"/>
  <c r="O1247" i="7"/>
  <c r="P1247" i="7"/>
  <c r="Q1247" i="7"/>
  <c r="R1247" i="7"/>
  <c r="S1247" i="7"/>
  <c r="F1248" i="7"/>
  <c r="G1248" i="7"/>
  <c r="H1248" i="7"/>
  <c r="I1248" i="7"/>
  <c r="J1248" i="7"/>
  <c r="K1248" i="7"/>
  <c r="L1248" i="7"/>
  <c r="M1248" i="7"/>
  <c r="N1248" i="7"/>
  <c r="O1248" i="7"/>
  <c r="P1248" i="7"/>
  <c r="Q1248" i="7"/>
  <c r="R1248" i="7"/>
  <c r="S1248" i="7"/>
  <c r="F1249" i="7"/>
  <c r="G1249" i="7"/>
  <c r="H1249" i="7"/>
  <c r="I1249" i="7"/>
  <c r="J1249" i="7"/>
  <c r="K1249" i="7"/>
  <c r="L1249" i="7"/>
  <c r="M1249" i="7"/>
  <c r="N1249" i="7"/>
  <c r="O1249" i="7"/>
  <c r="P1249" i="7"/>
  <c r="Q1249" i="7"/>
  <c r="R1249" i="7"/>
  <c r="S1249" i="7"/>
  <c r="D1249" i="7" s="1"/>
  <c r="F1250" i="7"/>
  <c r="G1250" i="7"/>
  <c r="H1250" i="7"/>
  <c r="I1250" i="7"/>
  <c r="J1250" i="7"/>
  <c r="K1250" i="7"/>
  <c r="L1250" i="7"/>
  <c r="M1250" i="7"/>
  <c r="N1250" i="7"/>
  <c r="O1250" i="7"/>
  <c r="P1250" i="7"/>
  <c r="Q1250" i="7"/>
  <c r="R1250" i="7"/>
  <c r="S1250" i="7"/>
  <c r="F1251" i="7"/>
  <c r="G1251" i="7"/>
  <c r="H1251" i="7"/>
  <c r="I1251" i="7"/>
  <c r="J1251" i="7"/>
  <c r="K1251" i="7"/>
  <c r="L1251" i="7"/>
  <c r="M1251" i="7"/>
  <c r="N1251" i="7"/>
  <c r="O1251" i="7"/>
  <c r="P1251" i="7"/>
  <c r="Q1251" i="7"/>
  <c r="R1251" i="7"/>
  <c r="S1251" i="7"/>
  <c r="F1252" i="7"/>
  <c r="G1252" i="7"/>
  <c r="H1252" i="7"/>
  <c r="I1252" i="7"/>
  <c r="J1252" i="7"/>
  <c r="K1252" i="7"/>
  <c r="L1252" i="7"/>
  <c r="M1252" i="7"/>
  <c r="N1252" i="7"/>
  <c r="O1252" i="7"/>
  <c r="P1252" i="7"/>
  <c r="Q1252" i="7"/>
  <c r="R1252" i="7"/>
  <c r="S1252" i="7"/>
  <c r="D1252" i="7" s="1"/>
  <c r="F1253" i="7"/>
  <c r="G1253" i="7"/>
  <c r="H1253" i="7"/>
  <c r="I1253" i="7"/>
  <c r="J1253" i="7"/>
  <c r="K1253" i="7"/>
  <c r="L1253" i="7"/>
  <c r="M1253" i="7"/>
  <c r="N1253" i="7"/>
  <c r="O1253" i="7"/>
  <c r="P1253" i="7"/>
  <c r="Q1253" i="7"/>
  <c r="R1253" i="7"/>
  <c r="S1253" i="7"/>
  <c r="F1254" i="7"/>
  <c r="G1254" i="7"/>
  <c r="H1254" i="7"/>
  <c r="I1254" i="7"/>
  <c r="J1254" i="7"/>
  <c r="K1254" i="7"/>
  <c r="L1254" i="7"/>
  <c r="M1254" i="7"/>
  <c r="N1254" i="7"/>
  <c r="O1254" i="7"/>
  <c r="P1254" i="7"/>
  <c r="Q1254" i="7"/>
  <c r="R1254" i="7"/>
  <c r="S1254" i="7"/>
  <c r="F1255" i="7"/>
  <c r="G1255" i="7"/>
  <c r="H1255" i="7"/>
  <c r="I1255" i="7"/>
  <c r="J1255" i="7"/>
  <c r="K1255" i="7"/>
  <c r="L1255" i="7"/>
  <c r="M1255" i="7"/>
  <c r="N1255" i="7"/>
  <c r="O1255" i="7"/>
  <c r="P1255" i="7"/>
  <c r="Q1255" i="7"/>
  <c r="R1255" i="7"/>
  <c r="S1255" i="7"/>
  <c r="D1255" i="7" s="1"/>
  <c r="F1256" i="7"/>
  <c r="G1256" i="7"/>
  <c r="H1256" i="7"/>
  <c r="I1256" i="7"/>
  <c r="J1256" i="7"/>
  <c r="K1256" i="7"/>
  <c r="L1256" i="7"/>
  <c r="M1256" i="7"/>
  <c r="N1256" i="7"/>
  <c r="O1256" i="7"/>
  <c r="P1256" i="7"/>
  <c r="Q1256" i="7"/>
  <c r="R1256" i="7"/>
  <c r="S1256" i="7"/>
  <c r="F1257" i="7"/>
  <c r="G1257" i="7"/>
  <c r="H1257" i="7"/>
  <c r="I1257" i="7"/>
  <c r="J1257" i="7"/>
  <c r="K1257" i="7"/>
  <c r="L1257" i="7"/>
  <c r="M1257" i="7"/>
  <c r="N1257" i="7"/>
  <c r="O1257" i="7"/>
  <c r="P1257" i="7"/>
  <c r="Q1257" i="7"/>
  <c r="R1257" i="7"/>
  <c r="S1257" i="7"/>
  <c r="F1258" i="7"/>
  <c r="G1258" i="7"/>
  <c r="H1258" i="7"/>
  <c r="I1258" i="7"/>
  <c r="J1258" i="7"/>
  <c r="K1258" i="7"/>
  <c r="L1258" i="7"/>
  <c r="M1258" i="7"/>
  <c r="N1258" i="7"/>
  <c r="O1258" i="7"/>
  <c r="P1258" i="7"/>
  <c r="Q1258" i="7"/>
  <c r="R1258" i="7"/>
  <c r="S1258" i="7"/>
  <c r="D1258" i="7" s="1"/>
  <c r="F1259" i="7"/>
  <c r="G1259" i="7"/>
  <c r="H1259" i="7"/>
  <c r="I1259" i="7"/>
  <c r="J1259" i="7"/>
  <c r="K1259" i="7"/>
  <c r="L1259" i="7"/>
  <c r="M1259" i="7"/>
  <c r="N1259" i="7"/>
  <c r="O1259" i="7"/>
  <c r="P1259" i="7"/>
  <c r="Q1259" i="7"/>
  <c r="R1259" i="7"/>
  <c r="S1259" i="7"/>
  <c r="F1260" i="7"/>
  <c r="G1260" i="7"/>
  <c r="H1260" i="7"/>
  <c r="I1260" i="7"/>
  <c r="J1260" i="7"/>
  <c r="K1260" i="7"/>
  <c r="L1260" i="7"/>
  <c r="M1260" i="7"/>
  <c r="N1260" i="7"/>
  <c r="O1260" i="7"/>
  <c r="P1260" i="7"/>
  <c r="Q1260" i="7"/>
  <c r="R1260" i="7"/>
  <c r="S1260" i="7"/>
  <c r="F1261" i="7"/>
  <c r="G1261" i="7"/>
  <c r="H1261" i="7"/>
  <c r="I1261" i="7"/>
  <c r="J1261" i="7"/>
  <c r="K1261" i="7"/>
  <c r="L1261" i="7"/>
  <c r="M1261" i="7"/>
  <c r="N1261" i="7"/>
  <c r="O1261" i="7"/>
  <c r="P1261" i="7"/>
  <c r="Q1261" i="7"/>
  <c r="R1261" i="7"/>
  <c r="S1261" i="7"/>
  <c r="D1261" i="7" s="1"/>
  <c r="F1262" i="7"/>
  <c r="G1262" i="7"/>
  <c r="H1262" i="7"/>
  <c r="I1262" i="7"/>
  <c r="J1262" i="7"/>
  <c r="K1262" i="7"/>
  <c r="L1262" i="7"/>
  <c r="M1262" i="7"/>
  <c r="N1262" i="7"/>
  <c r="O1262" i="7"/>
  <c r="P1262" i="7"/>
  <c r="Q1262" i="7"/>
  <c r="R1262" i="7"/>
  <c r="S1262" i="7"/>
  <c r="F1263" i="7"/>
  <c r="G1263" i="7"/>
  <c r="H1263" i="7"/>
  <c r="I1263" i="7"/>
  <c r="J1263" i="7"/>
  <c r="K1263" i="7"/>
  <c r="L1263" i="7"/>
  <c r="M1263" i="7"/>
  <c r="N1263" i="7"/>
  <c r="O1263" i="7"/>
  <c r="P1263" i="7"/>
  <c r="Q1263" i="7"/>
  <c r="R1263" i="7"/>
  <c r="S1263" i="7"/>
  <c r="F1264" i="7"/>
  <c r="G1264" i="7"/>
  <c r="H1264" i="7"/>
  <c r="I1264" i="7"/>
  <c r="J1264" i="7"/>
  <c r="K1264" i="7"/>
  <c r="L1264" i="7"/>
  <c r="M1264" i="7"/>
  <c r="N1264" i="7"/>
  <c r="O1264" i="7"/>
  <c r="P1264" i="7"/>
  <c r="Q1264" i="7"/>
  <c r="R1264" i="7"/>
  <c r="S1264" i="7"/>
  <c r="D1264" i="7" s="1"/>
  <c r="F1265" i="7"/>
  <c r="G1265" i="7"/>
  <c r="H1265" i="7"/>
  <c r="I1265" i="7"/>
  <c r="J1265" i="7"/>
  <c r="K1265" i="7"/>
  <c r="L1265" i="7"/>
  <c r="M1265" i="7"/>
  <c r="N1265" i="7"/>
  <c r="O1265" i="7"/>
  <c r="P1265" i="7"/>
  <c r="Q1265" i="7"/>
  <c r="R1265" i="7"/>
  <c r="S1265" i="7"/>
  <c r="F1266" i="7"/>
  <c r="G1266" i="7"/>
  <c r="H1266" i="7"/>
  <c r="I1266" i="7"/>
  <c r="J1266" i="7"/>
  <c r="K1266" i="7"/>
  <c r="L1266" i="7"/>
  <c r="M1266" i="7"/>
  <c r="N1266" i="7"/>
  <c r="O1266" i="7"/>
  <c r="P1266" i="7"/>
  <c r="Q1266" i="7"/>
  <c r="R1266" i="7"/>
  <c r="S1266" i="7"/>
  <c r="F1267" i="7"/>
  <c r="G1267" i="7"/>
  <c r="H1267" i="7"/>
  <c r="I1267" i="7"/>
  <c r="J1267" i="7"/>
  <c r="K1267" i="7"/>
  <c r="L1267" i="7"/>
  <c r="M1267" i="7"/>
  <c r="N1267" i="7"/>
  <c r="O1267" i="7"/>
  <c r="P1267" i="7"/>
  <c r="Q1267" i="7"/>
  <c r="R1267" i="7"/>
  <c r="S1267" i="7"/>
  <c r="D1267" i="7" s="1"/>
  <c r="F1268" i="7"/>
  <c r="G1268" i="7"/>
  <c r="H1268" i="7"/>
  <c r="I1268" i="7"/>
  <c r="J1268" i="7"/>
  <c r="K1268" i="7"/>
  <c r="L1268" i="7"/>
  <c r="M1268" i="7"/>
  <c r="N1268" i="7"/>
  <c r="O1268" i="7"/>
  <c r="P1268" i="7"/>
  <c r="Q1268" i="7"/>
  <c r="R1268" i="7"/>
  <c r="S1268" i="7"/>
  <c r="F1269" i="7"/>
  <c r="G1269" i="7"/>
  <c r="H1269" i="7"/>
  <c r="I1269" i="7"/>
  <c r="J1269" i="7"/>
  <c r="K1269" i="7"/>
  <c r="L1269" i="7"/>
  <c r="M1269" i="7"/>
  <c r="N1269" i="7"/>
  <c r="O1269" i="7"/>
  <c r="P1269" i="7"/>
  <c r="Q1269" i="7"/>
  <c r="R1269" i="7"/>
  <c r="S1269" i="7"/>
  <c r="F1270" i="7"/>
  <c r="G1270" i="7"/>
  <c r="H1270" i="7"/>
  <c r="I1270" i="7"/>
  <c r="J1270" i="7"/>
  <c r="K1270" i="7"/>
  <c r="L1270" i="7"/>
  <c r="M1270" i="7"/>
  <c r="N1270" i="7"/>
  <c r="O1270" i="7"/>
  <c r="P1270" i="7"/>
  <c r="Q1270" i="7"/>
  <c r="R1270" i="7"/>
  <c r="S1270" i="7"/>
  <c r="D1270" i="7" s="1"/>
  <c r="F1271" i="7"/>
  <c r="G1271" i="7"/>
  <c r="H1271" i="7"/>
  <c r="I1271" i="7"/>
  <c r="J1271" i="7"/>
  <c r="K1271" i="7"/>
  <c r="L1271" i="7"/>
  <c r="M1271" i="7"/>
  <c r="N1271" i="7"/>
  <c r="O1271" i="7"/>
  <c r="P1271" i="7"/>
  <c r="Q1271" i="7"/>
  <c r="R1271" i="7"/>
  <c r="S1271" i="7"/>
  <c r="F1272" i="7"/>
  <c r="G1272" i="7"/>
  <c r="H1272" i="7"/>
  <c r="I1272" i="7"/>
  <c r="J1272" i="7"/>
  <c r="K1272" i="7"/>
  <c r="L1272" i="7"/>
  <c r="M1272" i="7"/>
  <c r="N1272" i="7"/>
  <c r="O1272" i="7"/>
  <c r="P1272" i="7"/>
  <c r="Q1272" i="7"/>
  <c r="R1272" i="7"/>
  <c r="S1272" i="7"/>
  <c r="F1273" i="7"/>
  <c r="G1273" i="7"/>
  <c r="H1273" i="7"/>
  <c r="I1273" i="7"/>
  <c r="J1273" i="7"/>
  <c r="K1273" i="7"/>
  <c r="L1273" i="7"/>
  <c r="M1273" i="7"/>
  <c r="N1273" i="7"/>
  <c r="O1273" i="7"/>
  <c r="P1273" i="7"/>
  <c r="Q1273" i="7"/>
  <c r="R1273" i="7"/>
  <c r="S1273" i="7"/>
  <c r="D1273" i="7" s="1"/>
  <c r="F1274" i="7"/>
  <c r="G1274" i="7"/>
  <c r="H1274" i="7"/>
  <c r="I1274" i="7"/>
  <c r="J1274" i="7"/>
  <c r="K1274" i="7"/>
  <c r="L1274" i="7"/>
  <c r="M1274" i="7"/>
  <c r="N1274" i="7"/>
  <c r="O1274" i="7"/>
  <c r="P1274" i="7"/>
  <c r="Q1274" i="7"/>
  <c r="R1274" i="7"/>
  <c r="S1274" i="7"/>
  <c r="F1275" i="7"/>
  <c r="G1275" i="7"/>
  <c r="H1275" i="7"/>
  <c r="I1275" i="7"/>
  <c r="J1275" i="7"/>
  <c r="K1275" i="7"/>
  <c r="L1275" i="7"/>
  <c r="M1275" i="7"/>
  <c r="N1275" i="7"/>
  <c r="O1275" i="7"/>
  <c r="P1275" i="7"/>
  <c r="Q1275" i="7"/>
  <c r="R1275" i="7"/>
  <c r="S1275" i="7"/>
  <c r="F1276" i="7"/>
  <c r="G1276" i="7"/>
  <c r="H1276" i="7"/>
  <c r="I1276" i="7"/>
  <c r="J1276" i="7"/>
  <c r="K1276" i="7"/>
  <c r="L1276" i="7"/>
  <c r="M1276" i="7"/>
  <c r="N1276" i="7"/>
  <c r="O1276" i="7"/>
  <c r="P1276" i="7"/>
  <c r="Q1276" i="7"/>
  <c r="R1276" i="7"/>
  <c r="S1276" i="7"/>
  <c r="D1276" i="7" s="1"/>
  <c r="F1277" i="7"/>
  <c r="G1277" i="7"/>
  <c r="H1277" i="7"/>
  <c r="I1277" i="7"/>
  <c r="J1277" i="7"/>
  <c r="K1277" i="7"/>
  <c r="L1277" i="7"/>
  <c r="M1277" i="7"/>
  <c r="N1277" i="7"/>
  <c r="O1277" i="7"/>
  <c r="P1277" i="7"/>
  <c r="Q1277" i="7"/>
  <c r="R1277" i="7"/>
  <c r="S1277" i="7"/>
  <c r="F1278" i="7"/>
  <c r="G1278" i="7"/>
  <c r="H1278" i="7"/>
  <c r="I1278" i="7"/>
  <c r="J1278" i="7"/>
  <c r="K1278" i="7"/>
  <c r="L1278" i="7"/>
  <c r="M1278" i="7"/>
  <c r="N1278" i="7"/>
  <c r="O1278" i="7"/>
  <c r="P1278" i="7"/>
  <c r="Q1278" i="7"/>
  <c r="R1278" i="7"/>
  <c r="S1278" i="7"/>
  <c r="F1279" i="7"/>
  <c r="G1279" i="7"/>
  <c r="H1279" i="7"/>
  <c r="I1279" i="7"/>
  <c r="J1279" i="7"/>
  <c r="K1279" i="7"/>
  <c r="L1279" i="7"/>
  <c r="M1279" i="7"/>
  <c r="N1279" i="7"/>
  <c r="O1279" i="7"/>
  <c r="P1279" i="7"/>
  <c r="Q1279" i="7"/>
  <c r="R1279" i="7"/>
  <c r="S1279" i="7"/>
  <c r="D1279" i="7" s="1"/>
  <c r="F1280" i="7"/>
  <c r="G1280" i="7"/>
  <c r="H1280" i="7"/>
  <c r="I1280" i="7"/>
  <c r="J1280" i="7"/>
  <c r="K1280" i="7"/>
  <c r="L1280" i="7"/>
  <c r="M1280" i="7"/>
  <c r="N1280" i="7"/>
  <c r="O1280" i="7"/>
  <c r="P1280" i="7"/>
  <c r="Q1280" i="7"/>
  <c r="R1280" i="7"/>
  <c r="S1280" i="7"/>
  <c r="F1281" i="7"/>
  <c r="G1281" i="7"/>
  <c r="H1281" i="7"/>
  <c r="I1281" i="7"/>
  <c r="J1281" i="7"/>
  <c r="K1281" i="7"/>
  <c r="L1281" i="7"/>
  <c r="M1281" i="7"/>
  <c r="N1281" i="7"/>
  <c r="O1281" i="7"/>
  <c r="P1281" i="7"/>
  <c r="Q1281" i="7"/>
  <c r="R1281" i="7"/>
  <c r="S1281" i="7"/>
  <c r="F1282" i="7"/>
  <c r="G1282" i="7"/>
  <c r="H1282" i="7"/>
  <c r="I1282" i="7"/>
  <c r="J1282" i="7"/>
  <c r="K1282" i="7"/>
  <c r="L1282" i="7"/>
  <c r="M1282" i="7"/>
  <c r="N1282" i="7"/>
  <c r="O1282" i="7"/>
  <c r="P1282" i="7"/>
  <c r="Q1282" i="7"/>
  <c r="R1282" i="7"/>
  <c r="S1282" i="7"/>
  <c r="D1282" i="7" s="1"/>
  <c r="F1283" i="7"/>
  <c r="G1283" i="7"/>
  <c r="H1283" i="7"/>
  <c r="I1283" i="7"/>
  <c r="J1283" i="7"/>
  <c r="K1283" i="7"/>
  <c r="L1283" i="7"/>
  <c r="M1283" i="7"/>
  <c r="N1283" i="7"/>
  <c r="O1283" i="7"/>
  <c r="P1283" i="7"/>
  <c r="Q1283" i="7"/>
  <c r="R1283" i="7"/>
  <c r="S1283" i="7"/>
  <c r="F1284" i="7"/>
  <c r="G1284" i="7"/>
  <c r="H1284" i="7"/>
  <c r="I1284" i="7"/>
  <c r="J1284" i="7"/>
  <c r="K1284" i="7"/>
  <c r="L1284" i="7"/>
  <c r="M1284" i="7"/>
  <c r="N1284" i="7"/>
  <c r="O1284" i="7"/>
  <c r="P1284" i="7"/>
  <c r="Q1284" i="7"/>
  <c r="R1284" i="7"/>
  <c r="S1284" i="7"/>
  <c r="F1285" i="7"/>
  <c r="G1285" i="7"/>
  <c r="H1285" i="7"/>
  <c r="I1285" i="7"/>
  <c r="J1285" i="7"/>
  <c r="K1285" i="7"/>
  <c r="L1285" i="7"/>
  <c r="M1285" i="7"/>
  <c r="N1285" i="7"/>
  <c r="O1285" i="7"/>
  <c r="P1285" i="7"/>
  <c r="Q1285" i="7"/>
  <c r="R1285" i="7"/>
  <c r="S1285" i="7"/>
  <c r="D1285" i="7" s="1"/>
  <c r="F1286" i="7"/>
  <c r="G1286" i="7"/>
  <c r="H1286" i="7"/>
  <c r="I1286" i="7"/>
  <c r="J1286" i="7"/>
  <c r="K1286" i="7"/>
  <c r="L1286" i="7"/>
  <c r="M1286" i="7"/>
  <c r="N1286" i="7"/>
  <c r="O1286" i="7"/>
  <c r="P1286" i="7"/>
  <c r="Q1286" i="7"/>
  <c r="R1286" i="7"/>
  <c r="S1286" i="7"/>
  <c r="F1287" i="7"/>
  <c r="G1287" i="7"/>
  <c r="H1287" i="7"/>
  <c r="I1287" i="7"/>
  <c r="J1287" i="7"/>
  <c r="K1287" i="7"/>
  <c r="L1287" i="7"/>
  <c r="M1287" i="7"/>
  <c r="N1287" i="7"/>
  <c r="O1287" i="7"/>
  <c r="P1287" i="7"/>
  <c r="Q1287" i="7"/>
  <c r="R1287" i="7"/>
  <c r="S1287" i="7"/>
  <c r="F1288" i="7"/>
  <c r="G1288" i="7"/>
  <c r="H1288" i="7"/>
  <c r="I1288" i="7"/>
  <c r="J1288" i="7"/>
  <c r="K1288" i="7"/>
  <c r="L1288" i="7"/>
  <c r="M1288" i="7"/>
  <c r="N1288" i="7"/>
  <c r="O1288" i="7"/>
  <c r="P1288" i="7"/>
  <c r="Q1288" i="7"/>
  <c r="R1288" i="7"/>
  <c r="S1288" i="7"/>
  <c r="D1288" i="7" s="1"/>
  <c r="F1289" i="7"/>
  <c r="G1289" i="7"/>
  <c r="H1289" i="7"/>
  <c r="I1289" i="7"/>
  <c r="J1289" i="7"/>
  <c r="K1289" i="7"/>
  <c r="L1289" i="7"/>
  <c r="M1289" i="7"/>
  <c r="N1289" i="7"/>
  <c r="O1289" i="7"/>
  <c r="P1289" i="7"/>
  <c r="Q1289" i="7"/>
  <c r="R1289" i="7"/>
  <c r="S1289" i="7"/>
  <c r="F1290" i="7"/>
  <c r="G1290" i="7"/>
  <c r="H1290" i="7"/>
  <c r="I1290" i="7"/>
  <c r="J1290" i="7"/>
  <c r="K1290" i="7"/>
  <c r="L1290" i="7"/>
  <c r="M1290" i="7"/>
  <c r="N1290" i="7"/>
  <c r="O1290" i="7"/>
  <c r="P1290" i="7"/>
  <c r="Q1290" i="7"/>
  <c r="R1290" i="7"/>
  <c r="S1290" i="7"/>
  <c r="F1291" i="7"/>
  <c r="G1291" i="7"/>
  <c r="H1291" i="7"/>
  <c r="I1291" i="7"/>
  <c r="J1291" i="7"/>
  <c r="K1291" i="7"/>
  <c r="L1291" i="7"/>
  <c r="M1291" i="7"/>
  <c r="N1291" i="7"/>
  <c r="O1291" i="7"/>
  <c r="P1291" i="7"/>
  <c r="Q1291" i="7"/>
  <c r="R1291" i="7"/>
  <c r="S1291" i="7"/>
  <c r="D1291" i="7" s="1"/>
  <c r="F1292" i="7"/>
  <c r="G1292" i="7"/>
  <c r="H1292" i="7"/>
  <c r="I1292" i="7"/>
  <c r="J1292" i="7"/>
  <c r="K1292" i="7"/>
  <c r="L1292" i="7"/>
  <c r="M1292" i="7"/>
  <c r="N1292" i="7"/>
  <c r="O1292" i="7"/>
  <c r="P1292" i="7"/>
  <c r="Q1292" i="7"/>
  <c r="R1292" i="7"/>
  <c r="S1292" i="7"/>
  <c r="F1293" i="7"/>
  <c r="G1293" i="7"/>
  <c r="H1293" i="7"/>
  <c r="I1293" i="7"/>
  <c r="J1293" i="7"/>
  <c r="K1293" i="7"/>
  <c r="L1293" i="7"/>
  <c r="M1293" i="7"/>
  <c r="N1293" i="7"/>
  <c r="O1293" i="7"/>
  <c r="P1293" i="7"/>
  <c r="Q1293" i="7"/>
  <c r="R1293" i="7"/>
  <c r="S1293" i="7"/>
  <c r="F1294" i="7"/>
  <c r="G1294" i="7"/>
  <c r="H1294" i="7"/>
  <c r="I1294" i="7"/>
  <c r="J1294" i="7"/>
  <c r="K1294" i="7"/>
  <c r="L1294" i="7"/>
  <c r="M1294" i="7"/>
  <c r="N1294" i="7"/>
  <c r="O1294" i="7"/>
  <c r="P1294" i="7"/>
  <c r="Q1294" i="7"/>
  <c r="R1294" i="7"/>
  <c r="S1294" i="7"/>
  <c r="D1294" i="7" s="1"/>
  <c r="F1295" i="7"/>
  <c r="G1295" i="7"/>
  <c r="H1295" i="7"/>
  <c r="I1295" i="7"/>
  <c r="J1295" i="7"/>
  <c r="K1295" i="7"/>
  <c r="L1295" i="7"/>
  <c r="M1295" i="7"/>
  <c r="N1295" i="7"/>
  <c r="O1295" i="7"/>
  <c r="P1295" i="7"/>
  <c r="Q1295" i="7"/>
  <c r="R1295" i="7"/>
  <c r="S1295" i="7"/>
  <c r="F1296" i="7"/>
  <c r="G1296" i="7"/>
  <c r="H1296" i="7"/>
  <c r="I1296" i="7"/>
  <c r="J1296" i="7"/>
  <c r="K1296" i="7"/>
  <c r="L1296" i="7"/>
  <c r="M1296" i="7"/>
  <c r="N1296" i="7"/>
  <c r="O1296" i="7"/>
  <c r="P1296" i="7"/>
  <c r="Q1296" i="7"/>
  <c r="R1296" i="7"/>
  <c r="S1296" i="7"/>
  <c r="F1297" i="7"/>
  <c r="G1297" i="7"/>
  <c r="H1297" i="7"/>
  <c r="I1297" i="7"/>
  <c r="J1297" i="7"/>
  <c r="K1297" i="7"/>
  <c r="L1297" i="7"/>
  <c r="M1297" i="7"/>
  <c r="N1297" i="7"/>
  <c r="O1297" i="7"/>
  <c r="P1297" i="7"/>
  <c r="Q1297" i="7"/>
  <c r="R1297" i="7"/>
  <c r="S1297" i="7"/>
  <c r="D1297" i="7" s="1"/>
  <c r="F1298" i="7"/>
  <c r="G1298" i="7"/>
  <c r="H1298" i="7"/>
  <c r="I1298" i="7"/>
  <c r="J1298" i="7"/>
  <c r="K1298" i="7"/>
  <c r="L1298" i="7"/>
  <c r="M1298" i="7"/>
  <c r="N1298" i="7"/>
  <c r="O1298" i="7"/>
  <c r="P1298" i="7"/>
  <c r="Q1298" i="7"/>
  <c r="R1298" i="7"/>
  <c r="S1298" i="7"/>
  <c r="F1299" i="7"/>
  <c r="G1299" i="7"/>
  <c r="H1299" i="7"/>
  <c r="I1299" i="7"/>
  <c r="J1299" i="7"/>
  <c r="K1299" i="7"/>
  <c r="L1299" i="7"/>
  <c r="M1299" i="7"/>
  <c r="N1299" i="7"/>
  <c r="O1299" i="7"/>
  <c r="P1299" i="7"/>
  <c r="Q1299" i="7"/>
  <c r="R1299" i="7"/>
  <c r="S1299" i="7"/>
  <c r="F1300" i="7"/>
  <c r="G1300" i="7"/>
  <c r="H1300" i="7"/>
  <c r="I1300" i="7"/>
  <c r="J1300" i="7"/>
  <c r="K1300" i="7"/>
  <c r="L1300" i="7"/>
  <c r="M1300" i="7"/>
  <c r="N1300" i="7"/>
  <c r="O1300" i="7"/>
  <c r="P1300" i="7"/>
  <c r="Q1300" i="7"/>
  <c r="R1300" i="7"/>
  <c r="S1300" i="7"/>
  <c r="D1300" i="7" s="1"/>
  <c r="F1301" i="7"/>
  <c r="G1301" i="7"/>
  <c r="H1301" i="7"/>
  <c r="I1301" i="7"/>
  <c r="J1301" i="7"/>
  <c r="K1301" i="7"/>
  <c r="L1301" i="7"/>
  <c r="M1301" i="7"/>
  <c r="N1301" i="7"/>
  <c r="O1301" i="7"/>
  <c r="P1301" i="7"/>
  <c r="Q1301" i="7"/>
  <c r="R1301" i="7"/>
  <c r="S1301" i="7"/>
  <c r="F1302" i="7"/>
  <c r="G1302" i="7"/>
  <c r="H1302" i="7"/>
  <c r="I1302" i="7"/>
  <c r="J1302" i="7"/>
  <c r="K1302" i="7"/>
  <c r="L1302" i="7"/>
  <c r="M1302" i="7"/>
  <c r="N1302" i="7"/>
  <c r="O1302" i="7"/>
  <c r="P1302" i="7"/>
  <c r="Q1302" i="7"/>
  <c r="R1302" i="7"/>
  <c r="S1302" i="7"/>
  <c r="F1303" i="7"/>
  <c r="G1303" i="7"/>
  <c r="H1303" i="7"/>
  <c r="I1303" i="7"/>
  <c r="J1303" i="7"/>
  <c r="K1303" i="7"/>
  <c r="L1303" i="7"/>
  <c r="M1303" i="7"/>
  <c r="N1303" i="7"/>
  <c r="O1303" i="7"/>
  <c r="P1303" i="7"/>
  <c r="Q1303" i="7"/>
  <c r="R1303" i="7"/>
  <c r="S1303" i="7"/>
  <c r="D1303" i="7" s="1"/>
  <c r="F1304" i="7"/>
  <c r="G1304" i="7"/>
  <c r="H1304" i="7"/>
  <c r="I1304" i="7"/>
  <c r="J1304" i="7"/>
  <c r="K1304" i="7"/>
  <c r="L1304" i="7"/>
  <c r="M1304" i="7"/>
  <c r="N1304" i="7"/>
  <c r="O1304" i="7"/>
  <c r="P1304" i="7"/>
  <c r="Q1304" i="7"/>
  <c r="R1304" i="7"/>
  <c r="S1304" i="7"/>
  <c r="F1305" i="7"/>
  <c r="G1305" i="7"/>
  <c r="H1305" i="7"/>
  <c r="I1305" i="7"/>
  <c r="J1305" i="7"/>
  <c r="K1305" i="7"/>
  <c r="L1305" i="7"/>
  <c r="M1305" i="7"/>
  <c r="N1305" i="7"/>
  <c r="O1305" i="7"/>
  <c r="P1305" i="7"/>
  <c r="Q1305" i="7"/>
  <c r="R1305" i="7"/>
  <c r="S1305" i="7"/>
  <c r="F1306" i="7"/>
  <c r="G1306" i="7"/>
  <c r="H1306" i="7"/>
  <c r="I1306" i="7"/>
  <c r="J1306" i="7"/>
  <c r="K1306" i="7"/>
  <c r="L1306" i="7"/>
  <c r="M1306" i="7"/>
  <c r="N1306" i="7"/>
  <c r="O1306" i="7"/>
  <c r="P1306" i="7"/>
  <c r="Q1306" i="7"/>
  <c r="R1306" i="7"/>
  <c r="S1306" i="7"/>
  <c r="D1306" i="7" s="1"/>
  <c r="F1307" i="7"/>
  <c r="G1307" i="7"/>
  <c r="H1307" i="7"/>
  <c r="I1307" i="7"/>
  <c r="J1307" i="7"/>
  <c r="K1307" i="7"/>
  <c r="L1307" i="7"/>
  <c r="M1307" i="7"/>
  <c r="N1307" i="7"/>
  <c r="O1307" i="7"/>
  <c r="P1307" i="7"/>
  <c r="Q1307" i="7"/>
  <c r="R1307" i="7"/>
  <c r="S1307" i="7"/>
  <c r="F1308" i="7"/>
  <c r="G1308" i="7"/>
  <c r="H1308" i="7"/>
  <c r="I1308" i="7"/>
  <c r="J1308" i="7"/>
  <c r="K1308" i="7"/>
  <c r="L1308" i="7"/>
  <c r="M1308" i="7"/>
  <c r="N1308" i="7"/>
  <c r="O1308" i="7"/>
  <c r="P1308" i="7"/>
  <c r="Q1308" i="7"/>
  <c r="R1308" i="7"/>
  <c r="S1308" i="7"/>
  <c r="F1309" i="7"/>
  <c r="G1309" i="7"/>
  <c r="H1309" i="7"/>
  <c r="I1309" i="7"/>
  <c r="J1309" i="7"/>
  <c r="K1309" i="7"/>
  <c r="L1309" i="7"/>
  <c r="M1309" i="7"/>
  <c r="N1309" i="7"/>
  <c r="O1309" i="7"/>
  <c r="P1309" i="7"/>
  <c r="Q1309" i="7"/>
  <c r="R1309" i="7"/>
  <c r="S1309" i="7"/>
  <c r="D1309" i="7" s="1"/>
  <c r="F1310" i="7"/>
  <c r="G1310" i="7"/>
  <c r="H1310" i="7"/>
  <c r="I1310" i="7"/>
  <c r="J1310" i="7"/>
  <c r="K1310" i="7"/>
  <c r="L1310" i="7"/>
  <c r="M1310" i="7"/>
  <c r="N1310" i="7"/>
  <c r="O1310" i="7"/>
  <c r="P1310" i="7"/>
  <c r="Q1310" i="7"/>
  <c r="R1310" i="7"/>
  <c r="S1310" i="7"/>
  <c r="F1311" i="7"/>
  <c r="G1311" i="7"/>
  <c r="H1311" i="7"/>
  <c r="I1311" i="7"/>
  <c r="J1311" i="7"/>
  <c r="K1311" i="7"/>
  <c r="L1311" i="7"/>
  <c r="M1311" i="7"/>
  <c r="N1311" i="7"/>
  <c r="O1311" i="7"/>
  <c r="P1311" i="7"/>
  <c r="Q1311" i="7"/>
  <c r="R1311" i="7"/>
  <c r="S1311" i="7"/>
  <c r="F1312" i="7"/>
  <c r="G1312" i="7"/>
  <c r="H1312" i="7"/>
  <c r="I1312" i="7"/>
  <c r="J1312" i="7"/>
  <c r="K1312" i="7"/>
  <c r="L1312" i="7"/>
  <c r="M1312" i="7"/>
  <c r="N1312" i="7"/>
  <c r="O1312" i="7"/>
  <c r="P1312" i="7"/>
  <c r="Q1312" i="7"/>
  <c r="R1312" i="7"/>
  <c r="S1312" i="7"/>
  <c r="D1312" i="7" s="1"/>
  <c r="F1313" i="7"/>
  <c r="G1313" i="7"/>
  <c r="H1313" i="7"/>
  <c r="I1313" i="7"/>
  <c r="J1313" i="7"/>
  <c r="K1313" i="7"/>
  <c r="L1313" i="7"/>
  <c r="M1313" i="7"/>
  <c r="N1313" i="7"/>
  <c r="O1313" i="7"/>
  <c r="P1313" i="7"/>
  <c r="Q1313" i="7"/>
  <c r="R1313" i="7"/>
  <c r="S1313" i="7"/>
  <c r="F1314" i="7"/>
  <c r="G1314" i="7"/>
  <c r="H1314" i="7"/>
  <c r="I1314" i="7"/>
  <c r="J1314" i="7"/>
  <c r="K1314" i="7"/>
  <c r="L1314" i="7"/>
  <c r="M1314" i="7"/>
  <c r="N1314" i="7"/>
  <c r="O1314" i="7"/>
  <c r="P1314" i="7"/>
  <c r="Q1314" i="7"/>
  <c r="R1314" i="7"/>
  <c r="S1314" i="7"/>
  <c r="F1315" i="7"/>
  <c r="G1315" i="7"/>
  <c r="H1315" i="7"/>
  <c r="I1315" i="7"/>
  <c r="J1315" i="7"/>
  <c r="K1315" i="7"/>
  <c r="L1315" i="7"/>
  <c r="M1315" i="7"/>
  <c r="N1315" i="7"/>
  <c r="O1315" i="7"/>
  <c r="P1315" i="7"/>
  <c r="Q1315" i="7"/>
  <c r="R1315" i="7"/>
  <c r="S1315" i="7"/>
  <c r="D1315" i="7" s="1"/>
  <c r="F1316" i="7"/>
  <c r="G1316" i="7"/>
  <c r="H1316" i="7"/>
  <c r="I1316" i="7"/>
  <c r="J1316" i="7"/>
  <c r="K1316" i="7"/>
  <c r="L1316" i="7"/>
  <c r="M1316" i="7"/>
  <c r="N1316" i="7"/>
  <c r="O1316" i="7"/>
  <c r="P1316" i="7"/>
  <c r="Q1316" i="7"/>
  <c r="R1316" i="7"/>
  <c r="S1316" i="7"/>
  <c r="F1317" i="7"/>
  <c r="G1317" i="7"/>
  <c r="H1317" i="7"/>
  <c r="I1317" i="7"/>
  <c r="J1317" i="7"/>
  <c r="K1317" i="7"/>
  <c r="L1317" i="7"/>
  <c r="M1317" i="7"/>
  <c r="N1317" i="7"/>
  <c r="O1317" i="7"/>
  <c r="P1317" i="7"/>
  <c r="Q1317" i="7"/>
  <c r="R1317" i="7"/>
  <c r="S1317" i="7"/>
  <c r="F1318" i="7"/>
  <c r="G1318" i="7"/>
  <c r="H1318" i="7"/>
  <c r="I1318" i="7"/>
  <c r="J1318" i="7"/>
  <c r="K1318" i="7"/>
  <c r="L1318" i="7"/>
  <c r="M1318" i="7"/>
  <c r="N1318" i="7"/>
  <c r="O1318" i="7"/>
  <c r="P1318" i="7"/>
  <c r="Q1318" i="7"/>
  <c r="R1318" i="7"/>
  <c r="S1318" i="7"/>
  <c r="D1318" i="7" s="1"/>
  <c r="F1319" i="7"/>
  <c r="G1319" i="7"/>
  <c r="H1319" i="7"/>
  <c r="I1319" i="7"/>
  <c r="J1319" i="7"/>
  <c r="K1319" i="7"/>
  <c r="L1319" i="7"/>
  <c r="M1319" i="7"/>
  <c r="N1319" i="7"/>
  <c r="O1319" i="7"/>
  <c r="P1319" i="7"/>
  <c r="Q1319" i="7"/>
  <c r="R1319" i="7"/>
  <c r="S1319" i="7"/>
  <c r="F1320" i="7"/>
  <c r="G1320" i="7"/>
  <c r="H1320" i="7"/>
  <c r="I1320" i="7"/>
  <c r="J1320" i="7"/>
  <c r="K1320" i="7"/>
  <c r="L1320" i="7"/>
  <c r="M1320" i="7"/>
  <c r="N1320" i="7"/>
  <c r="O1320" i="7"/>
  <c r="P1320" i="7"/>
  <c r="Q1320" i="7"/>
  <c r="R1320" i="7"/>
  <c r="S1320" i="7"/>
  <c r="F1321" i="7"/>
  <c r="G1321" i="7"/>
  <c r="H1321" i="7"/>
  <c r="I1321" i="7"/>
  <c r="J1321" i="7"/>
  <c r="K1321" i="7"/>
  <c r="L1321" i="7"/>
  <c r="M1321" i="7"/>
  <c r="N1321" i="7"/>
  <c r="O1321" i="7"/>
  <c r="P1321" i="7"/>
  <c r="Q1321" i="7"/>
  <c r="R1321" i="7"/>
  <c r="S1321" i="7"/>
  <c r="D1321" i="7" s="1"/>
  <c r="F1322" i="7"/>
  <c r="G1322" i="7"/>
  <c r="H1322" i="7"/>
  <c r="I1322" i="7"/>
  <c r="J1322" i="7"/>
  <c r="K1322" i="7"/>
  <c r="L1322" i="7"/>
  <c r="M1322" i="7"/>
  <c r="N1322" i="7"/>
  <c r="O1322" i="7"/>
  <c r="P1322" i="7"/>
  <c r="Q1322" i="7"/>
  <c r="R1322" i="7"/>
  <c r="S1322" i="7"/>
  <c r="F1323" i="7"/>
  <c r="G1323" i="7"/>
  <c r="H1323" i="7"/>
  <c r="I1323" i="7"/>
  <c r="J1323" i="7"/>
  <c r="K1323" i="7"/>
  <c r="L1323" i="7"/>
  <c r="M1323" i="7"/>
  <c r="N1323" i="7"/>
  <c r="O1323" i="7"/>
  <c r="P1323" i="7"/>
  <c r="Q1323" i="7"/>
  <c r="R1323" i="7"/>
  <c r="S1323" i="7"/>
  <c r="F1324" i="7"/>
  <c r="G1324" i="7"/>
  <c r="H1324" i="7"/>
  <c r="I1324" i="7"/>
  <c r="J1324" i="7"/>
  <c r="K1324" i="7"/>
  <c r="L1324" i="7"/>
  <c r="M1324" i="7"/>
  <c r="N1324" i="7"/>
  <c r="O1324" i="7"/>
  <c r="P1324" i="7"/>
  <c r="Q1324" i="7"/>
  <c r="R1324" i="7"/>
  <c r="S1324" i="7"/>
  <c r="D1324" i="7" s="1"/>
  <c r="F1325" i="7"/>
  <c r="G1325" i="7"/>
  <c r="H1325" i="7"/>
  <c r="I1325" i="7"/>
  <c r="J1325" i="7"/>
  <c r="K1325" i="7"/>
  <c r="L1325" i="7"/>
  <c r="M1325" i="7"/>
  <c r="N1325" i="7"/>
  <c r="O1325" i="7"/>
  <c r="P1325" i="7"/>
  <c r="Q1325" i="7"/>
  <c r="R1325" i="7"/>
  <c r="S1325" i="7"/>
  <c r="F1326" i="7"/>
  <c r="G1326" i="7"/>
  <c r="H1326" i="7"/>
  <c r="I1326" i="7"/>
  <c r="J1326" i="7"/>
  <c r="K1326" i="7"/>
  <c r="L1326" i="7"/>
  <c r="M1326" i="7"/>
  <c r="N1326" i="7"/>
  <c r="O1326" i="7"/>
  <c r="P1326" i="7"/>
  <c r="Q1326" i="7"/>
  <c r="R1326" i="7"/>
  <c r="S1326" i="7"/>
  <c r="F1327" i="7"/>
  <c r="G1327" i="7"/>
  <c r="H1327" i="7"/>
  <c r="I1327" i="7"/>
  <c r="J1327" i="7"/>
  <c r="K1327" i="7"/>
  <c r="L1327" i="7"/>
  <c r="M1327" i="7"/>
  <c r="N1327" i="7"/>
  <c r="O1327" i="7"/>
  <c r="P1327" i="7"/>
  <c r="Q1327" i="7"/>
  <c r="R1327" i="7"/>
  <c r="S1327" i="7"/>
  <c r="D1327" i="7" s="1"/>
  <c r="F1328" i="7"/>
  <c r="G1328" i="7"/>
  <c r="H1328" i="7"/>
  <c r="I1328" i="7"/>
  <c r="J1328" i="7"/>
  <c r="K1328" i="7"/>
  <c r="L1328" i="7"/>
  <c r="M1328" i="7"/>
  <c r="N1328" i="7"/>
  <c r="O1328" i="7"/>
  <c r="P1328" i="7"/>
  <c r="Q1328" i="7"/>
  <c r="R1328" i="7"/>
  <c r="S1328" i="7"/>
  <c r="F1329" i="7"/>
  <c r="G1329" i="7"/>
  <c r="H1329" i="7"/>
  <c r="I1329" i="7"/>
  <c r="J1329" i="7"/>
  <c r="K1329" i="7"/>
  <c r="L1329" i="7"/>
  <c r="M1329" i="7"/>
  <c r="N1329" i="7"/>
  <c r="O1329" i="7"/>
  <c r="P1329" i="7"/>
  <c r="Q1329" i="7"/>
  <c r="R1329" i="7"/>
  <c r="S1329" i="7"/>
  <c r="F1330" i="7"/>
  <c r="G1330" i="7"/>
  <c r="H1330" i="7"/>
  <c r="I1330" i="7"/>
  <c r="J1330" i="7"/>
  <c r="K1330" i="7"/>
  <c r="L1330" i="7"/>
  <c r="M1330" i="7"/>
  <c r="N1330" i="7"/>
  <c r="O1330" i="7"/>
  <c r="P1330" i="7"/>
  <c r="Q1330" i="7"/>
  <c r="R1330" i="7"/>
  <c r="S1330" i="7"/>
  <c r="D1330" i="7" s="1"/>
  <c r="F1331" i="7"/>
  <c r="G1331" i="7"/>
  <c r="H1331" i="7"/>
  <c r="I1331" i="7"/>
  <c r="J1331" i="7"/>
  <c r="K1331" i="7"/>
  <c r="L1331" i="7"/>
  <c r="M1331" i="7"/>
  <c r="N1331" i="7"/>
  <c r="O1331" i="7"/>
  <c r="P1331" i="7"/>
  <c r="Q1331" i="7"/>
  <c r="R1331" i="7"/>
  <c r="S1331" i="7"/>
  <c r="F1332" i="7"/>
  <c r="G1332" i="7"/>
  <c r="H1332" i="7"/>
  <c r="I1332" i="7"/>
  <c r="J1332" i="7"/>
  <c r="K1332" i="7"/>
  <c r="L1332" i="7"/>
  <c r="M1332" i="7"/>
  <c r="N1332" i="7"/>
  <c r="O1332" i="7"/>
  <c r="P1332" i="7"/>
  <c r="Q1332" i="7"/>
  <c r="R1332" i="7"/>
  <c r="S1332" i="7"/>
  <c r="F1333" i="7"/>
  <c r="G1333" i="7"/>
  <c r="H1333" i="7"/>
  <c r="I1333" i="7"/>
  <c r="J1333" i="7"/>
  <c r="K1333" i="7"/>
  <c r="L1333" i="7"/>
  <c r="M1333" i="7"/>
  <c r="N1333" i="7"/>
  <c r="O1333" i="7"/>
  <c r="P1333" i="7"/>
  <c r="Q1333" i="7"/>
  <c r="R1333" i="7"/>
  <c r="S1333" i="7"/>
  <c r="D1333" i="7" s="1"/>
  <c r="F1334" i="7"/>
  <c r="G1334" i="7"/>
  <c r="H1334" i="7"/>
  <c r="I1334" i="7"/>
  <c r="J1334" i="7"/>
  <c r="K1334" i="7"/>
  <c r="L1334" i="7"/>
  <c r="M1334" i="7"/>
  <c r="N1334" i="7"/>
  <c r="O1334" i="7"/>
  <c r="P1334" i="7"/>
  <c r="Q1334" i="7"/>
  <c r="R1334" i="7"/>
  <c r="S1334" i="7"/>
  <c r="F1335" i="7"/>
  <c r="G1335" i="7"/>
  <c r="H1335" i="7"/>
  <c r="I1335" i="7"/>
  <c r="J1335" i="7"/>
  <c r="K1335" i="7"/>
  <c r="L1335" i="7"/>
  <c r="M1335" i="7"/>
  <c r="N1335" i="7"/>
  <c r="O1335" i="7"/>
  <c r="P1335" i="7"/>
  <c r="Q1335" i="7"/>
  <c r="R1335" i="7"/>
  <c r="S1335" i="7"/>
  <c r="F1336" i="7"/>
  <c r="G1336" i="7"/>
  <c r="H1336" i="7"/>
  <c r="I1336" i="7"/>
  <c r="J1336" i="7"/>
  <c r="K1336" i="7"/>
  <c r="L1336" i="7"/>
  <c r="M1336" i="7"/>
  <c r="N1336" i="7"/>
  <c r="O1336" i="7"/>
  <c r="P1336" i="7"/>
  <c r="Q1336" i="7"/>
  <c r="R1336" i="7"/>
  <c r="S1336" i="7"/>
  <c r="D1336" i="7" s="1"/>
  <c r="F1337" i="7"/>
  <c r="G1337" i="7"/>
  <c r="H1337" i="7"/>
  <c r="I1337" i="7"/>
  <c r="J1337" i="7"/>
  <c r="K1337" i="7"/>
  <c r="L1337" i="7"/>
  <c r="M1337" i="7"/>
  <c r="N1337" i="7"/>
  <c r="O1337" i="7"/>
  <c r="P1337" i="7"/>
  <c r="Q1337" i="7"/>
  <c r="R1337" i="7"/>
  <c r="S1337" i="7"/>
  <c r="F1338" i="7"/>
  <c r="G1338" i="7"/>
  <c r="H1338" i="7"/>
  <c r="I1338" i="7"/>
  <c r="J1338" i="7"/>
  <c r="K1338" i="7"/>
  <c r="L1338" i="7"/>
  <c r="M1338" i="7"/>
  <c r="N1338" i="7"/>
  <c r="O1338" i="7"/>
  <c r="P1338" i="7"/>
  <c r="Q1338" i="7"/>
  <c r="R1338" i="7"/>
  <c r="S1338" i="7"/>
  <c r="F1339" i="7"/>
  <c r="G1339" i="7"/>
  <c r="H1339" i="7"/>
  <c r="I1339" i="7"/>
  <c r="J1339" i="7"/>
  <c r="K1339" i="7"/>
  <c r="L1339" i="7"/>
  <c r="M1339" i="7"/>
  <c r="N1339" i="7"/>
  <c r="O1339" i="7"/>
  <c r="P1339" i="7"/>
  <c r="Q1339" i="7"/>
  <c r="R1339" i="7"/>
  <c r="S1339" i="7"/>
  <c r="D1339" i="7" s="1"/>
  <c r="F1340" i="7"/>
  <c r="G1340" i="7"/>
  <c r="H1340" i="7"/>
  <c r="I1340" i="7"/>
  <c r="J1340" i="7"/>
  <c r="K1340" i="7"/>
  <c r="L1340" i="7"/>
  <c r="M1340" i="7"/>
  <c r="N1340" i="7"/>
  <c r="O1340" i="7"/>
  <c r="P1340" i="7"/>
  <c r="Q1340" i="7"/>
  <c r="R1340" i="7"/>
  <c r="S1340" i="7"/>
  <c r="F1341" i="7"/>
  <c r="G1341" i="7"/>
  <c r="H1341" i="7"/>
  <c r="I1341" i="7"/>
  <c r="J1341" i="7"/>
  <c r="K1341" i="7"/>
  <c r="L1341" i="7"/>
  <c r="M1341" i="7"/>
  <c r="N1341" i="7"/>
  <c r="O1341" i="7"/>
  <c r="P1341" i="7"/>
  <c r="Q1341" i="7"/>
  <c r="R1341" i="7"/>
  <c r="S1341" i="7"/>
  <c r="F1342" i="7"/>
  <c r="G1342" i="7"/>
  <c r="H1342" i="7"/>
  <c r="I1342" i="7"/>
  <c r="J1342" i="7"/>
  <c r="K1342" i="7"/>
  <c r="L1342" i="7"/>
  <c r="M1342" i="7"/>
  <c r="N1342" i="7"/>
  <c r="O1342" i="7"/>
  <c r="P1342" i="7"/>
  <c r="Q1342" i="7"/>
  <c r="R1342" i="7"/>
  <c r="S1342" i="7"/>
  <c r="D1342" i="7" s="1"/>
  <c r="F1343" i="7"/>
  <c r="G1343" i="7"/>
  <c r="H1343" i="7"/>
  <c r="I1343" i="7"/>
  <c r="J1343" i="7"/>
  <c r="K1343" i="7"/>
  <c r="L1343" i="7"/>
  <c r="M1343" i="7"/>
  <c r="N1343" i="7"/>
  <c r="O1343" i="7"/>
  <c r="P1343" i="7"/>
  <c r="Q1343" i="7"/>
  <c r="R1343" i="7"/>
  <c r="S1343" i="7"/>
  <c r="F1344" i="7"/>
  <c r="G1344" i="7"/>
  <c r="H1344" i="7"/>
  <c r="I1344" i="7"/>
  <c r="J1344" i="7"/>
  <c r="K1344" i="7"/>
  <c r="L1344" i="7"/>
  <c r="M1344" i="7"/>
  <c r="N1344" i="7"/>
  <c r="O1344" i="7"/>
  <c r="P1344" i="7"/>
  <c r="Q1344" i="7"/>
  <c r="R1344" i="7"/>
  <c r="S1344" i="7"/>
  <c r="F1345" i="7"/>
  <c r="G1345" i="7"/>
  <c r="H1345" i="7"/>
  <c r="I1345" i="7"/>
  <c r="J1345" i="7"/>
  <c r="K1345" i="7"/>
  <c r="L1345" i="7"/>
  <c r="M1345" i="7"/>
  <c r="N1345" i="7"/>
  <c r="O1345" i="7"/>
  <c r="P1345" i="7"/>
  <c r="Q1345" i="7"/>
  <c r="R1345" i="7"/>
  <c r="S1345" i="7"/>
  <c r="D1345" i="7" s="1"/>
  <c r="F1346" i="7"/>
  <c r="G1346" i="7"/>
  <c r="H1346" i="7"/>
  <c r="I1346" i="7"/>
  <c r="J1346" i="7"/>
  <c r="K1346" i="7"/>
  <c r="L1346" i="7"/>
  <c r="M1346" i="7"/>
  <c r="N1346" i="7"/>
  <c r="O1346" i="7"/>
  <c r="P1346" i="7"/>
  <c r="Q1346" i="7"/>
  <c r="R1346" i="7"/>
  <c r="S1346" i="7"/>
  <c r="F1347" i="7"/>
  <c r="G1347" i="7"/>
  <c r="H1347" i="7"/>
  <c r="I1347" i="7"/>
  <c r="J1347" i="7"/>
  <c r="K1347" i="7"/>
  <c r="L1347" i="7"/>
  <c r="M1347" i="7"/>
  <c r="N1347" i="7"/>
  <c r="O1347" i="7"/>
  <c r="P1347" i="7"/>
  <c r="Q1347" i="7"/>
  <c r="R1347" i="7"/>
  <c r="S1347" i="7"/>
  <c r="F1348" i="7"/>
  <c r="G1348" i="7"/>
  <c r="H1348" i="7"/>
  <c r="I1348" i="7"/>
  <c r="J1348" i="7"/>
  <c r="K1348" i="7"/>
  <c r="L1348" i="7"/>
  <c r="M1348" i="7"/>
  <c r="N1348" i="7"/>
  <c r="O1348" i="7"/>
  <c r="P1348" i="7"/>
  <c r="Q1348" i="7"/>
  <c r="R1348" i="7"/>
  <c r="S1348" i="7"/>
  <c r="D1348" i="7" s="1"/>
  <c r="F1349" i="7"/>
  <c r="G1349" i="7"/>
  <c r="H1349" i="7"/>
  <c r="I1349" i="7"/>
  <c r="J1349" i="7"/>
  <c r="K1349" i="7"/>
  <c r="L1349" i="7"/>
  <c r="M1349" i="7"/>
  <c r="N1349" i="7"/>
  <c r="O1349" i="7"/>
  <c r="P1349" i="7"/>
  <c r="Q1349" i="7"/>
  <c r="R1349" i="7"/>
  <c r="S1349" i="7"/>
  <c r="F1350" i="7"/>
  <c r="G1350" i="7"/>
  <c r="H1350" i="7"/>
  <c r="I1350" i="7"/>
  <c r="J1350" i="7"/>
  <c r="K1350" i="7"/>
  <c r="L1350" i="7"/>
  <c r="M1350" i="7"/>
  <c r="N1350" i="7"/>
  <c r="O1350" i="7"/>
  <c r="P1350" i="7"/>
  <c r="Q1350" i="7"/>
  <c r="R1350" i="7"/>
  <c r="S1350" i="7"/>
  <c r="F1351" i="7"/>
  <c r="G1351" i="7"/>
  <c r="H1351" i="7"/>
  <c r="I1351" i="7"/>
  <c r="J1351" i="7"/>
  <c r="K1351" i="7"/>
  <c r="L1351" i="7"/>
  <c r="M1351" i="7"/>
  <c r="N1351" i="7"/>
  <c r="O1351" i="7"/>
  <c r="P1351" i="7"/>
  <c r="Q1351" i="7"/>
  <c r="R1351" i="7"/>
  <c r="S1351" i="7"/>
  <c r="D1351" i="7" s="1"/>
  <c r="F1352" i="7"/>
  <c r="G1352" i="7"/>
  <c r="H1352" i="7"/>
  <c r="I1352" i="7"/>
  <c r="J1352" i="7"/>
  <c r="K1352" i="7"/>
  <c r="L1352" i="7"/>
  <c r="M1352" i="7"/>
  <c r="N1352" i="7"/>
  <c r="O1352" i="7"/>
  <c r="P1352" i="7"/>
  <c r="Q1352" i="7"/>
  <c r="R1352" i="7"/>
  <c r="S1352" i="7"/>
  <c r="F1353" i="7"/>
  <c r="G1353" i="7"/>
  <c r="H1353" i="7"/>
  <c r="I1353" i="7"/>
  <c r="J1353" i="7"/>
  <c r="K1353" i="7"/>
  <c r="L1353" i="7"/>
  <c r="M1353" i="7"/>
  <c r="N1353" i="7"/>
  <c r="O1353" i="7"/>
  <c r="P1353" i="7"/>
  <c r="Q1353" i="7"/>
  <c r="R1353" i="7"/>
  <c r="S1353" i="7"/>
  <c r="F1354" i="7"/>
  <c r="G1354" i="7"/>
  <c r="H1354" i="7"/>
  <c r="I1354" i="7"/>
  <c r="J1354" i="7"/>
  <c r="K1354" i="7"/>
  <c r="L1354" i="7"/>
  <c r="M1354" i="7"/>
  <c r="N1354" i="7"/>
  <c r="O1354" i="7"/>
  <c r="P1354" i="7"/>
  <c r="Q1354" i="7"/>
  <c r="R1354" i="7"/>
  <c r="S1354" i="7"/>
  <c r="D1354" i="7" s="1"/>
  <c r="F1355" i="7"/>
  <c r="G1355" i="7"/>
  <c r="H1355" i="7"/>
  <c r="I1355" i="7"/>
  <c r="J1355" i="7"/>
  <c r="K1355" i="7"/>
  <c r="L1355" i="7"/>
  <c r="M1355" i="7"/>
  <c r="N1355" i="7"/>
  <c r="O1355" i="7"/>
  <c r="P1355" i="7"/>
  <c r="Q1355" i="7"/>
  <c r="R1355" i="7"/>
  <c r="S1355" i="7"/>
  <c r="F1356" i="7"/>
  <c r="G1356" i="7"/>
  <c r="H1356" i="7"/>
  <c r="I1356" i="7"/>
  <c r="J1356" i="7"/>
  <c r="K1356" i="7"/>
  <c r="L1356" i="7"/>
  <c r="M1356" i="7"/>
  <c r="N1356" i="7"/>
  <c r="O1356" i="7"/>
  <c r="P1356" i="7"/>
  <c r="Q1356" i="7"/>
  <c r="R1356" i="7"/>
  <c r="S1356" i="7"/>
  <c r="F1357" i="7"/>
  <c r="G1357" i="7"/>
  <c r="H1357" i="7"/>
  <c r="I1357" i="7"/>
  <c r="J1357" i="7"/>
  <c r="K1357" i="7"/>
  <c r="L1357" i="7"/>
  <c r="M1357" i="7"/>
  <c r="N1357" i="7"/>
  <c r="O1357" i="7"/>
  <c r="P1357" i="7"/>
  <c r="Q1357" i="7"/>
  <c r="R1357" i="7"/>
  <c r="S1357" i="7"/>
  <c r="D1357" i="7" s="1"/>
  <c r="F1358" i="7"/>
  <c r="G1358" i="7"/>
  <c r="H1358" i="7"/>
  <c r="I1358" i="7"/>
  <c r="J1358" i="7"/>
  <c r="K1358" i="7"/>
  <c r="L1358" i="7"/>
  <c r="M1358" i="7"/>
  <c r="N1358" i="7"/>
  <c r="O1358" i="7"/>
  <c r="P1358" i="7"/>
  <c r="Q1358" i="7"/>
  <c r="R1358" i="7"/>
  <c r="S1358" i="7"/>
  <c r="F1359" i="7"/>
  <c r="G1359" i="7"/>
  <c r="H1359" i="7"/>
  <c r="I1359" i="7"/>
  <c r="J1359" i="7"/>
  <c r="K1359" i="7"/>
  <c r="L1359" i="7"/>
  <c r="M1359" i="7"/>
  <c r="N1359" i="7"/>
  <c r="O1359" i="7"/>
  <c r="P1359" i="7"/>
  <c r="Q1359" i="7"/>
  <c r="R1359" i="7"/>
  <c r="S1359" i="7"/>
  <c r="F1360" i="7"/>
  <c r="G1360" i="7"/>
  <c r="H1360" i="7"/>
  <c r="I1360" i="7"/>
  <c r="J1360" i="7"/>
  <c r="K1360" i="7"/>
  <c r="L1360" i="7"/>
  <c r="M1360" i="7"/>
  <c r="N1360" i="7"/>
  <c r="O1360" i="7"/>
  <c r="P1360" i="7"/>
  <c r="Q1360" i="7"/>
  <c r="R1360" i="7"/>
  <c r="S1360" i="7"/>
  <c r="D1360" i="7" s="1"/>
  <c r="F1361" i="7"/>
  <c r="G1361" i="7"/>
  <c r="H1361" i="7"/>
  <c r="I1361" i="7"/>
  <c r="J1361" i="7"/>
  <c r="K1361" i="7"/>
  <c r="L1361" i="7"/>
  <c r="M1361" i="7"/>
  <c r="N1361" i="7"/>
  <c r="O1361" i="7"/>
  <c r="P1361" i="7"/>
  <c r="Q1361" i="7"/>
  <c r="R1361" i="7"/>
  <c r="S1361" i="7"/>
  <c r="F1362" i="7"/>
  <c r="G1362" i="7"/>
  <c r="H1362" i="7"/>
  <c r="I1362" i="7"/>
  <c r="J1362" i="7"/>
  <c r="K1362" i="7"/>
  <c r="L1362" i="7"/>
  <c r="M1362" i="7"/>
  <c r="N1362" i="7"/>
  <c r="O1362" i="7"/>
  <c r="P1362" i="7"/>
  <c r="Q1362" i="7"/>
  <c r="R1362" i="7"/>
  <c r="S1362" i="7"/>
  <c r="F1363" i="7"/>
  <c r="G1363" i="7"/>
  <c r="H1363" i="7"/>
  <c r="I1363" i="7"/>
  <c r="J1363" i="7"/>
  <c r="K1363" i="7"/>
  <c r="L1363" i="7"/>
  <c r="M1363" i="7"/>
  <c r="N1363" i="7"/>
  <c r="O1363" i="7"/>
  <c r="P1363" i="7"/>
  <c r="Q1363" i="7"/>
  <c r="R1363" i="7"/>
  <c r="S1363" i="7"/>
  <c r="D1363" i="7" s="1"/>
  <c r="F1364" i="7"/>
  <c r="G1364" i="7"/>
  <c r="H1364" i="7"/>
  <c r="I1364" i="7"/>
  <c r="J1364" i="7"/>
  <c r="K1364" i="7"/>
  <c r="L1364" i="7"/>
  <c r="M1364" i="7"/>
  <c r="N1364" i="7"/>
  <c r="O1364" i="7"/>
  <c r="P1364" i="7"/>
  <c r="Q1364" i="7"/>
  <c r="R1364" i="7"/>
  <c r="S1364" i="7"/>
  <c r="F1365" i="7"/>
  <c r="G1365" i="7"/>
  <c r="H1365" i="7"/>
  <c r="I1365" i="7"/>
  <c r="J1365" i="7"/>
  <c r="K1365" i="7"/>
  <c r="L1365" i="7"/>
  <c r="M1365" i="7"/>
  <c r="N1365" i="7"/>
  <c r="O1365" i="7"/>
  <c r="P1365" i="7"/>
  <c r="Q1365" i="7"/>
  <c r="R1365" i="7"/>
  <c r="S1365" i="7"/>
  <c r="F1366" i="7"/>
  <c r="G1366" i="7"/>
  <c r="H1366" i="7"/>
  <c r="I1366" i="7"/>
  <c r="J1366" i="7"/>
  <c r="K1366" i="7"/>
  <c r="L1366" i="7"/>
  <c r="M1366" i="7"/>
  <c r="N1366" i="7"/>
  <c r="O1366" i="7"/>
  <c r="P1366" i="7"/>
  <c r="Q1366" i="7"/>
  <c r="R1366" i="7"/>
  <c r="S1366" i="7"/>
  <c r="D1366" i="7" s="1"/>
  <c r="F1367" i="7"/>
  <c r="G1367" i="7"/>
  <c r="H1367" i="7"/>
  <c r="I1367" i="7"/>
  <c r="J1367" i="7"/>
  <c r="K1367" i="7"/>
  <c r="L1367" i="7"/>
  <c r="M1367" i="7"/>
  <c r="N1367" i="7"/>
  <c r="O1367" i="7"/>
  <c r="P1367" i="7"/>
  <c r="Q1367" i="7"/>
  <c r="R1367" i="7"/>
  <c r="S1367" i="7"/>
  <c r="F1368" i="7"/>
  <c r="G1368" i="7"/>
  <c r="H1368" i="7"/>
  <c r="I1368" i="7"/>
  <c r="J1368" i="7"/>
  <c r="K1368" i="7"/>
  <c r="L1368" i="7"/>
  <c r="M1368" i="7"/>
  <c r="N1368" i="7"/>
  <c r="O1368" i="7"/>
  <c r="P1368" i="7"/>
  <c r="Q1368" i="7"/>
  <c r="R1368" i="7"/>
  <c r="S1368" i="7"/>
  <c r="F1369" i="7"/>
  <c r="G1369" i="7"/>
  <c r="H1369" i="7"/>
  <c r="I1369" i="7"/>
  <c r="J1369" i="7"/>
  <c r="K1369" i="7"/>
  <c r="L1369" i="7"/>
  <c r="M1369" i="7"/>
  <c r="N1369" i="7"/>
  <c r="O1369" i="7"/>
  <c r="P1369" i="7"/>
  <c r="Q1369" i="7"/>
  <c r="R1369" i="7"/>
  <c r="S1369" i="7"/>
  <c r="D1369" i="7" s="1"/>
  <c r="F1370" i="7"/>
  <c r="G1370" i="7"/>
  <c r="H1370" i="7"/>
  <c r="I1370" i="7"/>
  <c r="J1370" i="7"/>
  <c r="K1370" i="7"/>
  <c r="L1370" i="7"/>
  <c r="M1370" i="7"/>
  <c r="N1370" i="7"/>
  <c r="O1370" i="7"/>
  <c r="P1370" i="7"/>
  <c r="Q1370" i="7"/>
  <c r="R1370" i="7"/>
  <c r="S1370" i="7"/>
  <c r="F1371" i="7"/>
  <c r="G1371" i="7"/>
  <c r="H1371" i="7"/>
  <c r="I1371" i="7"/>
  <c r="J1371" i="7"/>
  <c r="K1371" i="7"/>
  <c r="L1371" i="7"/>
  <c r="M1371" i="7"/>
  <c r="N1371" i="7"/>
  <c r="O1371" i="7"/>
  <c r="P1371" i="7"/>
  <c r="Q1371" i="7"/>
  <c r="R1371" i="7"/>
  <c r="S1371" i="7"/>
  <c r="F1372" i="7"/>
  <c r="G1372" i="7"/>
  <c r="H1372" i="7"/>
  <c r="I1372" i="7"/>
  <c r="J1372" i="7"/>
  <c r="K1372" i="7"/>
  <c r="L1372" i="7"/>
  <c r="M1372" i="7"/>
  <c r="N1372" i="7"/>
  <c r="O1372" i="7"/>
  <c r="P1372" i="7"/>
  <c r="Q1372" i="7"/>
  <c r="R1372" i="7"/>
  <c r="S1372" i="7"/>
  <c r="D1372" i="7" s="1"/>
  <c r="F1373" i="7"/>
  <c r="G1373" i="7"/>
  <c r="H1373" i="7"/>
  <c r="I1373" i="7"/>
  <c r="J1373" i="7"/>
  <c r="K1373" i="7"/>
  <c r="L1373" i="7"/>
  <c r="M1373" i="7"/>
  <c r="N1373" i="7"/>
  <c r="O1373" i="7"/>
  <c r="P1373" i="7"/>
  <c r="Q1373" i="7"/>
  <c r="R1373" i="7"/>
  <c r="S1373" i="7"/>
  <c r="F1374" i="7"/>
  <c r="G1374" i="7"/>
  <c r="H1374" i="7"/>
  <c r="I1374" i="7"/>
  <c r="J1374" i="7"/>
  <c r="K1374" i="7"/>
  <c r="L1374" i="7"/>
  <c r="M1374" i="7"/>
  <c r="N1374" i="7"/>
  <c r="O1374" i="7"/>
  <c r="P1374" i="7"/>
  <c r="Q1374" i="7"/>
  <c r="R1374" i="7"/>
  <c r="S1374" i="7"/>
  <c r="F1375" i="7"/>
  <c r="G1375" i="7"/>
  <c r="H1375" i="7"/>
  <c r="I1375" i="7"/>
  <c r="J1375" i="7"/>
  <c r="K1375" i="7"/>
  <c r="L1375" i="7"/>
  <c r="M1375" i="7"/>
  <c r="N1375" i="7"/>
  <c r="O1375" i="7"/>
  <c r="P1375" i="7"/>
  <c r="Q1375" i="7"/>
  <c r="R1375" i="7"/>
  <c r="S1375" i="7"/>
  <c r="D1375" i="7" s="1"/>
  <c r="F1376" i="7"/>
  <c r="G1376" i="7"/>
  <c r="H1376" i="7"/>
  <c r="I1376" i="7"/>
  <c r="J1376" i="7"/>
  <c r="K1376" i="7"/>
  <c r="L1376" i="7"/>
  <c r="M1376" i="7"/>
  <c r="N1376" i="7"/>
  <c r="O1376" i="7"/>
  <c r="P1376" i="7"/>
  <c r="Q1376" i="7"/>
  <c r="R1376" i="7"/>
  <c r="S1376" i="7"/>
  <c r="F1377" i="7"/>
  <c r="G1377" i="7"/>
  <c r="H1377" i="7"/>
  <c r="I1377" i="7"/>
  <c r="J1377" i="7"/>
  <c r="K1377" i="7"/>
  <c r="L1377" i="7"/>
  <c r="M1377" i="7"/>
  <c r="N1377" i="7"/>
  <c r="O1377" i="7"/>
  <c r="P1377" i="7"/>
  <c r="Q1377" i="7"/>
  <c r="R1377" i="7"/>
  <c r="S1377" i="7"/>
  <c r="F1378" i="7"/>
  <c r="G1378" i="7"/>
  <c r="H1378" i="7"/>
  <c r="I1378" i="7"/>
  <c r="J1378" i="7"/>
  <c r="K1378" i="7"/>
  <c r="L1378" i="7"/>
  <c r="M1378" i="7"/>
  <c r="N1378" i="7"/>
  <c r="O1378" i="7"/>
  <c r="P1378" i="7"/>
  <c r="Q1378" i="7"/>
  <c r="R1378" i="7"/>
  <c r="S1378" i="7"/>
  <c r="D1378" i="7" s="1"/>
  <c r="F1379" i="7"/>
  <c r="G1379" i="7"/>
  <c r="H1379" i="7"/>
  <c r="I1379" i="7"/>
  <c r="J1379" i="7"/>
  <c r="K1379" i="7"/>
  <c r="L1379" i="7"/>
  <c r="M1379" i="7"/>
  <c r="N1379" i="7"/>
  <c r="O1379" i="7"/>
  <c r="P1379" i="7"/>
  <c r="Q1379" i="7"/>
  <c r="R1379" i="7"/>
  <c r="S1379" i="7"/>
  <c r="F1380" i="7"/>
  <c r="G1380" i="7"/>
  <c r="H1380" i="7"/>
  <c r="I1380" i="7"/>
  <c r="J1380" i="7"/>
  <c r="K1380" i="7"/>
  <c r="L1380" i="7"/>
  <c r="M1380" i="7"/>
  <c r="N1380" i="7"/>
  <c r="O1380" i="7"/>
  <c r="P1380" i="7"/>
  <c r="Q1380" i="7"/>
  <c r="R1380" i="7"/>
  <c r="S1380" i="7"/>
  <c r="F1381" i="7"/>
  <c r="G1381" i="7"/>
  <c r="H1381" i="7"/>
  <c r="I1381" i="7"/>
  <c r="J1381" i="7"/>
  <c r="K1381" i="7"/>
  <c r="L1381" i="7"/>
  <c r="M1381" i="7"/>
  <c r="N1381" i="7"/>
  <c r="O1381" i="7"/>
  <c r="P1381" i="7"/>
  <c r="Q1381" i="7"/>
  <c r="R1381" i="7"/>
  <c r="S1381" i="7"/>
  <c r="D1381" i="7" s="1"/>
  <c r="F1382" i="7"/>
  <c r="G1382" i="7"/>
  <c r="H1382" i="7"/>
  <c r="I1382" i="7"/>
  <c r="J1382" i="7"/>
  <c r="K1382" i="7"/>
  <c r="L1382" i="7"/>
  <c r="M1382" i="7"/>
  <c r="N1382" i="7"/>
  <c r="O1382" i="7"/>
  <c r="P1382" i="7"/>
  <c r="Q1382" i="7"/>
  <c r="R1382" i="7"/>
  <c r="S1382" i="7"/>
  <c r="F1383" i="7"/>
  <c r="G1383" i="7"/>
  <c r="H1383" i="7"/>
  <c r="I1383" i="7"/>
  <c r="J1383" i="7"/>
  <c r="K1383" i="7"/>
  <c r="L1383" i="7"/>
  <c r="M1383" i="7"/>
  <c r="N1383" i="7"/>
  <c r="O1383" i="7"/>
  <c r="P1383" i="7"/>
  <c r="Q1383" i="7"/>
  <c r="R1383" i="7"/>
  <c r="S1383" i="7"/>
  <c r="F1384" i="7"/>
  <c r="G1384" i="7"/>
  <c r="H1384" i="7"/>
  <c r="I1384" i="7"/>
  <c r="J1384" i="7"/>
  <c r="K1384" i="7"/>
  <c r="L1384" i="7"/>
  <c r="M1384" i="7"/>
  <c r="N1384" i="7"/>
  <c r="O1384" i="7"/>
  <c r="P1384" i="7"/>
  <c r="Q1384" i="7"/>
  <c r="R1384" i="7"/>
  <c r="S1384" i="7"/>
  <c r="D1384" i="7" s="1"/>
  <c r="F1385" i="7"/>
  <c r="G1385" i="7"/>
  <c r="H1385" i="7"/>
  <c r="I1385" i="7"/>
  <c r="J1385" i="7"/>
  <c r="K1385" i="7"/>
  <c r="L1385" i="7"/>
  <c r="M1385" i="7"/>
  <c r="N1385" i="7"/>
  <c r="O1385" i="7"/>
  <c r="P1385" i="7"/>
  <c r="Q1385" i="7"/>
  <c r="R1385" i="7"/>
  <c r="S1385" i="7"/>
  <c r="F1386" i="7"/>
  <c r="G1386" i="7"/>
  <c r="H1386" i="7"/>
  <c r="I1386" i="7"/>
  <c r="J1386" i="7"/>
  <c r="K1386" i="7"/>
  <c r="L1386" i="7"/>
  <c r="M1386" i="7"/>
  <c r="N1386" i="7"/>
  <c r="O1386" i="7"/>
  <c r="P1386" i="7"/>
  <c r="Q1386" i="7"/>
  <c r="R1386" i="7"/>
  <c r="S1386" i="7"/>
  <c r="F1387" i="7"/>
  <c r="G1387" i="7"/>
  <c r="H1387" i="7"/>
  <c r="I1387" i="7"/>
  <c r="J1387" i="7"/>
  <c r="K1387" i="7"/>
  <c r="L1387" i="7"/>
  <c r="M1387" i="7"/>
  <c r="N1387" i="7"/>
  <c r="O1387" i="7"/>
  <c r="P1387" i="7"/>
  <c r="Q1387" i="7"/>
  <c r="R1387" i="7"/>
  <c r="S1387" i="7"/>
  <c r="D1387" i="7" s="1"/>
  <c r="F1388" i="7"/>
  <c r="G1388" i="7"/>
  <c r="H1388" i="7"/>
  <c r="I1388" i="7"/>
  <c r="J1388" i="7"/>
  <c r="K1388" i="7"/>
  <c r="L1388" i="7"/>
  <c r="M1388" i="7"/>
  <c r="N1388" i="7"/>
  <c r="O1388" i="7"/>
  <c r="P1388" i="7"/>
  <c r="Q1388" i="7"/>
  <c r="R1388" i="7"/>
  <c r="S1388" i="7"/>
  <c r="F1389" i="7"/>
  <c r="G1389" i="7"/>
  <c r="H1389" i="7"/>
  <c r="I1389" i="7"/>
  <c r="J1389" i="7"/>
  <c r="K1389" i="7"/>
  <c r="L1389" i="7"/>
  <c r="M1389" i="7"/>
  <c r="N1389" i="7"/>
  <c r="O1389" i="7"/>
  <c r="P1389" i="7"/>
  <c r="Q1389" i="7"/>
  <c r="R1389" i="7"/>
  <c r="S1389" i="7"/>
  <c r="F1390" i="7"/>
  <c r="G1390" i="7"/>
  <c r="H1390" i="7"/>
  <c r="I1390" i="7"/>
  <c r="J1390" i="7"/>
  <c r="K1390" i="7"/>
  <c r="B1390" i="7" s="1"/>
  <c r="L1390" i="7"/>
  <c r="M1390" i="7"/>
  <c r="N1390" i="7"/>
  <c r="O1390" i="7"/>
  <c r="P1390" i="7"/>
  <c r="Q1390" i="7"/>
  <c r="R1390" i="7"/>
  <c r="S1390" i="7"/>
  <c r="D1390" i="7" s="1"/>
  <c r="F1391" i="7"/>
  <c r="G1391" i="7"/>
  <c r="H1391" i="7"/>
  <c r="I1391" i="7"/>
  <c r="J1391" i="7"/>
  <c r="K1391" i="7"/>
  <c r="L1391" i="7"/>
  <c r="M1391" i="7"/>
  <c r="N1391" i="7"/>
  <c r="O1391" i="7"/>
  <c r="P1391" i="7"/>
  <c r="Q1391" i="7"/>
  <c r="R1391" i="7"/>
  <c r="S1391" i="7"/>
  <c r="F1392" i="7"/>
  <c r="G1392" i="7"/>
  <c r="H1392" i="7"/>
  <c r="I1392" i="7"/>
  <c r="J1392" i="7"/>
  <c r="K1392" i="7"/>
  <c r="L1392" i="7"/>
  <c r="M1392" i="7"/>
  <c r="N1392" i="7"/>
  <c r="O1392" i="7"/>
  <c r="P1392" i="7"/>
  <c r="Q1392" i="7"/>
  <c r="R1392" i="7"/>
  <c r="S1392" i="7"/>
  <c r="F1393" i="7"/>
  <c r="G1393" i="7"/>
  <c r="H1393" i="7"/>
  <c r="I1393" i="7"/>
  <c r="J1393" i="7"/>
  <c r="K1393" i="7"/>
  <c r="L1393" i="7"/>
  <c r="M1393" i="7"/>
  <c r="N1393" i="7"/>
  <c r="O1393" i="7"/>
  <c r="P1393" i="7"/>
  <c r="Q1393" i="7"/>
  <c r="R1393" i="7"/>
  <c r="S1393" i="7"/>
  <c r="D1393" i="7" s="1"/>
  <c r="F1394" i="7"/>
  <c r="G1394" i="7"/>
  <c r="H1394" i="7"/>
  <c r="I1394" i="7"/>
  <c r="J1394" i="7"/>
  <c r="K1394" i="7"/>
  <c r="L1394" i="7"/>
  <c r="M1394" i="7"/>
  <c r="N1394" i="7"/>
  <c r="O1394" i="7"/>
  <c r="P1394" i="7"/>
  <c r="Q1394" i="7"/>
  <c r="R1394" i="7"/>
  <c r="S1394" i="7"/>
  <c r="F1395" i="7"/>
  <c r="G1395" i="7"/>
  <c r="H1395" i="7"/>
  <c r="I1395" i="7"/>
  <c r="J1395" i="7"/>
  <c r="K1395" i="7"/>
  <c r="L1395" i="7"/>
  <c r="M1395" i="7"/>
  <c r="N1395" i="7"/>
  <c r="O1395" i="7"/>
  <c r="P1395" i="7"/>
  <c r="Q1395" i="7"/>
  <c r="R1395" i="7"/>
  <c r="S1395" i="7"/>
  <c r="F1396" i="7"/>
  <c r="G1396" i="7"/>
  <c r="H1396" i="7"/>
  <c r="I1396" i="7"/>
  <c r="J1396" i="7"/>
  <c r="K1396" i="7"/>
  <c r="L1396" i="7"/>
  <c r="M1396" i="7"/>
  <c r="N1396" i="7"/>
  <c r="O1396" i="7"/>
  <c r="P1396" i="7"/>
  <c r="Q1396" i="7"/>
  <c r="R1396" i="7"/>
  <c r="S1396" i="7"/>
  <c r="D1396" i="7" s="1"/>
  <c r="F1397" i="7"/>
  <c r="G1397" i="7"/>
  <c r="H1397" i="7"/>
  <c r="I1397" i="7"/>
  <c r="J1397" i="7"/>
  <c r="K1397" i="7"/>
  <c r="L1397" i="7"/>
  <c r="M1397" i="7"/>
  <c r="N1397" i="7"/>
  <c r="O1397" i="7"/>
  <c r="P1397" i="7"/>
  <c r="Q1397" i="7"/>
  <c r="R1397" i="7"/>
  <c r="S1397" i="7"/>
  <c r="F1398" i="7"/>
  <c r="G1398" i="7"/>
  <c r="H1398" i="7"/>
  <c r="I1398" i="7"/>
  <c r="J1398" i="7"/>
  <c r="K1398" i="7"/>
  <c r="L1398" i="7"/>
  <c r="M1398" i="7"/>
  <c r="N1398" i="7"/>
  <c r="O1398" i="7"/>
  <c r="P1398" i="7"/>
  <c r="Q1398" i="7"/>
  <c r="R1398" i="7"/>
  <c r="S1398" i="7"/>
  <c r="F1399" i="7"/>
  <c r="G1399" i="7"/>
  <c r="H1399" i="7"/>
  <c r="I1399" i="7"/>
  <c r="J1399" i="7"/>
  <c r="K1399" i="7"/>
  <c r="L1399" i="7"/>
  <c r="M1399" i="7"/>
  <c r="N1399" i="7"/>
  <c r="O1399" i="7"/>
  <c r="P1399" i="7"/>
  <c r="Q1399" i="7"/>
  <c r="R1399" i="7"/>
  <c r="S1399" i="7"/>
  <c r="D1399" i="7" s="1"/>
  <c r="F1400" i="7"/>
  <c r="G1400" i="7"/>
  <c r="H1400" i="7"/>
  <c r="I1400" i="7"/>
  <c r="J1400" i="7"/>
  <c r="K1400" i="7"/>
  <c r="L1400" i="7"/>
  <c r="M1400" i="7"/>
  <c r="N1400" i="7"/>
  <c r="O1400" i="7"/>
  <c r="P1400" i="7"/>
  <c r="Q1400" i="7"/>
  <c r="R1400" i="7"/>
  <c r="S1400" i="7"/>
  <c r="F1401" i="7"/>
  <c r="G1401" i="7"/>
  <c r="H1401" i="7"/>
  <c r="I1401" i="7"/>
  <c r="J1401" i="7"/>
  <c r="K1401" i="7"/>
  <c r="L1401" i="7"/>
  <c r="M1401" i="7"/>
  <c r="N1401" i="7"/>
  <c r="O1401" i="7"/>
  <c r="P1401" i="7"/>
  <c r="Q1401" i="7"/>
  <c r="R1401" i="7"/>
  <c r="S1401" i="7"/>
  <c r="F1402" i="7"/>
  <c r="G1402" i="7"/>
  <c r="H1402" i="7"/>
  <c r="I1402" i="7"/>
  <c r="J1402" i="7"/>
  <c r="K1402" i="7"/>
  <c r="B1402" i="7" s="1"/>
  <c r="L1402" i="7"/>
  <c r="M1402" i="7"/>
  <c r="N1402" i="7"/>
  <c r="O1402" i="7"/>
  <c r="P1402" i="7"/>
  <c r="Q1402" i="7"/>
  <c r="R1402" i="7"/>
  <c r="S1402" i="7"/>
  <c r="D1402" i="7" s="1"/>
  <c r="F1403" i="7"/>
  <c r="G1403" i="7"/>
  <c r="H1403" i="7"/>
  <c r="I1403" i="7"/>
  <c r="J1403" i="7"/>
  <c r="K1403" i="7"/>
  <c r="L1403" i="7"/>
  <c r="M1403" i="7"/>
  <c r="N1403" i="7"/>
  <c r="O1403" i="7"/>
  <c r="P1403" i="7"/>
  <c r="Q1403" i="7"/>
  <c r="R1403" i="7"/>
  <c r="S1403" i="7"/>
  <c r="F1404" i="7"/>
  <c r="G1404" i="7"/>
  <c r="H1404" i="7"/>
  <c r="I1404" i="7"/>
  <c r="J1404" i="7"/>
  <c r="K1404" i="7"/>
  <c r="L1404" i="7"/>
  <c r="M1404" i="7"/>
  <c r="N1404" i="7"/>
  <c r="O1404" i="7"/>
  <c r="P1404" i="7"/>
  <c r="Q1404" i="7"/>
  <c r="R1404" i="7"/>
  <c r="S1404" i="7"/>
  <c r="F1405" i="7"/>
  <c r="G1405" i="7"/>
  <c r="H1405" i="7"/>
  <c r="I1405" i="7"/>
  <c r="J1405" i="7"/>
  <c r="K1405" i="7"/>
  <c r="L1405" i="7"/>
  <c r="M1405" i="7"/>
  <c r="N1405" i="7"/>
  <c r="O1405" i="7"/>
  <c r="P1405" i="7"/>
  <c r="Q1405" i="7"/>
  <c r="R1405" i="7"/>
  <c r="S1405" i="7"/>
  <c r="D1405" i="7" s="1"/>
  <c r="F1406" i="7"/>
  <c r="G1406" i="7"/>
  <c r="H1406" i="7"/>
  <c r="I1406" i="7"/>
  <c r="J1406" i="7"/>
  <c r="K1406" i="7"/>
  <c r="L1406" i="7"/>
  <c r="M1406" i="7"/>
  <c r="N1406" i="7"/>
  <c r="O1406" i="7"/>
  <c r="P1406" i="7"/>
  <c r="Q1406" i="7"/>
  <c r="R1406" i="7"/>
  <c r="S1406" i="7"/>
  <c r="F1407" i="7"/>
  <c r="G1407" i="7"/>
  <c r="H1407" i="7"/>
  <c r="I1407" i="7"/>
  <c r="J1407" i="7"/>
  <c r="K1407" i="7"/>
  <c r="L1407" i="7"/>
  <c r="M1407" i="7"/>
  <c r="N1407" i="7"/>
  <c r="O1407" i="7"/>
  <c r="P1407" i="7"/>
  <c r="Q1407" i="7"/>
  <c r="R1407" i="7"/>
  <c r="S1407" i="7"/>
  <c r="F1408" i="7"/>
  <c r="G1408" i="7"/>
  <c r="H1408" i="7"/>
  <c r="I1408" i="7"/>
  <c r="J1408" i="7"/>
  <c r="K1408" i="7"/>
  <c r="L1408" i="7"/>
  <c r="M1408" i="7"/>
  <c r="N1408" i="7"/>
  <c r="O1408" i="7"/>
  <c r="P1408" i="7"/>
  <c r="Q1408" i="7"/>
  <c r="R1408" i="7"/>
  <c r="S1408" i="7"/>
  <c r="D1408" i="7" s="1"/>
  <c r="F1409" i="7"/>
  <c r="G1409" i="7"/>
  <c r="H1409" i="7"/>
  <c r="I1409" i="7"/>
  <c r="J1409" i="7"/>
  <c r="K1409" i="7"/>
  <c r="L1409" i="7"/>
  <c r="M1409" i="7"/>
  <c r="N1409" i="7"/>
  <c r="O1409" i="7"/>
  <c r="P1409" i="7"/>
  <c r="Q1409" i="7"/>
  <c r="R1409" i="7"/>
  <c r="S1409" i="7"/>
  <c r="F1410" i="7"/>
  <c r="G1410" i="7"/>
  <c r="H1410" i="7"/>
  <c r="I1410" i="7"/>
  <c r="J1410" i="7"/>
  <c r="K1410" i="7"/>
  <c r="L1410" i="7"/>
  <c r="M1410" i="7"/>
  <c r="N1410" i="7"/>
  <c r="O1410" i="7"/>
  <c r="P1410" i="7"/>
  <c r="Q1410" i="7"/>
  <c r="R1410" i="7"/>
  <c r="S1410" i="7"/>
  <c r="F1411" i="7"/>
  <c r="G1411" i="7"/>
  <c r="H1411" i="7"/>
  <c r="I1411" i="7"/>
  <c r="J1411" i="7"/>
  <c r="K1411" i="7"/>
  <c r="L1411" i="7"/>
  <c r="M1411" i="7"/>
  <c r="N1411" i="7"/>
  <c r="O1411" i="7"/>
  <c r="P1411" i="7"/>
  <c r="Q1411" i="7"/>
  <c r="R1411" i="7"/>
  <c r="S1411" i="7"/>
  <c r="D1411" i="7" s="1"/>
  <c r="F1412" i="7"/>
  <c r="G1412" i="7"/>
  <c r="H1412" i="7"/>
  <c r="I1412" i="7"/>
  <c r="J1412" i="7"/>
  <c r="K1412" i="7"/>
  <c r="L1412" i="7"/>
  <c r="M1412" i="7"/>
  <c r="N1412" i="7"/>
  <c r="O1412" i="7"/>
  <c r="P1412" i="7"/>
  <c r="Q1412" i="7"/>
  <c r="R1412" i="7"/>
  <c r="S1412" i="7"/>
  <c r="F1413" i="7"/>
  <c r="G1413" i="7"/>
  <c r="H1413" i="7"/>
  <c r="I1413" i="7"/>
  <c r="J1413" i="7"/>
  <c r="K1413" i="7"/>
  <c r="L1413" i="7"/>
  <c r="M1413" i="7"/>
  <c r="N1413" i="7"/>
  <c r="O1413" i="7"/>
  <c r="P1413" i="7"/>
  <c r="Q1413" i="7"/>
  <c r="R1413" i="7"/>
  <c r="S1413" i="7"/>
  <c r="F1414" i="7"/>
  <c r="G1414" i="7"/>
  <c r="H1414" i="7"/>
  <c r="I1414" i="7"/>
  <c r="J1414" i="7"/>
  <c r="K1414" i="7"/>
  <c r="B1414" i="7" s="1"/>
  <c r="L1414" i="7"/>
  <c r="M1414" i="7"/>
  <c r="N1414" i="7"/>
  <c r="O1414" i="7"/>
  <c r="P1414" i="7"/>
  <c r="Q1414" i="7"/>
  <c r="R1414" i="7"/>
  <c r="S1414" i="7"/>
  <c r="D1414" i="7" s="1"/>
  <c r="F1415" i="7"/>
  <c r="G1415" i="7"/>
  <c r="H1415" i="7"/>
  <c r="I1415" i="7"/>
  <c r="J1415" i="7"/>
  <c r="K1415" i="7"/>
  <c r="L1415" i="7"/>
  <c r="M1415" i="7"/>
  <c r="N1415" i="7"/>
  <c r="O1415" i="7"/>
  <c r="P1415" i="7"/>
  <c r="Q1415" i="7"/>
  <c r="R1415" i="7"/>
  <c r="S1415" i="7"/>
  <c r="F1416" i="7"/>
  <c r="G1416" i="7"/>
  <c r="H1416" i="7"/>
  <c r="I1416" i="7"/>
  <c r="J1416" i="7"/>
  <c r="K1416" i="7"/>
  <c r="L1416" i="7"/>
  <c r="M1416" i="7"/>
  <c r="N1416" i="7"/>
  <c r="O1416" i="7"/>
  <c r="P1416" i="7"/>
  <c r="Q1416" i="7"/>
  <c r="R1416" i="7"/>
  <c r="S1416" i="7"/>
  <c r="F1417" i="7"/>
  <c r="G1417" i="7"/>
  <c r="H1417" i="7"/>
  <c r="I1417" i="7"/>
  <c r="J1417" i="7"/>
  <c r="K1417" i="7"/>
  <c r="L1417" i="7"/>
  <c r="M1417" i="7"/>
  <c r="N1417" i="7"/>
  <c r="O1417" i="7"/>
  <c r="P1417" i="7"/>
  <c r="Q1417" i="7"/>
  <c r="R1417" i="7"/>
  <c r="S1417" i="7"/>
  <c r="D1417" i="7" s="1"/>
  <c r="F1418" i="7"/>
  <c r="G1418" i="7"/>
  <c r="H1418" i="7"/>
  <c r="I1418" i="7"/>
  <c r="J1418" i="7"/>
  <c r="K1418" i="7"/>
  <c r="L1418" i="7"/>
  <c r="M1418" i="7"/>
  <c r="N1418" i="7"/>
  <c r="O1418" i="7"/>
  <c r="P1418" i="7"/>
  <c r="Q1418" i="7"/>
  <c r="R1418" i="7"/>
  <c r="S1418" i="7"/>
  <c r="F1419" i="7"/>
  <c r="G1419" i="7"/>
  <c r="H1419" i="7"/>
  <c r="I1419" i="7"/>
  <c r="J1419" i="7"/>
  <c r="K1419" i="7"/>
  <c r="L1419" i="7"/>
  <c r="M1419" i="7"/>
  <c r="N1419" i="7"/>
  <c r="O1419" i="7"/>
  <c r="P1419" i="7"/>
  <c r="Q1419" i="7"/>
  <c r="R1419" i="7"/>
  <c r="S1419" i="7"/>
  <c r="F1420" i="7"/>
  <c r="G1420" i="7"/>
  <c r="H1420" i="7"/>
  <c r="I1420" i="7"/>
  <c r="J1420" i="7"/>
  <c r="K1420" i="7"/>
  <c r="L1420" i="7"/>
  <c r="M1420" i="7"/>
  <c r="N1420" i="7"/>
  <c r="O1420" i="7"/>
  <c r="P1420" i="7"/>
  <c r="Q1420" i="7"/>
  <c r="R1420" i="7"/>
  <c r="S1420" i="7"/>
  <c r="D1420" i="7" s="1"/>
  <c r="F1421" i="7"/>
  <c r="G1421" i="7"/>
  <c r="H1421" i="7"/>
  <c r="I1421" i="7"/>
  <c r="J1421" i="7"/>
  <c r="K1421" i="7"/>
  <c r="L1421" i="7"/>
  <c r="M1421" i="7"/>
  <c r="N1421" i="7"/>
  <c r="O1421" i="7"/>
  <c r="P1421" i="7"/>
  <c r="Q1421" i="7"/>
  <c r="R1421" i="7"/>
  <c r="S1421" i="7"/>
  <c r="F1422" i="7"/>
  <c r="G1422" i="7"/>
  <c r="H1422" i="7"/>
  <c r="I1422" i="7"/>
  <c r="J1422" i="7"/>
  <c r="K1422" i="7"/>
  <c r="L1422" i="7"/>
  <c r="M1422" i="7"/>
  <c r="N1422" i="7"/>
  <c r="O1422" i="7"/>
  <c r="P1422" i="7"/>
  <c r="Q1422" i="7"/>
  <c r="R1422" i="7"/>
  <c r="S1422" i="7"/>
  <c r="F1423" i="7"/>
  <c r="G1423" i="7"/>
  <c r="H1423" i="7"/>
  <c r="I1423" i="7"/>
  <c r="J1423" i="7"/>
  <c r="K1423" i="7"/>
  <c r="L1423" i="7"/>
  <c r="M1423" i="7"/>
  <c r="N1423" i="7"/>
  <c r="O1423" i="7"/>
  <c r="P1423" i="7"/>
  <c r="Q1423" i="7"/>
  <c r="R1423" i="7"/>
  <c r="S1423" i="7"/>
  <c r="D1423" i="7" s="1"/>
  <c r="F1424" i="7"/>
  <c r="G1424" i="7"/>
  <c r="H1424" i="7"/>
  <c r="I1424" i="7"/>
  <c r="J1424" i="7"/>
  <c r="K1424" i="7"/>
  <c r="L1424" i="7"/>
  <c r="M1424" i="7"/>
  <c r="N1424" i="7"/>
  <c r="O1424" i="7"/>
  <c r="P1424" i="7"/>
  <c r="Q1424" i="7"/>
  <c r="R1424" i="7"/>
  <c r="S1424" i="7"/>
  <c r="F1425" i="7"/>
  <c r="G1425" i="7"/>
  <c r="H1425" i="7"/>
  <c r="I1425" i="7"/>
  <c r="J1425" i="7"/>
  <c r="K1425" i="7"/>
  <c r="L1425" i="7"/>
  <c r="M1425" i="7"/>
  <c r="N1425" i="7"/>
  <c r="O1425" i="7"/>
  <c r="P1425" i="7"/>
  <c r="Q1425" i="7"/>
  <c r="R1425" i="7"/>
  <c r="S1425" i="7"/>
  <c r="F1426" i="7"/>
  <c r="G1426" i="7"/>
  <c r="H1426" i="7"/>
  <c r="I1426" i="7"/>
  <c r="J1426" i="7"/>
  <c r="K1426" i="7"/>
  <c r="B1426" i="7" s="1"/>
  <c r="L1426" i="7"/>
  <c r="M1426" i="7"/>
  <c r="N1426" i="7"/>
  <c r="O1426" i="7"/>
  <c r="P1426" i="7"/>
  <c r="Q1426" i="7"/>
  <c r="R1426" i="7"/>
  <c r="S1426" i="7"/>
  <c r="D1426" i="7" s="1"/>
  <c r="F1427" i="7"/>
  <c r="G1427" i="7"/>
  <c r="H1427" i="7"/>
  <c r="I1427" i="7"/>
  <c r="J1427" i="7"/>
  <c r="K1427" i="7"/>
  <c r="L1427" i="7"/>
  <c r="M1427" i="7"/>
  <c r="N1427" i="7"/>
  <c r="O1427" i="7"/>
  <c r="P1427" i="7"/>
  <c r="Q1427" i="7"/>
  <c r="R1427" i="7"/>
  <c r="S1427" i="7"/>
  <c r="F1428" i="7"/>
  <c r="G1428" i="7"/>
  <c r="H1428" i="7"/>
  <c r="I1428" i="7"/>
  <c r="J1428" i="7"/>
  <c r="K1428" i="7"/>
  <c r="L1428" i="7"/>
  <c r="M1428" i="7"/>
  <c r="N1428" i="7"/>
  <c r="O1428" i="7"/>
  <c r="P1428" i="7"/>
  <c r="Q1428" i="7"/>
  <c r="R1428" i="7"/>
  <c r="S1428" i="7"/>
  <c r="F1429" i="7"/>
  <c r="G1429" i="7"/>
  <c r="H1429" i="7"/>
  <c r="I1429" i="7"/>
  <c r="J1429" i="7"/>
  <c r="K1429" i="7"/>
  <c r="L1429" i="7"/>
  <c r="M1429" i="7"/>
  <c r="N1429" i="7"/>
  <c r="O1429" i="7"/>
  <c r="P1429" i="7"/>
  <c r="Q1429" i="7"/>
  <c r="R1429" i="7"/>
  <c r="S1429" i="7"/>
  <c r="D1429" i="7" s="1"/>
  <c r="F1430" i="7"/>
  <c r="G1430" i="7"/>
  <c r="H1430" i="7"/>
  <c r="I1430" i="7"/>
  <c r="J1430" i="7"/>
  <c r="K1430" i="7"/>
  <c r="L1430" i="7"/>
  <c r="M1430" i="7"/>
  <c r="N1430" i="7"/>
  <c r="O1430" i="7"/>
  <c r="P1430" i="7"/>
  <c r="Q1430" i="7"/>
  <c r="R1430" i="7"/>
  <c r="S1430" i="7"/>
  <c r="F1431" i="7"/>
  <c r="G1431" i="7"/>
  <c r="H1431" i="7"/>
  <c r="I1431" i="7"/>
  <c r="J1431" i="7"/>
  <c r="K1431" i="7"/>
  <c r="L1431" i="7"/>
  <c r="M1431" i="7"/>
  <c r="N1431" i="7"/>
  <c r="O1431" i="7"/>
  <c r="P1431" i="7"/>
  <c r="Q1431" i="7"/>
  <c r="R1431" i="7"/>
  <c r="S1431" i="7"/>
  <c r="F1432" i="7"/>
  <c r="G1432" i="7"/>
  <c r="H1432" i="7"/>
  <c r="I1432" i="7"/>
  <c r="J1432" i="7"/>
  <c r="K1432" i="7"/>
  <c r="L1432" i="7"/>
  <c r="M1432" i="7"/>
  <c r="N1432" i="7"/>
  <c r="O1432" i="7"/>
  <c r="P1432" i="7"/>
  <c r="Q1432" i="7"/>
  <c r="R1432" i="7"/>
  <c r="S1432" i="7"/>
  <c r="D1432" i="7" s="1"/>
  <c r="F1433" i="7"/>
  <c r="G1433" i="7"/>
  <c r="H1433" i="7"/>
  <c r="I1433" i="7"/>
  <c r="J1433" i="7"/>
  <c r="K1433" i="7"/>
  <c r="L1433" i="7"/>
  <c r="M1433" i="7"/>
  <c r="N1433" i="7"/>
  <c r="O1433" i="7"/>
  <c r="P1433" i="7"/>
  <c r="Q1433" i="7"/>
  <c r="R1433" i="7"/>
  <c r="S1433" i="7"/>
  <c r="F1434" i="7"/>
  <c r="G1434" i="7"/>
  <c r="H1434" i="7"/>
  <c r="I1434" i="7"/>
  <c r="J1434" i="7"/>
  <c r="K1434" i="7"/>
  <c r="L1434" i="7"/>
  <c r="M1434" i="7"/>
  <c r="N1434" i="7"/>
  <c r="O1434" i="7"/>
  <c r="P1434" i="7"/>
  <c r="Q1434" i="7"/>
  <c r="R1434" i="7"/>
  <c r="S1434" i="7"/>
  <c r="F1435" i="7"/>
  <c r="G1435" i="7"/>
  <c r="H1435" i="7"/>
  <c r="I1435" i="7"/>
  <c r="J1435" i="7"/>
  <c r="K1435" i="7"/>
  <c r="L1435" i="7"/>
  <c r="M1435" i="7"/>
  <c r="N1435" i="7"/>
  <c r="O1435" i="7"/>
  <c r="P1435" i="7"/>
  <c r="Q1435" i="7"/>
  <c r="R1435" i="7"/>
  <c r="S1435" i="7"/>
  <c r="D1435" i="7" s="1"/>
  <c r="F1436" i="7"/>
  <c r="G1436" i="7"/>
  <c r="H1436" i="7"/>
  <c r="I1436" i="7"/>
  <c r="J1436" i="7"/>
  <c r="K1436" i="7"/>
  <c r="L1436" i="7"/>
  <c r="M1436" i="7"/>
  <c r="N1436" i="7"/>
  <c r="O1436" i="7"/>
  <c r="P1436" i="7"/>
  <c r="Q1436" i="7"/>
  <c r="R1436" i="7"/>
  <c r="S1436" i="7"/>
  <c r="F1437" i="7"/>
  <c r="G1437" i="7"/>
  <c r="H1437" i="7"/>
  <c r="I1437" i="7"/>
  <c r="J1437" i="7"/>
  <c r="K1437" i="7"/>
  <c r="L1437" i="7"/>
  <c r="M1437" i="7"/>
  <c r="N1437" i="7"/>
  <c r="O1437" i="7"/>
  <c r="P1437" i="7"/>
  <c r="Q1437" i="7"/>
  <c r="R1437" i="7"/>
  <c r="S1437" i="7"/>
  <c r="F1438" i="7"/>
  <c r="G1438" i="7"/>
  <c r="H1438" i="7"/>
  <c r="I1438" i="7"/>
  <c r="J1438" i="7"/>
  <c r="K1438" i="7"/>
  <c r="B1438" i="7" s="1"/>
  <c r="L1438" i="7"/>
  <c r="M1438" i="7"/>
  <c r="N1438" i="7"/>
  <c r="O1438" i="7"/>
  <c r="P1438" i="7"/>
  <c r="Q1438" i="7"/>
  <c r="R1438" i="7"/>
  <c r="S1438" i="7"/>
  <c r="D1438" i="7" s="1"/>
  <c r="F1439" i="7"/>
  <c r="G1439" i="7"/>
  <c r="H1439" i="7"/>
  <c r="I1439" i="7"/>
  <c r="J1439" i="7"/>
  <c r="K1439" i="7"/>
  <c r="L1439" i="7"/>
  <c r="M1439" i="7"/>
  <c r="N1439" i="7"/>
  <c r="O1439" i="7"/>
  <c r="P1439" i="7"/>
  <c r="Q1439" i="7"/>
  <c r="R1439" i="7"/>
  <c r="S1439" i="7"/>
  <c r="F1440" i="7"/>
  <c r="G1440" i="7"/>
  <c r="H1440" i="7"/>
  <c r="I1440" i="7"/>
  <c r="J1440" i="7"/>
  <c r="K1440" i="7"/>
  <c r="L1440" i="7"/>
  <c r="M1440" i="7"/>
  <c r="N1440" i="7"/>
  <c r="O1440" i="7"/>
  <c r="P1440" i="7"/>
  <c r="Q1440" i="7"/>
  <c r="R1440" i="7"/>
  <c r="S1440" i="7"/>
  <c r="F1441" i="7"/>
  <c r="G1441" i="7"/>
  <c r="H1441" i="7"/>
  <c r="I1441" i="7"/>
  <c r="J1441" i="7"/>
  <c r="K1441" i="7"/>
  <c r="L1441" i="7"/>
  <c r="M1441" i="7"/>
  <c r="N1441" i="7"/>
  <c r="O1441" i="7"/>
  <c r="P1441" i="7"/>
  <c r="Q1441" i="7"/>
  <c r="R1441" i="7"/>
  <c r="S1441" i="7"/>
  <c r="D1441" i="7" s="1"/>
  <c r="F1442" i="7"/>
  <c r="G1442" i="7"/>
  <c r="H1442" i="7"/>
  <c r="I1442" i="7"/>
  <c r="J1442" i="7"/>
  <c r="K1442" i="7"/>
  <c r="L1442" i="7"/>
  <c r="M1442" i="7"/>
  <c r="N1442" i="7"/>
  <c r="O1442" i="7"/>
  <c r="P1442" i="7"/>
  <c r="Q1442" i="7"/>
  <c r="R1442" i="7"/>
  <c r="S1442" i="7"/>
  <c r="F1443" i="7"/>
  <c r="G1443" i="7"/>
  <c r="H1443" i="7"/>
  <c r="I1443" i="7"/>
  <c r="J1443" i="7"/>
  <c r="K1443" i="7"/>
  <c r="L1443" i="7"/>
  <c r="M1443" i="7"/>
  <c r="N1443" i="7"/>
  <c r="O1443" i="7"/>
  <c r="P1443" i="7"/>
  <c r="Q1443" i="7"/>
  <c r="R1443" i="7"/>
  <c r="S1443" i="7"/>
  <c r="F1444" i="7"/>
  <c r="G1444" i="7"/>
  <c r="H1444" i="7"/>
  <c r="I1444" i="7"/>
  <c r="J1444" i="7"/>
  <c r="K1444" i="7"/>
  <c r="L1444" i="7"/>
  <c r="M1444" i="7"/>
  <c r="N1444" i="7"/>
  <c r="O1444" i="7"/>
  <c r="P1444" i="7"/>
  <c r="Q1444" i="7"/>
  <c r="R1444" i="7"/>
  <c r="S1444" i="7"/>
  <c r="D1444" i="7" s="1"/>
  <c r="F1445" i="7"/>
  <c r="G1445" i="7"/>
  <c r="H1445" i="7"/>
  <c r="I1445" i="7"/>
  <c r="J1445" i="7"/>
  <c r="K1445" i="7"/>
  <c r="L1445" i="7"/>
  <c r="M1445" i="7"/>
  <c r="N1445" i="7"/>
  <c r="O1445" i="7"/>
  <c r="P1445" i="7"/>
  <c r="Q1445" i="7"/>
  <c r="R1445" i="7"/>
  <c r="S1445" i="7"/>
  <c r="F1446" i="7"/>
  <c r="G1446" i="7"/>
  <c r="H1446" i="7"/>
  <c r="I1446" i="7"/>
  <c r="J1446" i="7"/>
  <c r="K1446" i="7"/>
  <c r="L1446" i="7"/>
  <c r="M1446" i="7"/>
  <c r="N1446" i="7"/>
  <c r="O1446" i="7"/>
  <c r="P1446" i="7"/>
  <c r="Q1446" i="7"/>
  <c r="R1446" i="7"/>
  <c r="S1446" i="7"/>
  <c r="F1447" i="7"/>
  <c r="G1447" i="7"/>
  <c r="H1447" i="7"/>
  <c r="I1447" i="7"/>
  <c r="J1447" i="7"/>
  <c r="K1447" i="7"/>
  <c r="L1447" i="7"/>
  <c r="M1447" i="7"/>
  <c r="N1447" i="7"/>
  <c r="O1447" i="7"/>
  <c r="P1447" i="7"/>
  <c r="Q1447" i="7"/>
  <c r="R1447" i="7"/>
  <c r="S1447" i="7"/>
  <c r="D1447" i="7" s="1"/>
  <c r="F1448" i="7"/>
  <c r="G1448" i="7"/>
  <c r="H1448" i="7"/>
  <c r="I1448" i="7"/>
  <c r="J1448" i="7"/>
  <c r="K1448" i="7"/>
  <c r="L1448" i="7"/>
  <c r="M1448" i="7"/>
  <c r="N1448" i="7"/>
  <c r="O1448" i="7"/>
  <c r="P1448" i="7"/>
  <c r="Q1448" i="7"/>
  <c r="R1448" i="7"/>
  <c r="S1448" i="7"/>
  <c r="F1449" i="7"/>
  <c r="G1449" i="7"/>
  <c r="H1449" i="7"/>
  <c r="I1449" i="7"/>
  <c r="J1449" i="7"/>
  <c r="K1449" i="7"/>
  <c r="L1449" i="7"/>
  <c r="M1449" i="7"/>
  <c r="N1449" i="7"/>
  <c r="O1449" i="7"/>
  <c r="P1449" i="7"/>
  <c r="Q1449" i="7"/>
  <c r="R1449" i="7"/>
  <c r="S1449" i="7"/>
  <c r="F1450" i="7"/>
  <c r="G1450" i="7"/>
  <c r="H1450" i="7"/>
  <c r="I1450" i="7"/>
  <c r="J1450" i="7"/>
  <c r="K1450" i="7"/>
  <c r="B1450" i="7" s="1"/>
  <c r="L1450" i="7"/>
  <c r="M1450" i="7"/>
  <c r="N1450" i="7"/>
  <c r="O1450" i="7"/>
  <c r="P1450" i="7"/>
  <c r="Q1450" i="7"/>
  <c r="R1450" i="7"/>
  <c r="S1450" i="7"/>
  <c r="D1450" i="7" s="1"/>
  <c r="F1451" i="7"/>
  <c r="G1451" i="7"/>
  <c r="H1451" i="7"/>
  <c r="I1451" i="7"/>
  <c r="J1451" i="7"/>
  <c r="K1451" i="7"/>
  <c r="L1451" i="7"/>
  <c r="M1451" i="7"/>
  <c r="N1451" i="7"/>
  <c r="O1451" i="7"/>
  <c r="P1451" i="7"/>
  <c r="Q1451" i="7"/>
  <c r="R1451" i="7"/>
  <c r="S1451" i="7"/>
  <c r="F1452" i="7"/>
  <c r="G1452" i="7"/>
  <c r="H1452" i="7"/>
  <c r="I1452" i="7"/>
  <c r="J1452" i="7"/>
  <c r="K1452" i="7"/>
  <c r="L1452" i="7"/>
  <c r="M1452" i="7"/>
  <c r="N1452" i="7"/>
  <c r="O1452" i="7"/>
  <c r="P1452" i="7"/>
  <c r="Q1452" i="7"/>
  <c r="R1452" i="7"/>
  <c r="S1452" i="7"/>
  <c r="F1453" i="7"/>
  <c r="G1453" i="7"/>
  <c r="H1453" i="7"/>
  <c r="I1453" i="7"/>
  <c r="J1453" i="7"/>
  <c r="K1453" i="7"/>
  <c r="L1453" i="7"/>
  <c r="M1453" i="7"/>
  <c r="N1453" i="7"/>
  <c r="O1453" i="7"/>
  <c r="P1453" i="7"/>
  <c r="Q1453" i="7"/>
  <c r="R1453" i="7"/>
  <c r="S1453" i="7"/>
  <c r="D1453" i="7" s="1"/>
  <c r="F1454" i="7"/>
  <c r="G1454" i="7"/>
  <c r="H1454" i="7"/>
  <c r="I1454" i="7"/>
  <c r="J1454" i="7"/>
  <c r="K1454" i="7"/>
  <c r="L1454" i="7"/>
  <c r="M1454" i="7"/>
  <c r="N1454" i="7"/>
  <c r="O1454" i="7"/>
  <c r="P1454" i="7"/>
  <c r="Q1454" i="7"/>
  <c r="R1454" i="7"/>
  <c r="S1454" i="7"/>
  <c r="F1455" i="7"/>
  <c r="G1455" i="7"/>
  <c r="H1455" i="7"/>
  <c r="I1455" i="7"/>
  <c r="J1455" i="7"/>
  <c r="K1455" i="7"/>
  <c r="L1455" i="7"/>
  <c r="M1455" i="7"/>
  <c r="N1455" i="7"/>
  <c r="O1455" i="7"/>
  <c r="P1455" i="7"/>
  <c r="Q1455" i="7"/>
  <c r="R1455" i="7"/>
  <c r="S1455" i="7"/>
  <c r="F1456" i="7"/>
  <c r="G1456" i="7"/>
  <c r="H1456" i="7"/>
  <c r="I1456" i="7"/>
  <c r="J1456" i="7"/>
  <c r="K1456" i="7"/>
  <c r="L1456" i="7"/>
  <c r="M1456" i="7"/>
  <c r="N1456" i="7"/>
  <c r="O1456" i="7"/>
  <c r="P1456" i="7"/>
  <c r="Q1456" i="7"/>
  <c r="R1456" i="7"/>
  <c r="S1456" i="7"/>
  <c r="D1456" i="7" s="1"/>
  <c r="F1457" i="7"/>
  <c r="G1457" i="7"/>
  <c r="H1457" i="7"/>
  <c r="I1457" i="7"/>
  <c r="J1457" i="7"/>
  <c r="K1457" i="7"/>
  <c r="L1457" i="7"/>
  <c r="M1457" i="7"/>
  <c r="N1457" i="7"/>
  <c r="O1457" i="7"/>
  <c r="P1457" i="7"/>
  <c r="Q1457" i="7"/>
  <c r="R1457" i="7"/>
  <c r="S1457" i="7"/>
  <c r="F1458" i="7"/>
  <c r="G1458" i="7"/>
  <c r="H1458" i="7"/>
  <c r="I1458" i="7"/>
  <c r="J1458" i="7"/>
  <c r="K1458" i="7"/>
  <c r="L1458" i="7"/>
  <c r="M1458" i="7"/>
  <c r="N1458" i="7"/>
  <c r="O1458" i="7"/>
  <c r="P1458" i="7"/>
  <c r="Q1458" i="7"/>
  <c r="R1458" i="7"/>
  <c r="S1458" i="7"/>
  <c r="F1459" i="7"/>
  <c r="G1459" i="7"/>
  <c r="H1459" i="7"/>
  <c r="I1459" i="7"/>
  <c r="J1459" i="7"/>
  <c r="K1459" i="7"/>
  <c r="L1459" i="7"/>
  <c r="M1459" i="7"/>
  <c r="N1459" i="7"/>
  <c r="O1459" i="7"/>
  <c r="P1459" i="7"/>
  <c r="Q1459" i="7"/>
  <c r="R1459" i="7"/>
  <c r="S1459" i="7"/>
  <c r="D1459" i="7" s="1"/>
  <c r="F1460" i="7"/>
  <c r="G1460" i="7"/>
  <c r="H1460" i="7"/>
  <c r="I1460" i="7"/>
  <c r="J1460" i="7"/>
  <c r="K1460" i="7"/>
  <c r="L1460" i="7"/>
  <c r="M1460" i="7"/>
  <c r="N1460" i="7"/>
  <c r="O1460" i="7"/>
  <c r="P1460" i="7"/>
  <c r="Q1460" i="7"/>
  <c r="R1460" i="7"/>
  <c r="S1460" i="7"/>
  <c r="F1461" i="7"/>
  <c r="G1461" i="7"/>
  <c r="H1461" i="7"/>
  <c r="I1461" i="7"/>
  <c r="J1461" i="7"/>
  <c r="K1461" i="7"/>
  <c r="L1461" i="7"/>
  <c r="M1461" i="7"/>
  <c r="N1461" i="7"/>
  <c r="O1461" i="7"/>
  <c r="P1461" i="7"/>
  <c r="Q1461" i="7"/>
  <c r="R1461" i="7"/>
  <c r="S1461" i="7"/>
  <c r="F1462" i="7"/>
  <c r="G1462" i="7"/>
  <c r="H1462" i="7"/>
  <c r="I1462" i="7"/>
  <c r="J1462" i="7"/>
  <c r="K1462" i="7"/>
  <c r="B1462" i="7" s="1"/>
  <c r="L1462" i="7"/>
  <c r="M1462" i="7"/>
  <c r="N1462" i="7"/>
  <c r="O1462" i="7"/>
  <c r="P1462" i="7"/>
  <c r="Q1462" i="7"/>
  <c r="R1462" i="7"/>
  <c r="S1462" i="7"/>
  <c r="D1462" i="7" s="1"/>
  <c r="F1463" i="7"/>
  <c r="G1463" i="7"/>
  <c r="H1463" i="7"/>
  <c r="I1463" i="7"/>
  <c r="J1463" i="7"/>
  <c r="K1463" i="7"/>
  <c r="L1463" i="7"/>
  <c r="M1463" i="7"/>
  <c r="N1463" i="7"/>
  <c r="O1463" i="7"/>
  <c r="P1463" i="7"/>
  <c r="Q1463" i="7"/>
  <c r="R1463" i="7"/>
  <c r="S1463" i="7"/>
  <c r="F1464" i="7"/>
  <c r="G1464" i="7"/>
  <c r="H1464" i="7"/>
  <c r="I1464" i="7"/>
  <c r="J1464" i="7"/>
  <c r="K1464" i="7"/>
  <c r="L1464" i="7"/>
  <c r="M1464" i="7"/>
  <c r="N1464" i="7"/>
  <c r="O1464" i="7"/>
  <c r="P1464" i="7"/>
  <c r="Q1464" i="7"/>
  <c r="R1464" i="7"/>
  <c r="S1464" i="7"/>
  <c r="F1465" i="7"/>
  <c r="G1465" i="7"/>
  <c r="H1465" i="7"/>
  <c r="I1465" i="7"/>
  <c r="J1465" i="7"/>
  <c r="K1465" i="7"/>
  <c r="L1465" i="7"/>
  <c r="M1465" i="7"/>
  <c r="N1465" i="7"/>
  <c r="O1465" i="7"/>
  <c r="P1465" i="7"/>
  <c r="Q1465" i="7"/>
  <c r="R1465" i="7"/>
  <c r="S1465" i="7"/>
  <c r="D1465" i="7" s="1"/>
  <c r="F1466" i="7"/>
  <c r="G1466" i="7"/>
  <c r="H1466" i="7"/>
  <c r="I1466" i="7"/>
  <c r="J1466" i="7"/>
  <c r="K1466" i="7"/>
  <c r="L1466" i="7"/>
  <c r="M1466" i="7"/>
  <c r="N1466" i="7"/>
  <c r="O1466" i="7"/>
  <c r="P1466" i="7"/>
  <c r="Q1466" i="7"/>
  <c r="R1466" i="7"/>
  <c r="S1466" i="7"/>
  <c r="F1467" i="7"/>
  <c r="G1467" i="7"/>
  <c r="H1467" i="7"/>
  <c r="I1467" i="7"/>
  <c r="J1467" i="7"/>
  <c r="K1467" i="7"/>
  <c r="L1467" i="7"/>
  <c r="M1467" i="7"/>
  <c r="N1467" i="7"/>
  <c r="O1467" i="7"/>
  <c r="P1467" i="7"/>
  <c r="Q1467" i="7"/>
  <c r="R1467" i="7"/>
  <c r="S1467" i="7"/>
  <c r="F1468" i="7"/>
  <c r="G1468" i="7"/>
  <c r="H1468" i="7"/>
  <c r="I1468" i="7"/>
  <c r="J1468" i="7"/>
  <c r="K1468" i="7"/>
  <c r="L1468" i="7"/>
  <c r="M1468" i="7"/>
  <c r="N1468" i="7"/>
  <c r="O1468" i="7"/>
  <c r="P1468" i="7"/>
  <c r="Q1468" i="7"/>
  <c r="R1468" i="7"/>
  <c r="S1468" i="7"/>
  <c r="D1468" i="7" s="1"/>
  <c r="F1469" i="7"/>
  <c r="G1469" i="7"/>
  <c r="H1469" i="7"/>
  <c r="I1469" i="7"/>
  <c r="J1469" i="7"/>
  <c r="K1469" i="7"/>
  <c r="L1469" i="7"/>
  <c r="M1469" i="7"/>
  <c r="N1469" i="7"/>
  <c r="O1469" i="7"/>
  <c r="P1469" i="7"/>
  <c r="Q1469" i="7"/>
  <c r="R1469" i="7"/>
  <c r="S1469" i="7"/>
  <c r="F1470" i="7"/>
  <c r="G1470" i="7"/>
  <c r="H1470" i="7"/>
  <c r="I1470" i="7"/>
  <c r="J1470" i="7"/>
  <c r="K1470" i="7"/>
  <c r="L1470" i="7"/>
  <c r="M1470" i="7"/>
  <c r="N1470" i="7"/>
  <c r="O1470" i="7"/>
  <c r="P1470" i="7"/>
  <c r="Q1470" i="7"/>
  <c r="R1470" i="7"/>
  <c r="S1470" i="7"/>
  <c r="F1471" i="7"/>
  <c r="G1471" i="7"/>
  <c r="H1471" i="7"/>
  <c r="I1471" i="7"/>
  <c r="J1471" i="7"/>
  <c r="K1471" i="7"/>
  <c r="L1471" i="7"/>
  <c r="M1471" i="7"/>
  <c r="N1471" i="7"/>
  <c r="O1471" i="7"/>
  <c r="P1471" i="7"/>
  <c r="Q1471" i="7"/>
  <c r="R1471" i="7"/>
  <c r="S1471" i="7"/>
  <c r="D1471" i="7" s="1"/>
  <c r="F1472" i="7"/>
  <c r="G1472" i="7"/>
  <c r="H1472" i="7"/>
  <c r="I1472" i="7"/>
  <c r="J1472" i="7"/>
  <c r="K1472" i="7"/>
  <c r="L1472" i="7"/>
  <c r="M1472" i="7"/>
  <c r="N1472" i="7"/>
  <c r="O1472" i="7"/>
  <c r="P1472" i="7"/>
  <c r="Q1472" i="7"/>
  <c r="R1472" i="7"/>
  <c r="S1472" i="7"/>
  <c r="F1473" i="7"/>
  <c r="G1473" i="7"/>
  <c r="H1473" i="7"/>
  <c r="I1473" i="7"/>
  <c r="J1473" i="7"/>
  <c r="K1473" i="7"/>
  <c r="L1473" i="7"/>
  <c r="M1473" i="7"/>
  <c r="N1473" i="7"/>
  <c r="O1473" i="7"/>
  <c r="P1473" i="7"/>
  <c r="Q1473" i="7"/>
  <c r="R1473" i="7"/>
  <c r="S1473" i="7"/>
  <c r="F1474" i="7"/>
  <c r="G1474" i="7"/>
  <c r="H1474" i="7"/>
  <c r="I1474" i="7"/>
  <c r="J1474" i="7"/>
  <c r="K1474" i="7"/>
  <c r="B1474" i="7" s="1"/>
  <c r="L1474" i="7"/>
  <c r="M1474" i="7"/>
  <c r="N1474" i="7"/>
  <c r="O1474" i="7"/>
  <c r="P1474" i="7"/>
  <c r="Q1474" i="7"/>
  <c r="R1474" i="7"/>
  <c r="S1474" i="7"/>
  <c r="D1474" i="7" s="1"/>
  <c r="F1475" i="7"/>
  <c r="G1475" i="7"/>
  <c r="H1475" i="7"/>
  <c r="I1475" i="7"/>
  <c r="J1475" i="7"/>
  <c r="K1475" i="7"/>
  <c r="L1475" i="7"/>
  <c r="M1475" i="7"/>
  <c r="N1475" i="7"/>
  <c r="O1475" i="7"/>
  <c r="P1475" i="7"/>
  <c r="Q1475" i="7"/>
  <c r="R1475" i="7"/>
  <c r="S1475" i="7"/>
  <c r="F1476" i="7"/>
  <c r="G1476" i="7"/>
  <c r="H1476" i="7"/>
  <c r="I1476" i="7"/>
  <c r="J1476" i="7"/>
  <c r="K1476" i="7"/>
  <c r="L1476" i="7"/>
  <c r="M1476" i="7"/>
  <c r="N1476" i="7"/>
  <c r="O1476" i="7"/>
  <c r="P1476" i="7"/>
  <c r="Q1476" i="7"/>
  <c r="R1476" i="7"/>
  <c r="S1476" i="7"/>
  <c r="F1477" i="7"/>
  <c r="G1477" i="7"/>
  <c r="H1477" i="7"/>
  <c r="I1477" i="7"/>
  <c r="J1477" i="7"/>
  <c r="K1477" i="7"/>
  <c r="L1477" i="7"/>
  <c r="M1477" i="7"/>
  <c r="N1477" i="7"/>
  <c r="O1477" i="7"/>
  <c r="P1477" i="7"/>
  <c r="Q1477" i="7"/>
  <c r="R1477" i="7"/>
  <c r="S1477" i="7"/>
  <c r="D1477" i="7" s="1"/>
  <c r="F1478" i="7"/>
  <c r="G1478" i="7"/>
  <c r="H1478" i="7"/>
  <c r="I1478" i="7"/>
  <c r="J1478" i="7"/>
  <c r="K1478" i="7"/>
  <c r="L1478" i="7"/>
  <c r="M1478" i="7"/>
  <c r="N1478" i="7"/>
  <c r="O1478" i="7"/>
  <c r="P1478" i="7"/>
  <c r="Q1478" i="7"/>
  <c r="R1478" i="7"/>
  <c r="S1478" i="7"/>
  <c r="F1479" i="7"/>
  <c r="G1479" i="7"/>
  <c r="H1479" i="7"/>
  <c r="I1479" i="7"/>
  <c r="J1479" i="7"/>
  <c r="K1479" i="7"/>
  <c r="L1479" i="7"/>
  <c r="M1479" i="7"/>
  <c r="N1479" i="7"/>
  <c r="O1479" i="7"/>
  <c r="P1479" i="7"/>
  <c r="Q1479" i="7"/>
  <c r="R1479" i="7"/>
  <c r="S1479" i="7"/>
  <c r="F1480" i="7"/>
  <c r="G1480" i="7"/>
  <c r="H1480" i="7"/>
  <c r="I1480" i="7"/>
  <c r="J1480" i="7"/>
  <c r="K1480" i="7"/>
  <c r="L1480" i="7"/>
  <c r="M1480" i="7"/>
  <c r="N1480" i="7"/>
  <c r="O1480" i="7"/>
  <c r="P1480" i="7"/>
  <c r="Q1480" i="7"/>
  <c r="R1480" i="7"/>
  <c r="S1480" i="7"/>
  <c r="D1480" i="7" s="1"/>
  <c r="F1481" i="7"/>
  <c r="G1481" i="7"/>
  <c r="H1481" i="7"/>
  <c r="I1481" i="7"/>
  <c r="J1481" i="7"/>
  <c r="K1481" i="7"/>
  <c r="L1481" i="7"/>
  <c r="M1481" i="7"/>
  <c r="N1481" i="7"/>
  <c r="O1481" i="7"/>
  <c r="P1481" i="7"/>
  <c r="Q1481" i="7"/>
  <c r="R1481" i="7"/>
  <c r="S1481" i="7"/>
  <c r="F1482" i="7"/>
  <c r="G1482" i="7"/>
  <c r="H1482" i="7"/>
  <c r="I1482" i="7"/>
  <c r="J1482" i="7"/>
  <c r="K1482" i="7"/>
  <c r="L1482" i="7"/>
  <c r="M1482" i="7"/>
  <c r="N1482" i="7"/>
  <c r="O1482" i="7"/>
  <c r="P1482" i="7"/>
  <c r="Q1482" i="7"/>
  <c r="R1482" i="7"/>
  <c r="S1482" i="7"/>
  <c r="F1483" i="7"/>
  <c r="G1483" i="7"/>
  <c r="H1483" i="7"/>
  <c r="I1483" i="7"/>
  <c r="J1483" i="7"/>
  <c r="K1483" i="7"/>
  <c r="L1483" i="7"/>
  <c r="M1483" i="7"/>
  <c r="N1483" i="7"/>
  <c r="O1483" i="7"/>
  <c r="P1483" i="7"/>
  <c r="Q1483" i="7"/>
  <c r="R1483" i="7"/>
  <c r="S1483" i="7"/>
  <c r="D1483" i="7" s="1"/>
  <c r="F1484" i="7"/>
  <c r="G1484" i="7"/>
  <c r="H1484" i="7"/>
  <c r="I1484" i="7"/>
  <c r="J1484" i="7"/>
  <c r="K1484" i="7"/>
  <c r="L1484" i="7"/>
  <c r="M1484" i="7"/>
  <c r="N1484" i="7"/>
  <c r="O1484" i="7"/>
  <c r="P1484" i="7"/>
  <c r="Q1484" i="7"/>
  <c r="R1484" i="7"/>
  <c r="S1484" i="7"/>
  <c r="F1485" i="7"/>
  <c r="G1485" i="7"/>
  <c r="H1485" i="7"/>
  <c r="I1485" i="7"/>
  <c r="J1485" i="7"/>
  <c r="K1485" i="7"/>
  <c r="L1485" i="7"/>
  <c r="M1485" i="7"/>
  <c r="N1485" i="7"/>
  <c r="O1485" i="7"/>
  <c r="P1485" i="7"/>
  <c r="Q1485" i="7"/>
  <c r="R1485" i="7"/>
  <c r="S1485" i="7"/>
  <c r="F1486" i="7"/>
  <c r="G1486" i="7"/>
  <c r="H1486" i="7"/>
  <c r="I1486" i="7"/>
  <c r="J1486" i="7"/>
  <c r="K1486" i="7"/>
  <c r="B1486" i="7" s="1"/>
  <c r="L1486" i="7"/>
  <c r="M1486" i="7"/>
  <c r="N1486" i="7"/>
  <c r="O1486" i="7"/>
  <c r="P1486" i="7"/>
  <c r="Q1486" i="7"/>
  <c r="R1486" i="7"/>
  <c r="S1486" i="7"/>
  <c r="D1486" i="7" s="1"/>
  <c r="F1487" i="7"/>
  <c r="G1487" i="7"/>
  <c r="H1487" i="7"/>
  <c r="I1487" i="7"/>
  <c r="J1487" i="7"/>
  <c r="K1487" i="7"/>
  <c r="L1487" i="7"/>
  <c r="M1487" i="7"/>
  <c r="N1487" i="7"/>
  <c r="O1487" i="7"/>
  <c r="P1487" i="7"/>
  <c r="Q1487" i="7"/>
  <c r="R1487" i="7"/>
  <c r="S1487" i="7"/>
  <c r="F1488" i="7"/>
  <c r="G1488" i="7"/>
  <c r="H1488" i="7"/>
  <c r="I1488" i="7"/>
  <c r="J1488" i="7"/>
  <c r="K1488" i="7"/>
  <c r="L1488" i="7"/>
  <c r="M1488" i="7"/>
  <c r="N1488" i="7"/>
  <c r="O1488" i="7"/>
  <c r="P1488" i="7"/>
  <c r="Q1488" i="7"/>
  <c r="R1488" i="7"/>
  <c r="S1488" i="7"/>
  <c r="F1489" i="7"/>
  <c r="G1489" i="7"/>
  <c r="H1489" i="7"/>
  <c r="I1489" i="7"/>
  <c r="J1489" i="7"/>
  <c r="K1489" i="7"/>
  <c r="L1489" i="7"/>
  <c r="M1489" i="7"/>
  <c r="N1489" i="7"/>
  <c r="O1489" i="7"/>
  <c r="P1489" i="7"/>
  <c r="Q1489" i="7"/>
  <c r="R1489" i="7"/>
  <c r="S1489" i="7"/>
  <c r="D1489" i="7" s="1"/>
  <c r="F1490" i="7"/>
  <c r="G1490" i="7"/>
  <c r="H1490" i="7"/>
  <c r="I1490" i="7"/>
  <c r="J1490" i="7"/>
  <c r="K1490" i="7"/>
  <c r="L1490" i="7"/>
  <c r="M1490" i="7"/>
  <c r="N1490" i="7"/>
  <c r="O1490" i="7"/>
  <c r="P1490" i="7"/>
  <c r="Q1490" i="7"/>
  <c r="R1490" i="7"/>
  <c r="S1490" i="7"/>
  <c r="F1491" i="7"/>
  <c r="G1491" i="7"/>
  <c r="H1491" i="7"/>
  <c r="I1491" i="7"/>
  <c r="J1491" i="7"/>
  <c r="K1491" i="7"/>
  <c r="L1491" i="7"/>
  <c r="M1491" i="7"/>
  <c r="N1491" i="7"/>
  <c r="O1491" i="7"/>
  <c r="P1491" i="7"/>
  <c r="Q1491" i="7"/>
  <c r="R1491" i="7"/>
  <c r="S1491" i="7"/>
  <c r="F1492" i="7"/>
  <c r="G1492" i="7"/>
  <c r="H1492" i="7"/>
  <c r="I1492" i="7"/>
  <c r="J1492" i="7"/>
  <c r="K1492" i="7"/>
  <c r="L1492" i="7"/>
  <c r="M1492" i="7"/>
  <c r="N1492" i="7"/>
  <c r="O1492" i="7"/>
  <c r="P1492" i="7"/>
  <c r="Q1492" i="7"/>
  <c r="R1492" i="7"/>
  <c r="S1492" i="7"/>
  <c r="D1492" i="7" s="1"/>
  <c r="F1493" i="7"/>
  <c r="G1493" i="7"/>
  <c r="H1493" i="7"/>
  <c r="I1493" i="7"/>
  <c r="J1493" i="7"/>
  <c r="K1493" i="7"/>
  <c r="L1493" i="7"/>
  <c r="M1493" i="7"/>
  <c r="N1493" i="7"/>
  <c r="O1493" i="7"/>
  <c r="P1493" i="7"/>
  <c r="Q1493" i="7"/>
  <c r="R1493" i="7"/>
  <c r="S1493" i="7"/>
  <c r="F1494" i="7"/>
  <c r="G1494" i="7"/>
  <c r="H1494" i="7"/>
  <c r="I1494" i="7"/>
  <c r="J1494" i="7"/>
  <c r="K1494" i="7"/>
  <c r="L1494" i="7"/>
  <c r="M1494" i="7"/>
  <c r="N1494" i="7"/>
  <c r="O1494" i="7"/>
  <c r="P1494" i="7"/>
  <c r="Q1494" i="7"/>
  <c r="R1494" i="7"/>
  <c r="S1494" i="7"/>
  <c r="F1495" i="7"/>
  <c r="G1495" i="7"/>
  <c r="H1495" i="7"/>
  <c r="I1495" i="7"/>
  <c r="J1495" i="7"/>
  <c r="K1495" i="7"/>
  <c r="L1495" i="7"/>
  <c r="M1495" i="7"/>
  <c r="C1495" i="7" s="1"/>
  <c r="N1495" i="7"/>
  <c r="O1495" i="7"/>
  <c r="P1495" i="7"/>
  <c r="Q1495" i="7"/>
  <c r="R1495" i="7"/>
  <c r="S1495" i="7"/>
  <c r="D1495" i="7" s="1"/>
  <c r="F1496" i="7"/>
  <c r="G1496" i="7"/>
  <c r="H1496" i="7"/>
  <c r="I1496" i="7"/>
  <c r="J1496" i="7"/>
  <c r="K1496" i="7"/>
  <c r="L1496" i="7"/>
  <c r="M1496" i="7"/>
  <c r="N1496" i="7"/>
  <c r="O1496" i="7"/>
  <c r="P1496" i="7"/>
  <c r="Q1496" i="7"/>
  <c r="R1496" i="7"/>
  <c r="S1496" i="7"/>
  <c r="F1497" i="7"/>
  <c r="G1497" i="7"/>
  <c r="H1497" i="7"/>
  <c r="I1497" i="7"/>
  <c r="J1497" i="7"/>
  <c r="K1497" i="7"/>
  <c r="L1497" i="7"/>
  <c r="M1497" i="7"/>
  <c r="N1497" i="7"/>
  <c r="O1497" i="7"/>
  <c r="P1497" i="7"/>
  <c r="Q1497" i="7"/>
  <c r="R1497" i="7"/>
  <c r="S1497" i="7"/>
  <c r="F1498" i="7"/>
  <c r="G1498" i="7"/>
  <c r="H1498" i="7"/>
  <c r="I1498" i="7"/>
  <c r="J1498" i="7"/>
  <c r="K1498" i="7"/>
  <c r="B1498" i="7" s="1"/>
  <c r="L1498" i="7"/>
  <c r="M1498" i="7"/>
  <c r="N1498" i="7"/>
  <c r="O1498" i="7"/>
  <c r="P1498" i="7"/>
  <c r="Q1498" i="7"/>
  <c r="R1498" i="7"/>
  <c r="S1498" i="7"/>
  <c r="D1498" i="7" s="1"/>
  <c r="F1499" i="7"/>
  <c r="G1499" i="7"/>
  <c r="H1499" i="7"/>
  <c r="I1499" i="7"/>
  <c r="J1499" i="7"/>
  <c r="K1499" i="7"/>
  <c r="L1499" i="7"/>
  <c r="M1499" i="7"/>
  <c r="N1499" i="7"/>
  <c r="O1499" i="7"/>
  <c r="P1499" i="7"/>
  <c r="Q1499" i="7"/>
  <c r="R1499" i="7"/>
  <c r="S1499" i="7"/>
  <c r="F1500" i="7"/>
  <c r="G1500" i="7"/>
  <c r="H1500" i="7"/>
  <c r="I1500" i="7"/>
  <c r="J1500" i="7"/>
  <c r="K1500" i="7"/>
  <c r="L1500" i="7"/>
  <c r="M1500" i="7"/>
  <c r="N1500" i="7"/>
  <c r="O1500" i="7"/>
  <c r="P1500" i="7"/>
  <c r="Q1500" i="7"/>
  <c r="R1500" i="7"/>
  <c r="S1500" i="7"/>
  <c r="F1501" i="7"/>
  <c r="G1501" i="7"/>
  <c r="H1501" i="7"/>
  <c r="I1501" i="7"/>
  <c r="J1501" i="7"/>
  <c r="K1501" i="7"/>
  <c r="L1501" i="7"/>
  <c r="M1501" i="7"/>
  <c r="N1501" i="7"/>
  <c r="O1501" i="7"/>
  <c r="P1501" i="7"/>
  <c r="Q1501" i="7"/>
  <c r="R1501" i="7"/>
  <c r="S1501" i="7"/>
  <c r="D1501" i="7" s="1"/>
  <c r="F1502" i="7"/>
  <c r="G1502" i="7"/>
  <c r="H1502" i="7"/>
  <c r="I1502" i="7"/>
  <c r="J1502" i="7"/>
  <c r="K1502" i="7"/>
  <c r="L1502" i="7"/>
  <c r="M1502" i="7"/>
  <c r="N1502" i="7"/>
  <c r="O1502" i="7"/>
  <c r="P1502" i="7"/>
  <c r="Q1502" i="7"/>
  <c r="R1502" i="7"/>
  <c r="S1502" i="7"/>
  <c r="F1503" i="7"/>
  <c r="G1503" i="7"/>
  <c r="H1503" i="7"/>
  <c r="I1503" i="7"/>
  <c r="J1503" i="7"/>
  <c r="K1503" i="7"/>
  <c r="L1503" i="7"/>
  <c r="M1503" i="7"/>
  <c r="N1503" i="7"/>
  <c r="O1503" i="7"/>
  <c r="P1503" i="7"/>
  <c r="Q1503" i="7"/>
  <c r="R1503" i="7"/>
  <c r="S1503" i="7"/>
  <c r="F1504" i="7"/>
  <c r="G1504" i="7"/>
  <c r="H1504" i="7"/>
  <c r="I1504" i="7"/>
  <c r="J1504" i="7"/>
  <c r="K1504" i="7"/>
  <c r="L1504" i="7"/>
  <c r="M1504" i="7"/>
  <c r="N1504" i="7"/>
  <c r="O1504" i="7"/>
  <c r="P1504" i="7"/>
  <c r="Q1504" i="7"/>
  <c r="R1504" i="7"/>
  <c r="S1504" i="7"/>
  <c r="D1504" i="7" s="1"/>
  <c r="F1505" i="7"/>
  <c r="G1505" i="7"/>
  <c r="H1505" i="7"/>
  <c r="I1505" i="7"/>
  <c r="J1505" i="7"/>
  <c r="K1505" i="7"/>
  <c r="L1505" i="7"/>
  <c r="M1505" i="7"/>
  <c r="N1505" i="7"/>
  <c r="O1505" i="7"/>
  <c r="P1505" i="7"/>
  <c r="Q1505" i="7"/>
  <c r="R1505" i="7"/>
  <c r="S1505" i="7"/>
  <c r="F1506" i="7"/>
  <c r="G1506" i="7"/>
  <c r="H1506" i="7"/>
  <c r="I1506" i="7"/>
  <c r="J1506" i="7"/>
  <c r="K1506" i="7"/>
  <c r="L1506" i="7"/>
  <c r="M1506" i="7"/>
  <c r="N1506" i="7"/>
  <c r="O1506" i="7"/>
  <c r="P1506" i="7"/>
  <c r="Q1506" i="7"/>
  <c r="R1506" i="7"/>
  <c r="S1506" i="7"/>
  <c r="F1507" i="7"/>
  <c r="G1507" i="7"/>
  <c r="H1507" i="7"/>
  <c r="I1507" i="7"/>
  <c r="J1507" i="7"/>
  <c r="K1507" i="7"/>
  <c r="L1507" i="7"/>
  <c r="M1507" i="7"/>
  <c r="C1507" i="7" s="1"/>
  <c r="N1507" i="7"/>
  <c r="O1507" i="7"/>
  <c r="P1507" i="7"/>
  <c r="Q1507" i="7"/>
  <c r="R1507" i="7"/>
  <c r="S1507" i="7"/>
  <c r="D1507" i="7" s="1"/>
  <c r="F1508" i="7"/>
  <c r="G1508" i="7"/>
  <c r="H1508" i="7"/>
  <c r="I1508" i="7"/>
  <c r="J1508" i="7"/>
  <c r="K1508" i="7"/>
  <c r="L1508" i="7"/>
  <c r="M1508" i="7"/>
  <c r="N1508" i="7"/>
  <c r="O1508" i="7"/>
  <c r="P1508" i="7"/>
  <c r="Q1508" i="7"/>
  <c r="R1508" i="7"/>
  <c r="S1508" i="7"/>
  <c r="F1509" i="7"/>
  <c r="G1509" i="7"/>
  <c r="H1509" i="7"/>
  <c r="I1509" i="7"/>
  <c r="J1509" i="7"/>
  <c r="K1509" i="7"/>
  <c r="L1509" i="7"/>
  <c r="M1509" i="7"/>
  <c r="N1509" i="7"/>
  <c r="O1509" i="7"/>
  <c r="P1509" i="7"/>
  <c r="Q1509" i="7"/>
  <c r="R1509" i="7"/>
  <c r="S1509" i="7"/>
  <c r="F1510" i="7"/>
  <c r="G1510" i="7"/>
  <c r="H1510" i="7"/>
  <c r="I1510" i="7"/>
  <c r="J1510" i="7"/>
  <c r="K1510" i="7"/>
  <c r="B1510" i="7" s="1"/>
  <c r="L1510" i="7"/>
  <c r="M1510" i="7"/>
  <c r="N1510" i="7"/>
  <c r="O1510" i="7"/>
  <c r="P1510" i="7"/>
  <c r="Q1510" i="7"/>
  <c r="R1510" i="7"/>
  <c r="S1510" i="7"/>
  <c r="D1510" i="7" s="1"/>
  <c r="F1511" i="7"/>
  <c r="G1511" i="7"/>
  <c r="H1511" i="7"/>
  <c r="I1511" i="7"/>
  <c r="J1511" i="7"/>
  <c r="K1511" i="7"/>
  <c r="L1511" i="7"/>
  <c r="M1511" i="7"/>
  <c r="N1511" i="7"/>
  <c r="O1511" i="7"/>
  <c r="P1511" i="7"/>
  <c r="Q1511" i="7"/>
  <c r="R1511" i="7"/>
  <c r="S1511" i="7"/>
  <c r="F1512" i="7"/>
  <c r="G1512" i="7"/>
  <c r="H1512" i="7"/>
  <c r="I1512" i="7"/>
  <c r="J1512" i="7"/>
  <c r="K1512" i="7"/>
  <c r="L1512" i="7"/>
  <c r="M1512" i="7"/>
  <c r="N1512" i="7"/>
  <c r="O1512" i="7"/>
  <c r="P1512" i="7"/>
  <c r="Q1512" i="7"/>
  <c r="R1512" i="7"/>
  <c r="S1512" i="7"/>
  <c r="F1513" i="7"/>
  <c r="G1513" i="7"/>
  <c r="H1513" i="7"/>
  <c r="I1513" i="7"/>
  <c r="J1513" i="7"/>
  <c r="K1513" i="7"/>
  <c r="L1513" i="7"/>
  <c r="M1513" i="7"/>
  <c r="N1513" i="7"/>
  <c r="O1513" i="7"/>
  <c r="P1513" i="7"/>
  <c r="Q1513" i="7"/>
  <c r="R1513" i="7"/>
  <c r="S1513" i="7"/>
  <c r="D1513" i="7" s="1"/>
  <c r="F1514" i="7"/>
  <c r="G1514" i="7"/>
  <c r="H1514" i="7"/>
  <c r="I1514" i="7"/>
  <c r="J1514" i="7"/>
  <c r="K1514" i="7"/>
  <c r="L1514" i="7"/>
  <c r="M1514" i="7"/>
  <c r="N1514" i="7"/>
  <c r="O1514" i="7"/>
  <c r="P1514" i="7"/>
  <c r="Q1514" i="7"/>
  <c r="R1514" i="7"/>
  <c r="S1514" i="7"/>
  <c r="F1515" i="7"/>
  <c r="G1515" i="7"/>
  <c r="H1515" i="7"/>
  <c r="I1515" i="7"/>
  <c r="J1515" i="7"/>
  <c r="K1515" i="7"/>
  <c r="L1515" i="7"/>
  <c r="M1515" i="7"/>
  <c r="N1515" i="7"/>
  <c r="O1515" i="7"/>
  <c r="P1515" i="7"/>
  <c r="Q1515" i="7"/>
  <c r="R1515" i="7"/>
  <c r="S1515" i="7"/>
  <c r="F1516" i="7"/>
  <c r="G1516" i="7"/>
  <c r="H1516" i="7"/>
  <c r="I1516" i="7"/>
  <c r="J1516" i="7"/>
  <c r="K1516" i="7"/>
  <c r="L1516" i="7"/>
  <c r="M1516" i="7"/>
  <c r="N1516" i="7"/>
  <c r="O1516" i="7"/>
  <c r="P1516" i="7"/>
  <c r="Q1516" i="7"/>
  <c r="R1516" i="7"/>
  <c r="S1516" i="7"/>
  <c r="D1516" i="7" s="1"/>
  <c r="F1517" i="7"/>
  <c r="G1517" i="7"/>
  <c r="H1517" i="7"/>
  <c r="I1517" i="7"/>
  <c r="J1517" i="7"/>
  <c r="K1517" i="7"/>
  <c r="L1517" i="7"/>
  <c r="M1517" i="7"/>
  <c r="N1517" i="7"/>
  <c r="O1517" i="7"/>
  <c r="P1517" i="7"/>
  <c r="Q1517" i="7"/>
  <c r="R1517" i="7"/>
  <c r="S1517" i="7"/>
  <c r="F1518" i="7"/>
  <c r="G1518" i="7"/>
  <c r="H1518" i="7"/>
  <c r="I1518" i="7"/>
  <c r="J1518" i="7"/>
  <c r="K1518" i="7"/>
  <c r="L1518" i="7"/>
  <c r="M1518" i="7"/>
  <c r="N1518" i="7"/>
  <c r="O1518" i="7"/>
  <c r="P1518" i="7"/>
  <c r="Q1518" i="7"/>
  <c r="R1518" i="7"/>
  <c r="S1518" i="7"/>
  <c r="F1519" i="7"/>
  <c r="G1519" i="7"/>
  <c r="H1519" i="7"/>
  <c r="I1519" i="7"/>
  <c r="J1519" i="7"/>
  <c r="K1519" i="7"/>
  <c r="L1519" i="7"/>
  <c r="M1519" i="7"/>
  <c r="C1519" i="7" s="1"/>
  <c r="N1519" i="7"/>
  <c r="O1519" i="7"/>
  <c r="P1519" i="7"/>
  <c r="Q1519" i="7"/>
  <c r="R1519" i="7"/>
  <c r="S1519" i="7"/>
  <c r="D1519" i="7" s="1"/>
  <c r="F1520" i="7"/>
  <c r="G1520" i="7"/>
  <c r="H1520" i="7"/>
  <c r="I1520" i="7"/>
  <c r="J1520" i="7"/>
  <c r="K1520" i="7"/>
  <c r="L1520" i="7"/>
  <c r="M1520" i="7"/>
  <c r="N1520" i="7"/>
  <c r="O1520" i="7"/>
  <c r="P1520" i="7"/>
  <c r="Q1520" i="7"/>
  <c r="R1520" i="7"/>
  <c r="S1520" i="7"/>
  <c r="F1521" i="7"/>
  <c r="G1521" i="7"/>
  <c r="H1521" i="7"/>
  <c r="I1521" i="7"/>
  <c r="J1521" i="7"/>
  <c r="K1521" i="7"/>
  <c r="L1521" i="7"/>
  <c r="M1521" i="7"/>
  <c r="N1521" i="7"/>
  <c r="O1521" i="7"/>
  <c r="P1521" i="7"/>
  <c r="Q1521" i="7"/>
  <c r="R1521" i="7"/>
  <c r="S1521" i="7"/>
  <c r="F1522" i="7"/>
  <c r="G1522" i="7"/>
  <c r="H1522" i="7"/>
  <c r="I1522" i="7"/>
  <c r="J1522" i="7"/>
  <c r="K1522" i="7"/>
  <c r="B1522" i="7" s="1"/>
  <c r="L1522" i="7"/>
  <c r="M1522" i="7"/>
  <c r="N1522" i="7"/>
  <c r="O1522" i="7"/>
  <c r="P1522" i="7"/>
  <c r="Q1522" i="7"/>
  <c r="R1522" i="7"/>
  <c r="S1522" i="7"/>
  <c r="D1522" i="7" s="1"/>
  <c r="F1523" i="7"/>
  <c r="G1523" i="7"/>
  <c r="H1523" i="7"/>
  <c r="I1523" i="7"/>
  <c r="J1523" i="7"/>
  <c r="K1523" i="7"/>
  <c r="L1523" i="7"/>
  <c r="M1523" i="7"/>
  <c r="N1523" i="7"/>
  <c r="O1523" i="7"/>
  <c r="P1523" i="7"/>
  <c r="Q1523" i="7"/>
  <c r="R1523" i="7"/>
  <c r="S1523" i="7"/>
  <c r="F1524" i="7"/>
  <c r="G1524" i="7"/>
  <c r="H1524" i="7"/>
  <c r="I1524" i="7"/>
  <c r="J1524" i="7"/>
  <c r="K1524" i="7"/>
  <c r="L1524" i="7"/>
  <c r="M1524" i="7"/>
  <c r="N1524" i="7"/>
  <c r="O1524" i="7"/>
  <c r="P1524" i="7"/>
  <c r="Q1524" i="7"/>
  <c r="R1524" i="7"/>
  <c r="S1524" i="7"/>
  <c r="F1525" i="7"/>
  <c r="G1525" i="7"/>
  <c r="H1525" i="7"/>
  <c r="I1525" i="7"/>
  <c r="J1525" i="7"/>
  <c r="K1525" i="7"/>
  <c r="L1525" i="7"/>
  <c r="M1525" i="7"/>
  <c r="N1525" i="7"/>
  <c r="O1525" i="7"/>
  <c r="P1525" i="7"/>
  <c r="Q1525" i="7"/>
  <c r="R1525" i="7"/>
  <c r="S1525" i="7"/>
  <c r="D1525" i="7" s="1"/>
  <c r="F1526" i="7"/>
  <c r="G1526" i="7"/>
  <c r="H1526" i="7"/>
  <c r="I1526" i="7"/>
  <c r="J1526" i="7"/>
  <c r="K1526" i="7"/>
  <c r="L1526" i="7"/>
  <c r="M1526" i="7"/>
  <c r="N1526" i="7"/>
  <c r="O1526" i="7"/>
  <c r="P1526" i="7"/>
  <c r="Q1526" i="7"/>
  <c r="R1526" i="7"/>
  <c r="S1526" i="7"/>
  <c r="F1527" i="7"/>
  <c r="G1527" i="7"/>
  <c r="H1527" i="7"/>
  <c r="I1527" i="7"/>
  <c r="J1527" i="7"/>
  <c r="K1527" i="7"/>
  <c r="L1527" i="7"/>
  <c r="M1527" i="7"/>
  <c r="N1527" i="7"/>
  <c r="O1527" i="7"/>
  <c r="P1527" i="7"/>
  <c r="Q1527" i="7"/>
  <c r="R1527" i="7"/>
  <c r="S1527" i="7"/>
  <c r="F1528" i="7"/>
  <c r="G1528" i="7"/>
  <c r="H1528" i="7"/>
  <c r="I1528" i="7"/>
  <c r="J1528" i="7"/>
  <c r="K1528" i="7"/>
  <c r="L1528" i="7"/>
  <c r="M1528" i="7"/>
  <c r="N1528" i="7"/>
  <c r="O1528" i="7"/>
  <c r="P1528" i="7"/>
  <c r="Q1528" i="7"/>
  <c r="R1528" i="7"/>
  <c r="S1528" i="7"/>
  <c r="D1528" i="7" s="1"/>
  <c r="F1529" i="7"/>
  <c r="G1529" i="7"/>
  <c r="H1529" i="7"/>
  <c r="I1529" i="7"/>
  <c r="J1529" i="7"/>
  <c r="K1529" i="7"/>
  <c r="L1529" i="7"/>
  <c r="M1529" i="7"/>
  <c r="N1529" i="7"/>
  <c r="O1529" i="7"/>
  <c r="P1529" i="7"/>
  <c r="Q1529" i="7"/>
  <c r="R1529" i="7"/>
  <c r="S1529" i="7"/>
  <c r="F1530" i="7"/>
  <c r="G1530" i="7"/>
  <c r="H1530" i="7"/>
  <c r="I1530" i="7"/>
  <c r="J1530" i="7"/>
  <c r="K1530" i="7"/>
  <c r="L1530" i="7"/>
  <c r="M1530" i="7"/>
  <c r="N1530" i="7"/>
  <c r="O1530" i="7"/>
  <c r="P1530" i="7"/>
  <c r="Q1530" i="7"/>
  <c r="R1530" i="7"/>
  <c r="S1530" i="7"/>
  <c r="F1531" i="7"/>
  <c r="G1531" i="7"/>
  <c r="H1531" i="7"/>
  <c r="I1531" i="7"/>
  <c r="J1531" i="7"/>
  <c r="K1531" i="7"/>
  <c r="L1531" i="7"/>
  <c r="M1531" i="7"/>
  <c r="C1531" i="7" s="1"/>
  <c r="N1531" i="7"/>
  <c r="O1531" i="7"/>
  <c r="P1531" i="7"/>
  <c r="Q1531" i="7"/>
  <c r="R1531" i="7"/>
  <c r="S1531" i="7"/>
  <c r="D1531" i="7" s="1"/>
  <c r="F1532" i="7"/>
  <c r="G1532" i="7"/>
  <c r="H1532" i="7"/>
  <c r="I1532" i="7"/>
  <c r="J1532" i="7"/>
  <c r="K1532" i="7"/>
  <c r="L1532" i="7"/>
  <c r="M1532" i="7"/>
  <c r="N1532" i="7"/>
  <c r="O1532" i="7"/>
  <c r="P1532" i="7"/>
  <c r="Q1532" i="7"/>
  <c r="R1532" i="7"/>
  <c r="S1532" i="7"/>
  <c r="F1533" i="7"/>
  <c r="G1533" i="7"/>
  <c r="H1533" i="7"/>
  <c r="I1533" i="7"/>
  <c r="J1533" i="7"/>
  <c r="K1533" i="7"/>
  <c r="L1533" i="7"/>
  <c r="M1533" i="7"/>
  <c r="N1533" i="7"/>
  <c r="O1533" i="7"/>
  <c r="P1533" i="7"/>
  <c r="Q1533" i="7"/>
  <c r="R1533" i="7"/>
  <c r="S1533" i="7"/>
  <c r="F1534" i="7"/>
  <c r="G1534" i="7"/>
  <c r="H1534" i="7"/>
  <c r="I1534" i="7"/>
  <c r="J1534" i="7"/>
  <c r="K1534" i="7"/>
  <c r="B1534" i="7" s="1"/>
  <c r="L1534" i="7"/>
  <c r="M1534" i="7"/>
  <c r="N1534" i="7"/>
  <c r="O1534" i="7"/>
  <c r="P1534" i="7"/>
  <c r="Q1534" i="7"/>
  <c r="R1534" i="7"/>
  <c r="S1534" i="7"/>
  <c r="D1534" i="7" s="1"/>
  <c r="F1535" i="7"/>
  <c r="G1535" i="7"/>
  <c r="H1535" i="7"/>
  <c r="I1535" i="7"/>
  <c r="J1535" i="7"/>
  <c r="K1535" i="7"/>
  <c r="L1535" i="7"/>
  <c r="M1535" i="7"/>
  <c r="N1535" i="7"/>
  <c r="O1535" i="7"/>
  <c r="P1535" i="7"/>
  <c r="Q1535" i="7"/>
  <c r="R1535" i="7"/>
  <c r="S1535" i="7"/>
  <c r="F1536" i="7"/>
  <c r="G1536" i="7"/>
  <c r="H1536" i="7"/>
  <c r="I1536" i="7"/>
  <c r="J1536" i="7"/>
  <c r="K1536" i="7"/>
  <c r="L1536" i="7"/>
  <c r="M1536" i="7"/>
  <c r="N1536" i="7"/>
  <c r="O1536" i="7"/>
  <c r="P1536" i="7"/>
  <c r="Q1536" i="7"/>
  <c r="R1536" i="7"/>
  <c r="S1536" i="7"/>
  <c r="F1537" i="7"/>
  <c r="G1537" i="7"/>
  <c r="H1537" i="7"/>
  <c r="I1537" i="7"/>
  <c r="J1537" i="7"/>
  <c r="K1537" i="7"/>
  <c r="L1537" i="7"/>
  <c r="M1537" i="7"/>
  <c r="N1537" i="7"/>
  <c r="O1537" i="7"/>
  <c r="P1537" i="7"/>
  <c r="Q1537" i="7"/>
  <c r="R1537" i="7"/>
  <c r="S1537" i="7"/>
  <c r="D1537" i="7" s="1"/>
  <c r="F1538" i="7"/>
  <c r="G1538" i="7"/>
  <c r="H1538" i="7"/>
  <c r="I1538" i="7"/>
  <c r="J1538" i="7"/>
  <c r="K1538" i="7"/>
  <c r="L1538" i="7"/>
  <c r="M1538" i="7"/>
  <c r="N1538" i="7"/>
  <c r="O1538" i="7"/>
  <c r="P1538" i="7"/>
  <c r="Q1538" i="7"/>
  <c r="R1538" i="7"/>
  <c r="S1538" i="7"/>
  <c r="F1539" i="7"/>
  <c r="G1539" i="7"/>
  <c r="H1539" i="7"/>
  <c r="I1539" i="7"/>
  <c r="J1539" i="7"/>
  <c r="K1539" i="7"/>
  <c r="L1539" i="7"/>
  <c r="M1539" i="7"/>
  <c r="N1539" i="7"/>
  <c r="O1539" i="7"/>
  <c r="P1539" i="7"/>
  <c r="Q1539" i="7"/>
  <c r="R1539" i="7"/>
  <c r="S1539" i="7"/>
  <c r="F1540" i="7"/>
  <c r="G1540" i="7"/>
  <c r="H1540" i="7"/>
  <c r="I1540" i="7"/>
  <c r="J1540" i="7"/>
  <c r="K1540" i="7"/>
  <c r="L1540" i="7"/>
  <c r="M1540" i="7"/>
  <c r="N1540" i="7"/>
  <c r="O1540" i="7"/>
  <c r="P1540" i="7"/>
  <c r="Q1540" i="7"/>
  <c r="R1540" i="7"/>
  <c r="S1540" i="7"/>
  <c r="D1540" i="7" s="1"/>
  <c r="F1541" i="7"/>
  <c r="G1541" i="7"/>
  <c r="H1541" i="7"/>
  <c r="I1541" i="7"/>
  <c r="J1541" i="7"/>
  <c r="K1541" i="7"/>
  <c r="L1541" i="7"/>
  <c r="M1541" i="7"/>
  <c r="N1541" i="7"/>
  <c r="O1541" i="7"/>
  <c r="P1541" i="7"/>
  <c r="Q1541" i="7"/>
  <c r="R1541" i="7"/>
  <c r="S1541" i="7"/>
  <c r="F1542" i="7"/>
  <c r="G1542" i="7"/>
  <c r="H1542" i="7"/>
  <c r="I1542" i="7"/>
  <c r="J1542" i="7"/>
  <c r="K1542" i="7"/>
  <c r="L1542" i="7"/>
  <c r="M1542" i="7"/>
  <c r="N1542" i="7"/>
  <c r="O1542" i="7"/>
  <c r="P1542" i="7"/>
  <c r="Q1542" i="7"/>
  <c r="R1542" i="7"/>
  <c r="S1542" i="7"/>
  <c r="F1543" i="7"/>
  <c r="G1543" i="7"/>
  <c r="H1543" i="7"/>
  <c r="I1543" i="7"/>
  <c r="J1543" i="7"/>
  <c r="K1543" i="7"/>
  <c r="L1543" i="7"/>
  <c r="M1543" i="7"/>
  <c r="C1543" i="7" s="1"/>
  <c r="N1543" i="7"/>
  <c r="O1543" i="7"/>
  <c r="P1543" i="7"/>
  <c r="Q1543" i="7"/>
  <c r="R1543" i="7"/>
  <c r="S1543" i="7"/>
  <c r="D1543" i="7" s="1"/>
  <c r="F1544" i="7"/>
  <c r="G1544" i="7"/>
  <c r="H1544" i="7"/>
  <c r="I1544" i="7"/>
  <c r="J1544" i="7"/>
  <c r="K1544" i="7"/>
  <c r="L1544" i="7"/>
  <c r="M1544" i="7"/>
  <c r="N1544" i="7"/>
  <c r="O1544" i="7"/>
  <c r="P1544" i="7"/>
  <c r="Q1544" i="7"/>
  <c r="R1544" i="7"/>
  <c r="S1544" i="7"/>
  <c r="F1545" i="7"/>
  <c r="G1545" i="7"/>
  <c r="H1545" i="7"/>
  <c r="I1545" i="7"/>
  <c r="J1545" i="7"/>
  <c r="K1545" i="7"/>
  <c r="L1545" i="7"/>
  <c r="M1545" i="7"/>
  <c r="N1545" i="7"/>
  <c r="O1545" i="7"/>
  <c r="P1545" i="7"/>
  <c r="Q1545" i="7"/>
  <c r="R1545" i="7"/>
  <c r="S1545" i="7"/>
  <c r="F1546" i="7"/>
  <c r="G1546" i="7"/>
  <c r="H1546" i="7"/>
  <c r="I1546" i="7"/>
  <c r="J1546" i="7"/>
  <c r="K1546" i="7"/>
  <c r="B1546" i="7" s="1"/>
  <c r="L1546" i="7"/>
  <c r="M1546" i="7"/>
  <c r="N1546" i="7"/>
  <c r="O1546" i="7"/>
  <c r="P1546" i="7"/>
  <c r="Q1546" i="7"/>
  <c r="R1546" i="7"/>
  <c r="S1546" i="7"/>
  <c r="D1546" i="7" s="1"/>
  <c r="F1547" i="7"/>
  <c r="G1547" i="7"/>
  <c r="H1547" i="7"/>
  <c r="I1547" i="7"/>
  <c r="J1547" i="7"/>
  <c r="K1547" i="7"/>
  <c r="L1547" i="7"/>
  <c r="M1547" i="7"/>
  <c r="N1547" i="7"/>
  <c r="O1547" i="7"/>
  <c r="P1547" i="7"/>
  <c r="Q1547" i="7"/>
  <c r="R1547" i="7"/>
  <c r="S1547" i="7"/>
  <c r="F1548" i="7"/>
  <c r="G1548" i="7"/>
  <c r="H1548" i="7"/>
  <c r="I1548" i="7"/>
  <c r="J1548" i="7"/>
  <c r="K1548" i="7"/>
  <c r="L1548" i="7"/>
  <c r="M1548" i="7"/>
  <c r="N1548" i="7"/>
  <c r="O1548" i="7"/>
  <c r="P1548" i="7"/>
  <c r="Q1548" i="7"/>
  <c r="R1548" i="7"/>
  <c r="S1548" i="7"/>
  <c r="F1549" i="7"/>
  <c r="G1549" i="7"/>
  <c r="H1549" i="7"/>
  <c r="I1549" i="7"/>
  <c r="J1549" i="7"/>
  <c r="K1549" i="7"/>
  <c r="L1549" i="7"/>
  <c r="M1549" i="7"/>
  <c r="N1549" i="7"/>
  <c r="O1549" i="7"/>
  <c r="P1549" i="7"/>
  <c r="Q1549" i="7"/>
  <c r="R1549" i="7"/>
  <c r="S1549" i="7"/>
  <c r="D1549" i="7" s="1"/>
  <c r="F1550" i="7"/>
  <c r="G1550" i="7"/>
  <c r="H1550" i="7"/>
  <c r="I1550" i="7"/>
  <c r="J1550" i="7"/>
  <c r="K1550" i="7"/>
  <c r="L1550" i="7"/>
  <c r="M1550" i="7"/>
  <c r="N1550" i="7"/>
  <c r="O1550" i="7"/>
  <c r="P1550" i="7"/>
  <c r="Q1550" i="7"/>
  <c r="R1550" i="7"/>
  <c r="S1550" i="7"/>
  <c r="F1551" i="7"/>
  <c r="G1551" i="7"/>
  <c r="H1551" i="7"/>
  <c r="I1551" i="7"/>
  <c r="J1551" i="7"/>
  <c r="K1551" i="7"/>
  <c r="L1551" i="7"/>
  <c r="M1551" i="7"/>
  <c r="N1551" i="7"/>
  <c r="O1551" i="7"/>
  <c r="P1551" i="7"/>
  <c r="Q1551" i="7"/>
  <c r="R1551" i="7"/>
  <c r="S1551" i="7"/>
  <c r="F1552" i="7"/>
  <c r="G1552" i="7"/>
  <c r="H1552" i="7"/>
  <c r="I1552" i="7"/>
  <c r="J1552" i="7"/>
  <c r="K1552" i="7"/>
  <c r="L1552" i="7"/>
  <c r="M1552" i="7"/>
  <c r="N1552" i="7"/>
  <c r="O1552" i="7"/>
  <c r="P1552" i="7"/>
  <c r="Q1552" i="7"/>
  <c r="R1552" i="7"/>
  <c r="S1552" i="7"/>
  <c r="D1552" i="7" s="1"/>
  <c r="F1553" i="7"/>
  <c r="G1553" i="7"/>
  <c r="H1553" i="7"/>
  <c r="I1553" i="7"/>
  <c r="J1553" i="7"/>
  <c r="K1553" i="7"/>
  <c r="L1553" i="7"/>
  <c r="M1553" i="7"/>
  <c r="N1553" i="7"/>
  <c r="O1553" i="7"/>
  <c r="P1553" i="7"/>
  <c r="Q1553" i="7"/>
  <c r="R1553" i="7"/>
  <c r="S1553" i="7"/>
  <c r="F1554" i="7"/>
  <c r="G1554" i="7"/>
  <c r="H1554" i="7"/>
  <c r="I1554" i="7"/>
  <c r="J1554" i="7"/>
  <c r="K1554" i="7"/>
  <c r="L1554" i="7"/>
  <c r="M1554" i="7"/>
  <c r="N1554" i="7"/>
  <c r="O1554" i="7"/>
  <c r="P1554" i="7"/>
  <c r="Q1554" i="7"/>
  <c r="R1554" i="7"/>
  <c r="S1554" i="7"/>
  <c r="F1555" i="7"/>
  <c r="G1555" i="7"/>
  <c r="H1555" i="7"/>
  <c r="I1555" i="7"/>
  <c r="J1555" i="7"/>
  <c r="K1555" i="7"/>
  <c r="L1555" i="7"/>
  <c r="M1555" i="7"/>
  <c r="C1555" i="7" s="1"/>
  <c r="N1555" i="7"/>
  <c r="O1555" i="7"/>
  <c r="P1555" i="7"/>
  <c r="Q1555" i="7"/>
  <c r="R1555" i="7"/>
  <c r="S1555" i="7"/>
  <c r="D1555" i="7" s="1"/>
  <c r="F1556" i="7"/>
  <c r="G1556" i="7"/>
  <c r="H1556" i="7"/>
  <c r="I1556" i="7"/>
  <c r="J1556" i="7"/>
  <c r="K1556" i="7"/>
  <c r="L1556" i="7"/>
  <c r="M1556" i="7"/>
  <c r="N1556" i="7"/>
  <c r="O1556" i="7"/>
  <c r="P1556" i="7"/>
  <c r="Q1556" i="7"/>
  <c r="R1556" i="7"/>
  <c r="S1556" i="7"/>
  <c r="F1557" i="7"/>
  <c r="G1557" i="7"/>
  <c r="H1557" i="7"/>
  <c r="I1557" i="7"/>
  <c r="J1557" i="7"/>
  <c r="K1557" i="7"/>
  <c r="L1557" i="7"/>
  <c r="M1557" i="7"/>
  <c r="N1557" i="7"/>
  <c r="O1557" i="7"/>
  <c r="P1557" i="7"/>
  <c r="Q1557" i="7"/>
  <c r="R1557" i="7"/>
  <c r="S1557" i="7"/>
  <c r="F1558" i="7"/>
  <c r="G1558" i="7"/>
  <c r="H1558" i="7"/>
  <c r="I1558" i="7"/>
  <c r="J1558" i="7"/>
  <c r="K1558" i="7"/>
  <c r="B1558" i="7" s="1"/>
  <c r="L1558" i="7"/>
  <c r="M1558" i="7"/>
  <c r="N1558" i="7"/>
  <c r="O1558" i="7"/>
  <c r="P1558" i="7"/>
  <c r="Q1558" i="7"/>
  <c r="R1558" i="7"/>
  <c r="S1558" i="7"/>
  <c r="D1558" i="7" s="1"/>
  <c r="F1559" i="7"/>
  <c r="G1559" i="7"/>
  <c r="H1559" i="7"/>
  <c r="I1559" i="7"/>
  <c r="J1559" i="7"/>
  <c r="K1559" i="7"/>
  <c r="L1559" i="7"/>
  <c r="M1559" i="7"/>
  <c r="N1559" i="7"/>
  <c r="O1559" i="7"/>
  <c r="P1559" i="7"/>
  <c r="Q1559" i="7"/>
  <c r="R1559" i="7"/>
  <c r="S1559" i="7"/>
  <c r="F1560" i="7"/>
  <c r="G1560" i="7"/>
  <c r="H1560" i="7"/>
  <c r="I1560" i="7"/>
  <c r="J1560" i="7"/>
  <c r="K1560" i="7"/>
  <c r="L1560" i="7"/>
  <c r="M1560" i="7"/>
  <c r="N1560" i="7"/>
  <c r="O1560" i="7"/>
  <c r="P1560" i="7"/>
  <c r="Q1560" i="7"/>
  <c r="R1560" i="7"/>
  <c r="S1560" i="7"/>
  <c r="F1561" i="7"/>
  <c r="G1561" i="7"/>
  <c r="H1561" i="7"/>
  <c r="I1561" i="7"/>
  <c r="J1561" i="7"/>
  <c r="K1561" i="7"/>
  <c r="L1561" i="7"/>
  <c r="M1561" i="7"/>
  <c r="N1561" i="7"/>
  <c r="O1561" i="7"/>
  <c r="P1561" i="7"/>
  <c r="Q1561" i="7"/>
  <c r="R1561" i="7"/>
  <c r="S1561" i="7"/>
  <c r="D1561" i="7" s="1"/>
  <c r="F1562" i="7"/>
  <c r="G1562" i="7"/>
  <c r="H1562" i="7"/>
  <c r="I1562" i="7"/>
  <c r="J1562" i="7"/>
  <c r="K1562" i="7"/>
  <c r="L1562" i="7"/>
  <c r="M1562" i="7"/>
  <c r="N1562" i="7"/>
  <c r="O1562" i="7"/>
  <c r="P1562" i="7"/>
  <c r="Q1562" i="7"/>
  <c r="R1562" i="7"/>
  <c r="S1562" i="7"/>
  <c r="F1563" i="7"/>
  <c r="G1563" i="7"/>
  <c r="H1563" i="7"/>
  <c r="I1563" i="7"/>
  <c r="J1563" i="7"/>
  <c r="K1563" i="7"/>
  <c r="L1563" i="7"/>
  <c r="M1563" i="7"/>
  <c r="N1563" i="7"/>
  <c r="O1563" i="7"/>
  <c r="P1563" i="7"/>
  <c r="Q1563" i="7"/>
  <c r="R1563" i="7"/>
  <c r="S1563" i="7"/>
  <c r="F1564" i="7"/>
  <c r="G1564" i="7"/>
  <c r="H1564" i="7"/>
  <c r="I1564" i="7"/>
  <c r="J1564" i="7"/>
  <c r="K1564" i="7"/>
  <c r="L1564" i="7"/>
  <c r="M1564" i="7"/>
  <c r="N1564" i="7"/>
  <c r="O1564" i="7"/>
  <c r="P1564" i="7"/>
  <c r="Q1564" i="7"/>
  <c r="R1564" i="7"/>
  <c r="S1564" i="7"/>
  <c r="D1564" i="7" s="1"/>
  <c r="F1565" i="7"/>
  <c r="G1565" i="7"/>
  <c r="H1565" i="7"/>
  <c r="I1565" i="7"/>
  <c r="J1565" i="7"/>
  <c r="K1565" i="7"/>
  <c r="L1565" i="7"/>
  <c r="M1565" i="7"/>
  <c r="N1565" i="7"/>
  <c r="O1565" i="7"/>
  <c r="P1565" i="7"/>
  <c r="Q1565" i="7"/>
  <c r="R1565" i="7"/>
  <c r="S1565" i="7"/>
  <c r="F1566" i="7"/>
  <c r="G1566" i="7"/>
  <c r="H1566" i="7"/>
  <c r="I1566" i="7"/>
  <c r="J1566" i="7"/>
  <c r="K1566" i="7"/>
  <c r="L1566" i="7"/>
  <c r="M1566" i="7"/>
  <c r="N1566" i="7"/>
  <c r="O1566" i="7"/>
  <c r="P1566" i="7"/>
  <c r="Q1566" i="7"/>
  <c r="R1566" i="7"/>
  <c r="S1566" i="7"/>
  <c r="F1567" i="7"/>
  <c r="G1567" i="7"/>
  <c r="H1567" i="7"/>
  <c r="I1567" i="7"/>
  <c r="J1567" i="7"/>
  <c r="K1567" i="7"/>
  <c r="L1567" i="7"/>
  <c r="M1567" i="7"/>
  <c r="C1567" i="7" s="1"/>
  <c r="N1567" i="7"/>
  <c r="O1567" i="7"/>
  <c r="P1567" i="7"/>
  <c r="Q1567" i="7"/>
  <c r="R1567" i="7"/>
  <c r="S1567" i="7"/>
  <c r="D1567" i="7" s="1"/>
  <c r="F1568" i="7"/>
  <c r="G1568" i="7"/>
  <c r="H1568" i="7"/>
  <c r="I1568" i="7"/>
  <c r="J1568" i="7"/>
  <c r="K1568" i="7"/>
  <c r="L1568" i="7"/>
  <c r="M1568" i="7"/>
  <c r="N1568" i="7"/>
  <c r="O1568" i="7"/>
  <c r="P1568" i="7"/>
  <c r="Q1568" i="7"/>
  <c r="R1568" i="7"/>
  <c r="S1568" i="7"/>
  <c r="F1569" i="7"/>
  <c r="G1569" i="7"/>
  <c r="H1569" i="7"/>
  <c r="I1569" i="7"/>
  <c r="J1569" i="7"/>
  <c r="K1569" i="7"/>
  <c r="L1569" i="7"/>
  <c r="M1569" i="7"/>
  <c r="N1569" i="7"/>
  <c r="O1569" i="7"/>
  <c r="P1569" i="7"/>
  <c r="Q1569" i="7"/>
  <c r="R1569" i="7"/>
  <c r="S1569" i="7"/>
  <c r="F1570" i="7"/>
  <c r="G1570" i="7"/>
  <c r="H1570" i="7"/>
  <c r="I1570" i="7"/>
  <c r="J1570" i="7"/>
  <c r="K1570" i="7"/>
  <c r="B1570" i="7" s="1"/>
  <c r="L1570" i="7"/>
  <c r="M1570" i="7"/>
  <c r="N1570" i="7"/>
  <c r="O1570" i="7"/>
  <c r="P1570" i="7"/>
  <c r="Q1570" i="7"/>
  <c r="R1570" i="7"/>
  <c r="S1570" i="7"/>
  <c r="D1570" i="7" s="1"/>
  <c r="F1571" i="7"/>
  <c r="G1571" i="7"/>
  <c r="H1571" i="7"/>
  <c r="I1571" i="7"/>
  <c r="J1571" i="7"/>
  <c r="K1571" i="7"/>
  <c r="L1571" i="7"/>
  <c r="M1571" i="7"/>
  <c r="N1571" i="7"/>
  <c r="O1571" i="7"/>
  <c r="P1571" i="7"/>
  <c r="Q1571" i="7"/>
  <c r="R1571" i="7"/>
  <c r="S1571" i="7"/>
  <c r="F1572" i="7"/>
  <c r="G1572" i="7"/>
  <c r="H1572" i="7"/>
  <c r="I1572" i="7"/>
  <c r="J1572" i="7"/>
  <c r="K1572" i="7"/>
  <c r="L1572" i="7"/>
  <c r="M1572" i="7"/>
  <c r="N1572" i="7"/>
  <c r="O1572" i="7"/>
  <c r="P1572" i="7"/>
  <c r="Q1572" i="7"/>
  <c r="R1572" i="7"/>
  <c r="S1572" i="7"/>
  <c r="F1573" i="7"/>
  <c r="G1573" i="7"/>
  <c r="H1573" i="7"/>
  <c r="I1573" i="7"/>
  <c r="J1573" i="7"/>
  <c r="K1573" i="7"/>
  <c r="L1573" i="7"/>
  <c r="M1573" i="7"/>
  <c r="N1573" i="7"/>
  <c r="O1573" i="7"/>
  <c r="P1573" i="7"/>
  <c r="Q1573" i="7"/>
  <c r="R1573" i="7"/>
  <c r="S1573" i="7"/>
  <c r="D1573" i="7" s="1"/>
  <c r="F1574" i="7"/>
  <c r="G1574" i="7"/>
  <c r="H1574" i="7"/>
  <c r="I1574" i="7"/>
  <c r="J1574" i="7"/>
  <c r="K1574" i="7"/>
  <c r="L1574" i="7"/>
  <c r="M1574" i="7"/>
  <c r="N1574" i="7"/>
  <c r="O1574" i="7"/>
  <c r="P1574" i="7"/>
  <c r="Q1574" i="7"/>
  <c r="R1574" i="7"/>
  <c r="S1574" i="7"/>
  <c r="F1575" i="7"/>
  <c r="G1575" i="7"/>
  <c r="H1575" i="7"/>
  <c r="I1575" i="7"/>
  <c r="J1575" i="7"/>
  <c r="K1575" i="7"/>
  <c r="L1575" i="7"/>
  <c r="M1575" i="7"/>
  <c r="N1575" i="7"/>
  <c r="O1575" i="7"/>
  <c r="P1575" i="7"/>
  <c r="Q1575" i="7"/>
  <c r="R1575" i="7"/>
  <c r="S1575" i="7"/>
  <c r="F1576" i="7"/>
  <c r="G1576" i="7"/>
  <c r="H1576" i="7"/>
  <c r="I1576" i="7"/>
  <c r="J1576" i="7"/>
  <c r="K1576" i="7"/>
  <c r="L1576" i="7"/>
  <c r="M1576" i="7"/>
  <c r="N1576" i="7"/>
  <c r="O1576" i="7"/>
  <c r="P1576" i="7"/>
  <c r="Q1576" i="7"/>
  <c r="R1576" i="7"/>
  <c r="S1576" i="7"/>
  <c r="D1576" i="7" s="1"/>
  <c r="F1577" i="7"/>
  <c r="G1577" i="7"/>
  <c r="H1577" i="7"/>
  <c r="I1577" i="7"/>
  <c r="J1577" i="7"/>
  <c r="K1577" i="7"/>
  <c r="L1577" i="7"/>
  <c r="M1577" i="7"/>
  <c r="N1577" i="7"/>
  <c r="O1577" i="7"/>
  <c r="P1577" i="7"/>
  <c r="Q1577" i="7"/>
  <c r="R1577" i="7"/>
  <c r="S1577" i="7"/>
  <c r="F1578" i="7"/>
  <c r="G1578" i="7"/>
  <c r="H1578" i="7"/>
  <c r="I1578" i="7"/>
  <c r="J1578" i="7"/>
  <c r="K1578" i="7"/>
  <c r="L1578" i="7"/>
  <c r="M1578" i="7"/>
  <c r="N1578" i="7"/>
  <c r="O1578" i="7"/>
  <c r="P1578" i="7"/>
  <c r="Q1578" i="7"/>
  <c r="R1578" i="7"/>
  <c r="S1578" i="7"/>
  <c r="F1579" i="7"/>
  <c r="G1579" i="7"/>
  <c r="H1579" i="7"/>
  <c r="I1579" i="7"/>
  <c r="J1579" i="7"/>
  <c r="K1579" i="7"/>
  <c r="L1579" i="7"/>
  <c r="M1579" i="7"/>
  <c r="C1579" i="7" s="1"/>
  <c r="N1579" i="7"/>
  <c r="O1579" i="7"/>
  <c r="P1579" i="7"/>
  <c r="Q1579" i="7"/>
  <c r="R1579" i="7"/>
  <c r="S1579" i="7"/>
  <c r="D1579" i="7" s="1"/>
  <c r="F1580" i="7"/>
  <c r="G1580" i="7"/>
  <c r="H1580" i="7"/>
  <c r="I1580" i="7"/>
  <c r="J1580" i="7"/>
  <c r="K1580" i="7"/>
  <c r="L1580" i="7"/>
  <c r="M1580" i="7"/>
  <c r="N1580" i="7"/>
  <c r="O1580" i="7"/>
  <c r="P1580" i="7"/>
  <c r="Q1580" i="7"/>
  <c r="R1580" i="7"/>
  <c r="S1580" i="7"/>
  <c r="F1581" i="7"/>
  <c r="G1581" i="7"/>
  <c r="H1581" i="7"/>
  <c r="I1581" i="7"/>
  <c r="J1581" i="7"/>
  <c r="K1581" i="7"/>
  <c r="L1581" i="7"/>
  <c r="M1581" i="7"/>
  <c r="N1581" i="7"/>
  <c r="O1581" i="7"/>
  <c r="P1581" i="7"/>
  <c r="Q1581" i="7"/>
  <c r="R1581" i="7"/>
  <c r="S1581" i="7"/>
  <c r="F1582" i="7"/>
  <c r="G1582" i="7"/>
  <c r="H1582" i="7"/>
  <c r="I1582" i="7"/>
  <c r="J1582" i="7"/>
  <c r="K1582" i="7"/>
  <c r="B1582" i="7" s="1"/>
  <c r="L1582" i="7"/>
  <c r="M1582" i="7"/>
  <c r="N1582" i="7"/>
  <c r="O1582" i="7"/>
  <c r="P1582" i="7"/>
  <c r="Q1582" i="7"/>
  <c r="R1582" i="7"/>
  <c r="S1582" i="7"/>
  <c r="D1582" i="7" s="1"/>
  <c r="F1583" i="7"/>
  <c r="G1583" i="7"/>
  <c r="H1583" i="7"/>
  <c r="I1583" i="7"/>
  <c r="J1583" i="7"/>
  <c r="K1583" i="7"/>
  <c r="L1583" i="7"/>
  <c r="M1583" i="7"/>
  <c r="N1583" i="7"/>
  <c r="O1583" i="7"/>
  <c r="P1583" i="7"/>
  <c r="Q1583" i="7"/>
  <c r="R1583" i="7"/>
  <c r="S1583" i="7"/>
  <c r="F1584" i="7"/>
  <c r="G1584" i="7"/>
  <c r="H1584" i="7"/>
  <c r="I1584" i="7"/>
  <c r="J1584" i="7"/>
  <c r="K1584" i="7"/>
  <c r="L1584" i="7"/>
  <c r="M1584" i="7"/>
  <c r="N1584" i="7"/>
  <c r="O1584" i="7"/>
  <c r="P1584" i="7"/>
  <c r="Q1584" i="7"/>
  <c r="R1584" i="7"/>
  <c r="S1584" i="7"/>
  <c r="F1585" i="7"/>
  <c r="G1585" i="7"/>
  <c r="H1585" i="7"/>
  <c r="I1585" i="7"/>
  <c r="J1585" i="7"/>
  <c r="K1585" i="7"/>
  <c r="L1585" i="7"/>
  <c r="M1585" i="7"/>
  <c r="N1585" i="7"/>
  <c r="O1585" i="7"/>
  <c r="P1585" i="7"/>
  <c r="Q1585" i="7"/>
  <c r="R1585" i="7"/>
  <c r="S1585" i="7"/>
  <c r="D1585" i="7" s="1"/>
  <c r="F1586" i="7"/>
  <c r="G1586" i="7"/>
  <c r="H1586" i="7"/>
  <c r="I1586" i="7"/>
  <c r="J1586" i="7"/>
  <c r="K1586" i="7"/>
  <c r="L1586" i="7"/>
  <c r="M1586" i="7"/>
  <c r="N1586" i="7"/>
  <c r="O1586" i="7"/>
  <c r="P1586" i="7"/>
  <c r="Q1586" i="7"/>
  <c r="R1586" i="7"/>
  <c r="S1586" i="7"/>
  <c r="F1587" i="7"/>
  <c r="G1587" i="7"/>
  <c r="H1587" i="7"/>
  <c r="I1587" i="7"/>
  <c r="J1587" i="7"/>
  <c r="K1587" i="7"/>
  <c r="L1587" i="7"/>
  <c r="M1587" i="7"/>
  <c r="N1587" i="7"/>
  <c r="O1587" i="7"/>
  <c r="P1587" i="7"/>
  <c r="Q1587" i="7"/>
  <c r="R1587" i="7"/>
  <c r="S1587" i="7"/>
  <c r="F1588" i="7"/>
  <c r="G1588" i="7"/>
  <c r="H1588" i="7"/>
  <c r="I1588" i="7"/>
  <c r="J1588" i="7"/>
  <c r="K1588" i="7"/>
  <c r="L1588" i="7"/>
  <c r="M1588" i="7"/>
  <c r="N1588" i="7"/>
  <c r="O1588" i="7"/>
  <c r="P1588" i="7"/>
  <c r="Q1588" i="7"/>
  <c r="R1588" i="7"/>
  <c r="S1588" i="7"/>
  <c r="D1588" i="7" s="1"/>
  <c r="F1589" i="7"/>
  <c r="G1589" i="7"/>
  <c r="H1589" i="7"/>
  <c r="I1589" i="7"/>
  <c r="J1589" i="7"/>
  <c r="K1589" i="7"/>
  <c r="L1589" i="7"/>
  <c r="M1589" i="7"/>
  <c r="N1589" i="7"/>
  <c r="O1589" i="7"/>
  <c r="P1589" i="7"/>
  <c r="Q1589" i="7"/>
  <c r="R1589" i="7"/>
  <c r="S1589" i="7"/>
  <c r="F1590" i="7"/>
  <c r="G1590" i="7"/>
  <c r="H1590" i="7"/>
  <c r="I1590" i="7"/>
  <c r="J1590" i="7"/>
  <c r="K1590" i="7"/>
  <c r="L1590" i="7"/>
  <c r="M1590" i="7"/>
  <c r="N1590" i="7"/>
  <c r="O1590" i="7"/>
  <c r="P1590" i="7"/>
  <c r="Q1590" i="7"/>
  <c r="R1590" i="7"/>
  <c r="S1590" i="7"/>
  <c r="F1591" i="7"/>
  <c r="G1591" i="7"/>
  <c r="H1591" i="7"/>
  <c r="I1591" i="7"/>
  <c r="J1591" i="7"/>
  <c r="K1591" i="7"/>
  <c r="L1591" i="7"/>
  <c r="M1591" i="7"/>
  <c r="C1591" i="7" s="1"/>
  <c r="N1591" i="7"/>
  <c r="O1591" i="7"/>
  <c r="P1591" i="7"/>
  <c r="Q1591" i="7"/>
  <c r="R1591" i="7"/>
  <c r="S1591" i="7"/>
  <c r="D1591" i="7" s="1"/>
  <c r="F1592" i="7"/>
  <c r="G1592" i="7"/>
  <c r="H1592" i="7"/>
  <c r="I1592" i="7"/>
  <c r="J1592" i="7"/>
  <c r="K1592" i="7"/>
  <c r="L1592" i="7"/>
  <c r="M1592" i="7"/>
  <c r="N1592" i="7"/>
  <c r="O1592" i="7"/>
  <c r="P1592" i="7"/>
  <c r="Q1592" i="7"/>
  <c r="R1592" i="7"/>
  <c r="S1592" i="7"/>
  <c r="F1593" i="7"/>
  <c r="G1593" i="7"/>
  <c r="H1593" i="7"/>
  <c r="I1593" i="7"/>
  <c r="J1593" i="7"/>
  <c r="K1593" i="7"/>
  <c r="L1593" i="7"/>
  <c r="M1593" i="7"/>
  <c r="N1593" i="7"/>
  <c r="O1593" i="7"/>
  <c r="P1593" i="7"/>
  <c r="Q1593" i="7"/>
  <c r="R1593" i="7"/>
  <c r="S1593" i="7"/>
  <c r="F1594" i="7"/>
  <c r="G1594" i="7"/>
  <c r="H1594" i="7"/>
  <c r="I1594" i="7"/>
  <c r="J1594" i="7"/>
  <c r="K1594" i="7"/>
  <c r="B1594" i="7" s="1"/>
  <c r="L1594" i="7"/>
  <c r="M1594" i="7"/>
  <c r="N1594" i="7"/>
  <c r="O1594" i="7"/>
  <c r="P1594" i="7"/>
  <c r="Q1594" i="7"/>
  <c r="R1594" i="7"/>
  <c r="S1594" i="7"/>
  <c r="D1594" i="7" s="1"/>
  <c r="F1595" i="7"/>
  <c r="G1595" i="7"/>
  <c r="H1595" i="7"/>
  <c r="I1595" i="7"/>
  <c r="J1595" i="7"/>
  <c r="K1595" i="7"/>
  <c r="L1595" i="7"/>
  <c r="M1595" i="7"/>
  <c r="N1595" i="7"/>
  <c r="O1595" i="7"/>
  <c r="P1595" i="7"/>
  <c r="Q1595" i="7"/>
  <c r="R1595" i="7"/>
  <c r="S1595" i="7"/>
  <c r="F1596" i="7"/>
  <c r="G1596" i="7"/>
  <c r="H1596" i="7"/>
  <c r="I1596" i="7"/>
  <c r="J1596" i="7"/>
  <c r="K1596" i="7"/>
  <c r="L1596" i="7"/>
  <c r="M1596" i="7"/>
  <c r="N1596" i="7"/>
  <c r="O1596" i="7"/>
  <c r="P1596" i="7"/>
  <c r="Q1596" i="7"/>
  <c r="R1596" i="7"/>
  <c r="S1596" i="7"/>
  <c r="F1597" i="7"/>
  <c r="G1597" i="7"/>
  <c r="H1597" i="7"/>
  <c r="I1597" i="7"/>
  <c r="J1597" i="7"/>
  <c r="K1597" i="7"/>
  <c r="L1597" i="7"/>
  <c r="M1597" i="7"/>
  <c r="N1597" i="7"/>
  <c r="O1597" i="7"/>
  <c r="P1597" i="7"/>
  <c r="Q1597" i="7"/>
  <c r="R1597" i="7"/>
  <c r="S1597" i="7"/>
  <c r="D1597" i="7" s="1"/>
  <c r="F1598" i="7"/>
  <c r="G1598" i="7"/>
  <c r="H1598" i="7"/>
  <c r="I1598" i="7"/>
  <c r="J1598" i="7"/>
  <c r="K1598" i="7"/>
  <c r="L1598" i="7"/>
  <c r="M1598" i="7"/>
  <c r="N1598" i="7"/>
  <c r="O1598" i="7"/>
  <c r="P1598" i="7"/>
  <c r="Q1598" i="7"/>
  <c r="R1598" i="7"/>
  <c r="S1598" i="7"/>
  <c r="F1599" i="7"/>
  <c r="G1599" i="7"/>
  <c r="H1599" i="7"/>
  <c r="I1599" i="7"/>
  <c r="J1599" i="7"/>
  <c r="K1599" i="7"/>
  <c r="L1599" i="7"/>
  <c r="M1599" i="7"/>
  <c r="N1599" i="7"/>
  <c r="O1599" i="7"/>
  <c r="P1599" i="7"/>
  <c r="Q1599" i="7"/>
  <c r="R1599" i="7"/>
  <c r="S1599" i="7"/>
  <c r="F1600" i="7"/>
  <c r="G1600" i="7"/>
  <c r="H1600" i="7"/>
  <c r="I1600" i="7"/>
  <c r="J1600" i="7"/>
  <c r="K1600" i="7"/>
  <c r="L1600" i="7"/>
  <c r="M1600" i="7"/>
  <c r="N1600" i="7"/>
  <c r="O1600" i="7"/>
  <c r="P1600" i="7"/>
  <c r="Q1600" i="7"/>
  <c r="R1600" i="7"/>
  <c r="S1600" i="7"/>
  <c r="D1600" i="7" s="1"/>
  <c r="F1601" i="7"/>
  <c r="G1601" i="7"/>
  <c r="H1601" i="7"/>
  <c r="I1601" i="7"/>
  <c r="J1601" i="7"/>
  <c r="K1601" i="7"/>
  <c r="L1601" i="7"/>
  <c r="M1601" i="7"/>
  <c r="N1601" i="7"/>
  <c r="O1601" i="7"/>
  <c r="P1601" i="7"/>
  <c r="Q1601" i="7"/>
  <c r="R1601" i="7"/>
  <c r="S1601" i="7"/>
  <c r="F1602" i="7"/>
  <c r="G1602" i="7"/>
  <c r="H1602" i="7"/>
  <c r="I1602" i="7"/>
  <c r="J1602" i="7"/>
  <c r="K1602" i="7"/>
  <c r="L1602" i="7"/>
  <c r="M1602" i="7"/>
  <c r="N1602" i="7"/>
  <c r="O1602" i="7"/>
  <c r="P1602" i="7"/>
  <c r="Q1602" i="7"/>
  <c r="R1602" i="7"/>
  <c r="S1602" i="7"/>
  <c r="F1603" i="7"/>
  <c r="G1603" i="7"/>
  <c r="H1603" i="7"/>
  <c r="I1603" i="7"/>
  <c r="J1603" i="7"/>
  <c r="K1603" i="7"/>
  <c r="L1603" i="7"/>
  <c r="M1603" i="7"/>
  <c r="C1603" i="7" s="1"/>
  <c r="N1603" i="7"/>
  <c r="O1603" i="7"/>
  <c r="P1603" i="7"/>
  <c r="Q1603" i="7"/>
  <c r="R1603" i="7"/>
  <c r="S1603" i="7"/>
  <c r="D1603" i="7" s="1"/>
  <c r="F1604" i="7"/>
  <c r="G1604" i="7"/>
  <c r="H1604" i="7"/>
  <c r="I1604" i="7"/>
  <c r="J1604" i="7"/>
  <c r="K1604" i="7"/>
  <c r="L1604" i="7"/>
  <c r="M1604" i="7"/>
  <c r="N1604" i="7"/>
  <c r="O1604" i="7"/>
  <c r="P1604" i="7"/>
  <c r="Q1604" i="7"/>
  <c r="R1604" i="7"/>
  <c r="S1604" i="7"/>
  <c r="F1605" i="7"/>
  <c r="G1605" i="7"/>
  <c r="H1605" i="7"/>
  <c r="I1605" i="7"/>
  <c r="J1605" i="7"/>
  <c r="K1605" i="7"/>
  <c r="L1605" i="7"/>
  <c r="M1605" i="7"/>
  <c r="N1605" i="7"/>
  <c r="O1605" i="7"/>
  <c r="P1605" i="7"/>
  <c r="Q1605" i="7"/>
  <c r="R1605" i="7"/>
  <c r="S1605" i="7"/>
  <c r="F1606" i="7"/>
  <c r="G1606" i="7"/>
  <c r="H1606" i="7"/>
  <c r="I1606" i="7"/>
  <c r="J1606" i="7"/>
  <c r="K1606" i="7"/>
  <c r="B1606" i="7" s="1"/>
  <c r="L1606" i="7"/>
  <c r="M1606" i="7"/>
  <c r="N1606" i="7"/>
  <c r="O1606" i="7"/>
  <c r="P1606" i="7"/>
  <c r="Q1606" i="7"/>
  <c r="R1606" i="7"/>
  <c r="S1606" i="7"/>
  <c r="D1606" i="7" s="1"/>
  <c r="F1607" i="7"/>
  <c r="G1607" i="7"/>
  <c r="H1607" i="7"/>
  <c r="I1607" i="7"/>
  <c r="J1607" i="7"/>
  <c r="K1607" i="7"/>
  <c r="L1607" i="7"/>
  <c r="M1607" i="7"/>
  <c r="N1607" i="7"/>
  <c r="O1607" i="7"/>
  <c r="P1607" i="7"/>
  <c r="Q1607" i="7"/>
  <c r="R1607" i="7"/>
  <c r="S1607" i="7"/>
  <c r="F1608" i="7"/>
  <c r="G1608" i="7"/>
  <c r="H1608" i="7"/>
  <c r="I1608" i="7"/>
  <c r="J1608" i="7"/>
  <c r="K1608" i="7"/>
  <c r="L1608" i="7"/>
  <c r="M1608" i="7"/>
  <c r="N1608" i="7"/>
  <c r="O1608" i="7"/>
  <c r="P1608" i="7"/>
  <c r="Q1608" i="7"/>
  <c r="R1608" i="7"/>
  <c r="S1608" i="7"/>
  <c r="F1609" i="7"/>
  <c r="G1609" i="7"/>
  <c r="H1609" i="7"/>
  <c r="I1609" i="7"/>
  <c r="J1609" i="7"/>
  <c r="K1609" i="7"/>
  <c r="L1609" i="7"/>
  <c r="M1609" i="7"/>
  <c r="N1609" i="7"/>
  <c r="O1609" i="7"/>
  <c r="P1609" i="7"/>
  <c r="Q1609" i="7"/>
  <c r="R1609" i="7"/>
  <c r="S1609" i="7"/>
  <c r="D1609" i="7" s="1"/>
  <c r="F1610" i="7"/>
  <c r="G1610" i="7"/>
  <c r="H1610" i="7"/>
  <c r="I1610" i="7"/>
  <c r="J1610" i="7"/>
  <c r="K1610" i="7"/>
  <c r="L1610" i="7"/>
  <c r="M1610" i="7"/>
  <c r="N1610" i="7"/>
  <c r="O1610" i="7"/>
  <c r="P1610" i="7"/>
  <c r="Q1610" i="7"/>
  <c r="R1610" i="7"/>
  <c r="S1610" i="7"/>
  <c r="F1611" i="7"/>
  <c r="G1611" i="7"/>
  <c r="H1611" i="7"/>
  <c r="I1611" i="7"/>
  <c r="J1611" i="7"/>
  <c r="K1611" i="7"/>
  <c r="L1611" i="7"/>
  <c r="M1611" i="7"/>
  <c r="N1611" i="7"/>
  <c r="O1611" i="7"/>
  <c r="P1611" i="7"/>
  <c r="Q1611" i="7"/>
  <c r="R1611" i="7"/>
  <c r="S1611" i="7"/>
  <c r="F1612" i="7"/>
  <c r="G1612" i="7"/>
  <c r="H1612" i="7"/>
  <c r="I1612" i="7"/>
  <c r="J1612" i="7"/>
  <c r="K1612" i="7"/>
  <c r="L1612" i="7"/>
  <c r="M1612" i="7"/>
  <c r="N1612" i="7"/>
  <c r="O1612" i="7"/>
  <c r="P1612" i="7"/>
  <c r="Q1612" i="7"/>
  <c r="R1612" i="7"/>
  <c r="S1612" i="7"/>
  <c r="D1612" i="7" s="1"/>
  <c r="F1613" i="7"/>
  <c r="G1613" i="7"/>
  <c r="H1613" i="7"/>
  <c r="I1613" i="7"/>
  <c r="J1613" i="7"/>
  <c r="K1613" i="7"/>
  <c r="L1613" i="7"/>
  <c r="M1613" i="7"/>
  <c r="N1613" i="7"/>
  <c r="O1613" i="7"/>
  <c r="P1613" i="7"/>
  <c r="Q1613" i="7"/>
  <c r="R1613" i="7"/>
  <c r="S1613" i="7"/>
  <c r="F1614" i="7"/>
  <c r="G1614" i="7"/>
  <c r="H1614" i="7"/>
  <c r="I1614" i="7"/>
  <c r="J1614" i="7"/>
  <c r="K1614" i="7"/>
  <c r="L1614" i="7"/>
  <c r="M1614" i="7"/>
  <c r="N1614" i="7"/>
  <c r="O1614" i="7"/>
  <c r="P1614" i="7"/>
  <c r="Q1614" i="7"/>
  <c r="R1614" i="7"/>
  <c r="S1614" i="7"/>
  <c r="F1615" i="7"/>
  <c r="G1615" i="7"/>
  <c r="H1615" i="7"/>
  <c r="I1615" i="7"/>
  <c r="J1615" i="7"/>
  <c r="K1615" i="7"/>
  <c r="L1615" i="7"/>
  <c r="M1615" i="7"/>
  <c r="C1615" i="7" s="1"/>
  <c r="N1615" i="7"/>
  <c r="O1615" i="7"/>
  <c r="P1615" i="7"/>
  <c r="Q1615" i="7"/>
  <c r="R1615" i="7"/>
  <c r="S1615" i="7"/>
  <c r="D1615" i="7" s="1"/>
  <c r="F1616" i="7"/>
  <c r="G1616" i="7"/>
  <c r="H1616" i="7"/>
  <c r="I1616" i="7"/>
  <c r="J1616" i="7"/>
  <c r="K1616" i="7"/>
  <c r="L1616" i="7"/>
  <c r="M1616" i="7"/>
  <c r="N1616" i="7"/>
  <c r="O1616" i="7"/>
  <c r="P1616" i="7"/>
  <c r="Q1616" i="7"/>
  <c r="R1616" i="7"/>
  <c r="S1616" i="7"/>
  <c r="F1617" i="7"/>
  <c r="G1617" i="7"/>
  <c r="H1617" i="7"/>
  <c r="I1617" i="7"/>
  <c r="J1617" i="7"/>
  <c r="K1617" i="7"/>
  <c r="L1617" i="7"/>
  <c r="M1617" i="7"/>
  <c r="N1617" i="7"/>
  <c r="O1617" i="7"/>
  <c r="P1617" i="7"/>
  <c r="Q1617" i="7"/>
  <c r="R1617" i="7"/>
  <c r="S1617" i="7"/>
  <c r="F1618" i="7"/>
  <c r="G1618" i="7"/>
  <c r="H1618" i="7"/>
  <c r="I1618" i="7"/>
  <c r="J1618" i="7"/>
  <c r="K1618" i="7"/>
  <c r="B1618" i="7" s="1"/>
  <c r="L1618" i="7"/>
  <c r="M1618" i="7"/>
  <c r="N1618" i="7"/>
  <c r="O1618" i="7"/>
  <c r="P1618" i="7"/>
  <c r="Q1618" i="7"/>
  <c r="R1618" i="7"/>
  <c r="S1618" i="7"/>
  <c r="D1618" i="7" s="1"/>
  <c r="F1619" i="7"/>
  <c r="G1619" i="7"/>
  <c r="H1619" i="7"/>
  <c r="I1619" i="7"/>
  <c r="J1619" i="7"/>
  <c r="K1619" i="7"/>
  <c r="L1619" i="7"/>
  <c r="M1619" i="7"/>
  <c r="N1619" i="7"/>
  <c r="O1619" i="7"/>
  <c r="P1619" i="7"/>
  <c r="Q1619" i="7"/>
  <c r="R1619" i="7"/>
  <c r="S1619" i="7"/>
  <c r="F1620" i="7"/>
  <c r="G1620" i="7"/>
  <c r="H1620" i="7"/>
  <c r="I1620" i="7"/>
  <c r="J1620" i="7"/>
  <c r="K1620" i="7"/>
  <c r="L1620" i="7"/>
  <c r="M1620" i="7"/>
  <c r="N1620" i="7"/>
  <c r="O1620" i="7"/>
  <c r="P1620" i="7"/>
  <c r="Q1620" i="7"/>
  <c r="R1620" i="7"/>
  <c r="S1620" i="7"/>
  <c r="F1621" i="7"/>
  <c r="G1621" i="7"/>
  <c r="H1621" i="7"/>
  <c r="I1621" i="7"/>
  <c r="J1621" i="7"/>
  <c r="K1621" i="7"/>
  <c r="L1621" i="7"/>
  <c r="M1621" i="7"/>
  <c r="N1621" i="7"/>
  <c r="O1621" i="7"/>
  <c r="P1621" i="7"/>
  <c r="Q1621" i="7"/>
  <c r="R1621" i="7"/>
  <c r="S1621" i="7"/>
  <c r="D1621" i="7" s="1"/>
  <c r="F1622" i="7"/>
  <c r="G1622" i="7"/>
  <c r="H1622" i="7"/>
  <c r="I1622" i="7"/>
  <c r="J1622" i="7"/>
  <c r="K1622" i="7"/>
  <c r="L1622" i="7"/>
  <c r="M1622" i="7"/>
  <c r="N1622" i="7"/>
  <c r="O1622" i="7"/>
  <c r="P1622" i="7"/>
  <c r="Q1622" i="7"/>
  <c r="R1622" i="7"/>
  <c r="S1622" i="7"/>
  <c r="F1623" i="7"/>
  <c r="G1623" i="7"/>
  <c r="H1623" i="7"/>
  <c r="I1623" i="7"/>
  <c r="J1623" i="7"/>
  <c r="K1623" i="7"/>
  <c r="L1623" i="7"/>
  <c r="M1623" i="7"/>
  <c r="N1623" i="7"/>
  <c r="O1623" i="7"/>
  <c r="P1623" i="7"/>
  <c r="Q1623" i="7"/>
  <c r="R1623" i="7"/>
  <c r="S1623" i="7"/>
  <c r="F1624" i="7"/>
  <c r="G1624" i="7"/>
  <c r="H1624" i="7"/>
  <c r="I1624" i="7"/>
  <c r="J1624" i="7"/>
  <c r="K1624" i="7"/>
  <c r="L1624" i="7"/>
  <c r="M1624" i="7"/>
  <c r="N1624" i="7"/>
  <c r="O1624" i="7"/>
  <c r="P1624" i="7"/>
  <c r="Q1624" i="7"/>
  <c r="R1624" i="7"/>
  <c r="S1624" i="7"/>
  <c r="D1624" i="7" s="1"/>
  <c r="F1625" i="7"/>
  <c r="G1625" i="7"/>
  <c r="H1625" i="7"/>
  <c r="I1625" i="7"/>
  <c r="J1625" i="7"/>
  <c r="K1625" i="7"/>
  <c r="L1625" i="7"/>
  <c r="M1625" i="7"/>
  <c r="N1625" i="7"/>
  <c r="O1625" i="7"/>
  <c r="P1625" i="7"/>
  <c r="Q1625" i="7"/>
  <c r="R1625" i="7"/>
  <c r="S1625" i="7"/>
  <c r="F1626" i="7"/>
  <c r="G1626" i="7"/>
  <c r="H1626" i="7"/>
  <c r="I1626" i="7"/>
  <c r="J1626" i="7"/>
  <c r="K1626" i="7"/>
  <c r="L1626" i="7"/>
  <c r="M1626" i="7"/>
  <c r="N1626" i="7"/>
  <c r="O1626" i="7"/>
  <c r="P1626" i="7"/>
  <c r="Q1626" i="7"/>
  <c r="R1626" i="7"/>
  <c r="S1626" i="7"/>
  <c r="F1627" i="7"/>
  <c r="G1627" i="7"/>
  <c r="H1627" i="7"/>
  <c r="I1627" i="7"/>
  <c r="J1627" i="7"/>
  <c r="K1627" i="7"/>
  <c r="L1627" i="7"/>
  <c r="M1627" i="7"/>
  <c r="C1627" i="7" s="1"/>
  <c r="N1627" i="7"/>
  <c r="O1627" i="7"/>
  <c r="P1627" i="7"/>
  <c r="Q1627" i="7"/>
  <c r="R1627" i="7"/>
  <c r="S1627" i="7"/>
  <c r="D1627" i="7" s="1"/>
  <c r="F1628" i="7"/>
  <c r="G1628" i="7"/>
  <c r="H1628" i="7"/>
  <c r="I1628" i="7"/>
  <c r="J1628" i="7"/>
  <c r="K1628" i="7"/>
  <c r="L1628" i="7"/>
  <c r="M1628" i="7"/>
  <c r="N1628" i="7"/>
  <c r="O1628" i="7"/>
  <c r="P1628" i="7"/>
  <c r="Q1628" i="7"/>
  <c r="R1628" i="7"/>
  <c r="S1628" i="7"/>
  <c r="F1629" i="7"/>
  <c r="G1629" i="7"/>
  <c r="H1629" i="7"/>
  <c r="I1629" i="7"/>
  <c r="J1629" i="7"/>
  <c r="K1629" i="7"/>
  <c r="L1629" i="7"/>
  <c r="M1629" i="7"/>
  <c r="N1629" i="7"/>
  <c r="O1629" i="7"/>
  <c r="P1629" i="7"/>
  <c r="Q1629" i="7"/>
  <c r="R1629" i="7"/>
  <c r="S1629" i="7"/>
  <c r="F1630" i="7"/>
  <c r="G1630" i="7"/>
  <c r="H1630" i="7"/>
  <c r="I1630" i="7"/>
  <c r="J1630" i="7"/>
  <c r="K1630" i="7"/>
  <c r="B1630" i="7" s="1"/>
  <c r="L1630" i="7"/>
  <c r="M1630" i="7"/>
  <c r="N1630" i="7"/>
  <c r="O1630" i="7"/>
  <c r="P1630" i="7"/>
  <c r="Q1630" i="7"/>
  <c r="R1630" i="7"/>
  <c r="S1630" i="7"/>
  <c r="D1630" i="7" s="1"/>
  <c r="F1631" i="7"/>
  <c r="G1631" i="7"/>
  <c r="H1631" i="7"/>
  <c r="I1631" i="7"/>
  <c r="J1631" i="7"/>
  <c r="K1631" i="7"/>
  <c r="L1631" i="7"/>
  <c r="M1631" i="7"/>
  <c r="N1631" i="7"/>
  <c r="O1631" i="7"/>
  <c r="P1631" i="7"/>
  <c r="Q1631" i="7"/>
  <c r="R1631" i="7"/>
  <c r="S1631" i="7"/>
  <c r="F1632" i="7"/>
  <c r="G1632" i="7"/>
  <c r="H1632" i="7"/>
  <c r="I1632" i="7"/>
  <c r="J1632" i="7"/>
  <c r="K1632" i="7"/>
  <c r="L1632" i="7"/>
  <c r="M1632" i="7"/>
  <c r="N1632" i="7"/>
  <c r="O1632" i="7"/>
  <c r="P1632" i="7"/>
  <c r="Q1632" i="7"/>
  <c r="R1632" i="7"/>
  <c r="S1632" i="7"/>
  <c r="F1633" i="7"/>
  <c r="G1633" i="7"/>
  <c r="H1633" i="7"/>
  <c r="I1633" i="7"/>
  <c r="J1633" i="7"/>
  <c r="K1633" i="7"/>
  <c r="L1633" i="7"/>
  <c r="M1633" i="7"/>
  <c r="N1633" i="7"/>
  <c r="O1633" i="7"/>
  <c r="P1633" i="7"/>
  <c r="Q1633" i="7"/>
  <c r="R1633" i="7"/>
  <c r="S1633" i="7"/>
  <c r="D1633" i="7" s="1"/>
  <c r="F1634" i="7"/>
  <c r="G1634" i="7"/>
  <c r="H1634" i="7"/>
  <c r="I1634" i="7"/>
  <c r="J1634" i="7"/>
  <c r="K1634" i="7"/>
  <c r="L1634" i="7"/>
  <c r="M1634" i="7"/>
  <c r="N1634" i="7"/>
  <c r="O1634" i="7"/>
  <c r="P1634" i="7"/>
  <c r="Q1634" i="7"/>
  <c r="R1634" i="7"/>
  <c r="S1634" i="7"/>
  <c r="F1635" i="7"/>
  <c r="G1635" i="7"/>
  <c r="H1635" i="7"/>
  <c r="I1635" i="7"/>
  <c r="J1635" i="7"/>
  <c r="K1635" i="7"/>
  <c r="L1635" i="7"/>
  <c r="M1635" i="7"/>
  <c r="N1635" i="7"/>
  <c r="O1635" i="7"/>
  <c r="P1635" i="7"/>
  <c r="Q1635" i="7"/>
  <c r="R1635" i="7"/>
  <c r="S1635" i="7"/>
  <c r="F1636" i="7"/>
  <c r="G1636" i="7"/>
  <c r="H1636" i="7"/>
  <c r="I1636" i="7"/>
  <c r="J1636" i="7"/>
  <c r="K1636" i="7"/>
  <c r="L1636" i="7"/>
  <c r="M1636" i="7"/>
  <c r="N1636" i="7"/>
  <c r="O1636" i="7"/>
  <c r="P1636" i="7"/>
  <c r="Q1636" i="7"/>
  <c r="R1636" i="7"/>
  <c r="S1636" i="7"/>
  <c r="D1636" i="7" s="1"/>
  <c r="F1637" i="7"/>
  <c r="G1637" i="7"/>
  <c r="H1637" i="7"/>
  <c r="I1637" i="7"/>
  <c r="J1637" i="7"/>
  <c r="K1637" i="7"/>
  <c r="L1637" i="7"/>
  <c r="M1637" i="7"/>
  <c r="N1637" i="7"/>
  <c r="O1637" i="7"/>
  <c r="P1637" i="7"/>
  <c r="Q1637" i="7"/>
  <c r="R1637" i="7"/>
  <c r="S1637" i="7"/>
  <c r="F1638" i="7"/>
  <c r="G1638" i="7"/>
  <c r="H1638" i="7"/>
  <c r="I1638" i="7"/>
  <c r="J1638" i="7"/>
  <c r="K1638" i="7"/>
  <c r="L1638" i="7"/>
  <c r="M1638" i="7"/>
  <c r="N1638" i="7"/>
  <c r="O1638" i="7"/>
  <c r="P1638" i="7"/>
  <c r="Q1638" i="7"/>
  <c r="R1638" i="7"/>
  <c r="S1638" i="7"/>
  <c r="F1639" i="7"/>
  <c r="G1639" i="7"/>
  <c r="H1639" i="7"/>
  <c r="I1639" i="7"/>
  <c r="J1639" i="7"/>
  <c r="K1639" i="7"/>
  <c r="L1639" i="7"/>
  <c r="M1639" i="7"/>
  <c r="C1639" i="7" s="1"/>
  <c r="N1639" i="7"/>
  <c r="O1639" i="7"/>
  <c r="P1639" i="7"/>
  <c r="Q1639" i="7"/>
  <c r="R1639" i="7"/>
  <c r="S1639" i="7"/>
  <c r="D1639" i="7" s="1"/>
  <c r="F1640" i="7"/>
  <c r="G1640" i="7"/>
  <c r="H1640" i="7"/>
  <c r="I1640" i="7"/>
  <c r="J1640" i="7"/>
  <c r="K1640" i="7"/>
  <c r="L1640" i="7"/>
  <c r="M1640" i="7"/>
  <c r="N1640" i="7"/>
  <c r="O1640" i="7"/>
  <c r="P1640" i="7"/>
  <c r="Q1640" i="7"/>
  <c r="R1640" i="7"/>
  <c r="S1640" i="7"/>
  <c r="F1641" i="7"/>
  <c r="G1641" i="7"/>
  <c r="H1641" i="7"/>
  <c r="I1641" i="7"/>
  <c r="J1641" i="7"/>
  <c r="K1641" i="7"/>
  <c r="L1641" i="7"/>
  <c r="M1641" i="7"/>
  <c r="N1641" i="7"/>
  <c r="O1641" i="7"/>
  <c r="P1641" i="7"/>
  <c r="Q1641" i="7"/>
  <c r="R1641" i="7"/>
  <c r="S1641" i="7"/>
  <c r="F1642" i="7"/>
  <c r="G1642" i="7"/>
  <c r="H1642" i="7"/>
  <c r="I1642" i="7"/>
  <c r="J1642" i="7"/>
  <c r="K1642" i="7"/>
  <c r="B1642" i="7" s="1"/>
  <c r="L1642" i="7"/>
  <c r="M1642" i="7"/>
  <c r="N1642" i="7"/>
  <c r="O1642" i="7"/>
  <c r="P1642" i="7"/>
  <c r="Q1642" i="7"/>
  <c r="R1642" i="7"/>
  <c r="S1642" i="7"/>
  <c r="D1642" i="7" s="1"/>
  <c r="F1643" i="7"/>
  <c r="G1643" i="7"/>
  <c r="H1643" i="7"/>
  <c r="I1643" i="7"/>
  <c r="J1643" i="7"/>
  <c r="K1643" i="7"/>
  <c r="L1643" i="7"/>
  <c r="M1643" i="7"/>
  <c r="N1643" i="7"/>
  <c r="O1643" i="7"/>
  <c r="P1643" i="7"/>
  <c r="Q1643" i="7"/>
  <c r="R1643" i="7"/>
  <c r="S1643" i="7"/>
  <c r="F1644" i="7"/>
  <c r="G1644" i="7"/>
  <c r="H1644" i="7"/>
  <c r="I1644" i="7"/>
  <c r="J1644" i="7"/>
  <c r="K1644" i="7"/>
  <c r="L1644" i="7"/>
  <c r="M1644" i="7"/>
  <c r="N1644" i="7"/>
  <c r="O1644" i="7"/>
  <c r="P1644" i="7"/>
  <c r="Q1644" i="7"/>
  <c r="R1644" i="7"/>
  <c r="S1644" i="7"/>
  <c r="F1645" i="7"/>
  <c r="G1645" i="7"/>
  <c r="H1645" i="7"/>
  <c r="I1645" i="7"/>
  <c r="J1645" i="7"/>
  <c r="K1645" i="7"/>
  <c r="L1645" i="7"/>
  <c r="M1645" i="7"/>
  <c r="N1645" i="7"/>
  <c r="O1645" i="7"/>
  <c r="P1645" i="7"/>
  <c r="Q1645" i="7"/>
  <c r="R1645" i="7"/>
  <c r="S1645" i="7"/>
  <c r="D1645" i="7" s="1"/>
  <c r="F1646" i="7"/>
  <c r="G1646" i="7"/>
  <c r="H1646" i="7"/>
  <c r="I1646" i="7"/>
  <c r="J1646" i="7"/>
  <c r="K1646" i="7"/>
  <c r="L1646" i="7"/>
  <c r="M1646" i="7"/>
  <c r="N1646" i="7"/>
  <c r="O1646" i="7"/>
  <c r="P1646" i="7"/>
  <c r="Q1646" i="7"/>
  <c r="R1646" i="7"/>
  <c r="S1646" i="7"/>
  <c r="F1647" i="7"/>
  <c r="G1647" i="7"/>
  <c r="H1647" i="7"/>
  <c r="I1647" i="7"/>
  <c r="J1647" i="7"/>
  <c r="K1647" i="7"/>
  <c r="L1647" i="7"/>
  <c r="M1647" i="7"/>
  <c r="N1647" i="7"/>
  <c r="O1647" i="7"/>
  <c r="P1647" i="7"/>
  <c r="Q1647" i="7"/>
  <c r="R1647" i="7"/>
  <c r="S1647" i="7"/>
  <c r="F1648" i="7"/>
  <c r="G1648" i="7"/>
  <c r="H1648" i="7"/>
  <c r="I1648" i="7"/>
  <c r="J1648" i="7"/>
  <c r="K1648" i="7"/>
  <c r="L1648" i="7"/>
  <c r="M1648" i="7"/>
  <c r="N1648" i="7"/>
  <c r="O1648" i="7"/>
  <c r="P1648" i="7"/>
  <c r="Q1648" i="7"/>
  <c r="R1648" i="7"/>
  <c r="S1648" i="7"/>
  <c r="D1648" i="7" s="1"/>
  <c r="F1649" i="7"/>
  <c r="G1649" i="7"/>
  <c r="H1649" i="7"/>
  <c r="I1649" i="7"/>
  <c r="J1649" i="7"/>
  <c r="K1649" i="7"/>
  <c r="L1649" i="7"/>
  <c r="M1649" i="7"/>
  <c r="N1649" i="7"/>
  <c r="O1649" i="7"/>
  <c r="P1649" i="7"/>
  <c r="Q1649" i="7"/>
  <c r="R1649" i="7"/>
  <c r="S1649" i="7"/>
  <c r="F1650" i="7"/>
  <c r="G1650" i="7"/>
  <c r="H1650" i="7"/>
  <c r="I1650" i="7"/>
  <c r="J1650" i="7"/>
  <c r="K1650" i="7"/>
  <c r="L1650" i="7"/>
  <c r="M1650" i="7"/>
  <c r="N1650" i="7"/>
  <c r="O1650" i="7"/>
  <c r="P1650" i="7"/>
  <c r="Q1650" i="7"/>
  <c r="R1650" i="7"/>
  <c r="S1650" i="7"/>
  <c r="F1651" i="7"/>
  <c r="G1651" i="7"/>
  <c r="H1651" i="7"/>
  <c r="I1651" i="7"/>
  <c r="J1651" i="7"/>
  <c r="K1651" i="7"/>
  <c r="L1651" i="7"/>
  <c r="M1651" i="7"/>
  <c r="C1651" i="7" s="1"/>
  <c r="N1651" i="7"/>
  <c r="O1651" i="7"/>
  <c r="P1651" i="7"/>
  <c r="Q1651" i="7"/>
  <c r="R1651" i="7"/>
  <c r="S1651" i="7"/>
  <c r="D1651" i="7" s="1"/>
  <c r="F1652" i="7"/>
  <c r="G1652" i="7"/>
  <c r="H1652" i="7"/>
  <c r="I1652" i="7"/>
  <c r="J1652" i="7"/>
  <c r="K1652" i="7"/>
  <c r="L1652" i="7"/>
  <c r="M1652" i="7"/>
  <c r="N1652" i="7"/>
  <c r="O1652" i="7"/>
  <c r="P1652" i="7"/>
  <c r="Q1652" i="7"/>
  <c r="R1652" i="7"/>
  <c r="S1652" i="7"/>
  <c r="F1653" i="7"/>
  <c r="G1653" i="7"/>
  <c r="H1653" i="7"/>
  <c r="I1653" i="7"/>
  <c r="J1653" i="7"/>
  <c r="K1653" i="7"/>
  <c r="L1653" i="7"/>
  <c r="M1653" i="7"/>
  <c r="N1653" i="7"/>
  <c r="O1653" i="7"/>
  <c r="P1653" i="7"/>
  <c r="Q1653" i="7"/>
  <c r="R1653" i="7"/>
  <c r="S1653" i="7"/>
  <c r="F1654" i="7"/>
  <c r="G1654" i="7"/>
  <c r="H1654" i="7"/>
  <c r="I1654" i="7"/>
  <c r="J1654" i="7"/>
  <c r="K1654" i="7"/>
  <c r="B1654" i="7" s="1"/>
  <c r="L1654" i="7"/>
  <c r="M1654" i="7"/>
  <c r="N1654" i="7"/>
  <c r="O1654" i="7"/>
  <c r="P1654" i="7"/>
  <c r="Q1654" i="7"/>
  <c r="R1654" i="7"/>
  <c r="S1654" i="7"/>
  <c r="D1654" i="7" s="1"/>
  <c r="F1655" i="7"/>
  <c r="G1655" i="7"/>
  <c r="H1655" i="7"/>
  <c r="I1655" i="7"/>
  <c r="J1655" i="7"/>
  <c r="K1655" i="7"/>
  <c r="L1655" i="7"/>
  <c r="M1655" i="7"/>
  <c r="N1655" i="7"/>
  <c r="O1655" i="7"/>
  <c r="P1655" i="7"/>
  <c r="Q1655" i="7"/>
  <c r="R1655" i="7"/>
  <c r="S1655" i="7"/>
  <c r="F1656" i="7"/>
  <c r="G1656" i="7"/>
  <c r="H1656" i="7"/>
  <c r="I1656" i="7"/>
  <c r="J1656" i="7"/>
  <c r="K1656" i="7"/>
  <c r="L1656" i="7"/>
  <c r="M1656" i="7"/>
  <c r="N1656" i="7"/>
  <c r="O1656" i="7"/>
  <c r="P1656" i="7"/>
  <c r="Q1656" i="7"/>
  <c r="R1656" i="7"/>
  <c r="S1656" i="7"/>
  <c r="F1657" i="7"/>
  <c r="G1657" i="7"/>
  <c r="H1657" i="7"/>
  <c r="I1657" i="7"/>
  <c r="J1657" i="7"/>
  <c r="K1657" i="7"/>
  <c r="L1657" i="7"/>
  <c r="M1657" i="7"/>
  <c r="N1657" i="7"/>
  <c r="O1657" i="7"/>
  <c r="P1657" i="7"/>
  <c r="Q1657" i="7"/>
  <c r="R1657" i="7"/>
  <c r="S1657" i="7"/>
  <c r="D1657" i="7" s="1"/>
  <c r="F1658" i="7"/>
  <c r="G1658" i="7"/>
  <c r="H1658" i="7"/>
  <c r="I1658" i="7"/>
  <c r="J1658" i="7"/>
  <c r="K1658" i="7"/>
  <c r="L1658" i="7"/>
  <c r="M1658" i="7"/>
  <c r="N1658" i="7"/>
  <c r="O1658" i="7"/>
  <c r="P1658" i="7"/>
  <c r="Q1658" i="7"/>
  <c r="R1658" i="7"/>
  <c r="S1658" i="7"/>
  <c r="F1659" i="7"/>
  <c r="G1659" i="7"/>
  <c r="H1659" i="7"/>
  <c r="I1659" i="7"/>
  <c r="J1659" i="7"/>
  <c r="K1659" i="7"/>
  <c r="L1659" i="7"/>
  <c r="M1659" i="7"/>
  <c r="N1659" i="7"/>
  <c r="O1659" i="7"/>
  <c r="P1659" i="7"/>
  <c r="Q1659" i="7"/>
  <c r="R1659" i="7"/>
  <c r="S1659" i="7"/>
  <c r="F1660" i="7"/>
  <c r="G1660" i="7"/>
  <c r="H1660" i="7"/>
  <c r="I1660" i="7"/>
  <c r="J1660" i="7"/>
  <c r="K1660" i="7"/>
  <c r="L1660" i="7"/>
  <c r="M1660" i="7"/>
  <c r="N1660" i="7"/>
  <c r="O1660" i="7"/>
  <c r="P1660" i="7"/>
  <c r="Q1660" i="7"/>
  <c r="R1660" i="7"/>
  <c r="S1660" i="7"/>
  <c r="D1660" i="7" s="1"/>
  <c r="F1661" i="7"/>
  <c r="G1661" i="7"/>
  <c r="H1661" i="7"/>
  <c r="I1661" i="7"/>
  <c r="J1661" i="7"/>
  <c r="K1661" i="7"/>
  <c r="L1661" i="7"/>
  <c r="M1661" i="7"/>
  <c r="N1661" i="7"/>
  <c r="O1661" i="7"/>
  <c r="P1661" i="7"/>
  <c r="Q1661" i="7"/>
  <c r="R1661" i="7"/>
  <c r="S1661" i="7"/>
  <c r="F1662" i="7"/>
  <c r="G1662" i="7"/>
  <c r="H1662" i="7"/>
  <c r="I1662" i="7"/>
  <c r="J1662" i="7"/>
  <c r="K1662" i="7"/>
  <c r="L1662" i="7"/>
  <c r="M1662" i="7"/>
  <c r="N1662" i="7"/>
  <c r="O1662" i="7"/>
  <c r="P1662" i="7"/>
  <c r="Q1662" i="7"/>
  <c r="R1662" i="7"/>
  <c r="S1662" i="7"/>
  <c r="F1663" i="7"/>
  <c r="G1663" i="7"/>
  <c r="H1663" i="7"/>
  <c r="I1663" i="7"/>
  <c r="J1663" i="7"/>
  <c r="K1663" i="7"/>
  <c r="L1663" i="7"/>
  <c r="M1663" i="7"/>
  <c r="C1663" i="7" s="1"/>
  <c r="N1663" i="7"/>
  <c r="O1663" i="7"/>
  <c r="P1663" i="7"/>
  <c r="Q1663" i="7"/>
  <c r="R1663" i="7"/>
  <c r="S1663" i="7"/>
  <c r="D1663" i="7" s="1"/>
  <c r="F1664" i="7"/>
  <c r="G1664" i="7"/>
  <c r="H1664" i="7"/>
  <c r="I1664" i="7"/>
  <c r="J1664" i="7"/>
  <c r="K1664" i="7"/>
  <c r="L1664" i="7"/>
  <c r="M1664" i="7"/>
  <c r="N1664" i="7"/>
  <c r="O1664" i="7"/>
  <c r="P1664" i="7"/>
  <c r="Q1664" i="7"/>
  <c r="R1664" i="7"/>
  <c r="S1664" i="7"/>
  <c r="F1665" i="7"/>
  <c r="G1665" i="7"/>
  <c r="H1665" i="7"/>
  <c r="I1665" i="7"/>
  <c r="J1665" i="7"/>
  <c r="K1665" i="7"/>
  <c r="L1665" i="7"/>
  <c r="M1665" i="7"/>
  <c r="N1665" i="7"/>
  <c r="O1665" i="7"/>
  <c r="P1665" i="7"/>
  <c r="Q1665" i="7"/>
  <c r="R1665" i="7"/>
  <c r="S1665" i="7"/>
  <c r="F1666" i="7"/>
  <c r="G1666" i="7"/>
  <c r="H1666" i="7"/>
  <c r="I1666" i="7"/>
  <c r="J1666" i="7"/>
  <c r="K1666" i="7"/>
  <c r="B1666" i="7" s="1"/>
  <c r="L1666" i="7"/>
  <c r="M1666" i="7"/>
  <c r="N1666" i="7"/>
  <c r="O1666" i="7"/>
  <c r="P1666" i="7"/>
  <c r="Q1666" i="7"/>
  <c r="R1666" i="7"/>
  <c r="S1666" i="7"/>
  <c r="D1666" i="7" s="1"/>
  <c r="F1667" i="7"/>
  <c r="G1667" i="7"/>
  <c r="H1667" i="7"/>
  <c r="I1667" i="7"/>
  <c r="J1667" i="7"/>
  <c r="K1667" i="7"/>
  <c r="L1667" i="7"/>
  <c r="M1667" i="7"/>
  <c r="N1667" i="7"/>
  <c r="O1667" i="7"/>
  <c r="P1667" i="7"/>
  <c r="Q1667" i="7"/>
  <c r="R1667" i="7"/>
  <c r="S1667" i="7"/>
  <c r="F1668" i="7"/>
  <c r="G1668" i="7"/>
  <c r="H1668" i="7"/>
  <c r="I1668" i="7"/>
  <c r="J1668" i="7"/>
  <c r="K1668" i="7"/>
  <c r="L1668" i="7"/>
  <c r="M1668" i="7"/>
  <c r="N1668" i="7"/>
  <c r="O1668" i="7"/>
  <c r="P1668" i="7"/>
  <c r="Q1668" i="7"/>
  <c r="R1668" i="7"/>
  <c r="S1668" i="7"/>
  <c r="F1669" i="7"/>
  <c r="G1669" i="7"/>
  <c r="H1669" i="7"/>
  <c r="I1669" i="7"/>
  <c r="J1669" i="7"/>
  <c r="K1669" i="7"/>
  <c r="L1669" i="7"/>
  <c r="M1669" i="7"/>
  <c r="N1669" i="7"/>
  <c r="O1669" i="7"/>
  <c r="P1669" i="7"/>
  <c r="Q1669" i="7"/>
  <c r="R1669" i="7"/>
  <c r="S1669" i="7"/>
  <c r="D1669" i="7" s="1"/>
  <c r="F1670" i="7"/>
  <c r="G1670" i="7"/>
  <c r="H1670" i="7"/>
  <c r="I1670" i="7"/>
  <c r="J1670" i="7"/>
  <c r="K1670" i="7"/>
  <c r="L1670" i="7"/>
  <c r="M1670" i="7"/>
  <c r="N1670" i="7"/>
  <c r="O1670" i="7"/>
  <c r="P1670" i="7"/>
  <c r="Q1670" i="7"/>
  <c r="R1670" i="7"/>
  <c r="S1670" i="7"/>
  <c r="F1671" i="7"/>
  <c r="G1671" i="7"/>
  <c r="H1671" i="7"/>
  <c r="I1671" i="7"/>
  <c r="J1671" i="7"/>
  <c r="K1671" i="7"/>
  <c r="L1671" i="7"/>
  <c r="M1671" i="7"/>
  <c r="N1671" i="7"/>
  <c r="O1671" i="7"/>
  <c r="P1671" i="7"/>
  <c r="Q1671" i="7"/>
  <c r="R1671" i="7"/>
  <c r="S1671" i="7"/>
  <c r="F1672" i="7"/>
  <c r="G1672" i="7"/>
  <c r="H1672" i="7"/>
  <c r="I1672" i="7"/>
  <c r="J1672" i="7"/>
  <c r="K1672" i="7"/>
  <c r="L1672" i="7"/>
  <c r="M1672" i="7"/>
  <c r="N1672" i="7"/>
  <c r="O1672" i="7"/>
  <c r="P1672" i="7"/>
  <c r="Q1672" i="7"/>
  <c r="R1672" i="7"/>
  <c r="S1672" i="7"/>
  <c r="D1672" i="7" s="1"/>
  <c r="F1673" i="7"/>
  <c r="G1673" i="7"/>
  <c r="H1673" i="7"/>
  <c r="I1673" i="7"/>
  <c r="J1673" i="7"/>
  <c r="K1673" i="7"/>
  <c r="L1673" i="7"/>
  <c r="M1673" i="7"/>
  <c r="N1673" i="7"/>
  <c r="O1673" i="7"/>
  <c r="P1673" i="7"/>
  <c r="Q1673" i="7"/>
  <c r="R1673" i="7"/>
  <c r="S1673" i="7"/>
  <c r="F1674" i="7"/>
  <c r="G1674" i="7"/>
  <c r="H1674" i="7"/>
  <c r="I1674" i="7"/>
  <c r="J1674" i="7"/>
  <c r="K1674" i="7"/>
  <c r="L1674" i="7"/>
  <c r="M1674" i="7"/>
  <c r="N1674" i="7"/>
  <c r="O1674" i="7"/>
  <c r="P1674" i="7"/>
  <c r="Q1674" i="7"/>
  <c r="R1674" i="7"/>
  <c r="S1674" i="7"/>
  <c r="F1675" i="7"/>
  <c r="G1675" i="7"/>
  <c r="H1675" i="7"/>
  <c r="I1675" i="7"/>
  <c r="J1675" i="7"/>
  <c r="K1675" i="7"/>
  <c r="L1675" i="7"/>
  <c r="M1675" i="7"/>
  <c r="C1675" i="7" s="1"/>
  <c r="N1675" i="7"/>
  <c r="O1675" i="7"/>
  <c r="P1675" i="7"/>
  <c r="Q1675" i="7"/>
  <c r="R1675" i="7"/>
  <c r="S1675" i="7"/>
  <c r="D1675" i="7" s="1"/>
  <c r="F1676" i="7"/>
  <c r="G1676" i="7"/>
  <c r="H1676" i="7"/>
  <c r="I1676" i="7"/>
  <c r="J1676" i="7"/>
  <c r="K1676" i="7"/>
  <c r="L1676" i="7"/>
  <c r="M1676" i="7"/>
  <c r="N1676" i="7"/>
  <c r="O1676" i="7"/>
  <c r="P1676" i="7"/>
  <c r="Q1676" i="7"/>
  <c r="R1676" i="7"/>
  <c r="S1676" i="7"/>
  <c r="F1677" i="7"/>
  <c r="G1677" i="7"/>
  <c r="H1677" i="7"/>
  <c r="I1677" i="7"/>
  <c r="J1677" i="7"/>
  <c r="K1677" i="7"/>
  <c r="L1677" i="7"/>
  <c r="M1677" i="7"/>
  <c r="N1677" i="7"/>
  <c r="O1677" i="7"/>
  <c r="P1677" i="7"/>
  <c r="Q1677" i="7"/>
  <c r="R1677" i="7"/>
  <c r="S1677" i="7"/>
  <c r="F1678" i="7"/>
  <c r="G1678" i="7"/>
  <c r="H1678" i="7"/>
  <c r="I1678" i="7"/>
  <c r="J1678" i="7"/>
  <c r="K1678" i="7"/>
  <c r="B1678" i="7" s="1"/>
  <c r="L1678" i="7"/>
  <c r="M1678" i="7"/>
  <c r="N1678" i="7"/>
  <c r="O1678" i="7"/>
  <c r="P1678" i="7"/>
  <c r="Q1678" i="7"/>
  <c r="R1678" i="7"/>
  <c r="S1678" i="7"/>
  <c r="D1678" i="7" s="1"/>
  <c r="F1679" i="7"/>
  <c r="G1679" i="7"/>
  <c r="H1679" i="7"/>
  <c r="I1679" i="7"/>
  <c r="J1679" i="7"/>
  <c r="K1679" i="7"/>
  <c r="L1679" i="7"/>
  <c r="M1679" i="7"/>
  <c r="N1679" i="7"/>
  <c r="O1679" i="7"/>
  <c r="P1679" i="7"/>
  <c r="Q1679" i="7"/>
  <c r="R1679" i="7"/>
  <c r="S1679" i="7"/>
  <c r="F1680" i="7"/>
  <c r="G1680" i="7"/>
  <c r="H1680" i="7"/>
  <c r="I1680" i="7"/>
  <c r="J1680" i="7"/>
  <c r="K1680" i="7"/>
  <c r="L1680" i="7"/>
  <c r="M1680" i="7"/>
  <c r="N1680" i="7"/>
  <c r="O1680" i="7"/>
  <c r="P1680" i="7"/>
  <c r="Q1680" i="7"/>
  <c r="R1680" i="7"/>
  <c r="S1680" i="7"/>
  <c r="F1681" i="7"/>
  <c r="G1681" i="7"/>
  <c r="H1681" i="7"/>
  <c r="I1681" i="7"/>
  <c r="J1681" i="7"/>
  <c r="K1681" i="7"/>
  <c r="L1681" i="7"/>
  <c r="M1681" i="7"/>
  <c r="N1681" i="7"/>
  <c r="O1681" i="7"/>
  <c r="P1681" i="7"/>
  <c r="Q1681" i="7"/>
  <c r="R1681" i="7"/>
  <c r="S1681" i="7"/>
  <c r="D1681" i="7" s="1"/>
  <c r="F1682" i="7"/>
  <c r="G1682" i="7"/>
  <c r="H1682" i="7"/>
  <c r="I1682" i="7"/>
  <c r="J1682" i="7"/>
  <c r="K1682" i="7"/>
  <c r="L1682" i="7"/>
  <c r="M1682" i="7"/>
  <c r="N1682" i="7"/>
  <c r="O1682" i="7"/>
  <c r="P1682" i="7"/>
  <c r="Q1682" i="7"/>
  <c r="R1682" i="7"/>
  <c r="S1682" i="7"/>
  <c r="F1683" i="7"/>
  <c r="G1683" i="7"/>
  <c r="H1683" i="7"/>
  <c r="I1683" i="7"/>
  <c r="J1683" i="7"/>
  <c r="K1683" i="7"/>
  <c r="L1683" i="7"/>
  <c r="M1683" i="7"/>
  <c r="N1683" i="7"/>
  <c r="O1683" i="7"/>
  <c r="P1683" i="7"/>
  <c r="Q1683" i="7"/>
  <c r="R1683" i="7"/>
  <c r="S1683" i="7"/>
  <c r="F1684" i="7"/>
  <c r="G1684" i="7"/>
  <c r="H1684" i="7"/>
  <c r="I1684" i="7"/>
  <c r="J1684" i="7"/>
  <c r="K1684" i="7"/>
  <c r="L1684" i="7"/>
  <c r="M1684" i="7"/>
  <c r="N1684" i="7"/>
  <c r="O1684" i="7"/>
  <c r="P1684" i="7"/>
  <c r="Q1684" i="7"/>
  <c r="R1684" i="7"/>
  <c r="S1684" i="7"/>
  <c r="D1684" i="7" s="1"/>
  <c r="F1685" i="7"/>
  <c r="G1685" i="7"/>
  <c r="H1685" i="7"/>
  <c r="I1685" i="7"/>
  <c r="J1685" i="7"/>
  <c r="K1685" i="7"/>
  <c r="L1685" i="7"/>
  <c r="M1685" i="7"/>
  <c r="N1685" i="7"/>
  <c r="O1685" i="7"/>
  <c r="P1685" i="7"/>
  <c r="Q1685" i="7"/>
  <c r="R1685" i="7"/>
  <c r="S1685" i="7"/>
  <c r="F1686" i="7"/>
  <c r="G1686" i="7"/>
  <c r="H1686" i="7"/>
  <c r="I1686" i="7"/>
  <c r="J1686" i="7"/>
  <c r="K1686" i="7"/>
  <c r="L1686" i="7"/>
  <c r="M1686" i="7"/>
  <c r="N1686" i="7"/>
  <c r="O1686" i="7"/>
  <c r="P1686" i="7"/>
  <c r="Q1686" i="7"/>
  <c r="R1686" i="7"/>
  <c r="S1686" i="7"/>
  <c r="F1687" i="7"/>
  <c r="G1687" i="7"/>
  <c r="H1687" i="7"/>
  <c r="I1687" i="7"/>
  <c r="J1687" i="7"/>
  <c r="K1687" i="7"/>
  <c r="L1687" i="7"/>
  <c r="M1687" i="7"/>
  <c r="C1687" i="7" s="1"/>
  <c r="N1687" i="7"/>
  <c r="O1687" i="7"/>
  <c r="P1687" i="7"/>
  <c r="Q1687" i="7"/>
  <c r="R1687" i="7"/>
  <c r="S1687" i="7"/>
  <c r="D1687" i="7" s="1"/>
  <c r="F1688" i="7"/>
  <c r="G1688" i="7"/>
  <c r="H1688" i="7"/>
  <c r="I1688" i="7"/>
  <c r="J1688" i="7"/>
  <c r="K1688" i="7"/>
  <c r="L1688" i="7"/>
  <c r="M1688" i="7"/>
  <c r="N1688" i="7"/>
  <c r="O1688" i="7"/>
  <c r="P1688" i="7"/>
  <c r="Q1688" i="7"/>
  <c r="R1688" i="7"/>
  <c r="S1688" i="7"/>
  <c r="F1689" i="7"/>
  <c r="G1689" i="7"/>
  <c r="H1689" i="7"/>
  <c r="I1689" i="7"/>
  <c r="J1689" i="7"/>
  <c r="K1689" i="7"/>
  <c r="L1689" i="7"/>
  <c r="M1689" i="7"/>
  <c r="N1689" i="7"/>
  <c r="O1689" i="7"/>
  <c r="P1689" i="7"/>
  <c r="Q1689" i="7"/>
  <c r="R1689" i="7"/>
  <c r="S1689" i="7"/>
  <c r="F1690" i="7"/>
  <c r="G1690" i="7"/>
  <c r="H1690" i="7"/>
  <c r="I1690" i="7"/>
  <c r="J1690" i="7"/>
  <c r="K1690" i="7"/>
  <c r="B1690" i="7" s="1"/>
  <c r="L1690" i="7"/>
  <c r="M1690" i="7"/>
  <c r="N1690" i="7"/>
  <c r="O1690" i="7"/>
  <c r="P1690" i="7"/>
  <c r="Q1690" i="7"/>
  <c r="R1690" i="7"/>
  <c r="S1690" i="7"/>
  <c r="D1690" i="7" s="1"/>
  <c r="F1691" i="7"/>
  <c r="G1691" i="7"/>
  <c r="H1691" i="7"/>
  <c r="I1691" i="7"/>
  <c r="J1691" i="7"/>
  <c r="K1691" i="7"/>
  <c r="L1691" i="7"/>
  <c r="M1691" i="7"/>
  <c r="N1691" i="7"/>
  <c r="O1691" i="7"/>
  <c r="P1691" i="7"/>
  <c r="Q1691" i="7"/>
  <c r="R1691" i="7"/>
  <c r="S1691" i="7"/>
  <c r="F1692" i="7"/>
  <c r="G1692" i="7"/>
  <c r="H1692" i="7"/>
  <c r="I1692" i="7"/>
  <c r="J1692" i="7"/>
  <c r="K1692" i="7"/>
  <c r="L1692" i="7"/>
  <c r="M1692" i="7"/>
  <c r="N1692" i="7"/>
  <c r="O1692" i="7"/>
  <c r="P1692" i="7"/>
  <c r="Q1692" i="7"/>
  <c r="R1692" i="7"/>
  <c r="S1692" i="7"/>
  <c r="F1693" i="7"/>
  <c r="G1693" i="7"/>
  <c r="H1693" i="7"/>
  <c r="I1693" i="7"/>
  <c r="J1693" i="7"/>
  <c r="K1693" i="7"/>
  <c r="L1693" i="7"/>
  <c r="M1693" i="7"/>
  <c r="N1693" i="7"/>
  <c r="O1693" i="7"/>
  <c r="P1693" i="7"/>
  <c r="Q1693" i="7"/>
  <c r="R1693" i="7"/>
  <c r="S1693" i="7"/>
  <c r="D1693" i="7" s="1"/>
  <c r="F1694" i="7"/>
  <c r="G1694" i="7"/>
  <c r="H1694" i="7"/>
  <c r="I1694" i="7"/>
  <c r="J1694" i="7"/>
  <c r="K1694" i="7"/>
  <c r="L1694" i="7"/>
  <c r="M1694" i="7"/>
  <c r="N1694" i="7"/>
  <c r="O1694" i="7"/>
  <c r="P1694" i="7"/>
  <c r="Q1694" i="7"/>
  <c r="R1694" i="7"/>
  <c r="S1694" i="7"/>
  <c r="F1695" i="7"/>
  <c r="G1695" i="7"/>
  <c r="H1695" i="7"/>
  <c r="I1695" i="7"/>
  <c r="J1695" i="7"/>
  <c r="K1695" i="7"/>
  <c r="L1695" i="7"/>
  <c r="M1695" i="7"/>
  <c r="N1695" i="7"/>
  <c r="O1695" i="7"/>
  <c r="P1695" i="7"/>
  <c r="Q1695" i="7"/>
  <c r="R1695" i="7"/>
  <c r="S1695" i="7"/>
  <c r="F1696" i="7"/>
  <c r="G1696" i="7"/>
  <c r="H1696" i="7"/>
  <c r="I1696" i="7"/>
  <c r="J1696" i="7"/>
  <c r="K1696" i="7"/>
  <c r="L1696" i="7"/>
  <c r="M1696" i="7"/>
  <c r="N1696" i="7"/>
  <c r="O1696" i="7"/>
  <c r="P1696" i="7"/>
  <c r="Q1696" i="7"/>
  <c r="R1696" i="7"/>
  <c r="S1696" i="7"/>
  <c r="D1696" i="7" s="1"/>
  <c r="F1697" i="7"/>
  <c r="G1697" i="7"/>
  <c r="H1697" i="7"/>
  <c r="I1697" i="7"/>
  <c r="J1697" i="7"/>
  <c r="K1697" i="7"/>
  <c r="L1697" i="7"/>
  <c r="M1697" i="7"/>
  <c r="N1697" i="7"/>
  <c r="O1697" i="7"/>
  <c r="P1697" i="7"/>
  <c r="Q1697" i="7"/>
  <c r="R1697" i="7"/>
  <c r="S1697" i="7"/>
  <c r="F1698" i="7"/>
  <c r="G1698" i="7"/>
  <c r="H1698" i="7"/>
  <c r="I1698" i="7"/>
  <c r="J1698" i="7"/>
  <c r="K1698" i="7"/>
  <c r="L1698" i="7"/>
  <c r="M1698" i="7"/>
  <c r="N1698" i="7"/>
  <c r="O1698" i="7"/>
  <c r="P1698" i="7"/>
  <c r="Q1698" i="7"/>
  <c r="R1698" i="7"/>
  <c r="S1698" i="7"/>
  <c r="F1699" i="7"/>
  <c r="G1699" i="7"/>
  <c r="H1699" i="7"/>
  <c r="I1699" i="7"/>
  <c r="J1699" i="7"/>
  <c r="K1699" i="7"/>
  <c r="L1699" i="7"/>
  <c r="M1699" i="7"/>
  <c r="C1699" i="7" s="1"/>
  <c r="N1699" i="7"/>
  <c r="O1699" i="7"/>
  <c r="P1699" i="7"/>
  <c r="Q1699" i="7"/>
  <c r="R1699" i="7"/>
  <c r="S1699" i="7"/>
  <c r="D1699" i="7" s="1"/>
  <c r="F1700" i="7"/>
  <c r="G1700" i="7"/>
  <c r="H1700" i="7"/>
  <c r="I1700" i="7"/>
  <c r="J1700" i="7"/>
  <c r="K1700" i="7"/>
  <c r="L1700" i="7"/>
  <c r="M1700" i="7"/>
  <c r="N1700" i="7"/>
  <c r="O1700" i="7"/>
  <c r="P1700" i="7"/>
  <c r="Q1700" i="7"/>
  <c r="R1700" i="7"/>
  <c r="S1700" i="7"/>
  <c r="F1701" i="7"/>
  <c r="G1701" i="7"/>
  <c r="H1701" i="7"/>
  <c r="I1701" i="7"/>
  <c r="J1701" i="7"/>
  <c r="K1701" i="7"/>
  <c r="L1701" i="7"/>
  <c r="M1701" i="7"/>
  <c r="N1701" i="7"/>
  <c r="O1701" i="7"/>
  <c r="P1701" i="7"/>
  <c r="Q1701" i="7"/>
  <c r="R1701" i="7"/>
  <c r="S1701" i="7"/>
  <c r="F1702" i="7"/>
  <c r="G1702" i="7"/>
  <c r="H1702" i="7"/>
  <c r="I1702" i="7"/>
  <c r="J1702" i="7"/>
  <c r="K1702" i="7"/>
  <c r="B1702" i="7" s="1"/>
  <c r="L1702" i="7"/>
  <c r="M1702" i="7"/>
  <c r="N1702" i="7"/>
  <c r="O1702" i="7"/>
  <c r="P1702" i="7"/>
  <c r="Q1702" i="7"/>
  <c r="R1702" i="7"/>
  <c r="S1702" i="7"/>
  <c r="D1702" i="7" s="1"/>
  <c r="F1703" i="7"/>
  <c r="G1703" i="7"/>
  <c r="H1703" i="7"/>
  <c r="I1703" i="7"/>
  <c r="J1703" i="7"/>
  <c r="K1703" i="7"/>
  <c r="L1703" i="7"/>
  <c r="M1703" i="7"/>
  <c r="N1703" i="7"/>
  <c r="O1703" i="7"/>
  <c r="P1703" i="7"/>
  <c r="Q1703" i="7"/>
  <c r="R1703" i="7"/>
  <c r="S1703" i="7"/>
  <c r="F1704" i="7"/>
  <c r="G1704" i="7"/>
  <c r="H1704" i="7"/>
  <c r="I1704" i="7"/>
  <c r="J1704" i="7"/>
  <c r="K1704" i="7"/>
  <c r="L1704" i="7"/>
  <c r="M1704" i="7"/>
  <c r="N1704" i="7"/>
  <c r="O1704" i="7"/>
  <c r="P1704" i="7"/>
  <c r="Q1704" i="7"/>
  <c r="R1704" i="7"/>
  <c r="S1704" i="7"/>
  <c r="F1705" i="7"/>
  <c r="G1705" i="7"/>
  <c r="H1705" i="7"/>
  <c r="I1705" i="7"/>
  <c r="J1705" i="7"/>
  <c r="K1705" i="7"/>
  <c r="L1705" i="7"/>
  <c r="M1705" i="7"/>
  <c r="N1705" i="7"/>
  <c r="O1705" i="7"/>
  <c r="P1705" i="7"/>
  <c r="Q1705" i="7"/>
  <c r="R1705" i="7"/>
  <c r="S1705" i="7"/>
  <c r="D1705" i="7" s="1"/>
  <c r="F1706" i="7"/>
  <c r="G1706" i="7"/>
  <c r="H1706" i="7"/>
  <c r="I1706" i="7"/>
  <c r="J1706" i="7"/>
  <c r="K1706" i="7"/>
  <c r="L1706" i="7"/>
  <c r="M1706" i="7"/>
  <c r="N1706" i="7"/>
  <c r="O1706" i="7"/>
  <c r="P1706" i="7"/>
  <c r="Q1706" i="7"/>
  <c r="R1706" i="7"/>
  <c r="S1706" i="7"/>
  <c r="F1707" i="7"/>
  <c r="G1707" i="7"/>
  <c r="H1707" i="7"/>
  <c r="I1707" i="7"/>
  <c r="J1707" i="7"/>
  <c r="K1707" i="7"/>
  <c r="L1707" i="7"/>
  <c r="M1707" i="7"/>
  <c r="N1707" i="7"/>
  <c r="O1707" i="7"/>
  <c r="P1707" i="7"/>
  <c r="Q1707" i="7"/>
  <c r="R1707" i="7"/>
  <c r="S1707" i="7"/>
  <c r="F1708" i="7"/>
  <c r="G1708" i="7"/>
  <c r="H1708" i="7"/>
  <c r="I1708" i="7"/>
  <c r="J1708" i="7"/>
  <c r="K1708" i="7"/>
  <c r="L1708" i="7"/>
  <c r="M1708" i="7"/>
  <c r="N1708" i="7"/>
  <c r="O1708" i="7"/>
  <c r="P1708" i="7"/>
  <c r="Q1708" i="7"/>
  <c r="R1708" i="7"/>
  <c r="S1708" i="7"/>
  <c r="D1708" i="7" s="1"/>
  <c r="F1709" i="7"/>
  <c r="G1709" i="7"/>
  <c r="H1709" i="7"/>
  <c r="I1709" i="7"/>
  <c r="J1709" i="7"/>
  <c r="K1709" i="7"/>
  <c r="L1709" i="7"/>
  <c r="M1709" i="7"/>
  <c r="N1709" i="7"/>
  <c r="O1709" i="7"/>
  <c r="P1709" i="7"/>
  <c r="Q1709" i="7"/>
  <c r="R1709" i="7"/>
  <c r="S1709" i="7"/>
  <c r="F1710" i="7"/>
  <c r="G1710" i="7"/>
  <c r="H1710" i="7"/>
  <c r="I1710" i="7"/>
  <c r="J1710" i="7"/>
  <c r="K1710" i="7"/>
  <c r="L1710" i="7"/>
  <c r="M1710" i="7"/>
  <c r="N1710" i="7"/>
  <c r="O1710" i="7"/>
  <c r="P1710" i="7"/>
  <c r="Q1710" i="7"/>
  <c r="R1710" i="7"/>
  <c r="S1710" i="7"/>
  <c r="F1711" i="7"/>
  <c r="G1711" i="7"/>
  <c r="H1711" i="7"/>
  <c r="I1711" i="7"/>
  <c r="J1711" i="7"/>
  <c r="K1711" i="7"/>
  <c r="L1711" i="7"/>
  <c r="M1711" i="7"/>
  <c r="C1711" i="7" s="1"/>
  <c r="N1711" i="7"/>
  <c r="O1711" i="7"/>
  <c r="P1711" i="7"/>
  <c r="Q1711" i="7"/>
  <c r="R1711" i="7"/>
  <c r="S1711" i="7"/>
  <c r="D1711" i="7" s="1"/>
  <c r="F1712" i="7"/>
  <c r="G1712" i="7"/>
  <c r="H1712" i="7"/>
  <c r="I1712" i="7"/>
  <c r="J1712" i="7"/>
  <c r="K1712" i="7"/>
  <c r="L1712" i="7"/>
  <c r="M1712" i="7"/>
  <c r="N1712" i="7"/>
  <c r="O1712" i="7"/>
  <c r="P1712" i="7"/>
  <c r="Q1712" i="7"/>
  <c r="R1712" i="7"/>
  <c r="S1712" i="7"/>
  <c r="F1713" i="7"/>
  <c r="G1713" i="7"/>
  <c r="H1713" i="7"/>
  <c r="I1713" i="7"/>
  <c r="J1713" i="7"/>
  <c r="K1713" i="7"/>
  <c r="L1713" i="7"/>
  <c r="M1713" i="7"/>
  <c r="N1713" i="7"/>
  <c r="O1713" i="7"/>
  <c r="P1713" i="7"/>
  <c r="Q1713" i="7"/>
  <c r="R1713" i="7"/>
  <c r="S1713" i="7"/>
  <c r="F1714" i="7"/>
  <c r="G1714" i="7"/>
  <c r="H1714" i="7"/>
  <c r="I1714" i="7"/>
  <c r="J1714" i="7"/>
  <c r="K1714" i="7"/>
  <c r="B1714" i="7" s="1"/>
  <c r="L1714" i="7"/>
  <c r="M1714" i="7"/>
  <c r="N1714" i="7"/>
  <c r="O1714" i="7"/>
  <c r="P1714" i="7"/>
  <c r="Q1714" i="7"/>
  <c r="R1714" i="7"/>
  <c r="S1714" i="7"/>
  <c r="D1714" i="7" s="1"/>
  <c r="F1715" i="7"/>
  <c r="G1715" i="7"/>
  <c r="H1715" i="7"/>
  <c r="I1715" i="7"/>
  <c r="J1715" i="7"/>
  <c r="K1715" i="7"/>
  <c r="L1715" i="7"/>
  <c r="M1715" i="7"/>
  <c r="N1715" i="7"/>
  <c r="O1715" i="7"/>
  <c r="P1715" i="7"/>
  <c r="Q1715" i="7"/>
  <c r="R1715" i="7"/>
  <c r="S1715" i="7"/>
  <c r="F1716" i="7"/>
  <c r="G1716" i="7"/>
  <c r="H1716" i="7"/>
  <c r="I1716" i="7"/>
  <c r="J1716" i="7"/>
  <c r="K1716" i="7"/>
  <c r="L1716" i="7"/>
  <c r="M1716" i="7"/>
  <c r="N1716" i="7"/>
  <c r="O1716" i="7"/>
  <c r="P1716" i="7"/>
  <c r="Q1716" i="7"/>
  <c r="R1716" i="7"/>
  <c r="S1716" i="7"/>
  <c r="F1717" i="7"/>
  <c r="G1717" i="7"/>
  <c r="H1717" i="7"/>
  <c r="I1717" i="7"/>
  <c r="J1717" i="7"/>
  <c r="K1717" i="7"/>
  <c r="L1717" i="7"/>
  <c r="M1717" i="7"/>
  <c r="N1717" i="7"/>
  <c r="O1717" i="7"/>
  <c r="P1717" i="7"/>
  <c r="Q1717" i="7"/>
  <c r="R1717" i="7"/>
  <c r="S1717" i="7"/>
  <c r="D1717" i="7" s="1"/>
  <c r="F1718" i="7"/>
  <c r="G1718" i="7"/>
  <c r="H1718" i="7"/>
  <c r="I1718" i="7"/>
  <c r="J1718" i="7"/>
  <c r="K1718" i="7"/>
  <c r="L1718" i="7"/>
  <c r="M1718" i="7"/>
  <c r="N1718" i="7"/>
  <c r="O1718" i="7"/>
  <c r="P1718" i="7"/>
  <c r="Q1718" i="7"/>
  <c r="R1718" i="7"/>
  <c r="S1718" i="7"/>
  <c r="F1719" i="7"/>
  <c r="G1719" i="7"/>
  <c r="H1719" i="7"/>
  <c r="I1719" i="7"/>
  <c r="J1719" i="7"/>
  <c r="K1719" i="7"/>
  <c r="L1719" i="7"/>
  <c r="M1719" i="7"/>
  <c r="N1719" i="7"/>
  <c r="O1719" i="7"/>
  <c r="P1719" i="7"/>
  <c r="Q1719" i="7"/>
  <c r="R1719" i="7"/>
  <c r="S1719" i="7"/>
  <c r="F1720" i="7"/>
  <c r="G1720" i="7"/>
  <c r="H1720" i="7"/>
  <c r="I1720" i="7"/>
  <c r="J1720" i="7"/>
  <c r="K1720" i="7"/>
  <c r="L1720" i="7"/>
  <c r="M1720" i="7"/>
  <c r="N1720" i="7"/>
  <c r="O1720" i="7"/>
  <c r="P1720" i="7"/>
  <c r="Q1720" i="7"/>
  <c r="R1720" i="7"/>
  <c r="S1720" i="7"/>
  <c r="D1720" i="7" s="1"/>
  <c r="F1721" i="7"/>
  <c r="G1721" i="7"/>
  <c r="H1721" i="7"/>
  <c r="I1721" i="7"/>
  <c r="J1721" i="7"/>
  <c r="K1721" i="7"/>
  <c r="L1721" i="7"/>
  <c r="M1721" i="7"/>
  <c r="N1721" i="7"/>
  <c r="O1721" i="7"/>
  <c r="P1721" i="7"/>
  <c r="Q1721" i="7"/>
  <c r="R1721" i="7"/>
  <c r="S1721" i="7"/>
  <c r="F1722" i="7"/>
  <c r="G1722" i="7"/>
  <c r="H1722" i="7"/>
  <c r="I1722" i="7"/>
  <c r="J1722" i="7"/>
  <c r="K1722" i="7"/>
  <c r="L1722" i="7"/>
  <c r="M1722" i="7"/>
  <c r="N1722" i="7"/>
  <c r="O1722" i="7"/>
  <c r="P1722" i="7"/>
  <c r="Q1722" i="7"/>
  <c r="R1722" i="7"/>
  <c r="S1722" i="7"/>
  <c r="F1723" i="7"/>
  <c r="G1723" i="7"/>
  <c r="H1723" i="7"/>
  <c r="I1723" i="7"/>
  <c r="J1723" i="7"/>
  <c r="K1723" i="7"/>
  <c r="L1723" i="7"/>
  <c r="M1723" i="7"/>
  <c r="C1723" i="7" s="1"/>
  <c r="N1723" i="7"/>
  <c r="O1723" i="7"/>
  <c r="P1723" i="7"/>
  <c r="Q1723" i="7"/>
  <c r="R1723" i="7"/>
  <c r="S1723" i="7"/>
  <c r="D1723" i="7" s="1"/>
  <c r="F1724" i="7"/>
  <c r="G1724" i="7"/>
  <c r="H1724" i="7"/>
  <c r="I1724" i="7"/>
  <c r="J1724" i="7"/>
  <c r="K1724" i="7"/>
  <c r="L1724" i="7"/>
  <c r="M1724" i="7"/>
  <c r="N1724" i="7"/>
  <c r="O1724" i="7"/>
  <c r="P1724" i="7"/>
  <c r="Q1724" i="7"/>
  <c r="R1724" i="7"/>
  <c r="S1724" i="7"/>
  <c r="F1725" i="7"/>
  <c r="G1725" i="7"/>
  <c r="H1725" i="7"/>
  <c r="I1725" i="7"/>
  <c r="J1725" i="7"/>
  <c r="K1725" i="7"/>
  <c r="L1725" i="7"/>
  <c r="M1725" i="7"/>
  <c r="N1725" i="7"/>
  <c r="O1725" i="7"/>
  <c r="P1725" i="7"/>
  <c r="Q1725" i="7"/>
  <c r="R1725" i="7"/>
  <c r="S1725" i="7"/>
  <c r="F1726" i="7"/>
  <c r="G1726" i="7"/>
  <c r="H1726" i="7"/>
  <c r="I1726" i="7"/>
  <c r="J1726" i="7"/>
  <c r="K1726" i="7"/>
  <c r="B1726" i="7" s="1"/>
  <c r="L1726" i="7"/>
  <c r="M1726" i="7"/>
  <c r="N1726" i="7"/>
  <c r="O1726" i="7"/>
  <c r="P1726" i="7"/>
  <c r="Q1726" i="7"/>
  <c r="R1726" i="7"/>
  <c r="S1726" i="7"/>
  <c r="D1726" i="7" s="1"/>
  <c r="F1727" i="7"/>
  <c r="G1727" i="7"/>
  <c r="H1727" i="7"/>
  <c r="I1727" i="7"/>
  <c r="J1727" i="7"/>
  <c r="K1727" i="7"/>
  <c r="L1727" i="7"/>
  <c r="M1727" i="7"/>
  <c r="N1727" i="7"/>
  <c r="O1727" i="7"/>
  <c r="P1727" i="7"/>
  <c r="Q1727" i="7"/>
  <c r="R1727" i="7"/>
  <c r="S1727" i="7"/>
  <c r="F1728" i="7"/>
  <c r="G1728" i="7"/>
  <c r="H1728" i="7"/>
  <c r="I1728" i="7"/>
  <c r="J1728" i="7"/>
  <c r="K1728" i="7"/>
  <c r="L1728" i="7"/>
  <c r="M1728" i="7"/>
  <c r="N1728" i="7"/>
  <c r="O1728" i="7"/>
  <c r="P1728" i="7"/>
  <c r="Q1728" i="7"/>
  <c r="R1728" i="7"/>
  <c r="S1728" i="7"/>
  <c r="F1729" i="7"/>
  <c r="G1729" i="7"/>
  <c r="H1729" i="7"/>
  <c r="I1729" i="7"/>
  <c r="J1729" i="7"/>
  <c r="K1729" i="7"/>
  <c r="L1729" i="7"/>
  <c r="M1729" i="7"/>
  <c r="N1729" i="7"/>
  <c r="O1729" i="7"/>
  <c r="P1729" i="7"/>
  <c r="Q1729" i="7"/>
  <c r="R1729" i="7"/>
  <c r="S1729" i="7"/>
  <c r="D1729" i="7" s="1"/>
  <c r="F1730" i="7"/>
  <c r="G1730" i="7"/>
  <c r="H1730" i="7"/>
  <c r="I1730" i="7"/>
  <c r="J1730" i="7"/>
  <c r="K1730" i="7"/>
  <c r="L1730" i="7"/>
  <c r="M1730" i="7"/>
  <c r="N1730" i="7"/>
  <c r="O1730" i="7"/>
  <c r="P1730" i="7"/>
  <c r="Q1730" i="7"/>
  <c r="R1730" i="7"/>
  <c r="S1730" i="7"/>
  <c r="F1731" i="7"/>
  <c r="G1731" i="7"/>
  <c r="H1731" i="7"/>
  <c r="I1731" i="7"/>
  <c r="J1731" i="7"/>
  <c r="K1731" i="7"/>
  <c r="L1731" i="7"/>
  <c r="M1731" i="7"/>
  <c r="N1731" i="7"/>
  <c r="O1731" i="7"/>
  <c r="P1731" i="7"/>
  <c r="Q1731" i="7"/>
  <c r="R1731" i="7"/>
  <c r="S1731" i="7"/>
  <c r="F1732" i="7"/>
  <c r="G1732" i="7"/>
  <c r="H1732" i="7"/>
  <c r="I1732" i="7"/>
  <c r="J1732" i="7"/>
  <c r="K1732" i="7"/>
  <c r="L1732" i="7"/>
  <c r="M1732" i="7"/>
  <c r="N1732" i="7"/>
  <c r="O1732" i="7"/>
  <c r="P1732" i="7"/>
  <c r="Q1732" i="7"/>
  <c r="R1732" i="7"/>
  <c r="S1732" i="7"/>
  <c r="D1732" i="7" s="1"/>
  <c r="F1733" i="7"/>
  <c r="G1733" i="7"/>
  <c r="H1733" i="7"/>
  <c r="I1733" i="7"/>
  <c r="J1733" i="7"/>
  <c r="K1733" i="7"/>
  <c r="L1733" i="7"/>
  <c r="M1733" i="7"/>
  <c r="N1733" i="7"/>
  <c r="O1733" i="7"/>
  <c r="P1733" i="7"/>
  <c r="Q1733" i="7"/>
  <c r="R1733" i="7"/>
  <c r="S1733" i="7"/>
  <c r="F1734" i="7"/>
  <c r="G1734" i="7"/>
  <c r="H1734" i="7"/>
  <c r="I1734" i="7"/>
  <c r="J1734" i="7"/>
  <c r="K1734" i="7"/>
  <c r="L1734" i="7"/>
  <c r="M1734" i="7"/>
  <c r="N1734" i="7"/>
  <c r="O1734" i="7"/>
  <c r="P1734" i="7"/>
  <c r="Q1734" i="7"/>
  <c r="R1734" i="7"/>
  <c r="S1734" i="7"/>
  <c r="F1735" i="7"/>
  <c r="G1735" i="7"/>
  <c r="H1735" i="7"/>
  <c r="I1735" i="7"/>
  <c r="J1735" i="7"/>
  <c r="K1735" i="7"/>
  <c r="L1735" i="7"/>
  <c r="M1735" i="7"/>
  <c r="C1735" i="7" s="1"/>
  <c r="N1735" i="7"/>
  <c r="O1735" i="7"/>
  <c r="P1735" i="7"/>
  <c r="Q1735" i="7"/>
  <c r="R1735" i="7"/>
  <c r="S1735" i="7"/>
  <c r="D1735" i="7" s="1"/>
  <c r="F1736" i="7"/>
  <c r="G1736" i="7"/>
  <c r="H1736" i="7"/>
  <c r="I1736" i="7"/>
  <c r="J1736" i="7"/>
  <c r="K1736" i="7"/>
  <c r="L1736" i="7"/>
  <c r="M1736" i="7"/>
  <c r="N1736" i="7"/>
  <c r="O1736" i="7"/>
  <c r="P1736" i="7"/>
  <c r="Q1736" i="7"/>
  <c r="R1736" i="7"/>
  <c r="S1736" i="7"/>
  <c r="F1737" i="7"/>
  <c r="G1737" i="7"/>
  <c r="H1737" i="7"/>
  <c r="I1737" i="7"/>
  <c r="J1737" i="7"/>
  <c r="K1737" i="7"/>
  <c r="L1737" i="7"/>
  <c r="M1737" i="7"/>
  <c r="N1737" i="7"/>
  <c r="O1737" i="7"/>
  <c r="P1737" i="7"/>
  <c r="Q1737" i="7"/>
  <c r="R1737" i="7"/>
  <c r="S1737" i="7"/>
  <c r="F1738" i="7"/>
  <c r="G1738" i="7"/>
  <c r="H1738" i="7"/>
  <c r="I1738" i="7"/>
  <c r="J1738" i="7"/>
  <c r="K1738" i="7"/>
  <c r="B1738" i="7" s="1"/>
  <c r="L1738" i="7"/>
  <c r="M1738" i="7"/>
  <c r="N1738" i="7"/>
  <c r="O1738" i="7"/>
  <c r="P1738" i="7"/>
  <c r="Q1738" i="7"/>
  <c r="R1738" i="7"/>
  <c r="S1738" i="7"/>
  <c r="D1738" i="7" s="1"/>
  <c r="F1739" i="7"/>
  <c r="G1739" i="7"/>
  <c r="H1739" i="7"/>
  <c r="I1739" i="7"/>
  <c r="J1739" i="7"/>
  <c r="K1739" i="7"/>
  <c r="L1739" i="7"/>
  <c r="M1739" i="7"/>
  <c r="N1739" i="7"/>
  <c r="O1739" i="7"/>
  <c r="P1739" i="7"/>
  <c r="Q1739" i="7"/>
  <c r="R1739" i="7"/>
  <c r="S1739" i="7"/>
  <c r="F1740" i="7"/>
  <c r="G1740" i="7"/>
  <c r="H1740" i="7"/>
  <c r="I1740" i="7"/>
  <c r="J1740" i="7"/>
  <c r="K1740" i="7"/>
  <c r="L1740" i="7"/>
  <c r="M1740" i="7"/>
  <c r="N1740" i="7"/>
  <c r="O1740" i="7"/>
  <c r="P1740" i="7"/>
  <c r="Q1740" i="7"/>
  <c r="R1740" i="7"/>
  <c r="S1740" i="7"/>
  <c r="F1741" i="7"/>
  <c r="G1741" i="7"/>
  <c r="H1741" i="7"/>
  <c r="I1741" i="7"/>
  <c r="J1741" i="7"/>
  <c r="K1741" i="7"/>
  <c r="L1741" i="7"/>
  <c r="M1741" i="7"/>
  <c r="N1741" i="7"/>
  <c r="O1741" i="7"/>
  <c r="P1741" i="7"/>
  <c r="Q1741" i="7"/>
  <c r="R1741" i="7"/>
  <c r="S1741" i="7"/>
  <c r="D1741" i="7" s="1"/>
  <c r="F1742" i="7"/>
  <c r="G1742" i="7"/>
  <c r="H1742" i="7"/>
  <c r="I1742" i="7"/>
  <c r="J1742" i="7"/>
  <c r="K1742" i="7"/>
  <c r="L1742" i="7"/>
  <c r="M1742" i="7"/>
  <c r="N1742" i="7"/>
  <c r="O1742" i="7"/>
  <c r="P1742" i="7"/>
  <c r="Q1742" i="7"/>
  <c r="R1742" i="7"/>
  <c r="S1742" i="7"/>
  <c r="F1743" i="7"/>
  <c r="G1743" i="7"/>
  <c r="H1743" i="7"/>
  <c r="I1743" i="7"/>
  <c r="J1743" i="7"/>
  <c r="K1743" i="7"/>
  <c r="L1743" i="7"/>
  <c r="M1743" i="7"/>
  <c r="N1743" i="7"/>
  <c r="O1743" i="7"/>
  <c r="P1743" i="7"/>
  <c r="Q1743" i="7"/>
  <c r="R1743" i="7"/>
  <c r="S1743" i="7"/>
  <c r="F1744" i="7"/>
  <c r="G1744" i="7"/>
  <c r="H1744" i="7"/>
  <c r="I1744" i="7"/>
  <c r="J1744" i="7"/>
  <c r="K1744" i="7"/>
  <c r="L1744" i="7"/>
  <c r="M1744" i="7"/>
  <c r="N1744" i="7"/>
  <c r="O1744" i="7"/>
  <c r="P1744" i="7"/>
  <c r="Q1744" i="7"/>
  <c r="R1744" i="7"/>
  <c r="S1744" i="7"/>
  <c r="D1744" i="7" s="1"/>
  <c r="F1745" i="7"/>
  <c r="G1745" i="7"/>
  <c r="H1745" i="7"/>
  <c r="I1745" i="7"/>
  <c r="J1745" i="7"/>
  <c r="K1745" i="7"/>
  <c r="L1745" i="7"/>
  <c r="M1745" i="7"/>
  <c r="N1745" i="7"/>
  <c r="O1745" i="7"/>
  <c r="P1745" i="7"/>
  <c r="Q1745" i="7"/>
  <c r="R1745" i="7"/>
  <c r="S1745" i="7"/>
  <c r="F1746" i="7"/>
  <c r="G1746" i="7"/>
  <c r="H1746" i="7"/>
  <c r="I1746" i="7"/>
  <c r="J1746" i="7"/>
  <c r="K1746" i="7"/>
  <c r="L1746" i="7"/>
  <c r="M1746" i="7"/>
  <c r="N1746" i="7"/>
  <c r="O1746" i="7"/>
  <c r="P1746" i="7"/>
  <c r="Q1746" i="7"/>
  <c r="R1746" i="7"/>
  <c r="S1746" i="7"/>
  <c r="F1747" i="7"/>
  <c r="G1747" i="7"/>
  <c r="H1747" i="7"/>
  <c r="I1747" i="7"/>
  <c r="J1747" i="7"/>
  <c r="K1747" i="7"/>
  <c r="L1747" i="7"/>
  <c r="M1747" i="7"/>
  <c r="C1747" i="7" s="1"/>
  <c r="N1747" i="7"/>
  <c r="O1747" i="7"/>
  <c r="P1747" i="7"/>
  <c r="Q1747" i="7"/>
  <c r="R1747" i="7"/>
  <c r="S1747" i="7"/>
  <c r="D1747" i="7" s="1"/>
  <c r="F1748" i="7"/>
  <c r="G1748" i="7"/>
  <c r="H1748" i="7"/>
  <c r="I1748" i="7"/>
  <c r="J1748" i="7"/>
  <c r="K1748" i="7"/>
  <c r="L1748" i="7"/>
  <c r="M1748" i="7"/>
  <c r="N1748" i="7"/>
  <c r="O1748" i="7"/>
  <c r="P1748" i="7"/>
  <c r="Q1748" i="7"/>
  <c r="R1748" i="7"/>
  <c r="S1748" i="7"/>
  <c r="F1749" i="7"/>
  <c r="G1749" i="7"/>
  <c r="H1749" i="7"/>
  <c r="I1749" i="7"/>
  <c r="J1749" i="7"/>
  <c r="K1749" i="7"/>
  <c r="L1749" i="7"/>
  <c r="M1749" i="7"/>
  <c r="N1749" i="7"/>
  <c r="O1749" i="7"/>
  <c r="P1749" i="7"/>
  <c r="Q1749" i="7"/>
  <c r="R1749" i="7"/>
  <c r="S1749" i="7"/>
  <c r="F1750" i="7"/>
  <c r="G1750" i="7"/>
  <c r="H1750" i="7"/>
  <c r="I1750" i="7"/>
  <c r="J1750" i="7"/>
  <c r="K1750" i="7"/>
  <c r="B1750" i="7" s="1"/>
  <c r="L1750" i="7"/>
  <c r="M1750" i="7"/>
  <c r="N1750" i="7"/>
  <c r="O1750" i="7"/>
  <c r="P1750" i="7"/>
  <c r="Q1750" i="7"/>
  <c r="R1750" i="7"/>
  <c r="S1750" i="7"/>
  <c r="D1750" i="7" s="1"/>
  <c r="F1751" i="7"/>
  <c r="G1751" i="7"/>
  <c r="H1751" i="7"/>
  <c r="I1751" i="7"/>
  <c r="J1751" i="7"/>
  <c r="K1751" i="7"/>
  <c r="L1751" i="7"/>
  <c r="M1751" i="7"/>
  <c r="N1751" i="7"/>
  <c r="O1751" i="7"/>
  <c r="P1751" i="7"/>
  <c r="Q1751" i="7"/>
  <c r="R1751" i="7"/>
  <c r="S1751" i="7"/>
  <c r="F1752" i="7"/>
  <c r="G1752" i="7"/>
  <c r="H1752" i="7"/>
  <c r="I1752" i="7"/>
  <c r="J1752" i="7"/>
  <c r="K1752" i="7"/>
  <c r="L1752" i="7"/>
  <c r="M1752" i="7"/>
  <c r="N1752" i="7"/>
  <c r="O1752" i="7"/>
  <c r="P1752" i="7"/>
  <c r="Q1752" i="7"/>
  <c r="R1752" i="7"/>
  <c r="S1752" i="7"/>
  <c r="F1753" i="7"/>
  <c r="G1753" i="7"/>
  <c r="H1753" i="7"/>
  <c r="I1753" i="7"/>
  <c r="J1753" i="7"/>
  <c r="K1753" i="7"/>
  <c r="L1753" i="7"/>
  <c r="M1753" i="7"/>
  <c r="N1753" i="7"/>
  <c r="O1753" i="7"/>
  <c r="P1753" i="7"/>
  <c r="Q1753" i="7"/>
  <c r="R1753" i="7"/>
  <c r="S1753" i="7"/>
  <c r="D1753" i="7" s="1"/>
  <c r="F1754" i="7"/>
  <c r="G1754" i="7"/>
  <c r="H1754" i="7"/>
  <c r="I1754" i="7"/>
  <c r="J1754" i="7"/>
  <c r="K1754" i="7"/>
  <c r="L1754" i="7"/>
  <c r="M1754" i="7"/>
  <c r="N1754" i="7"/>
  <c r="O1754" i="7"/>
  <c r="P1754" i="7"/>
  <c r="Q1754" i="7"/>
  <c r="R1754" i="7"/>
  <c r="S1754" i="7"/>
  <c r="F1755" i="7"/>
  <c r="G1755" i="7"/>
  <c r="H1755" i="7"/>
  <c r="I1755" i="7"/>
  <c r="J1755" i="7"/>
  <c r="K1755" i="7"/>
  <c r="L1755" i="7"/>
  <c r="M1755" i="7"/>
  <c r="N1755" i="7"/>
  <c r="O1755" i="7"/>
  <c r="P1755" i="7"/>
  <c r="Q1755" i="7"/>
  <c r="R1755" i="7"/>
  <c r="S1755" i="7"/>
  <c r="F1756" i="7"/>
  <c r="G1756" i="7"/>
  <c r="H1756" i="7"/>
  <c r="I1756" i="7"/>
  <c r="J1756" i="7"/>
  <c r="K1756" i="7"/>
  <c r="L1756" i="7"/>
  <c r="M1756" i="7"/>
  <c r="N1756" i="7"/>
  <c r="O1756" i="7"/>
  <c r="P1756" i="7"/>
  <c r="Q1756" i="7"/>
  <c r="R1756" i="7"/>
  <c r="S1756" i="7"/>
  <c r="D1756" i="7" s="1"/>
  <c r="F1757" i="7"/>
  <c r="G1757" i="7"/>
  <c r="H1757" i="7"/>
  <c r="I1757" i="7"/>
  <c r="J1757" i="7"/>
  <c r="K1757" i="7"/>
  <c r="L1757" i="7"/>
  <c r="M1757" i="7"/>
  <c r="N1757" i="7"/>
  <c r="O1757" i="7"/>
  <c r="P1757" i="7"/>
  <c r="Q1757" i="7"/>
  <c r="R1757" i="7"/>
  <c r="S1757" i="7"/>
  <c r="F1758" i="7"/>
  <c r="G1758" i="7"/>
  <c r="H1758" i="7"/>
  <c r="I1758" i="7"/>
  <c r="J1758" i="7"/>
  <c r="K1758" i="7"/>
  <c r="L1758" i="7"/>
  <c r="M1758" i="7"/>
  <c r="N1758" i="7"/>
  <c r="O1758" i="7"/>
  <c r="P1758" i="7"/>
  <c r="Q1758" i="7"/>
  <c r="R1758" i="7"/>
  <c r="S1758" i="7"/>
  <c r="F1759" i="7"/>
  <c r="G1759" i="7"/>
  <c r="H1759" i="7"/>
  <c r="I1759" i="7"/>
  <c r="J1759" i="7"/>
  <c r="K1759" i="7"/>
  <c r="L1759" i="7"/>
  <c r="M1759" i="7"/>
  <c r="C1759" i="7" s="1"/>
  <c r="N1759" i="7"/>
  <c r="O1759" i="7"/>
  <c r="P1759" i="7"/>
  <c r="Q1759" i="7"/>
  <c r="R1759" i="7"/>
  <c r="S1759" i="7"/>
  <c r="D1759" i="7" s="1"/>
  <c r="F1760" i="7"/>
  <c r="G1760" i="7"/>
  <c r="H1760" i="7"/>
  <c r="I1760" i="7"/>
  <c r="J1760" i="7"/>
  <c r="K1760" i="7"/>
  <c r="L1760" i="7"/>
  <c r="M1760" i="7"/>
  <c r="N1760" i="7"/>
  <c r="O1760" i="7"/>
  <c r="P1760" i="7"/>
  <c r="Q1760" i="7"/>
  <c r="R1760" i="7"/>
  <c r="S1760" i="7"/>
  <c r="F1761" i="7"/>
  <c r="G1761" i="7"/>
  <c r="H1761" i="7"/>
  <c r="I1761" i="7"/>
  <c r="J1761" i="7"/>
  <c r="K1761" i="7"/>
  <c r="L1761" i="7"/>
  <c r="M1761" i="7"/>
  <c r="N1761" i="7"/>
  <c r="O1761" i="7"/>
  <c r="P1761" i="7"/>
  <c r="Q1761" i="7"/>
  <c r="R1761" i="7"/>
  <c r="S1761" i="7"/>
  <c r="F1762" i="7"/>
  <c r="G1762" i="7"/>
  <c r="H1762" i="7"/>
  <c r="I1762" i="7"/>
  <c r="J1762" i="7"/>
  <c r="K1762" i="7"/>
  <c r="B1762" i="7" s="1"/>
  <c r="L1762" i="7"/>
  <c r="M1762" i="7"/>
  <c r="N1762" i="7"/>
  <c r="O1762" i="7"/>
  <c r="P1762" i="7"/>
  <c r="Q1762" i="7"/>
  <c r="R1762" i="7"/>
  <c r="S1762" i="7"/>
  <c r="D1762" i="7" s="1"/>
  <c r="F1763" i="7"/>
  <c r="G1763" i="7"/>
  <c r="H1763" i="7"/>
  <c r="I1763" i="7"/>
  <c r="J1763" i="7"/>
  <c r="K1763" i="7"/>
  <c r="L1763" i="7"/>
  <c r="M1763" i="7"/>
  <c r="N1763" i="7"/>
  <c r="O1763" i="7"/>
  <c r="P1763" i="7"/>
  <c r="Q1763" i="7"/>
  <c r="R1763" i="7"/>
  <c r="S1763" i="7"/>
  <c r="F1764" i="7"/>
  <c r="G1764" i="7"/>
  <c r="H1764" i="7"/>
  <c r="I1764" i="7"/>
  <c r="J1764" i="7"/>
  <c r="K1764" i="7"/>
  <c r="L1764" i="7"/>
  <c r="M1764" i="7"/>
  <c r="N1764" i="7"/>
  <c r="O1764" i="7"/>
  <c r="P1764" i="7"/>
  <c r="Q1764" i="7"/>
  <c r="R1764" i="7"/>
  <c r="S1764" i="7"/>
  <c r="F1765" i="7"/>
  <c r="G1765" i="7"/>
  <c r="H1765" i="7"/>
  <c r="I1765" i="7"/>
  <c r="J1765" i="7"/>
  <c r="K1765" i="7"/>
  <c r="L1765" i="7"/>
  <c r="M1765" i="7"/>
  <c r="N1765" i="7"/>
  <c r="O1765" i="7"/>
  <c r="P1765" i="7"/>
  <c r="Q1765" i="7"/>
  <c r="R1765" i="7"/>
  <c r="S1765" i="7"/>
  <c r="D1765" i="7" s="1"/>
  <c r="F1766" i="7"/>
  <c r="G1766" i="7"/>
  <c r="H1766" i="7"/>
  <c r="I1766" i="7"/>
  <c r="J1766" i="7"/>
  <c r="K1766" i="7"/>
  <c r="L1766" i="7"/>
  <c r="M1766" i="7"/>
  <c r="N1766" i="7"/>
  <c r="O1766" i="7"/>
  <c r="P1766" i="7"/>
  <c r="Q1766" i="7"/>
  <c r="R1766" i="7"/>
  <c r="S1766" i="7"/>
  <c r="F1767" i="7"/>
  <c r="G1767" i="7"/>
  <c r="H1767" i="7"/>
  <c r="I1767" i="7"/>
  <c r="J1767" i="7"/>
  <c r="K1767" i="7"/>
  <c r="L1767" i="7"/>
  <c r="M1767" i="7"/>
  <c r="N1767" i="7"/>
  <c r="O1767" i="7"/>
  <c r="P1767" i="7"/>
  <c r="Q1767" i="7"/>
  <c r="R1767" i="7"/>
  <c r="S1767" i="7"/>
  <c r="F1768" i="7"/>
  <c r="G1768" i="7"/>
  <c r="H1768" i="7"/>
  <c r="I1768" i="7"/>
  <c r="J1768" i="7"/>
  <c r="K1768" i="7"/>
  <c r="L1768" i="7"/>
  <c r="M1768" i="7"/>
  <c r="N1768" i="7"/>
  <c r="O1768" i="7"/>
  <c r="P1768" i="7"/>
  <c r="Q1768" i="7"/>
  <c r="R1768" i="7"/>
  <c r="S1768" i="7"/>
  <c r="D1768" i="7" s="1"/>
  <c r="F1769" i="7"/>
  <c r="G1769" i="7"/>
  <c r="H1769" i="7"/>
  <c r="I1769" i="7"/>
  <c r="J1769" i="7"/>
  <c r="K1769" i="7"/>
  <c r="L1769" i="7"/>
  <c r="M1769" i="7"/>
  <c r="N1769" i="7"/>
  <c r="O1769" i="7"/>
  <c r="P1769" i="7"/>
  <c r="Q1769" i="7"/>
  <c r="R1769" i="7"/>
  <c r="S1769" i="7"/>
  <c r="F1770" i="7"/>
  <c r="G1770" i="7"/>
  <c r="H1770" i="7"/>
  <c r="I1770" i="7"/>
  <c r="J1770" i="7"/>
  <c r="K1770" i="7"/>
  <c r="L1770" i="7"/>
  <c r="M1770" i="7"/>
  <c r="N1770" i="7"/>
  <c r="O1770" i="7"/>
  <c r="P1770" i="7"/>
  <c r="Q1770" i="7"/>
  <c r="R1770" i="7"/>
  <c r="S1770" i="7"/>
  <c r="F1771" i="7"/>
  <c r="G1771" i="7"/>
  <c r="H1771" i="7"/>
  <c r="I1771" i="7"/>
  <c r="J1771" i="7"/>
  <c r="K1771" i="7"/>
  <c r="L1771" i="7"/>
  <c r="M1771" i="7"/>
  <c r="C1771" i="7" s="1"/>
  <c r="N1771" i="7"/>
  <c r="O1771" i="7"/>
  <c r="P1771" i="7"/>
  <c r="Q1771" i="7"/>
  <c r="R1771" i="7"/>
  <c r="S1771" i="7"/>
  <c r="D1771" i="7" s="1"/>
  <c r="F1772" i="7"/>
  <c r="G1772" i="7"/>
  <c r="H1772" i="7"/>
  <c r="I1772" i="7"/>
  <c r="J1772" i="7"/>
  <c r="K1772" i="7"/>
  <c r="L1772" i="7"/>
  <c r="M1772" i="7"/>
  <c r="N1772" i="7"/>
  <c r="O1772" i="7"/>
  <c r="P1772" i="7"/>
  <c r="Q1772" i="7"/>
  <c r="R1772" i="7"/>
  <c r="S1772" i="7"/>
  <c r="F1773" i="7"/>
  <c r="G1773" i="7"/>
  <c r="H1773" i="7"/>
  <c r="I1773" i="7"/>
  <c r="J1773" i="7"/>
  <c r="K1773" i="7"/>
  <c r="L1773" i="7"/>
  <c r="M1773" i="7"/>
  <c r="N1773" i="7"/>
  <c r="O1773" i="7"/>
  <c r="P1773" i="7"/>
  <c r="Q1773" i="7"/>
  <c r="R1773" i="7"/>
  <c r="S1773" i="7"/>
  <c r="F1774" i="7"/>
  <c r="G1774" i="7"/>
  <c r="H1774" i="7"/>
  <c r="I1774" i="7"/>
  <c r="J1774" i="7"/>
  <c r="K1774" i="7"/>
  <c r="B1774" i="7" s="1"/>
  <c r="L1774" i="7"/>
  <c r="M1774" i="7"/>
  <c r="N1774" i="7"/>
  <c r="O1774" i="7"/>
  <c r="P1774" i="7"/>
  <c r="Q1774" i="7"/>
  <c r="R1774" i="7"/>
  <c r="S1774" i="7"/>
  <c r="D1774" i="7" s="1"/>
  <c r="F1775" i="7"/>
  <c r="G1775" i="7"/>
  <c r="H1775" i="7"/>
  <c r="I1775" i="7"/>
  <c r="J1775" i="7"/>
  <c r="K1775" i="7"/>
  <c r="L1775" i="7"/>
  <c r="M1775" i="7"/>
  <c r="N1775" i="7"/>
  <c r="O1775" i="7"/>
  <c r="P1775" i="7"/>
  <c r="Q1775" i="7"/>
  <c r="R1775" i="7"/>
  <c r="S1775" i="7"/>
  <c r="F1776" i="7"/>
  <c r="G1776" i="7"/>
  <c r="H1776" i="7"/>
  <c r="I1776" i="7"/>
  <c r="J1776" i="7"/>
  <c r="K1776" i="7"/>
  <c r="L1776" i="7"/>
  <c r="M1776" i="7"/>
  <c r="N1776" i="7"/>
  <c r="O1776" i="7"/>
  <c r="P1776" i="7"/>
  <c r="Q1776" i="7"/>
  <c r="R1776" i="7"/>
  <c r="S1776" i="7"/>
  <c r="F1777" i="7"/>
  <c r="G1777" i="7"/>
  <c r="H1777" i="7"/>
  <c r="I1777" i="7"/>
  <c r="J1777" i="7"/>
  <c r="K1777" i="7"/>
  <c r="L1777" i="7"/>
  <c r="M1777" i="7"/>
  <c r="N1777" i="7"/>
  <c r="O1777" i="7"/>
  <c r="P1777" i="7"/>
  <c r="Q1777" i="7"/>
  <c r="R1777" i="7"/>
  <c r="S1777" i="7"/>
  <c r="D1777" i="7" s="1"/>
  <c r="F1778" i="7"/>
  <c r="G1778" i="7"/>
  <c r="H1778" i="7"/>
  <c r="I1778" i="7"/>
  <c r="J1778" i="7"/>
  <c r="K1778" i="7"/>
  <c r="L1778" i="7"/>
  <c r="M1778" i="7"/>
  <c r="N1778" i="7"/>
  <c r="O1778" i="7"/>
  <c r="P1778" i="7"/>
  <c r="Q1778" i="7"/>
  <c r="R1778" i="7"/>
  <c r="S1778" i="7"/>
  <c r="F1779" i="7"/>
  <c r="G1779" i="7"/>
  <c r="H1779" i="7"/>
  <c r="I1779" i="7"/>
  <c r="J1779" i="7"/>
  <c r="K1779" i="7"/>
  <c r="L1779" i="7"/>
  <c r="M1779" i="7"/>
  <c r="N1779" i="7"/>
  <c r="O1779" i="7"/>
  <c r="P1779" i="7"/>
  <c r="Q1779" i="7"/>
  <c r="R1779" i="7"/>
  <c r="S1779" i="7"/>
  <c r="F1780" i="7"/>
  <c r="G1780" i="7"/>
  <c r="H1780" i="7"/>
  <c r="I1780" i="7"/>
  <c r="J1780" i="7"/>
  <c r="K1780" i="7"/>
  <c r="L1780" i="7"/>
  <c r="M1780" i="7"/>
  <c r="N1780" i="7"/>
  <c r="O1780" i="7"/>
  <c r="P1780" i="7"/>
  <c r="Q1780" i="7"/>
  <c r="R1780" i="7"/>
  <c r="S1780" i="7"/>
  <c r="D1780" i="7" s="1"/>
  <c r="F1781" i="7"/>
  <c r="G1781" i="7"/>
  <c r="H1781" i="7"/>
  <c r="I1781" i="7"/>
  <c r="J1781" i="7"/>
  <c r="K1781" i="7"/>
  <c r="L1781" i="7"/>
  <c r="M1781" i="7"/>
  <c r="N1781" i="7"/>
  <c r="O1781" i="7"/>
  <c r="P1781" i="7"/>
  <c r="Q1781" i="7"/>
  <c r="R1781" i="7"/>
  <c r="S1781" i="7"/>
  <c r="F1782" i="7"/>
  <c r="G1782" i="7"/>
  <c r="H1782" i="7"/>
  <c r="I1782" i="7"/>
  <c r="J1782" i="7"/>
  <c r="K1782" i="7"/>
  <c r="L1782" i="7"/>
  <c r="M1782" i="7"/>
  <c r="N1782" i="7"/>
  <c r="O1782" i="7"/>
  <c r="P1782" i="7"/>
  <c r="Q1782" i="7"/>
  <c r="R1782" i="7"/>
  <c r="S1782" i="7"/>
  <c r="F1783" i="7"/>
  <c r="G1783" i="7"/>
  <c r="H1783" i="7"/>
  <c r="I1783" i="7"/>
  <c r="J1783" i="7"/>
  <c r="K1783" i="7"/>
  <c r="L1783" i="7"/>
  <c r="M1783" i="7"/>
  <c r="C1783" i="7" s="1"/>
  <c r="N1783" i="7"/>
  <c r="O1783" i="7"/>
  <c r="P1783" i="7"/>
  <c r="Q1783" i="7"/>
  <c r="R1783" i="7"/>
  <c r="S1783" i="7"/>
  <c r="D1783" i="7" s="1"/>
  <c r="F1784" i="7"/>
  <c r="G1784" i="7"/>
  <c r="H1784" i="7"/>
  <c r="I1784" i="7"/>
  <c r="J1784" i="7"/>
  <c r="K1784" i="7"/>
  <c r="L1784" i="7"/>
  <c r="M1784" i="7"/>
  <c r="N1784" i="7"/>
  <c r="O1784" i="7"/>
  <c r="P1784" i="7"/>
  <c r="Q1784" i="7"/>
  <c r="R1784" i="7"/>
  <c r="S1784" i="7"/>
  <c r="F1785" i="7"/>
  <c r="G1785" i="7"/>
  <c r="H1785" i="7"/>
  <c r="I1785" i="7"/>
  <c r="J1785" i="7"/>
  <c r="K1785" i="7"/>
  <c r="L1785" i="7"/>
  <c r="M1785" i="7"/>
  <c r="N1785" i="7"/>
  <c r="O1785" i="7"/>
  <c r="P1785" i="7"/>
  <c r="Q1785" i="7"/>
  <c r="R1785" i="7"/>
  <c r="S1785" i="7"/>
  <c r="F1786" i="7"/>
  <c r="G1786" i="7"/>
  <c r="H1786" i="7"/>
  <c r="I1786" i="7"/>
  <c r="J1786" i="7"/>
  <c r="K1786" i="7"/>
  <c r="B1786" i="7" s="1"/>
  <c r="L1786" i="7"/>
  <c r="M1786" i="7"/>
  <c r="N1786" i="7"/>
  <c r="O1786" i="7"/>
  <c r="P1786" i="7"/>
  <c r="Q1786" i="7"/>
  <c r="R1786" i="7"/>
  <c r="S1786" i="7"/>
  <c r="D1786" i="7" s="1"/>
  <c r="F1787" i="7"/>
  <c r="G1787" i="7"/>
  <c r="H1787" i="7"/>
  <c r="I1787" i="7"/>
  <c r="J1787" i="7"/>
  <c r="K1787" i="7"/>
  <c r="L1787" i="7"/>
  <c r="M1787" i="7"/>
  <c r="N1787" i="7"/>
  <c r="O1787" i="7"/>
  <c r="P1787" i="7"/>
  <c r="Q1787" i="7"/>
  <c r="R1787" i="7"/>
  <c r="S1787" i="7"/>
  <c r="F1788" i="7"/>
  <c r="G1788" i="7"/>
  <c r="H1788" i="7"/>
  <c r="I1788" i="7"/>
  <c r="J1788" i="7"/>
  <c r="K1788" i="7"/>
  <c r="L1788" i="7"/>
  <c r="M1788" i="7"/>
  <c r="N1788" i="7"/>
  <c r="O1788" i="7"/>
  <c r="P1788" i="7"/>
  <c r="Q1788" i="7"/>
  <c r="R1788" i="7"/>
  <c r="S1788" i="7"/>
  <c r="F1789" i="7"/>
  <c r="G1789" i="7"/>
  <c r="H1789" i="7"/>
  <c r="I1789" i="7"/>
  <c r="J1789" i="7"/>
  <c r="K1789" i="7"/>
  <c r="L1789" i="7"/>
  <c r="M1789" i="7"/>
  <c r="N1789" i="7"/>
  <c r="O1789" i="7"/>
  <c r="P1789" i="7"/>
  <c r="Q1789" i="7"/>
  <c r="R1789" i="7"/>
  <c r="S1789" i="7"/>
  <c r="D1789" i="7" s="1"/>
  <c r="F1790" i="7"/>
  <c r="G1790" i="7"/>
  <c r="H1790" i="7"/>
  <c r="I1790" i="7"/>
  <c r="J1790" i="7"/>
  <c r="K1790" i="7"/>
  <c r="L1790" i="7"/>
  <c r="M1790" i="7"/>
  <c r="N1790" i="7"/>
  <c r="O1790" i="7"/>
  <c r="P1790" i="7"/>
  <c r="Q1790" i="7"/>
  <c r="R1790" i="7"/>
  <c r="S1790" i="7"/>
  <c r="F1791" i="7"/>
  <c r="G1791" i="7"/>
  <c r="H1791" i="7"/>
  <c r="I1791" i="7"/>
  <c r="J1791" i="7"/>
  <c r="K1791" i="7"/>
  <c r="L1791" i="7"/>
  <c r="M1791" i="7"/>
  <c r="N1791" i="7"/>
  <c r="O1791" i="7"/>
  <c r="P1791" i="7"/>
  <c r="Q1791" i="7"/>
  <c r="R1791" i="7"/>
  <c r="S1791" i="7"/>
  <c r="F1792" i="7"/>
  <c r="G1792" i="7"/>
  <c r="H1792" i="7"/>
  <c r="I1792" i="7"/>
  <c r="J1792" i="7"/>
  <c r="K1792" i="7"/>
  <c r="L1792" i="7"/>
  <c r="M1792" i="7"/>
  <c r="N1792" i="7"/>
  <c r="O1792" i="7"/>
  <c r="P1792" i="7"/>
  <c r="Q1792" i="7"/>
  <c r="R1792" i="7"/>
  <c r="S1792" i="7"/>
  <c r="D1792" i="7" s="1"/>
  <c r="F1793" i="7"/>
  <c r="G1793" i="7"/>
  <c r="H1793" i="7"/>
  <c r="I1793" i="7"/>
  <c r="J1793" i="7"/>
  <c r="K1793" i="7"/>
  <c r="L1793" i="7"/>
  <c r="M1793" i="7"/>
  <c r="N1793" i="7"/>
  <c r="O1793" i="7"/>
  <c r="P1793" i="7"/>
  <c r="Q1793" i="7"/>
  <c r="R1793" i="7"/>
  <c r="S1793" i="7"/>
  <c r="F1794" i="7"/>
  <c r="G1794" i="7"/>
  <c r="H1794" i="7"/>
  <c r="I1794" i="7"/>
  <c r="J1794" i="7"/>
  <c r="K1794" i="7"/>
  <c r="L1794" i="7"/>
  <c r="M1794" i="7"/>
  <c r="N1794" i="7"/>
  <c r="O1794" i="7"/>
  <c r="P1794" i="7"/>
  <c r="Q1794" i="7"/>
  <c r="R1794" i="7"/>
  <c r="S1794" i="7"/>
  <c r="F1795" i="7"/>
  <c r="G1795" i="7"/>
  <c r="H1795" i="7"/>
  <c r="I1795" i="7"/>
  <c r="J1795" i="7"/>
  <c r="K1795" i="7"/>
  <c r="L1795" i="7"/>
  <c r="M1795" i="7"/>
  <c r="C1795" i="7" s="1"/>
  <c r="N1795" i="7"/>
  <c r="O1795" i="7"/>
  <c r="P1795" i="7"/>
  <c r="Q1795" i="7"/>
  <c r="R1795" i="7"/>
  <c r="S1795" i="7"/>
  <c r="D1795" i="7" s="1"/>
  <c r="F1796" i="7"/>
  <c r="G1796" i="7"/>
  <c r="H1796" i="7"/>
  <c r="I1796" i="7"/>
  <c r="J1796" i="7"/>
  <c r="K1796" i="7"/>
  <c r="L1796" i="7"/>
  <c r="M1796" i="7"/>
  <c r="N1796" i="7"/>
  <c r="O1796" i="7"/>
  <c r="P1796" i="7"/>
  <c r="Q1796" i="7"/>
  <c r="R1796" i="7"/>
  <c r="S1796" i="7"/>
  <c r="F1797" i="7"/>
  <c r="G1797" i="7"/>
  <c r="H1797" i="7"/>
  <c r="I1797" i="7"/>
  <c r="J1797" i="7"/>
  <c r="K1797" i="7"/>
  <c r="L1797" i="7"/>
  <c r="M1797" i="7"/>
  <c r="N1797" i="7"/>
  <c r="O1797" i="7"/>
  <c r="P1797" i="7"/>
  <c r="Q1797" i="7"/>
  <c r="R1797" i="7"/>
  <c r="S1797" i="7"/>
  <c r="F1798" i="7"/>
  <c r="G1798" i="7"/>
  <c r="H1798" i="7"/>
  <c r="I1798" i="7"/>
  <c r="J1798" i="7"/>
  <c r="K1798" i="7"/>
  <c r="B1798" i="7" s="1"/>
  <c r="L1798" i="7"/>
  <c r="M1798" i="7"/>
  <c r="N1798" i="7"/>
  <c r="O1798" i="7"/>
  <c r="P1798" i="7"/>
  <c r="Q1798" i="7"/>
  <c r="R1798" i="7"/>
  <c r="S1798" i="7"/>
  <c r="D1798" i="7" s="1"/>
  <c r="F1799" i="7"/>
  <c r="G1799" i="7"/>
  <c r="H1799" i="7"/>
  <c r="I1799" i="7"/>
  <c r="J1799" i="7"/>
  <c r="K1799" i="7"/>
  <c r="L1799" i="7"/>
  <c r="M1799" i="7"/>
  <c r="N1799" i="7"/>
  <c r="O1799" i="7"/>
  <c r="P1799" i="7"/>
  <c r="Q1799" i="7"/>
  <c r="R1799" i="7"/>
  <c r="S1799" i="7"/>
  <c r="F1800" i="7"/>
  <c r="G1800" i="7"/>
  <c r="H1800" i="7"/>
  <c r="I1800" i="7"/>
  <c r="J1800" i="7"/>
  <c r="K1800" i="7"/>
  <c r="L1800" i="7"/>
  <c r="M1800" i="7"/>
  <c r="N1800" i="7"/>
  <c r="O1800" i="7"/>
  <c r="P1800" i="7"/>
  <c r="Q1800" i="7"/>
  <c r="R1800" i="7"/>
  <c r="S1800" i="7"/>
  <c r="F1801" i="7"/>
  <c r="G1801" i="7"/>
  <c r="H1801" i="7"/>
  <c r="I1801" i="7"/>
  <c r="J1801" i="7"/>
  <c r="K1801" i="7"/>
  <c r="L1801" i="7"/>
  <c r="M1801" i="7"/>
  <c r="N1801" i="7"/>
  <c r="O1801" i="7"/>
  <c r="P1801" i="7"/>
  <c r="Q1801" i="7"/>
  <c r="R1801" i="7"/>
  <c r="S1801" i="7"/>
  <c r="D1801" i="7" s="1"/>
  <c r="F1802" i="7"/>
  <c r="G1802" i="7"/>
  <c r="H1802" i="7"/>
  <c r="I1802" i="7"/>
  <c r="J1802" i="7"/>
  <c r="K1802" i="7"/>
  <c r="L1802" i="7"/>
  <c r="M1802" i="7"/>
  <c r="N1802" i="7"/>
  <c r="O1802" i="7"/>
  <c r="P1802" i="7"/>
  <c r="Q1802" i="7"/>
  <c r="R1802" i="7"/>
  <c r="S1802" i="7"/>
  <c r="F1803" i="7"/>
  <c r="G1803" i="7"/>
  <c r="H1803" i="7"/>
  <c r="I1803" i="7"/>
  <c r="J1803" i="7"/>
  <c r="K1803" i="7"/>
  <c r="L1803" i="7"/>
  <c r="M1803" i="7"/>
  <c r="N1803" i="7"/>
  <c r="O1803" i="7"/>
  <c r="P1803" i="7"/>
  <c r="Q1803" i="7"/>
  <c r="R1803" i="7"/>
  <c r="S1803" i="7"/>
  <c r="F1804" i="7"/>
  <c r="G1804" i="7"/>
  <c r="H1804" i="7"/>
  <c r="I1804" i="7"/>
  <c r="J1804" i="7"/>
  <c r="K1804" i="7"/>
  <c r="L1804" i="7"/>
  <c r="M1804" i="7"/>
  <c r="N1804" i="7"/>
  <c r="O1804" i="7"/>
  <c r="P1804" i="7"/>
  <c r="Q1804" i="7"/>
  <c r="R1804" i="7"/>
  <c r="S1804" i="7"/>
  <c r="D1804" i="7" s="1"/>
  <c r="F1805" i="7"/>
  <c r="G1805" i="7"/>
  <c r="H1805" i="7"/>
  <c r="I1805" i="7"/>
  <c r="J1805" i="7"/>
  <c r="K1805" i="7"/>
  <c r="L1805" i="7"/>
  <c r="M1805" i="7"/>
  <c r="N1805" i="7"/>
  <c r="O1805" i="7"/>
  <c r="P1805" i="7"/>
  <c r="Q1805" i="7"/>
  <c r="R1805" i="7"/>
  <c r="S1805" i="7"/>
  <c r="F1806" i="7"/>
  <c r="G1806" i="7"/>
  <c r="H1806" i="7"/>
  <c r="I1806" i="7"/>
  <c r="J1806" i="7"/>
  <c r="K1806" i="7"/>
  <c r="L1806" i="7"/>
  <c r="M1806" i="7"/>
  <c r="N1806" i="7"/>
  <c r="O1806" i="7"/>
  <c r="P1806" i="7"/>
  <c r="Q1806" i="7"/>
  <c r="R1806" i="7"/>
  <c r="S1806" i="7"/>
  <c r="F1807" i="7"/>
  <c r="G1807" i="7"/>
  <c r="H1807" i="7"/>
  <c r="I1807" i="7"/>
  <c r="J1807" i="7"/>
  <c r="K1807" i="7"/>
  <c r="L1807" i="7"/>
  <c r="M1807" i="7"/>
  <c r="C1807" i="7" s="1"/>
  <c r="N1807" i="7"/>
  <c r="O1807" i="7"/>
  <c r="P1807" i="7"/>
  <c r="Q1807" i="7"/>
  <c r="R1807" i="7"/>
  <c r="S1807" i="7"/>
  <c r="D1807" i="7" s="1"/>
  <c r="F1808" i="7"/>
  <c r="G1808" i="7"/>
  <c r="H1808" i="7"/>
  <c r="I1808" i="7"/>
  <c r="J1808" i="7"/>
  <c r="K1808" i="7"/>
  <c r="L1808" i="7"/>
  <c r="M1808" i="7"/>
  <c r="N1808" i="7"/>
  <c r="O1808" i="7"/>
  <c r="P1808" i="7"/>
  <c r="Q1808" i="7"/>
  <c r="R1808" i="7"/>
  <c r="S1808" i="7"/>
  <c r="F1809" i="7"/>
  <c r="G1809" i="7"/>
  <c r="H1809" i="7"/>
  <c r="I1809" i="7"/>
  <c r="J1809" i="7"/>
  <c r="K1809" i="7"/>
  <c r="L1809" i="7"/>
  <c r="M1809" i="7"/>
  <c r="N1809" i="7"/>
  <c r="O1809" i="7"/>
  <c r="P1809" i="7"/>
  <c r="Q1809" i="7"/>
  <c r="R1809" i="7"/>
  <c r="S1809" i="7"/>
  <c r="F1810" i="7"/>
  <c r="G1810" i="7"/>
  <c r="H1810" i="7"/>
  <c r="I1810" i="7"/>
  <c r="J1810" i="7"/>
  <c r="K1810" i="7"/>
  <c r="B1810" i="7" s="1"/>
  <c r="L1810" i="7"/>
  <c r="M1810" i="7"/>
  <c r="N1810" i="7"/>
  <c r="O1810" i="7"/>
  <c r="P1810" i="7"/>
  <c r="Q1810" i="7"/>
  <c r="R1810" i="7"/>
  <c r="S1810" i="7"/>
  <c r="D1810" i="7" s="1"/>
  <c r="F1811" i="7"/>
  <c r="G1811" i="7"/>
  <c r="H1811" i="7"/>
  <c r="I1811" i="7"/>
  <c r="J1811" i="7"/>
  <c r="K1811" i="7"/>
  <c r="L1811" i="7"/>
  <c r="M1811" i="7"/>
  <c r="N1811" i="7"/>
  <c r="O1811" i="7"/>
  <c r="P1811" i="7"/>
  <c r="Q1811" i="7"/>
  <c r="R1811" i="7"/>
  <c r="S1811" i="7"/>
  <c r="F1812" i="7"/>
  <c r="G1812" i="7"/>
  <c r="H1812" i="7"/>
  <c r="I1812" i="7"/>
  <c r="J1812" i="7"/>
  <c r="K1812" i="7"/>
  <c r="L1812" i="7"/>
  <c r="M1812" i="7"/>
  <c r="N1812" i="7"/>
  <c r="O1812" i="7"/>
  <c r="P1812" i="7"/>
  <c r="Q1812" i="7"/>
  <c r="R1812" i="7"/>
  <c r="S1812" i="7"/>
  <c r="F1813" i="7"/>
  <c r="G1813" i="7"/>
  <c r="H1813" i="7"/>
  <c r="I1813" i="7"/>
  <c r="J1813" i="7"/>
  <c r="K1813" i="7"/>
  <c r="L1813" i="7"/>
  <c r="M1813" i="7"/>
  <c r="N1813" i="7"/>
  <c r="O1813" i="7"/>
  <c r="P1813" i="7"/>
  <c r="Q1813" i="7"/>
  <c r="R1813" i="7"/>
  <c r="S1813" i="7"/>
  <c r="D1813" i="7" s="1"/>
  <c r="F1814" i="7"/>
  <c r="G1814" i="7"/>
  <c r="H1814" i="7"/>
  <c r="I1814" i="7"/>
  <c r="J1814" i="7"/>
  <c r="K1814" i="7"/>
  <c r="L1814" i="7"/>
  <c r="M1814" i="7"/>
  <c r="N1814" i="7"/>
  <c r="O1814" i="7"/>
  <c r="P1814" i="7"/>
  <c r="Q1814" i="7"/>
  <c r="R1814" i="7"/>
  <c r="S1814" i="7"/>
  <c r="F1815" i="7"/>
  <c r="G1815" i="7"/>
  <c r="H1815" i="7"/>
  <c r="I1815" i="7"/>
  <c r="J1815" i="7"/>
  <c r="K1815" i="7"/>
  <c r="L1815" i="7"/>
  <c r="M1815" i="7"/>
  <c r="N1815" i="7"/>
  <c r="O1815" i="7"/>
  <c r="P1815" i="7"/>
  <c r="Q1815" i="7"/>
  <c r="R1815" i="7"/>
  <c r="S1815" i="7"/>
  <c r="F1816" i="7"/>
  <c r="G1816" i="7"/>
  <c r="H1816" i="7"/>
  <c r="I1816" i="7"/>
  <c r="J1816" i="7"/>
  <c r="K1816" i="7"/>
  <c r="L1816" i="7"/>
  <c r="M1816" i="7"/>
  <c r="N1816" i="7"/>
  <c r="O1816" i="7"/>
  <c r="P1816" i="7"/>
  <c r="Q1816" i="7"/>
  <c r="R1816" i="7"/>
  <c r="S1816" i="7"/>
  <c r="D1816" i="7" s="1"/>
  <c r="F1817" i="7"/>
  <c r="G1817" i="7"/>
  <c r="H1817" i="7"/>
  <c r="I1817" i="7"/>
  <c r="J1817" i="7"/>
  <c r="K1817" i="7"/>
  <c r="L1817" i="7"/>
  <c r="M1817" i="7"/>
  <c r="N1817" i="7"/>
  <c r="O1817" i="7"/>
  <c r="P1817" i="7"/>
  <c r="Q1817" i="7"/>
  <c r="R1817" i="7"/>
  <c r="S1817" i="7"/>
  <c r="F1818" i="7"/>
  <c r="G1818" i="7"/>
  <c r="H1818" i="7"/>
  <c r="I1818" i="7"/>
  <c r="J1818" i="7"/>
  <c r="K1818" i="7"/>
  <c r="L1818" i="7"/>
  <c r="M1818" i="7"/>
  <c r="N1818" i="7"/>
  <c r="O1818" i="7"/>
  <c r="P1818" i="7"/>
  <c r="Q1818" i="7"/>
  <c r="R1818" i="7"/>
  <c r="S1818" i="7"/>
  <c r="F1819" i="7"/>
  <c r="G1819" i="7"/>
  <c r="H1819" i="7"/>
  <c r="I1819" i="7"/>
  <c r="J1819" i="7"/>
  <c r="K1819" i="7"/>
  <c r="L1819" i="7"/>
  <c r="M1819" i="7"/>
  <c r="C1819" i="7" s="1"/>
  <c r="N1819" i="7"/>
  <c r="O1819" i="7"/>
  <c r="P1819" i="7"/>
  <c r="Q1819" i="7"/>
  <c r="R1819" i="7"/>
  <c r="S1819" i="7"/>
  <c r="D1819" i="7" s="1"/>
  <c r="F1820" i="7"/>
  <c r="G1820" i="7"/>
  <c r="H1820" i="7"/>
  <c r="I1820" i="7"/>
  <c r="J1820" i="7"/>
  <c r="K1820" i="7"/>
  <c r="L1820" i="7"/>
  <c r="M1820" i="7"/>
  <c r="N1820" i="7"/>
  <c r="O1820" i="7"/>
  <c r="P1820" i="7"/>
  <c r="Q1820" i="7"/>
  <c r="R1820" i="7"/>
  <c r="S1820" i="7"/>
  <c r="F1821" i="7"/>
  <c r="G1821" i="7"/>
  <c r="H1821" i="7"/>
  <c r="I1821" i="7"/>
  <c r="J1821" i="7"/>
  <c r="K1821" i="7"/>
  <c r="L1821" i="7"/>
  <c r="M1821" i="7"/>
  <c r="N1821" i="7"/>
  <c r="O1821" i="7"/>
  <c r="P1821" i="7"/>
  <c r="Q1821" i="7"/>
  <c r="R1821" i="7"/>
  <c r="S1821" i="7"/>
  <c r="F1822" i="7"/>
  <c r="G1822" i="7"/>
  <c r="H1822" i="7"/>
  <c r="I1822" i="7"/>
  <c r="J1822" i="7"/>
  <c r="K1822" i="7"/>
  <c r="B1822" i="7" s="1"/>
  <c r="L1822" i="7"/>
  <c r="M1822" i="7"/>
  <c r="N1822" i="7"/>
  <c r="O1822" i="7"/>
  <c r="P1822" i="7"/>
  <c r="Q1822" i="7"/>
  <c r="R1822" i="7"/>
  <c r="S1822" i="7"/>
  <c r="D1822" i="7" s="1"/>
  <c r="F1823" i="7"/>
  <c r="G1823" i="7"/>
  <c r="H1823" i="7"/>
  <c r="I1823" i="7"/>
  <c r="J1823" i="7"/>
  <c r="K1823" i="7"/>
  <c r="L1823" i="7"/>
  <c r="M1823" i="7"/>
  <c r="N1823" i="7"/>
  <c r="O1823" i="7"/>
  <c r="P1823" i="7"/>
  <c r="Q1823" i="7"/>
  <c r="R1823" i="7"/>
  <c r="S1823" i="7"/>
  <c r="F1824" i="7"/>
  <c r="G1824" i="7"/>
  <c r="H1824" i="7"/>
  <c r="I1824" i="7"/>
  <c r="J1824" i="7"/>
  <c r="K1824" i="7"/>
  <c r="L1824" i="7"/>
  <c r="M1824" i="7"/>
  <c r="N1824" i="7"/>
  <c r="O1824" i="7"/>
  <c r="P1824" i="7"/>
  <c r="Q1824" i="7"/>
  <c r="R1824" i="7"/>
  <c r="S1824" i="7"/>
  <c r="F1825" i="7"/>
  <c r="G1825" i="7"/>
  <c r="H1825" i="7"/>
  <c r="I1825" i="7"/>
  <c r="J1825" i="7"/>
  <c r="K1825" i="7"/>
  <c r="L1825" i="7"/>
  <c r="M1825" i="7"/>
  <c r="N1825" i="7"/>
  <c r="O1825" i="7"/>
  <c r="P1825" i="7"/>
  <c r="Q1825" i="7"/>
  <c r="R1825" i="7"/>
  <c r="S1825" i="7"/>
  <c r="D1825" i="7" s="1"/>
  <c r="F1826" i="7"/>
  <c r="G1826" i="7"/>
  <c r="H1826" i="7"/>
  <c r="I1826" i="7"/>
  <c r="J1826" i="7"/>
  <c r="K1826" i="7"/>
  <c r="L1826" i="7"/>
  <c r="M1826" i="7"/>
  <c r="N1826" i="7"/>
  <c r="O1826" i="7"/>
  <c r="P1826" i="7"/>
  <c r="Q1826" i="7"/>
  <c r="R1826" i="7"/>
  <c r="S1826" i="7"/>
  <c r="F1827" i="7"/>
  <c r="G1827" i="7"/>
  <c r="H1827" i="7"/>
  <c r="I1827" i="7"/>
  <c r="J1827" i="7"/>
  <c r="K1827" i="7"/>
  <c r="L1827" i="7"/>
  <c r="M1827" i="7"/>
  <c r="N1827" i="7"/>
  <c r="O1827" i="7"/>
  <c r="P1827" i="7"/>
  <c r="Q1827" i="7"/>
  <c r="R1827" i="7"/>
  <c r="S1827" i="7"/>
  <c r="F1828" i="7"/>
  <c r="G1828" i="7"/>
  <c r="H1828" i="7"/>
  <c r="I1828" i="7"/>
  <c r="J1828" i="7"/>
  <c r="K1828" i="7"/>
  <c r="L1828" i="7"/>
  <c r="M1828" i="7"/>
  <c r="N1828" i="7"/>
  <c r="O1828" i="7"/>
  <c r="P1828" i="7"/>
  <c r="Q1828" i="7"/>
  <c r="R1828" i="7"/>
  <c r="S1828" i="7"/>
  <c r="D1828" i="7" s="1"/>
  <c r="F1829" i="7"/>
  <c r="G1829" i="7"/>
  <c r="H1829" i="7"/>
  <c r="I1829" i="7"/>
  <c r="J1829" i="7"/>
  <c r="K1829" i="7"/>
  <c r="L1829" i="7"/>
  <c r="M1829" i="7"/>
  <c r="N1829" i="7"/>
  <c r="O1829" i="7"/>
  <c r="P1829" i="7"/>
  <c r="Q1829" i="7"/>
  <c r="R1829" i="7"/>
  <c r="S1829" i="7"/>
  <c r="F1830" i="7"/>
  <c r="G1830" i="7"/>
  <c r="H1830" i="7"/>
  <c r="I1830" i="7"/>
  <c r="J1830" i="7"/>
  <c r="K1830" i="7"/>
  <c r="L1830" i="7"/>
  <c r="M1830" i="7"/>
  <c r="N1830" i="7"/>
  <c r="O1830" i="7"/>
  <c r="P1830" i="7"/>
  <c r="Q1830" i="7"/>
  <c r="R1830" i="7"/>
  <c r="S1830" i="7"/>
  <c r="F1831" i="7"/>
  <c r="G1831" i="7"/>
  <c r="H1831" i="7"/>
  <c r="I1831" i="7"/>
  <c r="J1831" i="7"/>
  <c r="K1831" i="7"/>
  <c r="L1831" i="7"/>
  <c r="M1831" i="7"/>
  <c r="C1831" i="7" s="1"/>
  <c r="N1831" i="7"/>
  <c r="O1831" i="7"/>
  <c r="P1831" i="7"/>
  <c r="Q1831" i="7"/>
  <c r="R1831" i="7"/>
  <c r="S1831" i="7"/>
  <c r="D1831" i="7" s="1"/>
  <c r="F1832" i="7"/>
  <c r="G1832" i="7"/>
  <c r="H1832" i="7"/>
  <c r="I1832" i="7"/>
  <c r="J1832" i="7"/>
  <c r="K1832" i="7"/>
  <c r="L1832" i="7"/>
  <c r="M1832" i="7"/>
  <c r="N1832" i="7"/>
  <c r="O1832" i="7"/>
  <c r="P1832" i="7"/>
  <c r="Q1832" i="7"/>
  <c r="R1832" i="7"/>
  <c r="S1832" i="7"/>
  <c r="F1833" i="7"/>
  <c r="G1833" i="7"/>
  <c r="H1833" i="7"/>
  <c r="I1833" i="7"/>
  <c r="J1833" i="7"/>
  <c r="K1833" i="7"/>
  <c r="L1833" i="7"/>
  <c r="M1833" i="7"/>
  <c r="N1833" i="7"/>
  <c r="O1833" i="7"/>
  <c r="P1833" i="7"/>
  <c r="Q1833" i="7"/>
  <c r="R1833" i="7"/>
  <c r="S1833" i="7"/>
  <c r="F1834" i="7"/>
  <c r="G1834" i="7"/>
  <c r="H1834" i="7"/>
  <c r="I1834" i="7"/>
  <c r="J1834" i="7"/>
  <c r="K1834" i="7"/>
  <c r="B1834" i="7" s="1"/>
  <c r="L1834" i="7"/>
  <c r="M1834" i="7"/>
  <c r="N1834" i="7"/>
  <c r="O1834" i="7"/>
  <c r="P1834" i="7"/>
  <c r="Q1834" i="7"/>
  <c r="R1834" i="7"/>
  <c r="S1834" i="7"/>
  <c r="D1834" i="7" s="1"/>
  <c r="F1835" i="7"/>
  <c r="G1835" i="7"/>
  <c r="H1835" i="7"/>
  <c r="I1835" i="7"/>
  <c r="J1835" i="7"/>
  <c r="K1835" i="7"/>
  <c r="L1835" i="7"/>
  <c r="M1835" i="7"/>
  <c r="N1835" i="7"/>
  <c r="O1835" i="7"/>
  <c r="P1835" i="7"/>
  <c r="Q1835" i="7"/>
  <c r="R1835" i="7"/>
  <c r="S1835" i="7"/>
  <c r="F1836" i="7"/>
  <c r="G1836" i="7"/>
  <c r="H1836" i="7"/>
  <c r="I1836" i="7"/>
  <c r="J1836" i="7"/>
  <c r="K1836" i="7"/>
  <c r="L1836" i="7"/>
  <c r="M1836" i="7"/>
  <c r="N1836" i="7"/>
  <c r="O1836" i="7"/>
  <c r="P1836" i="7"/>
  <c r="Q1836" i="7"/>
  <c r="R1836" i="7"/>
  <c r="S1836" i="7"/>
  <c r="F1837" i="7"/>
  <c r="G1837" i="7"/>
  <c r="H1837" i="7"/>
  <c r="I1837" i="7"/>
  <c r="J1837" i="7"/>
  <c r="K1837" i="7"/>
  <c r="L1837" i="7"/>
  <c r="M1837" i="7"/>
  <c r="N1837" i="7"/>
  <c r="O1837" i="7"/>
  <c r="P1837" i="7"/>
  <c r="Q1837" i="7"/>
  <c r="R1837" i="7"/>
  <c r="S1837" i="7"/>
  <c r="D1837" i="7" s="1"/>
  <c r="F1838" i="7"/>
  <c r="G1838" i="7"/>
  <c r="H1838" i="7"/>
  <c r="I1838" i="7"/>
  <c r="J1838" i="7"/>
  <c r="K1838" i="7"/>
  <c r="L1838" i="7"/>
  <c r="M1838" i="7"/>
  <c r="N1838" i="7"/>
  <c r="O1838" i="7"/>
  <c r="P1838" i="7"/>
  <c r="Q1838" i="7"/>
  <c r="R1838" i="7"/>
  <c r="S1838" i="7"/>
  <c r="F1839" i="7"/>
  <c r="G1839" i="7"/>
  <c r="H1839" i="7"/>
  <c r="I1839" i="7"/>
  <c r="J1839" i="7"/>
  <c r="K1839" i="7"/>
  <c r="L1839" i="7"/>
  <c r="M1839" i="7"/>
  <c r="N1839" i="7"/>
  <c r="O1839" i="7"/>
  <c r="P1839" i="7"/>
  <c r="Q1839" i="7"/>
  <c r="R1839" i="7"/>
  <c r="S1839" i="7"/>
  <c r="F1840" i="7"/>
  <c r="G1840" i="7"/>
  <c r="H1840" i="7"/>
  <c r="I1840" i="7"/>
  <c r="J1840" i="7"/>
  <c r="K1840" i="7"/>
  <c r="L1840" i="7"/>
  <c r="M1840" i="7"/>
  <c r="N1840" i="7"/>
  <c r="O1840" i="7"/>
  <c r="P1840" i="7"/>
  <c r="Q1840" i="7"/>
  <c r="R1840" i="7"/>
  <c r="S1840" i="7"/>
  <c r="D1840" i="7" s="1"/>
  <c r="F1841" i="7"/>
  <c r="G1841" i="7"/>
  <c r="H1841" i="7"/>
  <c r="I1841" i="7"/>
  <c r="J1841" i="7"/>
  <c r="K1841" i="7"/>
  <c r="L1841" i="7"/>
  <c r="M1841" i="7"/>
  <c r="N1841" i="7"/>
  <c r="O1841" i="7"/>
  <c r="P1841" i="7"/>
  <c r="Q1841" i="7"/>
  <c r="R1841" i="7"/>
  <c r="S1841" i="7"/>
  <c r="F1842" i="7"/>
  <c r="G1842" i="7"/>
  <c r="H1842" i="7"/>
  <c r="I1842" i="7"/>
  <c r="J1842" i="7"/>
  <c r="K1842" i="7"/>
  <c r="L1842" i="7"/>
  <c r="M1842" i="7"/>
  <c r="N1842" i="7"/>
  <c r="O1842" i="7"/>
  <c r="P1842" i="7"/>
  <c r="Q1842" i="7"/>
  <c r="R1842" i="7"/>
  <c r="S1842" i="7"/>
  <c r="F1843" i="7"/>
  <c r="G1843" i="7"/>
  <c r="H1843" i="7"/>
  <c r="I1843" i="7"/>
  <c r="J1843" i="7"/>
  <c r="K1843" i="7"/>
  <c r="L1843" i="7"/>
  <c r="M1843" i="7"/>
  <c r="C1843" i="7" s="1"/>
  <c r="N1843" i="7"/>
  <c r="O1843" i="7"/>
  <c r="P1843" i="7"/>
  <c r="Q1843" i="7"/>
  <c r="R1843" i="7"/>
  <c r="S1843" i="7"/>
  <c r="D1843" i="7" s="1"/>
  <c r="F1844" i="7"/>
  <c r="G1844" i="7"/>
  <c r="H1844" i="7"/>
  <c r="I1844" i="7"/>
  <c r="J1844" i="7"/>
  <c r="K1844" i="7"/>
  <c r="L1844" i="7"/>
  <c r="M1844" i="7"/>
  <c r="N1844" i="7"/>
  <c r="O1844" i="7"/>
  <c r="P1844" i="7"/>
  <c r="Q1844" i="7"/>
  <c r="R1844" i="7"/>
  <c r="S1844" i="7"/>
  <c r="F1845" i="7"/>
  <c r="G1845" i="7"/>
  <c r="H1845" i="7"/>
  <c r="I1845" i="7"/>
  <c r="J1845" i="7"/>
  <c r="K1845" i="7"/>
  <c r="L1845" i="7"/>
  <c r="M1845" i="7"/>
  <c r="N1845" i="7"/>
  <c r="O1845" i="7"/>
  <c r="P1845" i="7"/>
  <c r="Q1845" i="7"/>
  <c r="R1845" i="7"/>
  <c r="S1845" i="7"/>
  <c r="F1846" i="7"/>
  <c r="G1846" i="7"/>
  <c r="H1846" i="7"/>
  <c r="I1846" i="7"/>
  <c r="J1846" i="7"/>
  <c r="K1846" i="7"/>
  <c r="B1846" i="7" s="1"/>
  <c r="L1846" i="7"/>
  <c r="M1846" i="7"/>
  <c r="N1846" i="7"/>
  <c r="O1846" i="7"/>
  <c r="P1846" i="7"/>
  <c r="Q1846" i="7"/>
  <c r="R1846" i="7"/>
  <c r="S1846" i="7"/>
  <c r="D1846" i="7" s="1"/>
  <c r="F1847" i="7"/>
  <c r="G1847" i="7"/>
  <c r="H1847" i="7"/>
  <c r="I1847" i="7"/>
  <c r="J1847" i="7"/>
  <c r="K1847" i="7"/>
  <c r="L1847" i="7"/>
  <c r="M1847" i="7"/>
  <c r="N1847" i="7"/>
  <c r="O1847" i="7"/>
  <c r="P1847" i="7"/>
  <c r="Q1847" i="7"/>
  <c r="R1847" i="7"/>
  <c r="S1847" i="7"/>
  <c r="F1848" i="7"/>
  <c r="G1848" i="7"/>
  <c r="H1848" i="7"/>
  <c r="I1848" i="7"/>
  <c r="J1848" i="7"/>
  <c r="K1848" i="7"/>
  <c r="L1848" i="7"/>
  <c r="M1848" i="7"/>
  <c r="N1848" i="7"/>
  <c r="O1848" i="7"/>
  <c r="P1848" i="7"/>
  <c r="Q1848" i="7"/>
  <c r="R1848" i="7"/>
  <c r="S1848" i="7"/>
  <c r="F1849" i="7"/>
  <c r="G1849" i="7"/>
  <c r="H1849" i="7"/>
  <c r="I1849" i="7"/>
  <c r="J1849" i="7"/>
  <c r="K1849" i="7"/>
  <c r="L1849" i="7"/>
  <c r="M1849" i="7"/>
  <c r="N1849" i="7"/>
  <c r="O1849" i="7"/>
  <c r="P1849" i="7"/>
  <c r="Q1849" i="7"/>
  <c r="R1849" i="7"/>
  <c r="S1849" i="7"/>
  <c r="D1849" i="7" s="1"/>
  <c r="F1850" i="7"/>
  <c r="G1850" i="7"/>
  <c r="H1850" i="7"/>
  <c r="I1850" i="7"/>
  <c r="J1850" i="7"/>
  <c r="K1850" i="7"/>
  <c r="L1850" i="7"/>
  <c r="M1850" i="7"/>
  <c r="N1850" i="7"/>
  <c r="O1850" i="7"/>
  <c r="P1850" i="7"/>
  <c r="Q1850" i="7"/>
  <c r="R1850" i="7"/>
  <c r="S1850" i="7"/>
  <c r="F1851" i="7"/>
  <c r="G1851" i="7"/>
  <c r="H1851" i="7"/>
  <c r="I1851" i="7"/>
  <c r="J1851" i="7"/>
  <c r="K1851" i="7"/>
  <c r="L1851" i="7"/>
  <c r="M1851" i="7"/>
  <c r="N1851" i="7"/>
  <c r="O1851" i="7"/>
  <c r="P1851" i="7"/>
  <c r="Q1851" i="7"/>
  <c r="R1851" i="7"/>
  <c r="S1851" i="7"/>
  <c r="F1852" i="7"/>
  <c r="G1852" i="7"/>
  <c r="H1852" i="7"/>
  <c r="I1852" i="7"/>
  <c r="J1852" i="7"/>
  <c r="K1852" i="7"/>
  <c r="L1852" i="7"/>
  <c r="M1852" i="7"/>
  <c r="N1852" i="7"/>
  <c r="O1852" i="7"/>
  <c r="P1852" i="7"/>
  <c r="Q1852" i="7"/>
  <c r="R1852" i="7"/>
  <c r="S1852" i="7"/>
  <c r="D1852" i="7" s="1"/>
  <c r="F1853" i="7"/>
  <c r="G1853" i="7"/>
  <c r="H1853" i="7"/>
  <c r="I1853" i="7"/>
  <c r="J1853" i="7"/>
  <c r="K1853" i="7"/>
  <c r="L1853" i="7"/>
  <c r="M1853" i="7"/>
  <c r="N1853" i="7"/>
  <c r="O1853" i="7"/>
  <c r="P1853" i="7"/>
  <c r="Q1853" i="7"/>
  <c r="R1853" i="7"/>
  <c r="S1853" i="7"/>
  <c r="F1854" i="7"/>
  <c r="G1854" i="7"/>
  <c r="H1854" i="7"/>
  <c r="I1854" i="7"/>
  <c r="J1854" i="7"/>
  <c r="K1854" i="7"/>
  <c r="L1854" i="7"/>
  <c r="M1854" i="7"/>
  <c r="N1854" i="7"/>
  <c r="O1854" i="7"/>
  <c r="P1854" i="7"/>
  <c r="Q1854" i="7"/>
  <c r="R1854" i="7"/>
  <c r="S1854" i="7"/>
  <c r="F1855" i="7"/>
  <c r="G1855" i="7"/>
  <c r="H1855" i="7"/>
  <c r="I1855" i="7"/>
  <c r="J1855" i="7"/>
  <c r="K1855" i="7"/>
  <c r="L1855" i="7"/>
  <c r="M1855" i="7"/>
  <c r="C1855" i="7" s="1"/>
  <c r="N1855" i="7"/>
  <c r="O1855" i="7"/>
  <c r="P1855" i="7"/>
  <c r="Q1855" i="7"/>
  <c r="R1855" i="7"/>
  <c r="S1855" i="7"/>
  <c r="D1855" i="7" s="1"/>
  <c r="F1856" i="7"/>
  <c r="G1856" i="7"/>
  <c r="H1856" i="7"/>
  <c r="I1856" i="7"/>
  <c r="J1856" i="7"/>
  <c r="K1856" i="7"/>
  <c r="L1856" i="7"/>
  <c r="M1856" i="7"/>
  <c r="N1856" i="7"/>
  <c r="O1856" i="7"/>
  <c r="P1856" i="7"/>
  <c r="Q1856" i="7"/>
  <c r="R1856" i="7"/>
  <c r="S1856" i="7"/>
  <c r="F1857" i="7"/>
  <c r="G1857" i="7"/>
  <c r="H1857" i="7"/>
  <c r="I1857" i="7"/>
  <c r="J1857" i="7"/>
  <c r="K1857" i="7"/>
  <c r="L1857" i="7"/>
  <c r="M1857" i="7"/>
  <c r="N1857" i="7"/>
  <c r="O1857" i="7"/>
  <c r="P1857" i="7"/>
  <c r="Q1857" i="7"/>
  <c r="R1857" i="7"/>
  <c r="S1857" i="7"/>
  <c r="F1858" i="7"/>
  <c r="G1858" i="7"/>
  <c r="H1858" i="7"/>
  <c r="I1858" i="7"/>
  <c r="J1858" i="7"/>
  <c r="K1858" i="7"/>
  <c r="B1858" i="7" s="1"/>
  <c r="L1858" i="7"/>
  <c r="M1858" i="7"/>
  <c r="N1858" i="7"/>
  <c r="O1858" i="7"/>
  <c r="P1858" i="7"/>
  <c r="Q1858" i="7"/>
  <c r="R1858" i="7"/>
  <c r="S1858" i="7"/>
  <c r="D1858" i="7" s="1"/>
  <c r="F1859" i="7"/>
  <c r="G1859" i="7"/>
  <c r="H1859" i="7"/>
  <c r="I1859" i="7"/>
  <c r="J1859" i="7"/>
  <c r="K1859" i="7"/>
  <c r="L1859" i="7"/>
  <c r="M1859" i="7"/>
  <c r="N1859" i="7"/>
  <c r="O1859" i="7"/>
  <c r="P1859" i="7"/>
  <c r="Q1859" i="7"/>
  <c r="R1859" i="7"/>
  <c r="S1859" i="7"/>
  <c r="F1860" i="7"/>
  <c r="G1860" i="7"/>
  <c r="H1860" i="7"/>
  <c r="I1860" i="7"/>
  <c r="J1860" i="7"/>
  <c r="K1860" i="7"/>
  <c r="L1860" i="7"/>
  <c r="M1860" i="7"/>
  <c r="N1860" i="7"/>
  <c r="O1860" i="7"/>
  <c r="P1860" i="7"/>
  <c r="Q1860" i="7"/>
  <c r="R1860" i="7"/>
  <c r="S1860" i="7"/>
  <c r="F1861" i="7"/>
  <c r="G1861" i="7"/>
  <c r="H1861" i="7"/>
  <c r="I1861" i="7"/>
  <c r="J1861" i="7"/>
  <c r="K1861" i="7"/>
  <c r="L1861" i="7"/>
  <c r="M1861" i="7"/>
  <c r="N1861" i="7"/>
  <c r="O1861" i="7"/>
  <c r="P1861" i="7"/>
  <c r="Q1861" i="7"/>
  <c r="R1861" i="7"/>
  <c r="S1861" i="7"/>
  <c r="D1861" i="7" s="1"/>
  <c r="F1862" i="7"/>
  <c r="G1862" i="7"/>
  <c r="H1862" i="7"/>
  <c r="I1862" i="7"/>
  <c r="J1862" i="7"/>
  <c r="K1862" i="7"/>
  <c r="L1862" i="7"/>
  <c r="M1862" i="7"/>
  <c r="N1862" i="7"/>
  <c r="O1862" i="7"/>
  <c r="P1862" i="7"/>
  <c r="Q1862" i="7"/>
  <c r="R1862" i="7"/>
  <c r="S1862" i="7"/>
  <c r="F1863" i="7"/>
  <c r="G1863" i="7"/>
  <c r="H1863" i="7"/>
  <c r="I1863" i="7"/>
  <c r="J1863" i="7"/>
  <c r="K1863" i="7"/>
  <c r="L1863" i="7"/>
  <c r="M1863" i="7"/>
  <c r="N1863" i="7"/>
  <c r="O1863" i="7"/>
  <c r="P1863" i="7"/>
  <c r="Q1863" i="7"/>
  <c r="R1863" i="7"/>
  <c r="S1863" i="7"/>
  <c r="F1864" i="7"/>
  <c r="G1864" i="7"/>
  <c r="H1864" i="7"/>
  <c r="I1864" i="7"/>
  <c r="J1864" i="7"/>
  <c r="K1864" i="7"/>
  <c r="L1864" i="7"/>
  <c r="M1864" i="7"/>
  <c r="N1864" i="7"/>
  <c r="O1864" i="7"/>
  <c r="P1864" i="7"/>
  <c r="Q1864" i="7"/>
  <c r="R1864" i="7"/>
  <c r="S1864" i="7"/>
  <c r="D1864" i="7" s="1"/>
  <c r="F1865" i="7"/>
  <c r="G1865" i="7"/>
  <c r="H1865" i="7"/>
  <c r="I1865" i="7"/>
  <c r="J1865" i="7"/>
  <c r="K1865" i="7"/>
  <c r="L1865" i="7"/>
  <c r="M1865" i="7"/>
  <c r="N1865" i="7"/>
  <c r="O1865" i="7"/>
  <c r="P1865" i="7"/>
  <c r="Q1865" i="7"/>
  <c r="R1865" i="7"/>
  <c r="S1865" i="7"/>
  <c r="F1866" i="7"/>
  <c r="G1866" i="7"/>
  <c r="H1866" i="7"/>
  <c r="I1866" i="7"/>
  <c r="J1866" i="7"/>
  <c r="K1866" i="7"/>
  <c r="L1866" i="7"/>
  <c r="M1866" i="7"/>
  <c r="N1866" i="7"/>
  <c r="O1866" i="7"/>
  <c r="P1866" i="7"/>
  <c r="Q1866" i="7"/>
  <c r="R1866" i="7"/>
  <c r="S1866" i="7"/>
  <c r="F1867" i="7"/>
  <c r="G1867" i="7"/>
  <c r="H1867" i="7"/>
  <c r="I1867" i="7"/>
  <c r="J1867" i="7"/>
  <c r="K1867" i="7"/>
  <c r="L1867" i="7"/>
  <c r="M1867" i="7"/>
  <c r="C1867" i="7" s="1"/>
  <c r="N1867" i="7"/>
  <c r="O1867" i="7"/>
  <c r="P1867" i="7"/>
  <c r="Q1867" i="7"/>
  <c r="R1867" i="7"/>
  <c r="S1867" i="7"/>
  <c r="D1867" i="7" s="1"/>
  <c r="F1868" i="7"/>
  <c r="G1868" i="7"/>
  <c r="H1868" i="7"/>
  <c r="I1868" i="7"/>
  <c r="J1868" i="7"/>
  <c r="K1868" i="7"/>
  <c r="L1868" i="7"/>
  <c r="M1868" i="7"/>
  <c r="N1868" i="7"/>
  <c r="O1868" i="7"/>
  <c r="P1868" i="7"/>
  <c r="Q1868" i="7"/>
  <c r="R1868" i="7"/>
  <c r="S1868" i="7"/>
  <c r="F1869" i="7"/>
  <c r="G1869" i="7"/>
  <c r="H1869" i="7"/>
  <c r="I1869" i="7"/>
  <c r="J1869" i="7"/>
  <c r="K1869" i="7"/>
  <c r="L1869" i="7"/>
  <c r="M1869" i="7"/>
  <c r="N1869" i="7"/>
  <c r="O1869" i="7"/>
  <c r="P1869" i="7"/>
  <c r="Q1869" i="7"/>
  <c r="R1869" i="7"/>
  <c r="S1869" i="7"/>
  <c r="F1870" i="7"/>
  <c r="G1870" i="7"/>
  <c r="H1870" i="7"/>
  <c r="I1870" i="7"/>
  <c r="J1870" i="7"/>
  <c r="K1870" i="7"/>
  <c r="B1870" i="7" s="1"/>
  <c r="L1870" i="7"/>
  <c r="M1870" i="7"/>
  <c r="N1870" i="7"/>
  <c r="O1870" i="7"/>
  <c r="P1870" i="7"/>
  <c r="Q1870" i="7"/>
  <c r="R1870" i="7"/>
  <c r="S1870" i="7"/>
  <c r="D1870" i="7" s="1"/>
  <c r="F1871" i="7"/>
  <c r="G1871" i="7"/>
  <c r="H1871" i="7"/>
  <c r="I1871" i="7"/>
  <c r="J1871" i="7"/>
  <c r="K1871" i="7"/>
  <c r="L1871" i="7"/>
  <c r="M1871" i="7"/>
  <c r="N1871" i="7"/>
  <c r="O1871" i="7"/>
  <c r="P1871" i="7"/>
  <c r="Q1871" i="7"/>
  <c r="R1871" i="7"/>
  <c r="S1871" i="7"/>
  <c r="F1872" i="7"/>
  <c r="G1872" i="7"/>
  <c r="H1872" i="7"/>
  <c r="I1872" i="7"/>
  <c r="J1872" i="7"/>
  <c r="K1872" i="7"/>
  <c r="L1872" i="7"/>
  <c r="M1872" i="7"/>
  <c r="N1872" i="7"/>
  <c r="O1872" i="7"/>
  <c r="P1872" i="7"/>
  <c r="Q1872" i="7"/>
  <c r="R1872" i="7"/>
  <c r="S1872" i="7"/>
  <c r="F1873" i="7"/>
  <c r="G1873" i="7"/>
  <c r="H1873" i="7"/>
  <c r="I1873" i="7"/>
  <c r="J1873" i="7"/>
  <c r="K1873" i="7"/>
  <c r="L1873" i="7"/>
  <c r="M1873" i="7"/>
  <c r="N1873" i="7"/>
  <c r="O1873" i="7"/>
  <c r="P1873" i="7"/>
  <c r="Q1873" i="7"/>
  <c r="R1873" i="7"/>
  <c r="S1873" i="7"/>
  <c r="D1873" i="7" s="1"/>
  <c r="F1874" i="7"/>
  <c r="G1874" i="7"/>
  <c r="H1874" i="7"/>
  <c r="I1874" i="7"/>
  <c r="J1874" i="7"/>
  <c r="K1874" i="7"/>
  <c r="L1874" i="7"/>
  <c r="M1874" i="7"/>
  <c r="N1874" i="7"/>
  <c r="O1874" i="7"/>
  <c r="P1874" i="7"/>
  <c r="Q1874" i="7"/>
  <c r="R1874" i="7"/>
  <c r="S1874" i="7"/>
  <c r="F1875" i="7"/>
  <c r="G1875" i="7"/>
  <c r="H1875" i="7"/>
  <c r="I1875" i="7"/>
  <c r="J1875" i="7"/>
  <c r="K1875" i="7"/>
  <c r="L1875" i="7"/>
  <c r="M1875" i="7"/>
  <c r="N1875" i="7"/>
  <c r="O1875" i="7"/>
  <c r="P1875" i="7"/>
  <c r="Q1875" i="7"/>
  <c r="R1875" i="7"/>
  <c r="S1875" i="7"/>
  <c r="F1876" i="7"/>
  <c r="G1876" i="7"/>
  <c r="H1876" i="7"/>
  <c r="I1876" i="7"/>
  <c r="J1876" i="7"/>
  <c r="K1876" i="7"/>
  <c r="L1876" i="7"/>
  <c r="M1876" i="7"/>
  <c r="N1876" i="7"/>
  <c r="O1876" i="7"/>
  <c r="P1876" i="7"/>
  <c r="Q1876" i="7"/>
  <c r="R1876" i="7"/>
  <c r="S1876" i="7"/>
  <c r="D1876" i="7" s="1"/>
  <c r="F1877" i="7"/>
  <c r="G1877" i="7"/>
  <c r="H1877" i="7"/>
  <c r="I1877" i="7"/>
  <c r="J1877" i="7"/>
  <c r="K1877" i="7"/>
  <c r="L1877" i="7"/>
  <c r="M1877" i="7"/>
  <c r="N1877" i="7"/>
  <c r="O1877" i="7"/>
  <c r="P1877" i="7"/>
  <c r="Q1877" i="7"/>
  <c r="R1877" i="7"/>
  <c r="S1877" i="7"/>
  <c r="F1878" i="7"/>
  <c r="G1878" i="7"/>
  <c r="H1878" i="7"/>
  <c r="I1878" i="7"/>
  <c r="J1878" i="7"/>
  <c r="K1878" i="7"/>
  <c r="L1878" i="7"/>
  <c r="M1878" i="7"/>
  <c r="N1878" i="7"/>
  <c r="O1878" i="7"/>
  <c r="P1878" i="7"/>
  <c r="Q1878" i="7"/>
  <c r="R1878" i="7"/>
  <c r="S1878" i="7"/>
  <c r="F1879" i="7"/>
  <c r="G1879" i="7"/>
  <c r="H1879" i="7"/>
  <c r="I1879" i="7"/>
  <c r="J1879" i="7"/>
  <c r="K1879" i="7"/>
  <c r="L1879" i="7"/>
  <c r="M1879" i="7"/>
  <c r="C1879" i="7" s="1"/>
  <c r="N1879" i="7"/>
  <c r="O1879" i="7"/>
  <c r="P1879" i="7"/>
  <c r="Q1879" i="7"/>
  <c r="R1879" i="7"/>
  <c r="S1879" i="7"/>
  <c r="D1879" i="7" s="1"/>
  <c r="F1880" i="7"/>
  <c r="G1880" i="7"/>
  <c r="H1880" i="7"/>
  <c r="I1880" i="7"/>
  <c r="J1880" i="7"/>
  <c r="K1880" i="7"/>
  <c r="L1880" i="7"/>
  <c r="M1880" i="7"/>
  <c r="N1880" i="7"/>
  <c r="O1880" i="7"/>
  <c r="P1880" i="7"/>
  <c r="Q1880" i="7"/>
  <c r="R1880" i="7"/>
  <c r="S1880" i="7"/>
  <c r="F1881" i="7"/>
  <c r="G1881" i="7"/>
  <c r="H1881" i="7"/>
  <c r="I1881" i="7"/>
  <c r="J1881" i="7"/>
  <c r="K1881" i="7"/>
  <c r="L1881" i="7"/>
  <c r="M1881" i="7"/>
  <c r="N1881" i="7"/>
  <c r="O1881" i="7"/>
  <c r="P1881" i="7"/>
  <c r="Q1881" i="7"/>
  <c r="R1881" i="7"/>
  <c r="S1881" i="7"/>
  <c r="F1882" i="7"/>
  <c r="G1882" i="7"/>
  <c r="H1882" i="7"/>
  <c r="I1882" i="7"/>
  <c r="J1882" i="7"/>
  <c r="K1882" i="7"/>
  <c r="B1882" i="7" s="1"/>
  <c r="L1882" i="7"/>
  <c r="M1882" i="7"/>
  <c r="N1882" i="7"/>
  <c r="O1882" i="7"/>
  <c r="P1882" i="7"/>
  <c r="Q1882" i="7"/>
  <c r="R1882" i="7"/>
  <c r="S1882" i="7"/>
  <c r="D1882" i="7" s="1"/>
  <c r="F1883" i="7"/>
  <c r="G1883" i="7"/>
  <c r="H1883" i="7"/>
  <c r="I1883" i="7"/>
  <c r="J1883" i="7"/>
  <c r="K1883" i="7"/>
  <c r="L1883" i="7"/>
  <c r="M1883" i="7"/>
  <c r="N1883" i="7"/>
  <c r="O1883" i="7"/>
  <c r="P1883" i="7"/>
  <c r="Q1883" i="7"/>
  <c r="R1883" i="7"/>
  <c r="S1883" i="7"/>
  <c r="F1884" i="7"/>
  <c r="G1884" i="7"/>
  <c r="H1884" i="7"/>
  <c r="I1884" i="7"/>
  <c r="J1884" i="7"/>
  <c r="K1884" i="7"/>
  <c r="L1884" i="7"/>
  <c r="M1884" i="7"/>
  <c r="N1884" i="7"/>
  <c r="O1884" i="7"/>
  <c r="P1884" i="7"/>
  <c r="Q1884" i="7"/>
  <c r="R1884" i="7"/>
  <c r="S1884" i="7"/>
  <c r="F1885" i="7"/>
  <c r="G1885" i="7"/>
  <c r="H1885" i="7"/>
  <c r="I1885" i="7"/>
  <c r="J1885" i="7"/>
  <c r="K1885" i="7"/>
  <c r="L1885" i="7"/>
  <c r="M1885" i="7"/>
  <c r="N1885" i="7"/>
  <c r="O1885" i="7"/>
  <c r="P1885" i="7"/>
  <c r="Q1885" i="7"/>
  <c r="R1885" i="7"/>
  <c r="S1885" i="7"/>
  <c r="D1885" i="7" s="1"/>
  <c r="F1886" i="7"/>
  <c r="G1886" i="7"/>
  <c r="H1886" i="7"/>
  <c r="I1886" i="7"/>
  <c r="J1886" i="7"/>
  <c r="K1886" i="7"/>
  <c r="L1886" i="7"/>
  <c r="M1886" i="7"/>
  <c r="N1886" i="7"/>
  <c r="O1886" i="7"/>
  <c r="P1886" i="7"/>
  <c r="Q1886" i="7"/>
  <c r="R1886" i="7"/>
  <c r="S1886" i="7"/>
  <c r="F1887" i="7"/>
  <c r="G1887" i="7"/>
  <c r="H1887" i="7"/>
  <c r="I1887" i="7"/>
  <c r="J1887" i="7"/>
  <c r="K1887" i="7"/>
  <c r="L1887" i="7"/>
  <c r="M1887" i="7"/>
  <c r="N1887" i="7"/>
  <c r="O1887" i="7"/>
  <c r="P1887" i="7"/>
  <c r="Q1887" i="7"/>
  <c r="R1887" i="7"/>
  <c r="S1887" i="7"/>
  <c r="F1888" i="7"/>
  <c r="G1888" i="7"/>
  <c r="H1888" i="7"/>
  <c r="I1888" i="7"/>
  <c r="J1888" i="7"/>
  <c r="K1888" i="7"/>
  <c r="L1888" i="7"/>
  <c r="M1888" i="7"/>
  <c r="N1888" i="7"/>
  <c r="O1888" i="7"/>
  <c r="P1888" i="7"/>
  <c r="Q1888" i="7"/>
  <c r="R1888" i="7"/>
  <c r="S1888" i="7"/>
  <c r="D1888" i="7" s="1"/>
  <c r="F1889" i="7"/>
  <c r="G1889" i="7"/>
  <c r="H1889" i="7"/>
  <c r="I1889" i="7"/>
  <c r="J1889" i="7"/>
  <c r="K1889" i="7"/>
  <c r="L1889" i="7"/>
  <c r="M1889" i="7"/>
  <c r="N1889" i="7"/>
  <c r="O1889" i="7"/>
  <c r="P1889" i="7"/>
  <c r="Q1889" i="7"/>
  <c r="R1889" i="7"/>
  <c r="S1889" i="7"/>
  <c r="F1890" i="7"/>
  <c r="G1890" i="7"/>
  <c r="H1890" i="7"/>
  <c r="I1890" i="7"/>
  <c r="J1890" i="7"/>
  <c r="K1890" i="7"/>
  <c r="L1890" i="7"/>
  <c r="M1890" i="7"/>
  <c r="N1890" i="7"/>
  <c r="O1890" i="7"/>
  <c r="P1890" i="7"/>
  <c r="Q1890" i="7"/>
  <c r="R1890" i="7"/>
  <c r="S1890" i="7"/>
  <c r="F1891" i="7"/>
  <c r="G1891" i="7"/>
  <c r="H1891" i="7"/>
  <c r="I1891" i="7"/>
  <c r="J1891" i="7"/>
  <c r="K1891" i="7"/>
  <c r="L1891" i="7"/>
  <c r="M1891" i="7"/>
  <c r="C1891" i="7" s="1"/>
  <c r="N1891" i="7"/>
  <c r="O1891" i="7"/>
  <c r="P1891" i="7"/>
  <c r="Q1891" i="7"/>
  <c r="R1891" i="7"/>
  <c r="S1891" i="7"/>
  <c r="D1891" i="7" s="1"/>
  <c r="F1892" i="7"/>
  <c r="G1892" i="7"/>
  <c r="H1892" i="7"/>
  <c r="I1892" i="7"/>
  <c r="J1892" i="7"/>
  <c r="K1892" i="7"/>
  <c r="L1892" i="7"/>
  <c r="M1892" i="7"/>
  <c r="N1892" i="7"/>
  <c r="O1892" i="7"/>
  <c r="P1892" i="7"/>
  <c r="Q1892" i="7"/>
  <c r="R1892" i="7"/>
  <c r="S1892" i="7"/>
  <c r="F1893" i="7"/>
  <c r="G1893" i="7"/>
  <c r="H1893" i="7"/>
  <c r="I1893" i="7"/>
  <c r="J1893" i="7"/>
  <c r="K1893" i="7"/>
  <c r="L1893" i="7"/>
  <c r="M1893" i="7"/>
  <c r="N1893" i="7"/>
  <c r="O1893" i="7"/>
  <c r="P1893" i="7"/>
  <c r="Q1893" i="7"/>
  <c r="R1893" i="7"/>
  <c r="S1893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S10" i="7"/>
  <c r="D10" i="7" s="1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S11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F13" i="7"/>
  <c r="G13" i="7"/>
  <c r="H13" i="7"/>
  <c r="I13" i="7"/>
  <c r="J13" i="7"/>
  <c r="K13" i="7"/>
  <c r="L13" i="7"/>
  <c r="M13" i="7"/>
  <c r="C13" i="7" s="1"/>
  <c r="N13" i="7"/>
  <c r="O13" i="7"/>
  <c r="P13" i="7"/>
  <c r="Q13" i="7"/>
  <c r="R13" i="7"/>
  <c r="S13" i="7"/>
  <c r="D13" i="7" s="1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S15" i="7"/>
  <c r="F16" i="7"/>
  <c r="G16" i="7"/>
  <c r="H16" i="7"/>
  <c r="I16" i="7"/>
  <c r="J16" i="7"/>
  <c r="K16" i="7"/>
  <c r="B16" i="7" s="1"/>
  <c r="L16" i="7"/>
  <c r="M16" i="7"/>
  <c r="N16" i="7"/>
  <c r="O16" i="7"/>
  <c r="P16" i="7"/>
  <c r="Q16" i="7"/>
  <c r="R16" i="7"/>
  <c r="S16" i="7"/>
  <c r="D16" i="7" s="1"/>
  <c r="F8" i="7"/>
  <c r="G8" i="7"/>
  <c r="H8" i="7"/>
  <c r="I8" i="7"/>
  <c r="J8" i="7"/>
  <c r="K8" i="7"/>
  <c r="L8" i="7"/>
  <c r="M8" i="7"/>
  <c r="N8" i="7"/>
  <c r="O8" i="7"/>
  <c r="P8" i="7"/>
  <c r="Q8" i="7"/>
  <c r="R8" i="7"/>
  <c r="S8" i="7"/>
  <c r="F9" i="7"/>
  <c r="G9" i="7"/>
  <c r="H9" i="7"/>
  <c r="I9" i="7"/>
  <c r="J9" i="7"/>
  <c r="K9" i="7"/>
  <c r="L9" i="7"/>
  <c r="M9" i="7"/>
  <c r="N9" i="7"/>
  <c r="O9" i="7"/>
  <c r="P9" i="7"/>
  <c r="Q9" i="7"/>
  <c r="R9" i="7"/>
  <c r="S9" i="7"/>
  <c r="H7" i="7"/>
  <c r="G7" i="7"/>
  <c r="F7" i="7"/>
  <c r="R7" i="7"/>
  <c r="Q7" i="7"/>
  <c r="Q3" i="3"/>
  <c r="S7" i="7"/>
  <c r="D7" i="7" s="1"/>
  <c r="B1378" i="7" l="1"/>
  <c r="C1459" i="7"/>
  <c r="C1435" i="7"/>
  <c r="C1375" i="7"/>
  <c r="B1342" i="7"/>
  <c r="B1318" i="7"/>
  <c r="C1291" i="7"/>
  <c r="B1258" i="7"/>
  <c r="B1234" i="7"/>
  <c r="B1210" i="7"/>
  <c r="B1186" i="7"/>
  <c r="B1150" i="7"/>
  <c r="B1126" i="7"/>
  <c r="B1102" i="7"/>
  <c r="C1075" i="7"/>
  <c r="C1051" i="7"/>
  <c r="B1018" i="7"/>
  <c r="B994" i="7"/>
  <c r="B970" i="7"/>
  <c r="B922" i="7"/>
  <c r="B886" i="7"/>
  <c r="C1423" i="7"/>
  <c r="C1399" i="7"/>
  <c r="C1351" i="7"/>
  <c r="C1327" i="7"/>
  <c r="B1294" i="7"/>
  <c r="B1270" i="7"/>
  <c r="C1243" i="7"/>
  <c r="C1219" i="7"/>
  <c r="C1183" i="7"/>
  <c r="B1162" i="7"/>
  <c r="B1138" i="7"/>
  <c r="B1114" i="7"/>
  <c r="C1087" i="7"/>
  <c r="C1063" i="7"/>
  <c r="C1039" i="7"/>
  <c r="B1006" i="7"/>
  <c r="B982" i="7"/>
  <c r="B946" i="7"/>
  <c r="B898" i="7"/>
  <c r="B850" i="7"/>
  <c r="C1471" i="7"/>
  <c r="C1387" i="7"/>
  <c r="C1363" i="7"/>
  <c r="B1330" i="7"/>
  <c r="C1303" i="7"/>
  <c r="C1279" i="7"/>
  <c r="B1246" i="7"/>
  <c r="B1222" i="7"/>
  <c r="B1198" i="7"/>
  <c r="C1171" i="7"/>
  <c r="C1135" i="7"/>
  <c r="C1111" i="7"/>
  <c r="B1090" i="7"/>
  <c r="B1054" i="7"/>
  <c r="B1030" i="7"/>
  <c r="C1003" i="7"/>
  <c r="B958" i="7"/>
  <c r="B874" i="7"/>
  <c r="C1483" i="7"/>
  <c r="C1447" i="7"/>
  <c r="C1411" i="7"/>
  <c r="B1366" i="7"/>
  <c r="B1354" i="7"/>
  <c r="C1339" i="7"/>
  <c r="C1315" i="7"/>
  <c r="B1306" i="7"/>
  <c r="B1282" i="7"/>
  <c r="C1267" i="7"/>
  <c r="C1255" i="7"/>
  <c r="C1231" i="7"/>
  <c r="C1207" i="7"/>
  <c r="C1195" i="7"/>
  <c r="B1174" i="7"/>
  <c r="C1159" i="7"/>
  <c r="C1147" i="7"/>
  <c r="C1123" i="7"/>
  <c r="C1099" i="7"/>
  <c r="B1078" i="7"/>
  <c r="B1066" i="7"/>
  <c r="B1042" i="7"/>
  <c r="C1027" i="7"/>
  <c r="C1015" i="7"/>
  <c r="C991" i="7"/>
  <c r="C979" i="7"/>
  <c r="B934" i="7"/>
  <c r="B910" i="7"/>
  <c r="B862" i="7"/>
  <c r="C967" i="7"/>
  <c r="C955" i="7"/>
  <c r="C943" i="7"/>
  <c r="C931" i="7"/>
  <c r="C919" i="7"/>
  <c r="C907" i="7"/>
  <c r="C895" i="7"/>
  <c r="C883" i="7"/>
  <c r="C871" i="7"/>
  <c r="C859" i="7"/>
  <c r="C847" i="7"/>
  <c r="B838" i="7"/>
  <c r="C835" i="7"/>
  <c r="B826" i="7"/>
  <c r="C823" i="7"/>
  <c r="C811" i="7"/>
  <c r="B613" i="7"/>
  <c r="B601" i="7"/>
  <c r="B589" i="7"/>
  <c r="B577" i="7"/>
  <c r="B565" i="7"/>
  <c r="B553" i="7"/>
  <c r="B541" i="7"/>
  <c r="B529" i="7"/>
  <c r="B814" i="7"/>
  <c r="B802" i="7"/>
  <c r="B790" i="7"/>
  <c r="B778" i="7"/>
  <c r="B766" i="7"/>
  <c r="B754" i="7"/>
  <c r="B742" i="7"/>
  <c r="B730" i="7"/>
  <c r="B718" i="7"/>
  <c r="C799" i="7"/>
  <c r="C787" i="7"/>
  <c r="C775" i="7"/>
  <c r="C763" i="7"/>
  <c r="C751" i="7"/>
  <c r="C739" i="7"/>
  <c r="C727" i="7"/>
  <c r="C715" i="7"/>
  <c r="B706" i="7"/>
  <c r="B694" i="7"/>
  <c r="B682" i="7"/>
  <c r="B670" i="7"/>
  <c r="B658" i="7"/>
  <c r="B646" i="7"/>
  <c r="B517" i="7"/>
  <c r="B505" i="7"/>
  <c r="B493" i="7"/>
  <c r="B481" i="7"/>
  <c r="B469" i="7"/>
  <c r="B457" i="7"/>
  <c r="B445" i="7"/>
  <c r="B433" i="7"/>
  <c r="B421" i="7"/>
  <c r="B409" i="7"/>
  <c r="B397" i="7"/>
  <c r="B385" i="7"/>
  <c r="B373" i="7"/>
  <c r="C703" i="7"/>
  <c r="C691" i="7"/>
  <c r="C679" i="7"/>
  <c r="C667" i="7"/>
  <c r="C655" i="7"/>
  <c r="C643" i="7"/>
  <c r="B634" i="7"/>
  <c r="C631" i="7"/>
  <c r="B622" i="7"/>
  <c r="B610" i="7"/>
  <c r="B598" i="7"/>
  <c r="C619" i="7"/>
  <c r="C607" i="7"/>
  <c r="C595" i="7"/>
  <c r="B586" i="7"/>
  <c r="C610" i="7"/>
  <c r="C598" i="7"/>
  <c r="C586" i="7"/>
  <c r="C574" i="7"/>
  <c r="C562" i="7"/>
  <c r="C550" i="7"/>
  <c r="C538" i="7"/>
  <c r="C526" i="7"/>
  <c r="C514" i="7"/>
  <c r="C502" i="7"/>
  <c r="C490" i="7"/>
  <c r="C478" i="7"/>
  <c r="C466" i="7"/>
  <c r="C454" i="7"/>
  <c r="C442" i="7"/>
  <c r="C430" i="7"/>
  <c r="C418" i="7"/>
  <c r="C406" i="7"/>
  <c r="C394" i="7"/>
  <c r="C382" i="7"/>
  <c r="C370" i="7"/>
  <c r="B361" i="7"/>
  <c r="C358" i="7"/>
  <c r="B349" i="7"/>
  <c r="C346" i="7"/>
  <c r="B337" i="7"/>
  <c r="B574" i="7"/>
  <c r="C334" i="7"/>
  <c r="B325" i="7"/>
  <c r="C322" i="7"/>
  <c r="B313" i="7"/>
  <c r="C310" i="7"/>
  <c r="B301" i="7"/>
  <c r="C298" i="7"/>
  <c r="B289" i="7"/>
  <c r="C286" i="7"/>
  <c r="B277" i="7"/>
  <c r="C274" i="7"/>
  <c r="B265" i="7"/>
  <c r="C262" i="7"/>
  <c r="B253" i="7"/>
  <c r="C250" i="7"/>
  <c r="B241" i="7"/>
  <c r="C238" i="7"/>
  <c r="B229" i="7"/>
  <c r="C226" i="7"/>
  <c r="B217" i="7"/>
  <c r="C214" i="7"/>
  <c r="B205" i="7"/>
  <c r="C202" i="7"/>
  <c r="B193" i="7"/>
  <c r="C190" i="7"/>
  <c r="B181" i="7"/>
  <c r="C178" i="7"/>
  <c r="B169" i="7"/>
  <c r="C166" i="7"/>
  <c r="B157" i="7"/>
  <c r="C154" i="7"/>
  <c r="B145" i="7"/>
  <c r="C142" i="7"/>
  <c r="B133" i="7"/>
  <c r="B121" i="7"/>
  <c r="B109" i="7"/>
  <c r="B97" i="7"/>
  <c r="B85" i="7"/>
  <c r="C130" i="7"/>
  <c r="C118" i="7"/>
  <c r="C106" i="7"/>
  <c r="C94" i="7"/>
  <c r="C82" i="7"/>
  <c r="B73" i="7"/>
  <c r="C70" i="7"/>
  <c r="B61" i="7"/>
  <c r="C58" i="7"/>
  <c r="B49" i="7"/>
  <c r="B37" i="7"/>
  <c r="C34" i="7"/>
  <c r="C28" i="7"/>
  <c r="B25" i="7"/>
  <c r="C22" i="7"/>
  <c r="C10" i="7"/>
  <c r="C1876" i="7"/>
  <c r="C1840" i="7"/>
  <c r="C1816" i="7"/>
  <c r="C1780" i="7"/>
  <c r="C1744" i="7"/>
  <c r="C1684" i="7"/>
  <c r="C1648" i="7"/>
  <c r="C1624" i="7"/>
  <c r="C1564" i="7"/>
  <c r="C1516" i="7"/>
  <c r="C1480" i="7"/>
  <c r="C1444" i="7"/>
  <c r="C1396" i="7"/>
  <c r="C1888" i="7"/>
  <c r="C1864" i="7"/>
  <c r="C1852" i="7"/>
  <c r="C1828" i="7"/>
  <c r="C1768" i="7"/>
  <c r="C1732" i="7"/>
  <c r="C1696" i="7"/>
  <c r="C1660" i="7"/>
  <c r="C1612" i="7"/>
  <c r="C1576" i="7"/>
  <c r="C1540" i="7"/>
  <c r="C1504" i="7"/>
  <c r="C1456" i="7"/>
  <c r="C1420" i="7"/>
  <c r="C1384" i="7"/>
  <c r="C1804" i="7"/>
  <c r="C1792" i="7"/>
  <c r="C1756" i="7"/>
  <c r="C1720" i="7"/>
  <c r="C1708" i="7"/>
  <c r="C1672" i="7"/>
  <c r="C1636" i="7"/>
  <c r="C1600" i="7"/>
  <c r="C1588" i="7"/>
  <c r="C1552" i="7"/>
  <c r="C1528" i="7"/>
  <c r="C1492" i="7"/>
  <c r="C1468" i="7"/>
  <c r="C1432" i="7"/>
  <c r="C1408" i="7"/>
  <c r="C1372" i="7"/>
  <c r="C583" i="7"/>
  <c r="B1891" i="7"/>
  <c r="B1867" i="7"/>
  <c r="B1807" i="7"/>
  <c r="B1783" i="7"/>
  <c r="B1699" i="7"/>
  <c r="B1675" i="7"/>
  <c r="B1591" i="7"/>
  <c r="B1567" i="7"/>
  <c r="B1519" i="7"/>
  <c r="B1495" i="7"/>
  <c r="B1411" i="7"/>
  <c r="B1387" i="7"/>
  <c r="B1351" i="7"/>
  <c r="C1336" i="7"/>
  <c r="C1312" i="7"/>
  <c r="B1291" i="7"/>
  <c r="C1276" i="7"/>
  <c r="C1252" i="7"/>
  <c r="B1231" i="7"/>
  <c r="B1207" i="7"/>
  <c r="C1180" i="7"/>
  <c r="B1159" i="7"/>
  <c r="C1144" i="7"/>
  <c r="B1123" i="7"/>
  <c r="B1099" i="7"/>
  <c r="C1072" i="7"/>
  <c r="C1048" i="7"/>
  <c r="B1027" i="7"/>
  <c r="C1012" i="7"/>
  <c r="C988" i="7"/>
  <c r="B967" i="7"/>
  <c r="B943" i="7"/>
  <c r="C928" i="7"/>
  <c r="B907" i="7"/>
  <c r="B883" i="7"/>
  <c r="C868" i="7"/>
  <c r="C844" i="7"/>
  <c r="C820" i="7"/>
  <c r="B799" i="7"/>
  <c r="C784" i="7"/>
  <c r="C760" i="7"/>
  <c r="B739" i="7"/>
  <c r="C724" i="7"/>
  <c r="C700" i="7"/>
  <c r="C676" i="7"/>
  <c r="B655" i="7"/>
  <c r="B631" i="7"/>
  <c r="B1819" i="7"/>
  <c r="B1795" i="7"/>
  <c r="B1735" i="7"/>
  <c r="B1711" i="7"/>
  <c r="B1627" i="7"/>
  <c r="B1603" i="7"/>
  <c r="B1507" i="7"/>
  <c r="B1483" i="7"/>
  <c r="B1459" i="7"/>
  <c r="B1399" i="7"/>
  <c r="B1375" i="7"/>
  <c r="C1348" i="7"/>
  <c r="B1327" i="7"/>
  <c r="B1303" i="7"/>
  <c r="C1288" i="7"/>
  <c r="C1264" i="7"/>
  <c r="B1243" i="7"/>
  <c r="B1219" i="7"/>
  <c r="C1204" i="7"/>
  <c r="B1183" i="7"/>
  <c r="C1168" i="7"/>
  <c r="B1135" i="7"/>
  <c r="B1111" i="7"/>
  <c r="C1096" i="7"/>
  <c r="B1075" i="7"/>
  <c r="C1060" i="7"/>
  <c r="B1039" i="7"/>
  <c r="B1015" i="7"/>
  <c r="C1000" i="7"/>
  <c r="C976" i="7"/>
  <c r="B955" i="7"/>
  <c r="B931" i="7"/>
  <c r="C916" i="7"/>
  <c r="B895" i="7"/>
  <c r="C880" i="7"/>
  <c r="C856" i="7"/>
  <c r="B835" i="7"/>
  <c r="B811" i="7"/>
  <c r="C796" i="7"/>
  <c r="C772" i="7"/>
  <c r="C748" i="7"/>
  <c r="B727" i="7"/>
  <c r="C712" i="7"/>
  <c r="C688" i="7"/>
  <c r="B667" i="7"/>
  <c r="B643" i="7"/>
  <c r="C628" i="7"/>
  <c r="B13" i="7"/>
  <c r="B1879" i="7"/>
  <c r="B1843" i="7"/>
  <c r="B1759" i="7"/>
  <c r="B1723" i="7"/>
  <c r="B1687" i="7"/>
  <c r="B1651" i="7"/>
  <c r="B1615" i="7"/>
  <c r="B1543" i="7"/>
  <c r="B1531" i="7"/>
  <c r="B1471" i="7"/>
  <c r="B1447" i="7"/>
  <c r="B1435" i="7"/>
  <c r="B1423" i="7"/>
  <c r="B1363" i="7"/>
  <c r="C1360" i="7"/>
  <c r="B1339" i="7"/>
  <c r="C1324" i="7"/>
  <c r="B1315" i="7"/>
  <c r="C1300" i="7"/>
  <c r="B1279" i="7"/>
  <c r="B1267" i="7"/>
  <c r="B1255" i="7"/>
  <c r="C1240" i="7"/>
  <c r="C1228" i="7"/>
  <c r="C1216" i="7"/>
  <c r="B1195" i="7"/>
  <c r="C1192" i="7"/>
  <c r="B1171" i="7"/>
  <c r="C1156" i="7"/>
  <c r="B1147" i="7"/>
  <c r="C1132" i="7"/>
  <c r="C1120" i="7"/>
  <c r="C1108" i="7"/>
  <c r="B1087" i="7"/>
  <c r="C1084" i="7"/>
  <c r="B1063" i="7"/>
  <c r="B1051" i="7"/>
  <c r="C1036" i="7"/>
  <c r="C1024" i="7"/>
  <c r="B1003" i="7"/>
  <c r="B991" i="7"/>
  <c r="B979" i="7"/>
  <c r="C964" i="7"/>
  <c r="C952" i="7"/>
  <c r="C940" i="7"/>
  <c r="B919" i="7"/>
  <c r="C904" i="7"/>
  <c r="C892" i="7"/>
  <c r="B871" i="7"/>
  <c r="B859" i="7"/>
  <c r="B847" i="7"/>
  <c r="C832" i="7"/>
  <c r="B823" i="7"/>
  <c r="C808" i="7"/>
  <c r="B787" i="7"/>
  <c r="B775" i="7"/>
  <c r="B763" i="7"/>
  <c r="B751" i="7"/>
  <c r="C736" i="7"/>
  <c r="B715" i="7"/>
  <c r="B703" i="7"/>
  <c r="B691" i="7"/>
  <c r="B679" i="7"/>
  <c r="C664" i="7"/>
  <c r="C652" i="7"/>
  <c r="C640" i="7"/>
  <c r="B619" i="7"/>
  <c r="B1855" i="7"/>
  <c r="B1831" i="7"/>
  <c r="B1771" i="7"/>
  <c r="B1747" i="7"/>
  <c r="B1663" i="7"/>
  <c r="B1639" i="7"/>
  <c r="B1579" i="7"/>
  <c r="B1555" i="7"/>
  <c r="B1885" i="7"/>
  <c r="B1861" i="7"/>
  <c r="B1849" i="7"/>
  <c r="B1837" i="7"/>
  <c r="B1825" i="7"/>
  <c r="B1813" i="7"/>
  <c r="B1801" i="7"/>
  <c r="B1789" i="7"/>
  <c r="B1777" i="7"/>
  <c r="B1765" i="7"/>
  <c r="B1753" i="7"/>
  <c r="B1741" i="7"/>
  <c r="B1729" i="7"/>
  <c r="B1717" i="7"/>
  <c r="B1705" i="7"/>
  <c r="B1693" i="7"/>
  <c r="B1681" i="7"/>
  <c r="B1669" i="7"/>
  <c r="B1657" i="7"/>
  <c r="B1645" i="7"/>
  <c r="B1633" i="7"/>
  <c r="B1621" i="7"/>
  <c r="B1609" i="7"/>
  <c r="B1597" i="7"/>
  <c r="B1585" i="7"/>
  <c r="B1573" i="7"/>
  <c r="B1561" i="7"/>
  <c r="B1549" i="7"/>
  <c r="B1537" i="7"/>
  <c r="B1525" i="7"/>
  <c r="B1513" i="7"/>
  <c r="B1501" i="7"/>
  <c r="B1489" i="7"/>
  <c r="B1477" i="7"/>
  <c r="B1465" i="7"/>
  <c r="B1453" i="7"/>
  <c r="B1441" i="7"/>
  <c r="B1429" i="7"/>
  <c r="B1417" i="7"/>
  <c r="B1405" i="7"/>
  <c r="B1393" i="7"/>
  <c r="B1381" i="7"/>
  <c r="B1369" i="7"/>
  <c r="C16" i="7"/>
  <c r="C1870" i="7"/>
  <c r="C1858" i="7"/>
  <c r="C1846" i="7"/>
  <c r="C1834" i="7"/>
  <c r="C1822" i="7"/>
  <c r="C1810" i="7"/>
  <c r="C1798" i="7"/>
  <c r="C1786" i="7"/>
  <c r="C1774" i="7"/>
  <c r="C1762" i="7"/>
  <c r="C1750" i="7"/>
  <c r="C1738" i="7"/>
  <c r="C1726" i="7"/>
  <c r="C1714" i="7"/>
  <c r="C1702" i="7"/>
  <c r="C1690" i="7"/>
  <c r="C1678" i="7"/>
  <c r="C1666" i="7"/>
  <c r="C1654" i="7"/>
  <c r="C1642" i="7"/>
  <c r="C1630" i="7"/>
  <c r="C1618" i="7"/>
  <c r="C1606" i="7"/>
  <c r="C1594" i="7"/>
  <c r="C1582" i="7"/>
  <c r="C1570" i="7"/>
  <c r="C1558" i="7"/>
  <c r="C1546" i="7"/>
  <c r="C1534" i="7"/>
  <c r="C1522" i="7"/>
  <c r="C1510" i="7"/>
  <c r="C1498" i="7"/>
  <c r="C1486" i="7"/>
  <c r="C1474" i="7"/>
  <c r="C1462" i="7"/>
  <c r="C1450" i="7"/>
  <c r="C1438" i="7"/>
  <c r="C1426" i="7"/>
  <c r="C1414" i="7"/>
  <c r="C1402" i="7"/>
  <c r="C1390" i="7"/>
  <c r="C1378" i="7"/>
  <c r="C1366" i="7"/>
  <c r="C1882" i="7"/>
  <c r="B1873" i="7"/>
  <c r="B10" i="7"/>
  <c r="C1885" i="7"/>
  <c r="C1873" i="7"/>
  <c r="C1861" i="7"/>
  <c r="C1849" i="7"/>
  <c r="C1837" i="7"/>
  <c r="C1825" i="7"/>
  <c r="C1813" i="7"/>
  <c r="C1801" i="7"/>
  <c r="C1789" i="7"/>
  <c r="C1777" i="7"/>
  <c r="C1765" i="7"/>
  <c r="C1753" i="7"/>
  <c r="C1741" i="7"/>
  <c r="C1729" i="7"/>
  <c r="C1717" i="7"/>
  <c r="C1705" i="7"/>
  <c r="C1693" i="7"/>
  <c r="C1681" i="7"/>
  <c r="C1669" i="7"/>
  <c r="C1657" i="7"/>
  <c r="C1645" i="7"/>
  <c r="C1633" i="7"/>
  <c r="C1621" i="7"/>
  <c r="C1609" i="7"/>
  <c r="C1597" i="7"/>
  <c r="C1585" i="7"/>
  <c r="C1573" i="7"/>
  <c r="C1561" i="7"/>
  <c r="C1549" i="7"/>
  <c r="C1537" i="7"/>
  <c r="C1525" i="7"/>
  <c r="C1513" i="7"/>
  <c r="C1501" i="7"/>
  <c r="C1489" i="7"/>
  <c r="C1477" i="7"/>
  <c r="C1465" i="7"/>
  <c r="C1453" i="7"/>
  <c r="C1441" i="7"/>
  <c r="B1888" i="7"/>
  <c r="B1876" i="7"/>
  <c r="B1864" i="7"/>
  <c r="B1852" i="7"/>
  <c r="B1840" i="7"/>
  <c r="B1828" i="7"/>
  <c r="B1816" i="7"/>
  <c r="B1804" i="7"/>
  <c r="B1792" i="7"/>
  <c r="B1780" i="7"/>
  <c r="B1768" i="7"/>
  <c r="B1756" i="7"/>
  <c r="B1744" i="7"/>
  <c r="B1732" i="7"/>
  <c r="B1720" i="7"/>
  <c r="B1708" i="7"/>
  <c r="B1696" i="7"/>
  <c r="B1684" i="7"/>
  <c r="B1672" i="7"/>
  <c r="B1660" i="7"/>
  <c r="B1648" i="7"/>
  <c r="B1636" i="7"/>
  <c r="B1624" i="7"/>
  <c r="B1612" i="7"/>
  <c r="B1600" i="7"/>
  <c r="B1588" i="7"/>
  <c r="B1576" i="7"/>
  <c r="B1564" i="7"/>
  <c r="B1552" i="7"/>
  <c r="B1540" i="7"/>
  <c r="B1528" i="7"/>
  <c r="B1516" i="7"/>
  <c r="B1504" i="7"/>
  <c r="B1492" i="7"/>
  <c r="B1480" i="7"/>
  <c r="B1468" i="7"/>
  <c r="B1456" i="7"/>
  <c r="B1444" i="7"/>
  <c r="B1432" i="7"/>
  <c r="B1345" i="7"/>
  <c r="B1333" i="7"/>
  <c r="C1318" i="7"/>
  <c r="C1306" i="7"/>
  <c r="B1285" i="7"/>
  <c r="B1273" i="7"/>
  <c r="B1249" i="7"/>
  <c r="B1237" i="7"/>
  <c r="B1225" i="7"/>
  <c r="B1213" i="7"/>
  <c r="C1198" i="7"/>
  <c r="C1186" i="7"/>
  <c r="C1174" i="7"/>
  <c r="B1153" i="7"/>
  <c r="B1141" i="7"/>
  <c r="C1126" i="7"/>
  <c r="C1114" i="7"/>
  <c r="C1102" i="7"/>
  <c r="C1090" i="7"/>
  <c r="B1081" i="7"/>
  <c r="C1066" i="7"/>
  <c r="C1054" i="7"/>
  <c r="C1042" i="7"/>
  <c r="B1033" i="7"/>
  <c r="B1021" i="7"/>
  <c r="C1006" i="7"/>
  <c r="B997" i="7"/>
  <c r="B985" i="7"/>
  <c r="C970" i="7"/>
  <c r="C958" i="7"/>
  <c r="C946" i="7"/>
  <c r="B937" i="7"/>
  <c r="C922" i="7"/>
  <c r="B913" i="7"/>
  <c r="B901" i="7"/>
  <c r="C886" i="7"/>
  <c r="C874" i="7"/>
  <c r="C862" i="7"/>
  <c r="B853" i="7"/>
  <c r="B841" i="7"/>
  <c r="B829" i="7"/>
  <c r="B817" i="7"/>
  <c r="C802" i="7"/>
  <c r="B793" i="7"/>
  <c r="C778" i="7"/>
  <c r="B769" i="7"/>
  <c r="B757" i="7"/>
  <c r="B745" i="7"/>
  <c r="B733" i="7"/>
  <c r="B721" i="7"/>
  <c r="B709" i="7"/>
  <c r="B697" i="7"/>
  <c r="C682" i="7"/>
  <c r="C670" i="7"/>
  <c r="C658" i="7"/>
  <c r="B649" i="7"/>
  <c r="C634" i="7"/>
  <c r="C622" i="7"/>
  <c r="B1357" i="7"/>
  <c r="C1354" i="7"/>
  <c r="C1342" i="7"/>
  <c r="C1330" i="7"/>
  <c r="B1321" i="7"/>
  <c r="B1309" i="7"/>
  <c r="B1297" i="7"/>
  <c r="C1294" i="7"/>
  <c r="C1282" i="7"/>
  <c r="C1270" i="7"/>
  <c r="B1261" i="7"/>
  <c r="C1258" i="7"/>
  <c r="C1246" i="7"/>
  <c r="C1234" i="7"/>
  <c r="C1222" i="7"/>
  <c r="C1210" i="7"/>
  <c r="B1201" i="7"/>
  <c r="B1189" i="7"/>
  <c r="B1177" i="7"/>
  <c r="B1165" i="7"/>
  <c r="C1162" i="7"/>
  <c r="C1150" i="7"/>
  <c r="C1138" i="7"/>
  <c r="B1129" i="7"/>
  <c r="B1117" i="7"/>
  <c r="B1105" i="7"/>
  <c r="B1093" i="7"/>
  <c r="C1078" i="7"/>
  <c r="B1069" i="7"/>
  <c r="B1057" i="7"/>
  <c r="B1045" i="7"/>
  <c r="C1030" i="7"/>
  <c r="C1018" i="7"/>
  <c r="B1009" i="7"/>
  <c r="C994" i="7"/>
  <c r="C982" i="7"/>
  <c r="B973" i="7"/>
  <c r="B961" i="7"/>
  <c r="B949" i="7"/>
  <c r="C934" i="7"/>
  <c r="B925" i="7"/>
  <c r="C910" i="7"/>
  <c r="C898" i="7"/>
  <c r="B889" i="7"/>
  <c r="B877" i="7"/>
  <c r="B865" i="7"/>
  <c r="C850" i="7"/>
  <c r="C838" i="7"/>
  <c r="C826" i="7"/>
  <c r="C814" i="7"/>
  <c r="B805" i="7"/>
  <c r="C790" i="7"/>
  <c r="B781" i="7"/>
  <c r="C766" i="7"/>
  <c r="C754" i="7"/>
  <c r="C742" i="7"/>
  <c r="C730" i="7"/>
  <c r="C718" i="7"/>
  <c r="C706" i="7"/>
  <c r="C694" i="7"/>
  <c r="B685" i="7"/>
  <c r="B673" i="7"/>
  <c r="B661" i="7"/>
  <c r="C646" i="7"/>
  <c r="B637" i="7"/>
  <c r="B625" i="7"/>
  <c r="C571" i="7"/>
  <c r="B562" i="7"/>
  <c r="C559" i="7"/>
  <c r="B550" i="7"/>
  <c r="C547" i="7"/>
  <c r="B538" i="7"/>
  <c r="C535" i="7"/>
  <c r="B526" i="7"/>
  <c r="C523" i="7"/>
  <c r="C616" i="7"/>
  <c r="B607" i="7"/>
  <c r="C604" i="7"/>
  <c r="B595" i="7"/>
  <c r="C592" i="7"/>
  <c r="B583" i="7"/>
  <c r="C580" i="7"/>
  <c r="B571" i="7"/>
  <c r="C568" i="7"/>
  <c r="B559" i="7"/>
  <c r="C556" i="7"/>
  <c r="B547" i="7"/>
  <c r="C544" i="7"/>
  <c r="B535" i="7"/>
  <c r="C532" i="7"/>
  <c r="B523" i="7"/>
  <c r="C520" i="7"/>
  <c r="B511" i="7"/>
  <c r="C508" i="7"/>
  <c r="B499" i="7"/>
  <c r="C496" i="7"/>
  <c r="B487" i="7"/>
  <c r="C484" i="7"/>
  <c r="B475" i="7"/>
  <c r="C472" i="7"/>
  <c r="B463" i="7"/>
  <c r="C460" i="7"/>
  <c r="B451" i="7"/>
  <c r="C448" i="7"/>
  <c r="B439" i="7"/>
  <c r="C436" i="7"/>
  <c r="B427" i="7"/>
  <c r="C424" i="7"/>
  <c r="B415" i="7"/>
  <c r="C412" i="7"/>
  <c r="B403" i="7"/>
  <c r="C400" i="7"/>
  <c r="B391" i="7"/>
  <c r="C388" i="7"/>
  <c r="B379" i="7"/>
  <c r="C376" i="7"/>
  <c r="B367" i="7"/>
  <c r="C364" i="7"/>
  <c r="B355" i="7"/>
  <c r="C352" i="7"/>
  <c r="B343" i="7"/>
  <c r="C340" i="7"/>
  <c r="B331" i="7"/>
  <c r="C328" i="7"/>
  <c r="B319" i="7"/>
  <c r="C316" i="7"/>
  <c r="B1420" i="7"/>
  <c r="B1408" i="7"/>
  <c r="B1396" i="7"/>
  <c r="B1384" i="7"/>
  <c r="B1372" i="7"/>
  <c r="B1360" i="7"/>
  <c r="C1345" i="7"/>
  <c r="C1333" i="7"/>
  <c r="C1321" i="7"/>
  <c r="C1309" i="7"/>
  <c r="C1297" i="7"/>
  <c r="C1285" i="7"/>
  <c r="B1276" i="7"/>
  <c r="B1264" i="7"/>
  <c r="B1252" i="7"/>
  <c r="C1237" i="7"/>
  <c r="C1225" i="7"/>
  <c r="B1216" i="7"/>
  <c r="C1201" i="7"/>
  <c r="C1189" i="7"/>
  <c r="C1177" i="7"/>
  <c r="B1168" i="7"/>
  <c r="B1156" i="7"/>
  <c r="B1144" i="7"/>
  <c r="B1132" i="7"/>
  <c r="B1120" i="7"/>
  <c r="C1105" i="7"/>
  <c r="C1093" i="7"/>
  <c r="C1081" i="7"/>
  <c r="C1069" i="7"/>
  <c r="B1060" i="7"/>
  <c r="B1048" i="7"/>
  <c r="B1036" i="7"/>
  <c r="B1024" i="7"/>
  <c r="B1012" i="7"/>
  <c r="B1000" i="7"/>
  <c r="B988" i="7"/>
  <c r="B976" i="7"/>
  <c r="B964" i="7"/>
  <c r="B952" i="7"/>
  <c r="B940" i="7"/>
  <c r="B928" i="7"/>
  <c r="B916" i="7"/>
  <c r="B904" i="7"/>
  <c r="B892" i="7"/>
  <c r="B880" i="7"/>
  <c r="C865" i="7"/>
  <c r="C853" i="7"/>
  <c r="B844" i="7"/>
  <c r="C829" i="7"/>
  <c r="C817" i="7"/>
  <c r="B808" i="7"/>
  <c r="C793" i="7"/>
  <c r="C781" i="7"/>
  <c r="B772" i="7"/>
  <c r="C757" i="7"/>
  <c r="B748" i="7"/>
  <c r="B736" i="7"/>
  <c r="C721" i="7"/>
  <c r="C709" i="7"/>
  <c r="B700" i="7"/>
  <c r="B688" i="7"/>
  <c r="B676" i="7"/>
  <c r="C673" i="7"/>
  <c r="B664" i="7"/>
  <c r="C661" i="7"/>
  <c r="B652" i="7"/>
  <c r="C649" i="7"/>
  <c r="B640" i="7"/>
  <c r="C637" i="7"/>
  <c r="B628" i="7"/>
  <c r="C625" i="7"/>
  <c r="B616" i="7"/>
  <c r="C613" i="7"/>
  <c r="B604" i="7"/>
  <c r="C601" i="7"/>
  <c r="B592" i="7"/>
  <c r="C589" i="7"/>
  <c r="B580" i="7"/>
  <c r="C577" i="7"/>
  <c r="B568" i="7"/>
  <c r="C565" i="7"/>
  <c r="B556" i="7"/>
  <c r="C553" i="7"/>
  <c r="B544" i="7"/>
  <c r="C1429" i="7"/>
  <c r="C1417" i="7"/>
  <c r="C1405" i="7"/>
  <c r="C1393" i="7"/>
  <c r="C1381" i="7"/>
  <c r="C1369" i="7"/>
  <c r="C1357" i="7"/>
  <c r="B1348" i="7"/>
  <c r="B1336" i="7"/>
  <c r="B1324" i="7"/>
  <c r="B1312" i="7"/>
  <c r="B1300" i="7"/>
  <c r="B1288" i="7"/>
  <c r="C1273" i="7"/>
  <c r="C1261" i="7"/>
  <c r="C1249" i="7"/>
  <c r="B1240" i="7"/>
  <c r="B1228" i="7"/>
  <c r="C1213" i="7"/>
  <c r="B1204" i="7"/>
  <c r="B1192" i="7"/>
  <c r="B1180" i="7"/>
  <c r="C1165" i="7"/>
  <c r="C1153" i="7"/>
  <c r="C1141" i="7"/>
  <c r="C1129" i="7"/>
  <c r="C1117" i="7"/>
  <c r="B1108" i="7"/>
  <c r="B1096" i="7"/>
  <c r="B1084" i="7"/>
  <c r="B1072" i="7"/>
  <c r="C1057" i="7"/>
  <c r="C1045" i="7"/>
  <c r="C1033" i="7"/>
  <c r="C1021" i="7"/>
  <c r="C1009" i="7"/>
  <c r="C997" i="7"/>
  <c r="C985" i="7"/>
  <c r="C973" i="7"/>
  <c r="C961" i="7"/>
  <c r="C949" i="7"/>
  <c r="C937" i="7"/>
  <c r="C925" i="7"/>
  <c r="C913" i="7"/>
  <c r="C901" i="7"/>
  <c r="C889" i="7"/>
  <c r="C877" i="7"/>
  <c r="B868" i="7"/>
  <c r="B856" i="7"/>
  <c r="C841" i="7"/>
  <c r="B832" i="7"/>
  <c r="B820" i="7"/>
  <c r="C805" i="7"/>
  <c r="B796" i="7"/>
  <c r="B784" i="7"/>
  <c r="C769" i="7"/>
  <c r="B760" i="7"/>
  <c r="C745" i="7"/>
  <c r="C733" i="7"/>
  <c r="B724" i="7"/>
  <c r="B712" i="7"/>
  <c r="C697" i="7"/>
  <c r="C685" i="7"/>
  <c r="B514" i="7"/>
  <c r="C511" i="7"/>
  <c r="B502" i="7"/>
  <c r="C499" i="7"/>
  <c r="B490" i="7"/>
  <c r="C487" i="7"/>
  <c r="B478" i="7"/>
  <c r="C475" i="7"/>
  <c r="B466" i="7"/>
  <c r="C463" i="7"/>
  <c r="B454" i="7"/>
  <c r="C451" i="7"/>
  <c r="B442" i="7"/>
  <c r="C439" i="7"/>
  <c r="B430" i="7"/>
  <c r="C427" i="7"/>
  <c r="B418" i="7"/>
  <c r="C415" i="7"/>
  <c r="B406" i="7"/>
  <c r="C403" i="7"/>
  <c r="B394" i="7"/>
  <c r="C391" i="7"/>
  <c r="B382" i="7"/>
  <c r="C379" i="7"/>
  <c r="B370" i="7"/>
  <c r="C367" i="7"/>
  <c r="B358" i="7"/>
  <c r="C355" i="7"/>
  <c r="B346" i="7"/>
  <c r="C343" i="7"/>
  <c r="B334" i="7"/>
  <c r="C331" i="7"/>
  <c r="B322" i="7"/>
  <c r="C319" i="7"/>
  <c r="B310" i="7"/>
  <c r="C307" i="7"/>
  <c r="B298" i="7"/>
  <c r="C295" i="7"/>
  <c r="B286" i="7"/>
  <c r="C283" i="7"/>
  <c r="B274" i="7"/>
  <c r="C271" i="7"/>
  <c r="B262" i="7"/>
  <c r="C259" i="7"/>
  <c r="B250" i="7"/>
  <c r="C247" i="7"/>
  <c r="B238" i="7"/>
  <c r="C235" i="7"/>
  <c r="B226" i="7"/>
  <c r="C223" i="7"/>
  <c r="B214" i="7"/>
  <c r="C211" i="7"/>
  <c r="B202" i="7"/>
  <c r="C199" i="7"/>
  <c r="B190" i="7"/>
  <c r="C187" i="7"/>
  <c r="B178" i="7"/>
  <c r="C175" i="7"/>
  <c r="B166" i="7"/>
  <c r="C163" i="7"/>
  <c r="B154" i="7"/>
  <c r="C151" i="7"/>
  <c r="B142" i="7"/>
  <c r="C139" i="7"/>
  <c r="B130" i="7"/>
  <c r="C127" i="7"/>
  <c r="B118" i="7"/>
  <c r="C115" i="7"/>
  <c r="B106" i="7"/>
  <c r="C103" i="7"/>
  <c r="B94" i="7"/>
  <c r="C91" i="7"/>
  <c r="B82" i="7"/>
  <c r="C79" i="7"/>
  <c r="B70" i="7"/>
  <c r="C67" i="7"/>
  <c r="B58" i="7"/>
  <c r="C55" i="7"/>
  <c r="B46" i="7"/>
  <c r="C43" i="7"/>
  <c r="B34" i="7"/>
  <c r="C31" i="7"/>
  <c r="B22" i="7"/>
  <c r="C19" i="7"/>
  <c r="B307" i="7"/>
  <c r="C304" i="7"/>
  <c r="B295" i="7"/>
  <c r="C292" i="7"/>
  <c r="B283" i="7"/>
  <c r="C280" i="7"/>
  <c r="B271" i="7"/>
  <c r="C268" i="7"/>
  <c r="B259" i="7"/>
  <c r="C256" i="7"/>
  <c r="B247" i="7"/>
  <c r="C244" i="7"/>
  <c r="B235" i="7"/>
  <c r="C232" i="7"/>
  <c r="B223" i="7"/>
  <c r="C220" i="7"/>
  <c r="B211" i="7"/>
  <c r="C208" i="7"/>
  <c r="B199" i="7"/>
  <c r="C196" i="7"/>
  <c r="B187" i="7"/>
  <c r="C184" i="7"/>
  <c r="B175" i="7"/>
  <c r="C172" i="7"/>
  <c r="B163" i="7"/>
  <c r="C160" i="7"/>
  <c r="B151" i="7"/>
  <c r="C148" i="7"/>
  <c r="B139" i="7"/>
  <c r="C136" i="7"/>
  <c r="B127" i="7"/>
  <c r="C124" i="7"/>
  <c r="B115" i="7"/>
  <c r="C112" i="7"/>
  <c r="B103" i="7"/>
  <c r="C100" i="7"/>
  <c r="B91" i="7"/>
  <c r="C88" i="7"/>
  <c r="B79" i="7"/>
  <c r="C76" i="7"/>
  <c r="B67" i="7"/>
  <c r="C64" i="7"/>
  <c r="B55" i="7"/>
  <c r="C52" i="7"/>
  <c r="B43" i="7"/>
  <c r="C40" i="7"/>
  <c r="B31" i="7"/>
  <c r="B19" i="7"/>
  <c r="C541" i="7"/>
  <c r="B532" i="7"/>
  <c r="C529" i="7"/>
  <c r="B520" i="7"/>
  <c r="C517" i="7"/>
  <c r="B508" i="7"/>
  <c r="C505" i="7"/>
  <c r="B496" i="7"/>
  <c r="C493" i="7"/>
  <c r="B484" i="7"/>
  <c r="C481" i="7"/>
  <c r="B472" i="7"/>
  <c r="C469" i="7"/>
  <c r="B460" i="7"/>
  <c r="C457" i="7"/>
  <c r="B448" i="7"/>
  <c r="C445" i="7"/>
  <c r="B436" i="7"/>
  <c r="C433" i="7"/>
  <c r="B424" i="7"/>
  <c r="C421" i="7"/>
  <c r="B412" i="7"/>
  <c r="C409" i="7"/>
  <c r="B400" i="7"/>
  <c r="C397" i="7"/>
  <c r="B388" i="7"/>
  <c r="C385" i="7"/>
  <c r="B376" i="7"/>
  <c r="C373" i="7"/>
  <c r="B364" i="7"/>
  <c r="C361" i="7"/>
  <c r="B352" i="7"/>
  <c r="C349" i="7"/>
  <c r="B340" i="7"/>
  <c r="C337" i="7"/>
  <c r="B328" i="7"/>
  <c r="C325" i="7"/>
  <c r="B316" i="7"/>
  <c r="C313" i="7"/>
  <c r="B304" i="7"/>
  <c r="C301" i="7"/>
  <c r="B292" i="7"/>
  <c r="C289" i="7"/>
  <c r="B280" i="7"/>
  <c r="C277" i="7"/>
  <c r="B268" i="7"/>
  <c r="C265" i="7"/>
  <c r="B256" i="7"/>
  <c r="C253" i="7"/>
  <c r="B244" i="7"/>
  <c r="C241" i="7"/>
  <c r="B232" i="7"/>
  <c r="C229" i="7"/>
  <c r="B220" i="7"/>
  <c r="C217" i="7"/>
  <c r="B208" i="7"/>
  <c r="C205" i="7"/>
  <c r="B196" i="7"/>
  <c r="C193" i="7"/>
  <c r="B184" i="7"/>
  <c r="C181" i="7"/>
  <c r="B172" i="7"/>
  <c r="C169" i="7"/>
  <c r="B160" i="7"/>
  <c r="C157" i="7"/>
  <c r="B148" i="7"/>
  <c r="C145" i="7"/>
  <c r="B136" i="7"/>
  <c r="C133" i="7"/>
  <c r="B124" i="7"/>
  <c r="C121" i="7"/>
  <c r="B112" i="7"/>
  <c r="C109" i="7"/>
  <c r="B100" i="7"/>
  <c r="C97" i="7"/>
  <c r="B28" i="7"/>
  <c r="C25" i="7"/>
  <c r="C46" i="7"/>
  <c r="B88" i="7"/>
  <c r="C85" i="7"/>
  <c r="B76" i="7"/>
  <c r="C73" i="7"/>
  <c r="B64" i="7"/>
  <c r="C61" i="7"/>
  <c r="B52" i="7"/>
  <c r="C49" i="7"/>
  <c r="B40" i="7"/>
  <c r="C37" i="7"/>
  <c r="E5" i="4"/>
  <c r="D6" i="4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P7" i="7" l="1"/>
  <c r="O7" i="7"/>
  <c r="N7" i="7" l="1"/>
  <c r="M7" i="7" l="1"/>
  <c r="L7" i="7"/>
  <c r="K7" i="7"/>
  <c r="J7" i="7"/>
  <c r="I7" i="7"/>
  <c r="C7" i="7" l="1"/>
  <c r="B7" i="7"/>
  <c r="A3" i="3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7" authorId="0" shapeId="0" xr:uid="{904641DE-1C4B-4514-987D-F8D921F65A27}">
      <text>
        <r>
          <rPr>
            <sz val="9"/>
            <color indexed="81"/>
            <rFont val="MS P ゴシック"/>
            <family val="3"/>
            <charset val="128"/>
          </rPr>
          <t>12/29～1/3：年末年始のため</t>
        </r>
      </text>
    </comment>
    <comment ref="B15" authorId="0" shapeId="0" xr:uid="{CDDC8097-F1F1-43B5-B925-46FB586070FC}">
      <text>
        <r>
          <rPr>
            <sz val="9"/>
            <color indexed="81"/>
            <rFont val="MS P ゴシック"/>
            <family val="3"/>
            <charset val="128"/>
          </rPr>
          <t>11/3
休日のため</t>
        </r>
      </text>
    </comment>
  </commentList>
</comments>
</file>

<file path=xl/sharedStrings.xml><?xml version="1.0" encoding="utf-8"?>
<sst xmlns="http://schemas.openxmlformats.org/spreadsheetml/2006/main" count="44813" uniqueCount="371">
  <si>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</si>
  <si>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</si>
  <si>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</si>
  <si>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</si>
  <si>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</si>
  <si>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</si>
  <si>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</si>
  <si>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</si>
  <si>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</si>
  <si>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</si>
  <si>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</si>
  <si>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</si>
  <si>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</si>
  <si>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</si>
  <si>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</si>
  <si>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</si>
  <si>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</si>
  <si>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</si>
  <si>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</si>
  <si>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</si>
  <si>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</si>
  <si>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</si>
  <si>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</si>
  <si>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</si>
  <si>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</si>
  <si>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</si>
  <si>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</si>
  <si>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</si>
  <si>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</si>
  <si>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</si>
  <si>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</si>
  <si>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</si>
  <si>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</si>
  <si>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</si>
  <si>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</si>
  <si>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</si>
  <si>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</si>
  <si>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</si>
  <si>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</si>
  <si>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</si>
  <si>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</si>
  <si>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</si>
  <si>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</si>
  <si>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</si>
  <si>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</si>
  <si>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</si>
  <si>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</si>
  <si>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</si>
  <si>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</si>
  <si>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</si>
  <si>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</si>
  <si>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</si>
  <si>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</si>
  <si>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</si>
  <si>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</si>
  <si>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</si>
  <si>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</si>
  <si>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</si>
  <si>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</si>
  <si>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</si>
  <si>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</si>
  <si>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</si>
  <si>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</si>
  <si>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</si>
  <si>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</si>
  <si>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</si>
  <si>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</si>
  <si>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</si>
  <si>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</si>
  <si>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</si>
  <si>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</si>
  <si>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</si>
  <si>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</si>
  <si>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</si>
  <si>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</si>
  <si>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</si>
  <si>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</si>
  <si>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</si>
  <si>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</si>
  <si>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</si>
  <si>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</si>
  <si>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</si>
  <si>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</si>
  <si>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</si>
  <si>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</si>
  <si>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</si>
  <si>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</si>
  <si>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</si>
  <si>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</si>
  <si>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</si>
  <si>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</si>
  <si>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</si>
  <si>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</si>
  <si>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</si>
  <si>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</si>
  <si>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</si>
  <si>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</si>
  <si>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</si>
  <si>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</si>
  <si>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</si>
  <si>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</si>
  <si>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</si>
  <si>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</si>
  <si>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</si>
  <si>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</si>
  <si>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</si>
  <si>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</si>
  <si>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</si>
  <si>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</si>
  <si>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</si>
  <si>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</si>
  <si>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</si>
  <si>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</si>
  <si>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</si>
  <si>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</si>
  <si>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</si>
  <si>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</si>
  <si>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</si>
  <si>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</si>
  <si>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</si>
  <si>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</si>
  <si>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</si>
  <si>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</si>
  <si>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</si>
  <si>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</si>
  <si>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</si>
  <si>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</si>
  <si>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</si>
  <si>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</si>
  <si>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</si>
  <si>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</si>
  <si>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</si>
  <si>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</si>
  <si>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</si>
  <si>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</si>
  <si>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</si>
  <si>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</si>
  <si>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</si>
  <si>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</si>
  <si>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</si>
  <si>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</si>
  <si>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</si>
  <si>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</si>
  <si>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</si>
  <si>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</si>
  <si>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</si>
  <si>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</si>
  <si>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</si>
  <si>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</si>
  <si>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</si>
  <si>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</si>
  <si>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</si>
  <si>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</si>
  <si>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</si>
  <si>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</si>
  <si>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</si>
  <si>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</si>
  <si>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</si>
  <si>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</si>
  <si>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</si>
  <si>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</si>
  <si>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</si>
  <si>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</si>
  <si>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</si>
  <si>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</si>
  <si>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</si>
  <si>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</si>
  <si>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</si>
  <si>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</si>
  <si>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</si>
  <si>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</si>
  <si>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</si>
  <si>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</si>
  <si>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</si>
  <si>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</si>
  <si>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</si>
  <si>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</si>
  <si>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</si>
  <si>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</si>
  <si>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</si>
  <si>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</si>
  <si>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</si>
  <si>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</si>
  <si>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</si>
  <si>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</si>
  <si>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</si>
  <si>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</si>
  <si>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</si>
  <si>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</si>
  <si>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</si>
  <si>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</si>
  <si>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</si>
  <si>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</si>
  <si>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</si>
  <si>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</si>
  <si>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</si>
  <si>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</si>
  <si>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</si>
  <si>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</si>
  <si>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</si>
  <si>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</si>
  <si>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</si>
  <si>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</si>
  <si>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</si>
  <si>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</si>
  <si>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</si>
  <si>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</si>
  <si>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</si>
  <si>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</si>
  <si>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</si>
  <si>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</si>
  <si>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</si>
  <si>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</si>
  <si>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</si>
  <si>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</si>
  <si>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</si>
  <si>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</si>
  <si>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</si>
  <si>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</si>
  <si>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</si>
  <si>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</si>
  <si>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</si>
  <si>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</si>
  <si>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</si>
  <si>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</si>
  <si>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</si>
  <si>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</si>
  <si>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</si>
  <si>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</si>
  <si>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</si>
  <si>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</si>
  <si>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</si>
  <si>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</si>
  <si>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</si>
  <si>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</si>
  <si>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</si>
  <si>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</si>
  <si>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</si>
  <si>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</si>
  <si>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</si>
  <si>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</si>
  <si>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</si>
  <si>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</si>
  <si>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</si>
  <si>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</si>
  <si>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</si>
  <si>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</si>
  <si>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</si>
  <si>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</si>
  <si>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</si>
  <si>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</si>
  <si>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</si>
  <si>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</si>
  <si>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</si>
  <si>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</si>
  <si>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</si>
  <si>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</si>
  <si>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</si>
  <si>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</si>
  <si>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</si>
  <si>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</si>
  <si>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</si>
  <si>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</si>
  <si>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</si>
  <si>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</si>
  <si>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</si>
  <si>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</si>
  <si>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</si>
  <si>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</si>
  <si>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</si>
  <si>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</si>
  <si>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</si>
  <si>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</si>
  <si>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</si>
  <si>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</si>
  <si>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</si>
  <si>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</si>
  <si>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</si>
  <si>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</si>
  <si>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</si>
  <si>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</si>
  <si>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</si>
  <si>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</si>
  <si>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</si>
  <si>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</si>
  <si>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</si>
  <si>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</si>
  <si>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</si>
  <si>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</si>
  <si>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</si>
  <si>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</si>
  <si>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</si>
  <si>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</si>
  <si>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</si>
  <si>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</si>
  <si>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</si>
  <si>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</si>
  <si>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</si>
  <si>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</si>
  <si>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</si>
  <si>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</si>
  <si>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</si>
  <si>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</si>
  <si>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</si>
  <si>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</si>
  <si>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</si>
  <si>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</si>
  <si>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</si>
  <si>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</si>
  <si>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</si>
  <si>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</si>
  <si>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</si>
  <si>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</si>
  <si>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</si>
  <si>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</si>
  <si>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</si>
  <si>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</si>
  <si>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</si>
  <si>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</si>
  <si>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</si>
  <si>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</si>
  <si>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</si>
  <si>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</si>
  <si>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</si>
  <si>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</si>
  <si>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</si>
  <si>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</si>
  <si>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</si>
  <si>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</si>
  <si>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</si>
  <si>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</si>
  <si>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</si>
  <si>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</si>
  <si>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</si>
  <si>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</si>
  <si>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</si>
  <si>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</si>
  <si>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</si>
  <si>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</si>
  <si>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</si>
  <si>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</si>
  <si>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</si>
  <si>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</si>
  <si>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</si>
  <si>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</si>
  <si>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(日)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</si>
  <si>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</si>
  <si>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</si>
  <si>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</si>
  <si>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</si>
  <si>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</si>
  <si>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</si>
  <si>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</si>
  <si>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</si>
  <si>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</si>
  <si>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</si>
  <si>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</si>
  <si>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2021/11/2</t>
  </si>
  <si>
    <t>接種回数（合計）</t>
    <rPh sb="0" eb="2">
      <t>セッシュ</t>
    </rPh>
    <rPh sb="2" eb="4">
      <t>カイスウ</t>
    </rPh>
    <rPh sb="5" eb="7">
      <t>ゴウケイ</t>
    </rPh>
    <phoneticPr fontId="1"/>
  </si>
  <si>
    <t>３回目</t>
    <rPh sb="1" eb="3">
      <t>カイメ</t>
    </rPh>
    <phoneticPr fontId="1"/>
  </si>
  <si>
    <t>NA</t>
    <phoneticPr fontId="1"/>
  </si>
  <si>
    <t>3回目</t>
    <rPh sb="1" eb="3">
      <t>カイメ</t>
    </rPh>
    <phoneticPr fontId="1"/>
  </si>
  <si>
    <t>Vaccinated_3rd</t>
    <phoneticPr fontId="1"/>
  </si>
  <si>
    <t>各都道府県の検査陽性者の状況
（空港検疫、チャーター便案件を除く国内事例）</t>
    <phoneticPr fontId="1"/>
  </si>
  <si>
    <t>(月)</t>
    <rPh sb="1" eb="2">
      <t>ゲツ</t>
    </rPh>
    <phoneticPr fontId="6"/>
  </si>
  <si>
    <t>https://www.mhlw.go.jp/stf/seisakunitsuite/bunya/0000121431_00331.html</t>
    <phoneticPr fontId="1"/>
  </si>
  <si>
    <t>(水)</t>
    <rPh sb="1" eb="2">
      <t>スイ</t>
    </rPh>
    <phoneticPr fontId="6"/>
  </si>
  <si>
    <t>モデルナ社</t>
    <rPh sb="4" eb="5">
      <t>シャ</t>
    </rPh>
    <phoneticPr fontId="1"/>
  </si>
  <si>
    <t>（１月１２日公表時点）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</si>
  <si>
    <t>接種日別の追加接種の接種回数（合計）</t>
    <rPh sb="0" eb="2">
      <t>セッシュ</t>
    </rPh>
    <rPh sb="2" eb="3">
      <t>ヒ</t>
    </rPh>
    <rPh sb="3" eb="4">
      <t>ベツ</t>
    </rPh>
    <rPh sb="5" eb="7">
      <t>ツイカ</t>
    </rPh>
    <rPh sb="7" eb="9">
      <t>セッシュ</t>
    </rPh>
    <rPh sb="10" eb="12">
      <t>セッシュ</t>
    </rPh>
    <rPh sb="12" eb="14">
      <t>カイスウ</t>
    </rPh>
    <rPh sb="15" eb="17">
      <t>ゴウケイ</t>
    </rPh>
    <phoneticPr fontId="1"/>
  </si>
  <si>
    <t>接種日</t>
    <rPh sb="0" eb="2">
      <t>セッシュ</t>
    </rPh>
    <rPh sb="2" eb="3">
      <t>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</si>
</sst>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  <numFmt numFmtId="181" formatCode="#,##0_);[Red]\(#,##0\)"/>
  </numFmts>
  <fonts count="2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  <font>
      <sz val="9"/>
      <color indexed="81"/>
      <name val="MS P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3" fillId="0" borderId="0" applyFont="0" applyFill="0" applyBorder="0" applyAlignment="0" applyProtection="0">
      <alignment vertical="center"/>
    </xf>
  </cellStyleXfs>
  <cellXfs count="170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1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4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179" fontId="13" fillId="0" borderId="0" xfId="0" applyNumberFormat="1" applyFont="1" applyFill="1" applyBorder="1" applyAlignment="1">
      <alignment horizontal="right" vertical="center"/>
    </xf>
    <xf numFmtId="179" fontId="13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2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4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12" fillId="0" borderId="0" xfId="0" applyFont="1">
      <alignment vertical="center"/>
    </xf>
    <xf numFmtId="176" fontId="11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7" fillId="0" borderId="0" xfId="0" applyNumberFormat="1" applyFont="1" applyFill="1" applyBorder="1" applyAlignment="1">
      <alignment horizontal="center" vertical="center" wrapText="1"/>
    </xf>
    <xf numFmtId="180" fontId="20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 indent="2"/>
    </xf>
    <xf numFmtId="3" fontId="25" fillId="0" borderId="1" xfId="0" applyNumberFormat="1" applyFont="1" applyBorder="1" applyAlignment="1">
      <alignment horizontal="right" vertical="top" shrinkToFit="1"/>
    </xf>
    <xf numFmtId="1" fontId="25" fillId="0" borderId="1" xfId="0" applyNumberFormat="1" applyFont="1" applyBorder="1" applyAlignment="1">
      <alignment horizontal="right" vertical="top" shrinkToFit="1"/>
    </xf>
    <xf numFmtId="0" fontId="23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3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180" fontId="21" fillId="0" borderId="20" xfId="0" applyNumberFormat="1" applyFont="1" applyBorder="1" applyAlignment="1">
      <alignment horizontal="center" vertical="center" shrinkToFit="1"/>
    </xf>
    <xf numFmtId="181" fontId="0" fillId="0" borderId="12" xfId="0" applyNumberFormat="1" applyBorder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3" fontId="25" fillId="0" borderId="19" xfId="0" applyNumberFormat="1" applyFont="1" applyBorder="1" applyAlignment="1">
      <alignment horizontal="left" vertical="top" indent="1" shrinkToFit="1"/>
    </xf>
    <xf numFmtId="3" fontId="25" fillId="0" borderId="20" xfId="0" applyNumberFormat="1" applyFont="1" applyBorder="1" applyAlignment="1">
      <alignment horizontal="left" vertical="top" indent="1" shrinkToFit="1"/>
    </xf>
    <xf numFmtId="3" fontId="25" fillId="0" borderId="19" xfId="0" applyNumberFormat="1" applyFont="1" applyBorder="1" applyAlignment="1">
      <alignment horizontal="left" vertical="top" indent="3" shrinkToFit="1"/>
    </xf>
    <xf numFmtId="3" fontId="25" fillId="0" borderId="20" xfId="0" applyNumberFormat="1" applyFont="1" applyBorder="1" applyAlignment="1">
      <alignment horizontal="left" vertical="top" indent="3" shrinkToFit="1"/>
    </xf>
    <xf numFmtId="1" fontId="25" fillId="0" borderId="19" xfId="0" applyNumberFormat="1" applyFont="1" applyBorder="1" applyAlignment="1">
      <alignment horizontal="left" vertical="top" indent="4" shrinkToFit="1"/>
    </xf>
    <xf numFmtId="1" fontId="25" fillId="0" borderId="20" xfId="0" applyNumberFormat="1" applyFont="1" applyBorder="1" applyAlignment="1">
      <alignment horizontal="left" vertical="top" indent="4" shrinkToFit="1"/>
    </xf>
    <xf numFmtId="3" fontId="25" fillId="0" borderId="19" xfId="0" applyNumberFormat="1" applyFont="1" applyBorder="1" applyAlignment="1">
      <alignment horizontal="left" vertical="top" indent="2" shrinkToFit="1"/>
    </xf>
    <xf numFmtId="3" fontId="25" fillId="0" borderId="20" xfId="0" applyNumberFormat="1" applyFont="1" applyBorder="1" applyAlignment="1">
      <alignment horizontal="left" vertical="top" indent="2" shrinkToFit="1"/>
    </xf>
    <xf numFmtId="0" fontId="23" fillId="0" borderId="13" xfId="0" applyFont="1" applyBorder="1" applyAlignment="1">
      <alignment horizontal="left" vertical="top" wrapText="1" indent="1"/>
    </xf>
    <xf numFmtId="0" fontId="23" fillId="0" borderId="8" xfId="0" applyFont="1" applyBorder="1" applyAlignment="1">
      <alignment horizontal="left" vertical="top" wrapText="1" indent="1"/>
    </xf>
    <xf numFmtId="0" fontId="23" fillId="0" borderId="17" xfId="0" applyFont="1" applyBorder="1" applyAlignment="1">
      <alignment horizontal="left" vertical="top" wrapText="1" indent="1"/>
    </xf>
    <xf numFmtId="0" fontId="23" fillId="0" borderId="18" xfId="0" applyFont="1" applyBorder="1" applyAlignment="1">
      <alignment horizontal="left" vertical="top" wrapText="1" indent="1"/>
    </xf>
    <xf numFmtId="0" fontId="23" fillId="0" borderId="6" xfId="0" applyFont="1" applyBorder="1" applyAlignment="1">
      <alignment horizontal="left" vertical="top" wrapText="1" indent="1"/>
    </xf>
    <xf numFmtId="0" fontId="23" fillId="0" borderId="7" xfId="0" applyFont="1" applyBorder="1" applyAlignment="1">
      <alignment horizontal="left" vertical="top" wrapText="1" indent="1"/>
    </xf>
    <xf numFmtId="0" fontId="7" fillId="0" borderId="0" xfId="1" applyFont="1" applyAlignment="1">
      <alignment horizontal="center" vertical="top" wrapText="1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3" fillId="0" borderId="13" xfId="0" applyFont="1" applyBorder="1" applyAlignment="1">
      <alignment horizontal="left" vertical="top" wrapText="1"/>
    </xf>
    <xf numFmtId="0" fontId="23" fillId="0" borderId="8" xfId="0" applyFont="1" applyBorder="1" applyAlignment="1">
      <alignment horizontal="left" vertical="top" wrapText="1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19" fillId="4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4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181" fontId="6" fillId="0" borderId="12" xfId="4" applyNumberFormat="1" applyFont="1" applyBorder="1" applyAlignment="1">
      <alignment horizontal="right" vertical="center"/>
    </xf>
    <xf numFmtId="181" fontId="6" fillId="0" borderId="12" xfId="4" applyNumberFormat="1" applyFont="1" applyBorder="1">
      <alignment vertical="center"/>
    </xf>
    <xf numFmtId="181" fontId="14" fillId="0" borderId="12" xfId="4" applyNumberFormat="1" applyFont="1" applyBorder="1">
      <alignment vertical="center"/>
    </xf>
    <xf numFmtId="181" fontId="6" fillId="0" borderId="12" xfId="4" applyNumberFormat="1" applyFont="1" applyFill="1" applyBorder="1" applyAlignment="1">
      <alignment horizontal="right" vertical="center"/>
    </xf>
    <xf numFmtId="0" fontId="14" fillId="0" borderId="0" xfId="0" applyFont="1" applyAlignment="1">
      <alignment horizontal="right" vertical="center"/>
    </xf>
    <xf numFmtId="0" fontId="6" fillId="0" borderId="21" xfId="0" applyFont="1" applyBorder="1" applyAlignment="1">
      <alignment vertical="center" wrapText="1"/>
    </xf>
    <xf numFmtId="181" fontId="6" fillId="0" borderId="1" xfId="4" applyNumberFormat="1" applyFont="1" applyBorder="1" applyAlignment="1">
      <alignment horizontal="right" vertical="center"/>
    </xf>
    <xf numFmtId="0" fontId="6" fillId="0" borderId="21" xfId="0" applyFont="1" applyBorder="1" applyAlignment="1">
      <alignment horizontal="center" vertical="center"/>
    </xf>
    <xf numFmtId="181" fontId="0" fillId="0" borderId="1" xfId="0" applyNumberFormat="1" applyBorder="1">
      <alignment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2</xdr:row>
          <xdr:rowOff>22860</xdr:rowOff>
        </xdr:from>
        <xdr:to>
          <xdr:col>2</xdr:col>
          <xdr:colOff>137160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Sheet1作成以降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31.html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518" Type="http://schemas.openxmlformats.org/officeDocument/2006/relationships/printerSettings" Target="../printerSettings/printerSettings5.bin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Q2114"/>
  <sheetViews>
    <sheetView workbookViewId="0">
      <pane ySplit="1" topLeftCell="A1234" activePane="bottomLeft" state="frozen"/>
      <selection activeCell="O1257" sqref="O1257:Q2108"/>
      <selection pane="bottomLeft" activeCell="O1257" sqref="O1257:Q2108"/>
    </sheetView>
  </sheetViews>
  <sheetFormatPr defaultRowHeight="17.7"/>
  <cols>
    <col min="1" max="1" width="11.09375" style="32" bestFit="1" customWidth="1"/>
  </cols>
  <sheetData>
    <row r="1" spans="1:17" ht="18.3">
      <c r="A1" s="78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283</v>
      </c>
      <c r="P1" s="42" t="s">
        <v>284</v>
      </c>
      <c r="Q1" s="104" t="s">
        <v>362</v>
      </c>
    </row>
    <row r="2" spans="1:17">
      <c r="A2" s="79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7">
      <c r="A3" s="79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7">
      <c r="A4" s="79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7">
      <c r="A5" s="79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7">
      <c r="A6" s="79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7">
      <c r="A7" s="79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7">
      <c r="A8" s="79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7">
      <c r="A9" s="79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7">
      <c r="A10" s="79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7">
      <c r="A11" s="79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Q11" s="26"/>
    </row>
    <row r="12" spans="1:17">
      <c r="A12" s="79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  <c r="Q12" s="26"/>
    </row>
    <row r="13" spans="1:17">
      <c r="A13" s="79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  <c r="Q13" s="26"/>
    </row>
    <row r="14" spans="1:17">
      <c r="A14" s="79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  <c r="Q14" s="26"/>
    </row>
    <row r="15" spans="1:17">
      <c r="A15" s="79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  <c r="Q15" s="26"/>
    </row>
    <row r="16" spans="1:17">
      <c r="A16" s="79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  <c r="Q16" s="26"/>
    </row>
    <row r="17" spans="1:17">
      <c r="A17" s="79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  <c r="Q17" s="26"/>
    </row>
    <row r="18" spans="1:17">
      <c r="A18" s="79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  <c r="Q18" s="26"/>
    </row>
    <row r="19" spans="1:17">
      <c r="A19" s="79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  <c r="Q19" s="26"/>
    </row>
    <row r="20" spans="1:17">
      <c r="A20" s="79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  <c r="Q20" s="26"/>
    </row>
    <row r="21" spans="1:17">
      <c r="A21" s="79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  <c r="Q21" s="26"/>
    </row>
    <row r="22" spans="1:17">
      <c r="A22" s="79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  <c r="Q22" s="26"/>
    </row>
    <row r="23" spans="1:17">
      <c r="A23" s="79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  <c r="Q23" s="26"/>
    </row>
    <row r="24" spans="1:17">
      <c r="A24" s="79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  <c r="Q24" s="26"/>
    </row>
    <row r="25" spans="1:17">
      <c r="A25" s="79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  <c r="Q25" s="26"/>
    </row>
    <row r="26" spans="1:17">
      <c r="A26" s="79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  <c r="Q26" s="26"/>
    </row>
    <row r="27" spans="1:17">
      <c r="A27" s="79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  <c r="Q27" s="26"/>
    </row>
    <row r="28" spans="1:17">
      <c r="A28" s="79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  <c r="Q28" s="26"/>
    </row>
    <row r="29" spans="1:17">
      <c r="A29" s="79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  <c r="Q29" s="26"/>
    </row>
    <row r="30" spans="1:17">
      <c r="A30" s="79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  <c r="Q30" s="26"/>
    </row>
    <row r="31" spans="1:17">
      <c r="A31" s="79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  <c r="Q31" s="26"/>
    </row>
    <row r="32" spans="1:17">
      <c r="A32" s="79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  <c r="Q32" s="26"/>
    </row>
    <row r="33" spans="1:17">
      <c r="A33" s="79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  <c r="Q33" s="26"/>
    </row>
    <row r="34" spans="1:17">
      <c r="A34" s="79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  <c r="Q34" s="26"/>
    </row>
    <row r="35" spans="1:17">
      <c r="A35" s="79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  <c r="Q35" s="26"/>
    </row>
    <row r="36" spans="1:17">
      <c r="A36" s="79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  <c r="Q36" s="26"/>
    </row>
    <row r="37" spans="1:17">
      <c r="A37" s="79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  <c r="Q37" s="26"/>
    </row>
    <row r="38" spans="1:17">
      <c r="A38" s="79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  <c r="Q38" s="26"/>
    </row>
    <row r="39" spans="1:17">
      <c r="A39" s="79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  <c r="Q39" s="26"/>
    </row>
    <row r="40" spans="1:17">
      <c r="A40" s="79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  <c r="Q40" s="26"/>
    </row>
    <row r="41" spans="1:17">
      <c r="A41" s="79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  <c r="Q41" s="26"/>
    </row>
    <row r="42" spans="1:17">
      <c r="A42" s="79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  <c r="Q42" s="26"/>
    </row>
    <row r="43" spans="1:17">
      <c r="A43" s="79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  <c r="Q43" s="26"/>
    </row>
    <row r="44" spans="1:17">
      <c r="A44" s="79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  <c r="Q44" s="26"/>
    </row>
    <row r="45" spans="1:17">
      <c r="A45" s="79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  <c r="Q45" s="26"/>
    </row>
    <row r="46" spans="1:17">
      <c r="A46" s="79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  <c r="Q46" s="26"/>
    </row>
    <row r="47" spans="1:17">
      <c r="A47" s="79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  <c r="Q47" s="26"/>
    </row>
    <row r="48" spans="1:17">
      <c r="A48" s="79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  <c r="Q48" s="26"/>
    </row>
    <row r="49" spans="1:17">
      <c r="A49" s="79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Q49" s="26"/>
    </row>
    <row r="50" spans="1:17">
      <c r="A50" s="79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  <c r="Q50" s="26"/>
    </row>
    <row r="51" spans="1:17">
      <c r="A51" s="79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  <c r="Q51" s="26"/>
    </row>
    <row r="52" spans="1:17">
      <c r="A52" s="79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Q52" s="26"/>
    </row>
    <row r="53" spans="1:17">
      <c r="A53" s="79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  <c r="Q53" s="26"/>
    </row>
    <row r="54" spans="1:17">
      <c r="A54" s="79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  <c r="Q54" s="26"/>
    </row>
    <row r="55" spans="1:17">
      <c r="A55" s="79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Q55" s="26"/>
    </row>
    <row r="56" spans="1:17">
      <c r="A56" s="79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  <c r="Q56" s="26"/>
    </row>
    <row r="57" spans="1:17">
      <c r="A57" s="79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  <c r="Q57" s="26"/>
    </row>
    <row r="58" spans="1:17">
      <c r="A58" s="79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Q58" s="26"/>
    </row>
    <row r="59" spans="1:17">
      <c r="A59" s="79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  <c r="Q59" s="26"/>
    </row>
    <row r="60" spans="1:17">
      <c r="A60" s="79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  <c r="Q60" s="26"/>
    </row>
    <row r="61" spans="1:17">
      <c r="A61" s="79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Q61" s="26"/>
    </row>
    <row r="62" spans="1:17">
      <c r="A62" s="79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  <c r="Q62" s="26"/>
    </row>
    <row r="63" spans="1:17">
      <c r="A63" s="79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  <c r="Q63" s="26"/>
    </row>
    <row r="64" spans="1:17">
      <c r="A64" s="79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Q64" s="26"/>
    </row>
    <row r="65" spans="1:17">
      <c r="A65" s="79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  <c r="Q65" s="26"/>
    </row>
    <row r="66" spans="1:17">
      <c r="A66" s="79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  <c r="Q66" s="26"/>
    </row>
    <row r="67" spans="1:17">
      <c r="A67" s="79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Q67" s="26"/>
    </row>
    <row r="68" spans="1:17">
      <c r="A68" s="79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  <c r="Q68" s="26"/>
    </row>
    <row r="69" spans="1:17">
      <c r="A69" s="79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  <c r="Q69" s="26"/>
    </row>
    <row r="70" spans="1:17">
      <c r="A70" s="79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Q70" s="26"/>
    </row>
    <row r="71" spans="1:17">
      <c r="A71" s="79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  <c r="Q71" s="26"/>
    </row>
    <row r="72" spans="1:17">
      <c r="A72" s="79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  <c r="Q72" s="26"/>
    </row>
    <row r="73" spans="1:17">
      <c r="A73" s="79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Q73" s="26"/>
    </row>
    <row r="74" spans="1:17">
      <c r="A74" s="79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  <c r="Q74" s="26"/>
    </row>
    <row r="75" spans="1:17">
      <c r="A75" s="79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  <c r="Q75" s="26"/>
    </row>
    <row r="76" spans="1:17">
      <c r="A76" s="79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Q76" s="26"/>
    </row>
    <row r="77" spans="1:17">
      <c r="A77" s="79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  <c r="Q77" s="26"/>
    </row>
    <row r="78" spans="1:17">
      <c r="A78" s="79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  <c r="Q78" s="26"/>
    </row>
    <row r="79" spans="1:17">
      <c r="A79" s="79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Q79" s="26"/>
    </row>
    <row r="80" spans="1:17">
      <c r="A80" s="79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  <c r="Q80" s="26"/>
    </row>
    <row r="81" spans="1:17">
      <c r="A81" s="79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  <c r="Q81" s="26"/>
    </row>
    <row r="82" spans="1:17">
      <c r="A82" s="79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Q82" s="26"/>
    </row>
    <row r="83" spans="1:17">
      <c r="A83" s="79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  <c r="Q83" s="26"/>
    </row>
    <row r="84" spans="1:17">
      <c r="A84" s="79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  <c r="Q84" s="26"/>
    </row>
    <row r="85" spans="1:17">
      <c r="A85" s="79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Q85" s="26"/>
    </row>
    <row r="86" spans="1:17">
      <c r="A86" s="79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Q86" s="26"/>
    </row>
    <row r="87" spans="1:17">
      <c r="A87" s="79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  <c r="Q87" s="26"/>
    </row>
    <row r="88" spans="1:17">
      <c r="A88" s="79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Q88" s="26"/>
    </row>
    <row r="89" spans="1:17">
      <c r="A89" s="79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  <c r="Q89" s="26"/>
    </row>
    <row r="90" spans="1:17">
      <c r="A90" s="79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  <c r="Q90" s="26"/>
    </row>
    <row r="91" spans="1:17">
      <c r="A91" s="79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Q91" s="26"/>
    </row>
    <row r="92" spans="1:17">
      <c r="A92" s="79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  <c r="Q92" s="26"/>
    </row>
    <row r="93" spans="1:17">
      <c r="A93" s="79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  <c r="Q93" s="26"/>
    </row>
    <row r="94" spans="1:17">
      <c r="A94" s="79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Q94" s="26"/>
    </row>
    <row r="95" spans="1:17">
      <c r="A95" s="79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  <c r="Q95" s="26"/>
    </row>
    <row r="96" spans="1:17">
      <c r="A96" s="79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  <c r="Q96" s="26"/>
    </row>
    <row r="97" spans="1:17">
      <c r="A97" s="79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Q97" s="26"/>
    </row>
    <row r="98" spans="1:17">
      <c r="A98" s="79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  <c r="Q98" s="26"/>
    </row>
    <row r="99" spans="1:17">
      <c r="A99" s="79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  <c r="Q99" s="26"/>
    </row>
    <row r="100" spans="1:17">
      <c r="A100" s="79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  <c r="Q100" s="26"/>
    </row>
    <row r="101" spans="1:17">
      <c r="A101" s="79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  <c r="Q101" s="26"/>
    </row>
    <row r="102" spans="1:17">
      <c r="A102" s="79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  <c r="Q102" s="26"/>
    </row>
    <row r="103" spans="1:17">
      <c r="A103" s="79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  <c r="Q103" s="26"/>
    </row>
    <row r="104" spans="1:17">
      <c r="A104" s="79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  <c r="Q104" s="26"/>
    </row>
    <row r="105" spans="1:17">
      <c r="A105" s="79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  <c r="Q105" s="26"/>
    </row>
    <row r="106" spans="1:17">
      <c r="A106" s="79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  <c r="Q106" s="26"/>
    </row>
    <row r="107" spans="1:17">
      <c r="A107" s="79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  <c r="Q107" s="26"/>
    </row>
    <row r="108" spans="1:17">
      <c r="A108" s="79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  <c r="Q108" s="26"/>
    </row>
    <row r="109" spans="1:17">
      <c r="A109" s="79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  <c r="Q109" s="26"/>
    </row>
    <row r="110" spans="1:17">
      <c r="A110" s="79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  <c r="Q110" s="26"/>
    </row>
    <row r="111" spans="1:17">
      <c r="A111" s="79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  <c r="Q111" s="26"/>
    </row>
    <row r="112" spans="1:17">
      <c r="A112" s="79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  <c r="Q112" s="26"/>
    </row>
    <row r="113" spans="1:17">
      <c r="A113" s="79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  <c r="Q113" s="26"/>
    </row>
    <row r="114" spans="1:17">
      <c r="A114" s="79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  <c r="Q114" s="26"/>
    </row>
    <row r="115" spans="1:17">
      <c r="A115" s="79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  <c r="Q115" s="26"/>
    </row>
    <row r="116" spans="1:17">
      <c r="A116" s="79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  <c r="Q116" s="26"/>
    </row>
    <row r="117" spans="1:17">
      <c r="A117" s="79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  <c r="Q117" s="26"/>
    </row>
    <row r="118" spans="1:17">
      <c r="A118" s="79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  <c r="Q118" s="26"/>
    </row>
    <row r="119" spans="1:17">
      <c r="A119" s="79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  <c r="Q119" s="26"/>
    </row>
    <row r="120" spans="1:17">
      <c r="A120" s="79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  <c r="Q120" s="26"/>
    </row>
    <row r="121" spans="1:17">
      <c r="A121" s="79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  <c r="Q121" s="26"/>
    </row>
    <row r="122" spans="1:17">
      <c r="A122" s="79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  <c r="Q122" s="26"/>
    </row>
    <row r="123" spans="1:17">
      <c r="A123" s="79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  <c r="Q123" s="26"/>
    </row>
    <row r="124" spans="1:17">
      <c r="A124" s="79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  <c r="Q124" s="26"/>
    </row>
    <row r="125" spans="1:17">
      <c r="A125" s="79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  <c r="Q125" s="26"/>
    </row>
    <row r="126" spans="1:17">
      <c r="A126" s="79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  <c r="Q126" s="26"/>
    </row>
    <row r="127" spans="1:17">
      <c r="A127" s="79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  <c r="Q127" s="26"/>
    </row>
    <row r="128" spans="1:17">
      <c r="A128" s="79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  <c r="Q128" s="26"/>
    </row>
    <row r="129" spans="1:17">
      <c r="A129" s="79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  <c r="Q129" s="26"/>
    </row>
    <row r="130" spans="1:17">
      <c r="A130" s="79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  <c r="Q130" s="26"/>
    </row>
    <row r="131" spans="1:17">
      <c r="A131" s="79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  <c r="Q131" s="26"/>
    </row>
    <row r="132" spans="1:17">
      <c r="A132" s="79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  <c r="Q132" s="26"/>
    </row>
    <row r="133" spans="1:17">
      <c r="A133" s="79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  <c r="Q133" s="26"/>
    </row>
    <row r="134" spans="1:17">
      <c r="A134" s="79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  <c r="Q134" s="26"/>
    </row>
    <row r="135" spans="1:17">
      <c r="A135" s="79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  <c r="Q135" s="26"/>
    </row>
    <row r="136" spans="1:17">
      <c r="A136" s="79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  <c r="Q136" s="26"/>
    </row>
    <row r="137" spans="1:17">
      <c r="A137" s="79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  <c r="Q137" s="26"/>
    </row>
    <row r="138" spans="1:17">
      <c r="A138" s="79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  <c r="Q138" s="26"/>
    </row>
    <row r="139" spans="1:17">
      <c r="A139" s="79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  <c r="Q139" s="26"/>
    </row>
    <row r="140" spans="1:17">
      <c r="A140" s="79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  <c r="Q140" s="26"/>
    </row>
    <row r="141" spans="1:17">
      <c r="A141" s="79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  <c r="Q141" s="26"/>
    </row>
    <row r="142" spans="1:17">
      <c r="A142" s="79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  <c r="Q142" s="26"/>
    </row>
    <row r="143" spans="1:17">
      <c r="A143" s="79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  <c r="Q143" s="26"/>
    </row>
    <row r="144" spans="1:17">
      <c r="A144" s="79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  <c r="Q144" s="26"/>
    </row>
    <row r="145" spans="1:17">
      <c r="A145" s="79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  <c r="Q145" s="26"/>
    </row>
    <row r="146" spans="1:17">
      <c r="A146" s="79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  <c r="Q146" s="26"/>
    </row>
    <row r="147" spans="1:17">
      <c r="A147" s="79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  <c r="Q147" s="26"/>
    </row>
    <row r="148" spans="1:17">
      <c r="A148" s="79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  <c r="Q148" s="26"/>
    </row>
    <row r="149" spans="1:17">
      <c r="A149" s="79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  <c r="Q149" s="26"/>
    </row>
    <row r="150" spans="1:17">
      <c r="A150" s="79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  <c r="Q150" s="26"/>
    </row>
    <row r="151" spans="1:17">
      <c r="A151" s="79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  <c r="Q151" s="26"/>
    </row>
    <row r="152" spans="1:17">
      <c r="A152" s="79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  <c r="Q152" s="26"/>
    </row>
    <row r="153" spans="1:17">
      <c r="A153" s="79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  <c r="Q153" s="26"/>
    </row>
    <row r="154" spans="1:17">
      <c r="A154" s="79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  <c r="Q154" s="26"/>
    </row>
    <row r="155" spans="1:17">
      <c r="A155" s="79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  <c r="Q155" s="26"/>
    </row>
    <row r="156" spans="1:17">
      <c r="A156" s="79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  <c r="Q156" s="26"/>
    </row>
    <row r="157" spans="1:17">
      <c r="A157" s="79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  <c r="Q157" s="26"/>
    </row>
    <row r="158" spans="1:17">
      <c r="A158" s="79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  <c r="Q158" s="26"/>
    </row>
    <row r="159" spans="1:17">
      <c r="A159" s="79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  <c r="Q159" s="26"/>
    </row>
    <row r="160" spans="1:17">
      <c r="A160" s="79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  <c r="Q160" s="26"/>
    </row>
    <row r="161" spans="1:17">
      <c r="A161" s="79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  <c r="Q161" s="26"/>
    </row>
    <row r="162" spans="1:17">
      <c r="A162" s="79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  <c r="Q162" s="26"/>
    </row>
    <row r="163" spans="1:17">
      <c r="A163" s="79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  <c r="Q163" s="26"/>
    </row>
    <row r="164" spans="1:17">
      <c r="A164" s="79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  <c r="Q164" s="26"/>
    </row>
    <row r="165" spans="1:17">
      <c r="A165" s="79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  <c r="Q165" s="26"/>
    </row>
    <row r="166" spans="1:17">
      <c r="A166" s="79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  <c r="Q166" s="26"/>
    </row>
    <row r="167" spans="1:17">
      <c r="A167" s="79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  <c r="Q167" s="26"/>
    </row>
    <row r="168" spans="1:17">
      <c r="A168" s="79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  <c r="Q168" s="26"/>
    </row>
    <row r="169" spans="1:17">
      <c r="A169" s="79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  <c r="Q169" s="26"/>
    </row>
    <row r="170" spans="1:17">
      <c r="A170" s="79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  <c r="Q170" s="26"/>
    </row>
    <row r="171" spans="1:17">
      <c r="A171" s="79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  <c r="Q171" s="26"/>
    </row>
    <row r="172" spans="1:17">
      <c r="A172" s="79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  <c r="Q172" s="26"/>
    </row>
    <row r="173" spans="1:17">
      <c r="A173" s="79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  <c r="Q173" s="26"/>
    </row>
    <row r="174" spans="1:17">
      <c r="A174" s="79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  <c r="Q174" s="26"/>
    </row>
    <row r="175" spans="1:17">
      <c r="A175" s="79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  <c r="Q175" s="26"/>
    </row>
    <row r="176" spans="1:17">
      <c r="A176" s="79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  <c r="Q176" s="26"/>
    </row>
    <row r="177" spans="1:17">
      <c r="A177" s="79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  <c r="Q177" s="26"/>
    </row>
    <row r="178" spans="1:17">
      <c r="A178" s="79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  <c r="Q178" s="26"/>
    </row>
    <row r="179" spans="1:17">
      <c r="A179" s="79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  <c r="Q179" s="26"/>
    </row>
    <row r="180" spans="1:17">
      <c r="A180" s="79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  <c r="Q180" s="26"/>
    </row>
    <row r="181" spans="1:17">
      <c r="A181" s="79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  <c r="Q181" s="26"/>
    </row>
    <row r="182" spans="1:17">
      <c r="A182" s="79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  <c r="Q182" s="26"/>
    </row>
    <row r="183" spans="1:17">
      <c r="A183" s="79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  <c r="Q183" s="26"/>
    </row>
    <row r="184" spans="1:17">
      <c r="A184" s="79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  <c r="Q184" s="26"/>
    </row>
    <row r="185" spans="1:17">
      <c r="A185" s="79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  <c r="Q185" s="26"/>
    </row>
    <row r="186" spans="1:17">
      <c r="A186" s="79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  <c r="Q186" s="26"/>
    </row>
    <row r="187" spans="1:17">
      <c r="A187" s="79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  <c r="Q187" s="26"/>
    </row>
    <row r="188" spans="1:17">
      <c r="A188" s="79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  <c r="Q188" s="26"/>
    </row>
    <row r="189" spans="1:17">
      <c r="A189" s="79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  <c r="Q189" s="26"/>
    </row>
    <row r="190" spans="1:17">
      <c r="A190" s="79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  <c r="Q190" s="26"/>
    </row>
    <row r="191" spans="1:17">
      <c r="A191" s="79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  <c r="Q191" s="26"/>
    </row>
    <row r="192" spans="1:17">
      <c r="A192" s="79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  <c r="Q192" s="26"/>
    </row>
    <row r="193" spans="1:17">
      <c r="A193" s="79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  <c r="Q193" s="26"/>
    </row>
    <row r="194" spans="1:17">
      <c r="A194" s="79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  <c r="Q194" s="26"/>
    </row>
    <row r="195" spans="1:17">
      <c r="A195" s="79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  <c r="Q195" s="26"/>
    </row>
    <row r="196" spans="1:17">
      <c r="A196" s="79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  <c r="Q196" s="26"/>
    </row>
    <row r="197" spans="1:17">
      <c r="A197" s="79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  <c r="Q197" s="26"/>
    </row>
    <row r="198" spans="1:17">
      <c r="A198" s="79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  <c r="Q198" s="26"/>
    </row>
    <row r="199" spans="1:17">
      <c r="A199" s="79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  <c r="Q199" s="26"/>
    </row>
    <row r="200" spans="1:17">
      <c r="A200" s="79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  <c r="Q200" s="26"/>
    </row>
    <row r="201" spans="1:17">
      <c r="A201" s="79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  <c r="Q201" s="26"/>
    </row>
    <row r="202" spans="1:17">
      <c r="A202" s="79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  <c r="Q202" s="26"/>
    </row>
    <row r="203" spans="1:17">
      <c r="A203" s="79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  <c r="Q203" s="26"/>
    </row>
    <row r="204" spans="1:17">
      <c r="A204" s="79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  <c r="Q204" s="26"/>
    </row>
    <row r="205" spans="1:17">
      <c r="A205" s="79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  <c r="Q205" s="26"/>
    </row>
    <row r="206" spans="1:17">
      <c r="A206" s="79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  <c r="Q206" s="26"/>
    </row>
    <row r="207" spans="1:17">
      <c r="A207" s="79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  <c r="Q207" s="26"/>
    </row>
    <row r="208" spans="1:17">
      <c r="A208" s="79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  <c r="Q208" s="26"/>
    </row>
    <row r="209" spans="1:17">
      <c r="A209" s="79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  <c r="Q209" s="26"/>
    </row>
    <row r="210" spans="1:17">
      <c r="A210" s="79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  <c r="Q210" s="26"/>
    </row>
    <row r="211" spans="1:17">
      <c r="A211" s="79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  <c r="Q211" s="26"/>
    </row>
    <row r="212" spans="1:17">
      <c r="A212" s="79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  <c r="Q212" s="26"/>
    </row>
    <row r="213" spans="1:17">
      <c r="A213" s="79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  <c r="Q213" s="26"/>
    </row>
    <row r="214" spans="1:17">
      <c r="A214" s="79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  <c r="Q214" s="26"/>
    </row>
    <row r="215" spans="1:17">
      <c r="A215" s="79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  <c r="Q215" s="26"/>
    </row>
    <row r="216" spans="1:17">
      <c r="A216" s="79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  <c r="Q216" s="26"/>
    </row>
    <row r="217" spans="1:17">
      <c r="A217" s="79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  <c r="Q217" s="26"/>
    </row>
    <row r="218" spans="1:17">
      <c r="A218" s="79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  <c r="Q218" s="26"/>
    </row>
    <row r="219" spans="1:17">
      <c r="A219" s="79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  <c r="Q219" s="26"/>
    </row>
    <row r="220" spans="1:17">
      <c r="A220" s="79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  <c r="Q220" s="26"/>
    </row>
    <row r="221" spans="1:17">
      <c r="A221" s="79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  <c r="Q221" s="26"/>
    </row>
    <row r="222" spans="1:17">
      <c r="A222" s="79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  <c r="Q222" s="26"/>
    </row>
    <row r="223" spans="1:17">
      <c r="A223" s="79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  <c r="Q223" s="26"/>
    </row>
    <row r="224" spans="1:17">
      <c r="A224" s="79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  <c r="Q224" s="26"/>
    </row>
    <row r="225" spans="1:17">
      <c r="A225" s="79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  <c r="Q225" s="26"/>
    </row>
    <row r="226" spans="1:17">
      <c r="A226" s="79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  <c r="Q226" s="26"/>
    </row>
    <row r="227" spans="1:17">
      <c r="A227" s="79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  <c r="Q227" s="26"/>
    </row>
    <row r="228" spans="1:17">
      <c r="A228" s="79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  <c r="Q228" s="26"/>
    </row>
    <row r="229" spans="1:17">
      <c r="A229" s="79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  <c r="Q229" s="26"/>
    </row>
    <row r="230" spans="1:17">
      <c r="A230" s="79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  <c r="Q230" s="26"/>
    </row>
    <row r="231" spans="1:17">
      <c r="A231" s="79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  <c r="Q231" s="26"/>
    </row>
    <row r="232" spans="1:17">
      <c r="A232" s="79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  <c r="Q232" s="26"/>
    </row>
    <row r="233" spans="1:17">
      <c r="A233" s="79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  <c r="Q233" s="26"/>
    </row>
    <row r="234" spans="1:17">
      <c r="A234" s="79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  <c r="Q234" s="26"/>
    </row>
    <row r="235" spans="1:17">
      <c r="A235" s="79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  <c r="Q235" s="26"/>
    </row>
    <row r="236" spans="1:17">
      <c r="A236" s="79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  <c r="Q236" s="26"/>
    </row>
    <row r="237" spans="1:17">
      <c r="A237" s="79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  <c r="Q237" s="26"/>
    </row>
    <row r="238" spans="1:17">
      <c r="A238" s="79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  <c r="Q238" s="26"/>
    </row>
    <row r="239" spans="1:17">
      <c r="A239" s="79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  <c r="Q239" s="26"/>
    </row>
    <row r="240" spans="1:17">
      <c r="A240" s="79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  <c r="Q240" s="26"/>
    </row>
    <row r="241" spans="1:17">
      <c r="A241" s="79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  <c r="Q241" s="26"/>
    </row>
    <row r="242" spans="1:17">
      <c r="A242" s="79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  <c r="Q242" s="26"/>
    </row>
    <row r="243" spans="1:17">
      <c r="A243" s="79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  <c r="Q243" s="26"/>
    </row>
    <row r="244" spans="1:17">
      <c r="A244" s="79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  <c r="Q244" s="26"/>
    </row>
    <row r="245" spans="1:17">
      <c r="A245" s="79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  <c r="Q245" s="26"/>
    </row>
    <row r="246" spans="1:17">
      <c r="A246" s="79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  <c r="Q246" s="26"/>
    </row>
    <row r="247" spans="1:17">
      <c r="A247" s="79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  <c r="Q247" s="26"/>
    </row>
    <row r="248" spans="1:17">
      <c r="A248" s="79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  <c r="Q248" s="26"/>
    </row>
    <row r="249" spans="1:17">
      <c r="A249" s="79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  <c r="Q249" s="26"/>
    </row>
    <row r="250" spans="1:17">
      <c r="A250" s="79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  <c r="Q250" s="26"/>
    </row>
    <row r="251" spans="1:17">
      <c r="A251" s="79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  <c r="Q251" s="26"/>
    </row>
    <row r="252" spans="1:17">
      <c r="A252" s="79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  <c r="Q252" s="26"/>
    </row>
    <row r="253" spans="1:17">
      <c r="A253" s="79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  <c r="Q253" s="26"/>
    </row>
    <row r="254" spans="1:17">
      <c r="A254" s="79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  <c r="Q254" s="26"/>
    </row>
    <row r="255" spans="1:17">
      <c r="A255" s="79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  <c r="Q255" s="26"/>
    </row>
    <row r="256" spans="1:17">
      <c r="A256" s="79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  <c r="Q256" s="26"/>
    </row>
    <row r="257" spans="1:17">
      <c r="A257" s="79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  <c r="Q257" s="26"/>
    </row>
    <row r="258" spans="1:17">
      <c r="A258" s="79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  <c r="Q258" s="26"/>
    </row>
    <row r="259" spans="1:17">
      <c r="A259" s="79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  <c r="Q259" s="26"/>
    </row>
    <row r="260" spans="1:17">
      <c r="A260" s="79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  <c r="Q260" s="26"/>
    </row>
    <row r="261" spans="1:17">
      <c r="A261" s="79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  <c r="Q261" s="26"/>
    </row>
    <row r="262" spans="1:17">
      <c r="A262" s="79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  <c r="Q262" s="26"/>
    </row>
    <row r="263" spans="1:17">
      <c r="A263" s="79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  <c r="Q263" s="26"/>
    </row>
    <row r="264" spans="1:17">
      <c r="A264" s="79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  <c r="Q264" s="26"/>
    </row>
    <row r="265" spans="1:17">
      <c r="A265" s="79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  <c r="Q265" s="26"/>
    </row>
    <row r="266" spans="1:17">
      <c r="A266" s="79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  <c r="Q266" s="26"/>
    </row>
    <row r="267" spans="1:17">
      <c r="A267" s="79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  <c r="Q267" s="26"/>
    </row>
    <row r="268" spans="1:17">
      <c r="A268" s="79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  <c r="Q268" s="26"/>
    </row>
    <row r="269" spans="1:17">
      <c r="A269" s="79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  <c r="Q269" s="26"/>
    </row>
    <row r="270" spans="1:17">
      <c r="A270" s="79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  <c r="Q270" s="26"/>
    </row>
    <row r="271" spans="1:17">
      <c r="A271" s="79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  <c r="Q271" s="26"/>
    </row>
    <row r="272" spans="1:17">
      <c r="A272" s="79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  <c r="Q272" s="26"/>
    </row>
    <row r="273" spans="1:17">
      <c r="A273" s="79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  <c r="Q273" s="26"/>
    </row>
    <row r="274" spans="1:17">
      <c r="A274" s="79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  <c r="Q274" s="26"/>
    </row>
    <row r="275" spans="1:17">
      <c r="A275" s="79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  <c r="Q275" s="26"/>
    </row>
    <row r="276" spans="1:17">
      <c r="A276" s="79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  <c r="Q276" s="26"/>
    </row>
    <row r="277" spans="1:17">
      <c r="A277" s="79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  <c r="Q277" s="26"/>
    </row>
    <row r="278" spans="1:17">
      <c r="A278" s="79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  <c r="Q278" s="26"/>
    </row>
    <row r="279" spans="1:17">
      <c r="A279" s="79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  <c r="Q279" s="26"/>
    </row>
    <row r="280" spans="1:17">
      <c r="A280" s="79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  <c r="Q280" s="26"/>
    </row>
    <row r="281" spans="1:17">
      <c r="A281" s="79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  <c r="Q281" s="26"/>
    </row>
    <row r="282" spans="1:17">
      <c r="A282" s="79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  <c r="Q282" s="26"/>
    </row>
    <row r="283" spans="1:17">
      <c r="A283" s="79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  <c r="Q283" s="26"/>
    </row>
    <row r="284" spans="1:17">
      <c r="A284" s="79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  <c r="Q284" s="26"/>
    </row>
    <row r="285" spans="1:17">
      <c r="A285" s="79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  <c r="Q285" s="26"/>
    </row>
    <row r="286" spans="1:17">
      <c r="A286" s="79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  <c r="Q286" s="26"/>
    </row>
    <row r="287" spans="1:17">
      <c r="A287" s="79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  <c r="Q287" s="26"/>
    </row>
    <row r="288" spans="1:17">
      <c r="A288" s="79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  <c r="Q288" s="26"/>
    </row>
    <row r="289" spans="1:17">
      <c r="A289" s="79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  <c r="Q289" s="26"/>
    </row>
    <row r="290" spans="1:17">
      <c r="A290" s="79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  <c r="Q290" s="26"/>
    </row>
    <row r="291" spans="1:17">
      <c r="A291" s="79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  <c r="Q291" s="26"/>
    </row>
    <row r="292" spans="1:17">
      <c r="A292" s="79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  <c r="Q292" s="26"/>
    </row>
    <row r="293" spans="1:17">
      <c r="A293" s="79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  <c r="Q293" s="26"/>
    </row>
    <row r="294" spans="1:17">
      <c r="A294" s="79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  <c r="Q294" s="26"/>
    </row>
    <row r="295" spans="1:17">
      <c r="A295" s="79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  <c r="Q295" s="26"/>
    </row>
    <row r="296" spans="1:17">
      <c r="A296" s="79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  <c r="Q296" s="26"/>
    </row>
    <row r="297" spans="1:17">
      <c r="A297" s="79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  <c r="Q297" s="26"/>
    </row>
    <row r="298" spans="1:17">
      <c r="A298" s="79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  <c r="Q298" s="26"/>
    </row>
    <row r="299" spans="1:17">
      <c r="A299" s="79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  <c r="Q299" s="26"/>
    </row>
    <row r="300" spans="1:17">
      <c r="A300" s="79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  <c r="Q300" s="26"/>
    </row>
    <row r="301" spans="1:17">
      <c r="A301" s="79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  <c r="Q301" s="26"/>
    </row>
    <row r="302" spans="1:17">
      <c r="A302" s="79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  <c r="Q302" s="26"/>
    </row>
    <row r="303" spans="1:17">
      <c r="A303" s="79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  <c r="Q303" s="26"/>
    </row>
    <row r="304" spans="1:17">
      <c r="A304" s="79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  <c r="Q304" s="26"/>
    </row>
    <row r="305" spans="1:17">
      <c r="A305" s="79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  <c r="Q305" s="26"/>
    </row>
    <row r="306" spans="1:17">
      <c r="A306" s="79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  <c r="Q306" s="26"/>
    </row>
    <row r="307" spans="1:17">
      <c r="A307" s="79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  <c r="Q307" s="26"/>
    </row>
    <row r="308" spans="1:17">
      <c r="A308" s="79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  <c r="Q308" s="26"/>
    </row>
    <row r="309" spans="1:17">
      <c r="A309" s="79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  <c r="Q309" s="26"/>
    </row>
    <row r="310" spans="1:17">
      <c r="A310" s="79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  <c r="Q310" s="26"/>
    </row>
    <row r="311" spans="1:17">
      <c r="A311" s="79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  <c r="Q311" s="26"/>
    </row>
    <row r="312" spans="1:17">
      <c r="A312" s="79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  <c r="Q312" s="26"/>
    </row>
    <row r="313" spans="1:17">
      <c r="A313" s="79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  <c r="Q313" s="26"/>
    </row>
    <row r="314" spans="1:17">
      <c r="A314" s="79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  <c r="Q314" s="26"/>
    </row>
    <row r="315" spans="1:17">
      <c r="A315" s="79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  <c r="Q315" s="26"/>
    </row>
    <row r="316" spans="1:17">
      <c r="A316" s="79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  <c r="Q316" s="26"/>
    </row>
    <row r="317" spans="1:17">
      <c r="A317" s="79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  <c r="Q317" s="26"/>
    </row>
    <row r="318" spans="1:17">
      <c r="A318" s="79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  <c r="Q318" s="26"/>
    </row>
    <row r="319" spans="1:17">
      <c r="A319" s="79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  <c r="Q319" s="26"/>
    </row>
    <row r="320" spans="1:17">
      <c r="A320" s="79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  <c r="Q320" s="26"/>
    </row>
    <row r="321" spans="1:17">
      <c r="A321" s="79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  <c r="Q321" s="26"/>
    </row>
    <row r="322" spans="1:17">
      <c r="A322" s="79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  <c r="Q322" s="26"/>
    </row>
    <row r="323" spans="1:17">
      <c r="A323" s="79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  <c r="Q323" s="26"/>
    </row>
    <row r="324" spans="1:17">
      <c r="A324" s="79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  <c r="Q324" s="26"/>
    </row>
    <row r="325" spans="1:17">
      <c r="A325" s="79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  <c r="Q325" s="26"/>
    </row>
    <row r="326" spans="1:17">
      <c r="A326" s="79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  <c r="Q326" s="26"/>
    </row>
    <row r="327" spans="1:17">
      <c r="A327" s="79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  <c r="Q327" s="26"/>
    </row>
    <row r="328" spans="1:17">
      <c r="A328" s="79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  <c r="Q328" s="26"/>
    </row>
    <row r="329" spans="1:17">
      <c r="A329" s="79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  <c r="Q329" s="26"/>
    </row>
    <row r="330" spans="1:17">
      <c r="A330" s="79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  <c r="Q330" s="26"/>
    </row>
    <row r="331" spans="1:17">
      <c r="A331" s="79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  <c r="Q331" s="26"/>
    </row>
    <row r="332" spans="1:17">
      <c r="A332" s="79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  <c r="Q332" s="26"/>
    </row>
    <row r="333" spans="1:17">
      <c r="A333" s="79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  <c r="Q333" s="26"/>
    </row>
    <row r="334" spans="1:17">
      <c r="A334" s="79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  <c r="Q334" s="26"/>
    </row>
    <row r="335" spans="1:17">
      <c r="A335" s="79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  <c r="Q335" s="26"/>
    </row>
    <row r="336" spans="1:17">
      <c r="A336" s="79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  <c r="Q336" s="26"/>
    </row>
    <row r="337" spans="1:17">
      <c r="A337" s="79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  <c r="Q337" s="26"/>
    </row>
    <row r="338" spans="1:17">
      <c r="A338" s="79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  <c r="Q338" s="26"/>
    </row>
    <row r="339" spans="1:17">
      <c r="A339" s="79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  <c r="Q339" s="26"/>
    </row>
    <row r="340" spans="1:17">
      <c r="A340" s="79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  <c r="Q340" s="26"/>
    </row>
    <row r="341" spans="1:17">
      <c r="A341" s="79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  <c r="Q341" s="26"/>
    </row>
    <row r="342" spans="1:17">
      <c r="A342" s="79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  <c r="Q342" s="26"/>
    </row>
    <row r="343" spans="1:17">
      <c r="A343" s="79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  <c r="Q343" s="26"/>
    </row>
    <row r="344" spans="1:17">
      <c r="A344" s="79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  <c r="Q344" s="26"/>
    </row>
    <row r="345" spans="1:17">
      <c r="A345" s="79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  <c r="Q345" s="26"/>
    </row>
    <row r="346" spans="1:17">
      <c r="A346" s="79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  <c r="Q346" s="26"/>
    </row>
    <row r="347" spans="1:17">
      <c r="A347" s="79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  <c r="Q347" s="26"/>
    </row>
    <row r="348" spans="1:17">
      <c r="A348" s="79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  <c r="Q348" s="26"/>
    </row>
    <row r="349" spans="1:17">
      <c r="A349" s="79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  <c r="Q349" s="26"/>
    </row>
    <row r="350" spans="1:17">
      <c r="A350" s="79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  <c r="Q350" s="26"/>
    </row>
    <row r="351" spans="1:17">
      <c r="A351" s="79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  <c r="Q351" s="26"/>
    </row>
    <row r="352" spans="1:17">
      <c r="A352" s="79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  <c r="Q352" s="26"/>
    </row>
    <row r="353" spans="1:17">
      <c r="A353" s="79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  <c r="Q353" s="26"/>
    </row>
    <row r="354" spans="1:17">
      <c r="A354" s="79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  <c r="Q354" s="26"/>
    </row>
    <row r="355" spans="1:17">
      <c r="A355" s="79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  <c r="Q355" s="26"/>
    </row>
    <row r="356" spans="1:17">
      <c r="A356" s="79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  <c r="Q356" s="26"/>
    </row>
    <row r="357" spans="1:17">
      <c r="A357" s="79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  <c r="Q357" s="26"/>
    </row>
    <row r="358" spans="1:17">
      <c r="A358" s="79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  <c r="Q358" s="26"/>
    </row>
    <row r="359" spans="1:17">
      <c r="A359" s="79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  <c r="Q359" s="26"/>
    </row>
    <row r="360" spans="1:17">
      <c r="A360" s="79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  <c r="Q360" s="26"/>
    </row>
    <row r="361" spans="1:17">
      <c r="A361" s="79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  <c r="Q361" s="26"/>
    </row>
    <row r="362" spans="1:17">
      <c r="A362" s="79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  <c r="Q362" s="26"/>
    </row>
    <row r="363" spans="1:17">
      <c r="A363" s="79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  <c r="Q363" s="26"/>
    </row>
    <row r="364" spans="1:17">
      <c r="A364" s="79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  <c r="Q364" s="26"/>
    </row>
    <row r="365" spans="1:17">
      <c r="A365" s="79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  <c r="Q365" s="26"/>
    </row>
    <row r="366" spans="1:17">
      <c r="A366" s="79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  <c r="Q366" s="26"/>
    </row>
    <row r="367" spans="1:17">
      <c r="A367" s="79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  <c r="Q367" s="26"/>
    </row>
    <row r="368" spans="1:17">
      <c r="A368" s="79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  <c r="Q368" s="26"/>
    </row>
    <row r="369" spans="1:17">
      <c r="A369" s="79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  <c r="Q369" s="26"/>
    </row>
    <row r="370" spans="1:17">
      <c r="A370" s="79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  <c r="Q370" s="26"/>
    </row>
    <row r="371" spans="1:17">
      <c r="A371" s="79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  <c r="Q371" s="26"/>
    </row>
    <row r="372" spans="1:17">
      <c r="A372" s="79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  <c r="Q372" s="26"/>
    </row>
    <row r="373" spans="1:17">
      <c r="A373" s="79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  <c r="Q373" s="26"/>
    </row>
    <row r="374" spans="1:17">
      <c r="A374" s="79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  <c r="Q374" s="26"/>
    </row>
    <row r="375" spans="1:17">
      <c r="A375" s="79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  <c r="Q375" s="26"/>
    </row>
    <row r="376" spans="1:17">
      <c r="A376" s="79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  <c r="Q376" s="26"/>
    </row>
    <row r="377" spans="1:17">
      <c r="A377" s="79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  <c r="Q377" s="26"/>
    </row>
    <row r="378" spans="1:17">
      <c r="A378" s="79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  <c r="Q378" s="26"/>
    </row>
    <row r="379" spans="1:17">
      <c r="A379" s="79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  <c r="Q379" s="26"/>
    </row>
    <row r="380" spans="1:17">
      <c r="A380" s="79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  <c r="Q380" s="26"/>
    </row>
    <row r="381" spans="1:17">
      <c r="A381" s="79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  <c r="Q381" s="26"/>
    </row>
    <row r="382" spans="1:17">
      <c r="A382" s="79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  <c r="Q382" s="26"/>
    </row>
    <row r="383" spans="1:17">
      <c r="A383" s="79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  <c r="Q383" s="26"/>
    </row>
    <row r="384" spans="1:17">
      <c r="A384" s="79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  <c r="Q384" s="26"/>
    </row>
    <row r="385" spans="1:17">
      <c r="A385" s="79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  <c r="Q385" s="26"/>
    </row>
    <row r="386" spans="1:17">
      <c r="A386" s="79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  <c r="Q386" s="26"/>
    </row>
    <row r="387" spans="1:17">
      <c r="A387" s="79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  <c r="Q387" s="26"/>
    </row>
    <row r="388" spans="1:17">
      <c r="A388" s="79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  <c r="Q388" s="26"/>
    </row>
    <row r="389" spans="1:17">
      <c r="A389" s="79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  <c r="Q389" s="26"/>
    </row>
    <row r="390" spans="1:17">
      <c r="A390" s="79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  <c r="Q390" s="26"/>
    </row>
    <row r="391" spans="1:17">
      <c r="A391" s="79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  <c r="Q391" s="26"/>
    </row>
    <row r="392" spans="1:17">
      <c r="A392" s="79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  <c r="Q392" s="26"/>
    </row>
    <row r="393" spans="1:17">
      <c r="A393" s="79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  <c r="Q393" s="26"/>
    </row>
    <row r="394" spans="1:17">
      <c r="A394" s="79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  <c r="Q394" s="26"/>
    </row>
    <row r="395" spans="1:17">
      <c r="A395" s="79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  <c r="Q395" s="26"/>
    </row>
    <row r="396" spans="1:17">
      <c r="A396" s="79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  <c r="Q396" s="26"/>
    </row>
    <row r="397" spans="1:17">
      <c r="A397" s="79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  <c r="Q397" s="26"/>
    </row>
    <row r="398" spans="1:17">
      <c r="A398" s="79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  <c r="Q398" s="26"/>
    </row>
    <row r="399" spans="1:17">
      <c r="A399" s="79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  <c r="Q399" s="26"/>
    </row>
    <row r="400" spans="1:17">
      <c r="A400" s="79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  <c r="Q400" s="26"/>
    </row>
    <row r="401" spans="1:17">
      <c r="A401" s="79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  <c r="Q401" s="26"/>
    </row>
    <row r="402" spans="1:17">
      <c r="A402" s="79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  <c r="Q402" s="26"/>
    </row>
    <row r="403" spans="1:17">
      <c r="A403" s="79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  <c r="Q403" s="26"/>
    </row>
    <row r="404" spans="1:17">
      <c r="A404" s="79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  <c r="Q404" s="26"/>
    </row>
    <row r="405" spans="1:17">
      <c r="A405" s="79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  <c r="Q405" s="26"/>
    </row>
    <row r="406" spans="1:17">
      <c r="A406" s="79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  <c r="Q406" s="26"/>
    </row>
    <row r="407" spans="1:17">
      <c r="A407" s="79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  <c r="Q407" s="26"/>
    </row>
    <row r="408" spans="1:17">
      <c r="A408" s="79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  <c r="Q408" s="26"/>
    </row>
    <row r="409" spans="1:17">
      <c r="A409" s="79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  <c r="Q409" s="26"/>
    </row>
    <row r="410" spans="1:17">
      <c r="A410" s="79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  <c r="Q410" s="26"/>
    </row>
    <row r="411" spans="1:17">
      <c r="A411" s="79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  <c r="Q411" s="26"/>
    </row>
    <row r="412" spans="1:17">
      <c r="A412" s="79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  <c r="Q412" s="26"/>
    </row>
    <row r="413" spans="1:17">
      <c r="A413" s="79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  <c r="Q413" s="26"/>
    </row>
    <row r="414" spans="1:17">
      <c r="A414" s="79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  <c r="Q414" s="26"/>
    </row>
    <row r="415" spans="1:17">
      <c r="A415" s="79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  <c r="Q415" s="26"/>
    </row>
    <row r="416" spans="1:17">
      <c r="A416" s="79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  <c r="Q416" s="26"/>
    </row>
    <row r="417" spans="1:17">
      <c r="A417" s="79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  <c r="Q417" s="26"/>
    </row>
    <row r="418" spans="1:17">
      <c r="A418" s="79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  <c r="Q418" s="26"/>
    </row>
    <row r="419" spans="1:17">
      <c r="A419" s="79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  <c r="Q419" s="26"/>
    </row>
    <row r="420" spans="1:17">
      <c r="A420" s="79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  <c r="Q420" s="26"/>
    </row>
    <row r="421" spans="1:17">
      <c r="A421" s="79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  <c r="Q421" s="26"/>
    </row>
    <row r="422" spans="1:17">
      <c r="A422" s="79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  <c r="Q422" s="26"/>
    </row>
    <row r="423" spans="1:17">
      <c r="A423" s="79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  <c r="Q423" s="26"/>
    </row>
    <row r="424" spans="1:17">
      <c r="A424" s="79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  <c r="Q424" s="26"/>
    </row>
    <row r="425" spans="1:17">
      <c r="A425" s="79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  <c r="Q425" s="26"/>
    </row>
    <row r="426" spans="1:17">
      <c r="A426" s="79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  <c r="Q426" s="26"/>
    </row>
    <row r="427" spans="1:17">
      <c r="A427" s="79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  <c r="Q427" s="26"/>
    </row>
    <row r="428" spans="1:17">
      <c r="A428" s="79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  <c r="Q428" s="26"/>
    </row>
    <row r="429" spans="1:17">
      <c r="A429" s="79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  <c r="Q429" s="26"/>
    </row>
    <row r="430" spans="1:17">
      <c r="A430" s="79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  <c r="Q430" s="26"/>
    </row>
    <row r="431" spans="1:17">
      <c r="A431" s="79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  <c r="Q431" s="26"/>
    </row>
    <row r="432" spans="1:17">
      <c r="A432" s="79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  <c r="Q432" s="26"/>
    </row>
    <row r="433" spans="1:17">
      <c r="A433" s="79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  <c r="Q433" s="26"/>
    </row>
    <row r="434" spans="1:17">
      <c r="A434" s="79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  <c r="Q434" s="26"/>
    </row>
    <row r="435" spans="1:17">
      <c r="A435" s="79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  <c r="Q435" s="26"/>
    </row>
    <row r="436" spans="1:17">
      <c r="A436" s="79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  <c r="Q436" s="26"/>
    </row>
    <row r="437" spans="1:17">
      <c r="A437" s="79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  <c r="Q437" s="26"/>
    </row>
    <row r="438" spans="1:17">
      <c r="A438" s="79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  <c r="Q438" s="26"/>
    </row>
    <row r="439" spans="1:17">
      <c r="A439" s="79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  <c r="Q439" s="26"/>
    </row>
    <row r="440" spans="1:17">
      <c r="A440" s="79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  <c r="Q440" s="26"/>
    </row>
    <row r="441" spans="1:17">
      <c r="A441" s="79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  <c r="Q441" s="26"/>
    </row>
    <row r="442" spans="1:17">
      <c r="A442" s="79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  <c r="Q442" s="26"/>
    </row>
    <row r="443" spans="1:17">
      <c r="A443" s="79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  <c r="Q443" s="26"/>
    </row>
    <row r="444" spans="1:17">
      <c r="A444" s="79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  <c r="Q444" s="26"/>
    </row>
    <row r="445" spans="1:17">
      <c r="A445" s="79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  <c r="Q445" s="26"/>
    </row>
    <row r="446" spans="1:17">
      <c r="A446" s="79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  <c r="Q446" s="26"/>
    </row>
    <row r="447" spans="1:17">
      <c r="A447" s="79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  <c r="Q447" s="26"/>
    </row>
    <row r="448" spans="1:17">
      <c r="A448" s="79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  <c r="Q448" s="26"/>
    </row>
    <row r="449" spans="1:17">
      <c r="A449" s="79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  <c r="Q449" s="26"/>
    </row>
    <row r="450" spans="1:17">
      <c r="A450" s="79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  <c r="Q450" s="26"/>
    </row>
    <row r="451" spans="1:17">
      <c r="A451" s="79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  <c r="Q451" s="26"/>
    </row>
    <row r="452" spans="1:17">
      <c r="A452" s="79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  <c r="Q452" s="26"/>
    </row>
    <row r="453" spans="1:17">
      <c r="A453" s="79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  <c r="Q453" s="26"/>
    </row>
    <row r="454" spans="1:17">
      <c r="A454" s="79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  <c r="Q454" s="26"/>
    </row>
    <row r="455" spans="1:17">
      <c r="A455" s="79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  <c r="Q455" s="26"/>
    </row>
    <row r="456" spans="1:17">
      <c r="A456" s="79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  <c r="Q456" s="26"/>
    </row>
    <row r="457" spans="1:17">
      <c r="A457" s="79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  <c r="Q457" s="26"/>
    </row>
    <row r="458" spans="1:17">
      <c r="A458" s="79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  <c r="Q458" s="26"/>
    </row>
    <row r="459" spans="1:17">
      <c r="A459" s="79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  <c r="Q459" s="26"/>
    </row>
    <row r="460" spans="1:17">
      <c r="A460" s="79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  <c r="Q460" s="26"/>
    </row>
    <row r="461" spans="1:17">
      <c r="A461" s="79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  <c r="Q461" s="26"/>
    </row>
    <row r="462" spans="1:17">
      <c r="A462" s="79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  <c r="Q462" s="26"/>
    </row>
    <row r="463" spans="1:17">
      <c r="A463" s="79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  <c r="Q463" s="26"/>
    </row>
    <row r="464" spans="1:17">
      <c r="A464" s="79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  <c r="Q464" s="26"/>
    </row>
    <row r="465" spans="1:17">
      <c r="A465" s="79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  <c r="Q465" s="26"/>
    </row>
    <row r="466" spans="1:17">
      <c r="A466" s="79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  <c r="Q466" s="26"/>
    </row>
    <row r="467" spans="1:17">
      <c r="A467" s="79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  <c r="Q467" s="26"/>
    </row>
    <row r="468" spans="1:17">
      <c r="A468" s="79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  <c r="Q468" s="26"/>
    </row>
    <row r="469" spans="1:17">
      <c r="A469" s="79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  <c r="Q469" s="26"/>
    </row>
    <row r="470" spans="1:17">
      <c r="A470" s="79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  <c r="Q470" s="26"/>
    </row>
    <row r="471" spans="1:17">
      <c r="A471" s="79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  <c r="Q471" s="26"/>
    </row>
    <row r="472" spans="1:17">
      <c r="A472" s="79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  <c r="Q472" s="26"/>
    </row>
    <row r="473" spans="1:17">
      <c r="A473" s="79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  <c r="Q473" s="26"/>
    </row>
    <row r="474" spans="1:17">
      <c r="A474" s="79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  <c r="Q474" s="26"/>
    </row>
    <row r="475" spans="1:17">
      <c r="A475" s="79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  <c r="Q475" s="26"/>
    </row>
    <row r="476" spans="1:17">
      <c r="A476" s="79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  <c r="Q476" s="26"/>
    </row>
    <row r="477" spans="1:17">
      <c r="A477" s="79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  <c r="Q477" s="26"/>
    </row>
    <row r="478" spans="1:17">
      <c r="A478" s="79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  <c r="Q478" s="26"/>
    </row>
    <row r="479" spans="1:17">
      <c r="A479" s="79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  <c r="Q479" s="26"/>
    </row>
    <row r="480" spans="1:17">
      <c r="A480" s="79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  <c r="Q480" s="26"/>
    </row>
    <row r="481" spans="1:17">
      <c r="A481" s="79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  <c r="Q481" s="26"/>
    </row>
    <row r="482" spans="1:17">
      <c r="A482" s="79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  <c r="Q482" s="26"/>
    </row>
    <row r="483" spans="1:17">
      <c r="A483" s="79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  <c r="Q483" s="26"/>
    </row>
    <row r="484" spans="1:17">
      <c r="A484" s="79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  <c r="Q484" s="26"/>
    </row>
    <row r="485" spans="1:17">
      <c r="A485" s="79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  <c r="Q485" s="26"/>
    </row>
    <row r="486" spans="1:17">
      <c r="A486" s="79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  <c r="Q486" s="26"/>
    </row>
    <row r="487" spans="1:17">
      <c r="A487" s="79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  <c r="Q487" s="26"/>
    </row>
    <row r="488" spans="1:17">
      <c r="A488" s="79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  <c r="Q488" s="26"/>
    </row>
    <row r="489" spans="1:17">
      <c r="A489" s="79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  <c r="Q489" s="26"/>
    </row>
    <row r="490" spans="1:17">
      <c r="A490" s="79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  <c r="Q490" s="26"/>
    </row>
    <row r="491" spans="1:17">
      <c r="A491" s="79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  <c r="Q491" s="26"/>
    </row>
    <row r="492" spans="1:17">
      <c r="A492" s="79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  <c r="Q492" s="26"/>
    </row>
    <row r="493" spans="1:17">
      <c r="A493" s="79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  <c r="Q493" s="26"/>
    </row>
    <row r="494" spans="1:17">
      <c r="A494" s="79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  <c r="Q494" s="26"/>
    </row>
    <row r="495" spans="1:17">
      <c r="A495" s="79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  <c r="Q495" s="26"/>
    </row>
    <row r="496" spans="1:17">
      <c r="A496" s="79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  <c r="Q496" s="26"/>
    </row>
    <row r="497" spans="1:17">
      <c r="A497" s="79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  <c r="Q497" s="26"/>
    </row>
    <row r="498" spans="1:17">
      <c r="A498" s="79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  <c r="Q498" s="26"/>
    </row>
    <row r="499" spans="1:17">
      <c r="A499" s="79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  <c r="Q499" s="26"/>
    </row>
    <row r="500" spans="1:17">
      <c r="A500" s="79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  <c r="Q500" s="26"/>
    </row>
    <row r="501" spans="1:17">
      <c r="A501" s="79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  <c r="Q501" s="26"/>
    </row>
    <row r="502" spans="1:17">
      <c r="A502" s="79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  <c r="Q502" s="26"/>
    </row>
    <row r="503" spans="1:17">
      <c r="A503" s="79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  <c r="Q503" s="26"/>
    </row>
    <row r="504" spans="1:17">
      <c r="A504" s="79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  <c r="Q504" s="26"/>
    </row>
    <row r="505" spans="1:17">
      <c r="A505" s="79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  <c r="Q505" s="26"/>
    </row>
    <row r="506" spans="1:17">
      <c r="A506" s="79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  <c r="Q506" s="26"/>
    </row>
    <row r="507" spans="1:17">
      <c r="A507" s="79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  <c r="Q507" s="26"/>
    </row>
    <row r="508" spans="1:17">
      <c r="A508" s="79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  <c r="Q508" s="26"/>
    </row>
    <row r="509" spans="1:17">
      <c r="A509" s="79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  <c r="Q509" s="26"/>
    </row>
    <row r="510" spans="1:17">
      <c r="A510" s="79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  <c r="Q510" s="26"/>
    </row>
    <row r="511" spans="1:17">
      <c r="A511" s="79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  <c r="Q511" s="26"/>
    </row>
    <row r="512" spans="1:17">
      <c r="A512" s="79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  <c r="Q512" s="26"/>
    </row>
    <row r="513" spans="1:17">
      <c r="A513" s="79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  <c r="Q513" s="26"/>
    </row>
    <row r="514" spans="1:17">
      <c r="A514" s="79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  <c r="Q514" s="26"/>
    </row>
    <row r="515" spans="1:17">
      <c r="A515" s="79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  <c r="Q515" s="26"/>
    </row>
    <row r="516" spans="1:17">
      <c r="A516" s="79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  <c r="Q516" s="26"/>
    </row>
    <row r="517" spans="1:17">
      <c r="A517" s="79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  <c r="Q517" s="26"/>
    </row>
    <row r="518" spans="1:17">
      <c r="A518" s="79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  <c r="Q518" s="26"/>
    </row>
    <row r="519" spans="1:17">
      <c r="A519" s="79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  <c r="Q519" s="26"/>
    </row>
    <row r="520" spans="1:17">
      <c r="A520" s="79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  <c r="Q520" s="26"/>
    </row>
    <row r="521" spans="1:17">
      <c r="A521" s="79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  <c r="Q521" s="26"/>
    </row>
    <row r="522" spans="1:17">
      <c r="A522" s="79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  <c r="Q522" s="26"/>
    </row>
    <row r="523" spans="1:17">
      <c r="A523" s="79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  <c r="Q523" s="26"/>
    </row>
    <row r="524" spans="1:17">
      <c r="A524" s="79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  <c r="Q524" s="26"/>
    </row>
    <row r="525" spans="1:17">
      <c r="A525" s="79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  <c r="Q525" s="26"/>
    </row>
    <row r="526" spans="1:17">
      <c r="A526" s="79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  <c r="Q526" s="26"/>
    </row>
    <row r="527" spans="1:17">
      <c r="A527" s="79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  <c r="Q527" s="26"/>
    </row>
    <row r="528" spans="1:17">
      <c r="A528" s="79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  <c r="Q528" s="26"/>
    </row>
    <row r="529" spans="1:17">
      <c r="A529" s="79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  <c r="Q529" s="26"/>
    </row>
    <row r="530" spans="1:17">
      <c r="A530" s="79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  <c r="Q530" s="26"/>
    </row>
    <row r="531" spans="1:17">
      <c r="A531" s="79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  <c r="Q531" s="26"/>
    </row>
    <row r="532" spans="1:17">
      <c r="A532" s="79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  <c r="Q532" s="26"/>
    </row>
    <row r="533" spans="1:17">
      <c r="A533" s="79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  <c r="Q533" s="26"/>
    </row>
    <row r="534" spans="1:17">
      <c r="A534" s="79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  <c r="Q534" s="26"/>
    </row>
    <row r="535" spans="1:17">
      <c r="A535" s="79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  <c r="Q535" s="26"/>
    </row>
    <row r="536" spans="1:17">
      <c r="A536" s="79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  <c r="Q536" s="26"/>
    </row>
    <row r="537" spans="1:17">
      <c r="A537" s="79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  <c r="Q537" s="26"/>
    </row>
    <row r="538" spans="1:17">
      <c r="A538" s="79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  <c r="Q538" s="26"/>
    </row>
    <row r="539" spans="1:17">
      <c r="A539" s="79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  <c r="Q539" s="26"/>
    </row>
    <row r="540" spans="1:17">
      <c r="A540" s="79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  <c r="Q540" s="26"/>
    </row>
    <row r="541" spans="1:17">
      <c r="A541" s="79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  <c r="Q541" s="26"/>
    </row>
    <row r="542" spans="1:17">
      <c r="A542" s="79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  <c r="Q542" s="26"/>
    </row>
    <row r="543" spans="1:17">
      <c r="A543" s="79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  <c r="Q543" s="26"/>
    </row>
    <row r="544" spans="1:17">
      <c r="A544" s="79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  <c r="Q544" s="26"/>
    </row>
    <row r="545" spans="1:17">
      <c r="A545" s="79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  <c r="Q545" s="26"/>
    </row>
    <row r="546" spans="1:17">
      <c r="A546" s="79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  <c r="Q546" s="26"/>
    </row>
    <row r="547" spans="1:17">
      <c r="A547" s="79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  <c r="Q547" s="26"/>
    </row>
    <row r="548" spans="1:17">
      <c r="A548" s="79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  <c r="Q548" s="26"/>
    </row>
    <row r="549" spans="1:17">
      <c r="A549" s="79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  <c r="Q549" s="26"/>
    </row>
    <row r="550" spans="1:17">
      <c r="A550" s="79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  <c r="Q550" s="26"/>
    </row>
    <row r="551" spans="1:17">
      <c r="A551" s="79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  <c r="Q551" s="26"/>
    </row>
    <row r="552" spans="1:17">
      <c r="A552" s="79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  <c r="Q552" s="26"/>
    </row>
    <row r="553" spans="1:17">
      <c r="A553" s="79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  <c r="Q553" s="26"/>
    </row>
    <row r="554" spans="1:17">
      <c r="A554" s="79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  <c r="Q554" s="26"/>
    </row>
    <row r="555" spans="1:17">
      <c r="A555" s="79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  <c r="Q555" s="26"/>
    </row>
    <row r="556" spans="1:17">
      <c r="A556" s="79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  <c r="Q556" s="26"/>
    </row>
    <row r="557" spans="1:17">
      <c r="A557" s="79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  <c r="Q557" s="26"/>
    </row>
    <row r="558" spans="1:17">
      <c r="A558" s="79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  <c r="Q558" s="26"/>
    </row>
    <row r="559" spans="1:17">
      <c r="A559" s="79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  <c r="Q559" s="26"/>
    </row>
    <row r="560" spans="1:17">
      <c r="A560" s="79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  <c r="Q560" s="26"/>
    </row>
    <row r="561" spans="1:17">
      <c r="A561" s="79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  <c r="Q561" s="26"/>
    </row>
    <row r="562" spans="1:17">
      <c r="A562" s="79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  <c r="Q562" s="26"/>
    </row>
    <row r="563" spans="1:17">
      <c r="A563" s="79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  <c r="Q563" s="26"/>
    </row>
    <row r="564" spans="1:17">
      <c r="A564" s="79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  <c r="Q564" s="26"/>
    </row>
    <row r="565" spans="1:17">
      <c r="A565" s="79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  <c r="Q565" s="26"/>
    </row>
    <row r="566" spans="1:17">
      <c r="A566" s="79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  <c r="Q566" s="26"/>
    </row>
    <row r="567" spans="1:17">
      <c r="A567" s="79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  <c r="Q567" s="26"/>
    </row>
    <row r="568" spans="1:17">
      <c r="A568" s="79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  <c r="Q568" s="26"/>
    </row>
    <row r="569" spans="1:17">
      <c r="A569" s="79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  <c r="Q569" s="26"/>
    </row>
    <row r="570" spans="1:17">
      <c r="A570" s="79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  <c r="Q570" s="26"/>
    </row>
    <row r="571" spans="1:17">
      <c r="A571" s="79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  <c r="Q571" s="26"/>
    </row>
    <row r="572" spans="1:17">
      <c r="A572" s="79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  <c r="Q572" s="26"/>
    </row>
    <row r="573" spans="1:17">
      <c r="A573" s="79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  <c r="Q573" s="26"/>
    </row>
    <row r="574" spans="1:17">
      <c r="A574" s="79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  <c r="Q574" s="26"/>
    </row>
    <row r="575" spans="1:17">
      <c r="A575" s="79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  <c r="Q575" s="26"/>
    </row>
    <row r="576" spans="1:17">
      <c r="A576" s="79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  <c r="Q576" s="26"/>
    </row>
    <row r="577" spans="1:17">
      <c r="A577" s="79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  <c r="Q577" s="26"/>
    </row>
    <row r="578" spans="1:17">
      <c r="A578" s="79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  <c r="Q578" s="26"/>
    </row>
    <row r="579" spans="1:17">
      <c r="A579" s="79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  <c r="Q579" s="26"/>
    </row>
    <row r="580" spans="1:17">
      <c r="A580" s="79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  <c r="Q580" s="26"/>
    </row>
    <row r="581" spans="1:17">
      <c r="A581" s="79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  <c r="Q581" s="26"/>
    </row>
    <row r="582" spans="1:17">
      <c r="A582" s="79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  <c r="Q582" s="26"/>
    </row>
    <row r="583" spans="1:17">
      <c r="A583" s="79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  <c r="Q583" s="26"/>
    </row>
    <row r="584" spans="1:17">
      <c r="A584" s="79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  <c r="Q584" s="26"/>
    </row>
    <row r="585" spans="1:17">
      <c r="A585" s="79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  <c r="Q585" s="26"/>
    </row>
    <row r="586" spans="1:17">
      <c r="A586" s="79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  <c r="Q586" s="26"/>
    </row>
    <row r="587" spans="1:17">
      <c r="A587" s="79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  <c r="Q587" s="26"/>
    </row>
    <row r="588" spans="1:17">
      <c r="A588" s="79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  <c r="Q588" s="26"/>
    </row>
    <row r="589" spans="1:17">
      <c r="A589" s="79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  <c r="Q589" s="26"/>
    </row>
    <row r="590" spans="1:17">
      <c r="A590" s="79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  <c r="Q590" s="26"/>
    </row>
    <row r="591" spans="1:17">
      <c r="A591" s="79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  <c r="Q591" s="26"/>
    </row>
    <row r="592" spans="1:17">
      <c r="A592" s="79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  <c r="Q592" s="26"/>
    </row>
    <row r="593" spans="1:17">
      <c r="A593" s="79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  <c r="Q593" s="26"/>
    </row>
    <row r="594" spans="1:17">
      <c r="A594" s="79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  <c r="Q594" s="26"/>
    </row>
    <row r="595" spans="1:17">
      <c r="A595" s="79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  <c r="Q595" s="26"/>
    </row>
    <row r="596" spans="1:17">
      <c r="A596" s="79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  <c r="Q596" s="26"/>
    </row>
    <row r="597" spans="1:17">
      <c r="A597" s="79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  <c r="Q597" s="26"/>
    </row>
    <row r="598" spans="1:17">
      <c r="A598" s="79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  <c r="Q598" s="26"/>
    </row>
    <row r="599" spans="1:17">
      <c r="A599" s="79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  <c r="Q599" s="26"/>
    </row>
    <row r="600" spans="1:17">
      <c r="A600" s="79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  <c r="Q600" s="26"/>
    </row>
    <row r="601" spans="1:17">
      <c r="A601" s="79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  <c r="Q601" s="26"/>
    </row>
    <row r="602" spans="1:17">
      <c r="A602" s="79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  <c r="Q602" s="26"/>
    </row>
    <row r="603" spans="1:17">
      <c r="A603" s="79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  <c r="Q603" s="26"/>
    </row>
    <row r="604" spans="1:17">
      <c r="A604" s="79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  <c r="Q604" s="26"/>
    </row>
    <row r="605" spans="1:17">
      <c r="A605" s="79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  <c r="Q605" s="26"/>
    </row>
    <row r="606" spans="1:17">
      <c r="A606" s="79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  <c r="Q606" s="26"/>
    </row>
    <row r="607" spans="1:17">
      <c r="A607" s="79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  <c r="Q607" s="26"/>
    </row>
    <row r="608" spans="1:17">
      <c r="A608" s="79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  <c r="Q608" s="26"/>
    </row>
    <row r="609" spans="1:17">
      <c r="A609" s="79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  <c r="Q609" s="26"/>
    </row>
    <row r="610" spans="1:17">
      <c r="A610" s="79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  <c r="Q610" s="26"/>
    </row>
    <row r="611" spans="1:17">
      <c r="A611" s="79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  <c r="Q611" s="26"/>
    </row>
    <row r="612" spans="1:17">
      <c r="A612" s="79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  <c r="Q612" s="26"/>
    </row>
    <row r="613" spans="1:17">
      <c r="A613" s="79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  <c r="Q613" s="26"/>
    </row>
    <row r="614" spans="1:17">
      <c r="A614" s="79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  <c r="Q614" s="26"/>
    </row>
    <row r="615" spans="1:17">
      <c r="A615" s="79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  <c r="Q615" s="26"/>
    </row>
    <row r="616" spans="1:17">
      <c r="A616" s="79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  <c r="Q616" s="26"/>
    </row>
    <row r="617" spans="1:17">
      <c r="A617" s="79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  <c r="Q617" s="26"/>
    </row>
    <row r="618" spans="1:17">
      <c r="A618" s="79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  <c r="Q618" s="26"/>
    </row>
    <row r="619" spans="1:17">
      <c r="A619" s="79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  <c r="Q619" s="26"/>
    </row>
    <row r="620" spans="1:17">
      <c r="A620" s="79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  <c r="Q620" s="26"/>
    </row>
    <row r="621" spans="1:17">
      <c r="A621" s="79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  <c r="Q621" s="26"/>
    </row>
    <row r="622" spans="1:17">
      <c r="A622" s="79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  <c r="Q622" s="26"/>
    </row>
    <row r="623" spans="1:17">
      <c r="A623" s="79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  <c r="Q623" s="26"/>
    </row>
    <row r="624" spans="1:17">
      <c r="A624" s="79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  <c r="Q624" s="26"/>
    </row>
    <row r="625" spans="1:17">
      <c r="A625" s="79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  <c r="Q625" s="26"/>
    </row>
    <row r="626" spans="1:17">
      <c r="A626" s="79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  <c r="Q626" s="26"/>
    </row>
    <row r="627" spans="1:17">
      <c r="A627" s="79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  <c r="Q627" s="26"/>
    </row>
    <row r="628" spans="1:17">
      <c r="A628" s="79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  <c r="Q628" s="26"/>
    </row>
    <row r="629" spans="1:17">
      <c r="A629" s="79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  <c r="Q629" s="26"/>
    </row>
    <row r="630" spans="1:17">
      <c r="A630" s="79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  <c r="Q630" s="26"/>
    </row>
    <row r="631" spans="1:17">
      <c r="A631" s="79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  <c r="Q631" s="26"/>
    </row>
    <row r="632" spans="1:17">
      <c r="A632" s="79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  <c r="Q632" s="26"/>
    </row>
    <row r="633" spans="1:17">
      <c r="A633" s="79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  <c r="Q633" s="26"/>
    </row>
    <row r="634" spans="1:17">
      <c r="A634" s="79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  <c r="Q634" s="26"/>
    </row>
    <row r="635" spans="1:17">
      <c r="A635" s="79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  <c r="Q635" s="26"/>
    </row>
    <row r="636" spans="1:17">
      <c r="A636" s="79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  <c r="Q636" s="26"/>
    </row>
    <row r="637" spans="1:17">
      <c r="A637" s="79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  <c r="Q637" s="26"/>
    </row>
    <row r="638" spans="1:17">
      <c r="A638" s="79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  <c r="Q638" s="26"/>
    </row>
    <row r="639" spans="1:17">
      <c r="A639" s="79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  <c r="Q639" s="26"/>
    </row>
    <row r="640" spans="1:17">
      <c r="A640" s="79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  <c r="Q640" s="26"/>
    </row>
    <row r="641" spans="1:17">
      <c r="A641" s="79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  <c r="Q641" s="26"/>
    </row>
    <row r="642" spans="1:17">
      <c r="A642" s="79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  <c r="Q642" s="26"/>
    </row>
    <row r="643" spans="1:17">
      <c r="A643" s="79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  <c r="Q643" s="26"/>
    </row>
    <row r="644" spans="1:17">
      <c r="A644" s="79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  <c r="Q644" s="26"/>
    </row>
    <row r="645" spans="1:17">
      <c r="A645" s="79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  <c r="Q645" s="26"/>
    </row>
    <row r="646" spans="1:17">
      <c r="A646" s="79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  <c r="Q646" s="26"/>
    </row>
    <row r="647" spans="1:17">
      <c r="A647" s="79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  <c r="Q647" s="26"/>
    </row>
    <row r="648" spans="1:17">
      <c r="A648" s="79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  <c r="Q648" s="26"/>
    </row>
    <row r="649" spans="1:17">
      <c r="A649" s="79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  <c r="Q649" s="26"/>
    </row>
    <row r="650" spans="1:17">
      <c r="A650" s="79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  <c r="Q650" s="26"/>
    </row>
    <row r="651" spans="1:17">
      <c r="A651" s="79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  <c r="Q651" s="26"/>
    </row>
    <row r="652" spans="1:17">
      <c r="A652" s="79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  <c r="Q652" s="26"/>
    </row>
    <row r="653" spans="1:17">
      <c r="A653" s="79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  <c r="Q653" s="26"/>
    </row>
    <row r="654" spans="1:17">
      <c r="A654" s="79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  <c r="Q654" s="26"/>
    </row>
    <row r="655" spans="1:17">
      <c r="A655" s="79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  <c r="Q655" s="26"/>
    </row>
    <row r="656" spans="1:17">
      <c r="A656" s="79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  <c r="Q656" s="26"/>
    </row>
    <row r="657" spans="1:17">
      <c r="A657" s="79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  <c r="Q657" s="26"/>
    </row>
    <row r="658" spans="1:17">
      <c r="A658" s="79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  <c r="Q658" s="26"/>
    </row>
    <row r="659" spans="1:17">
      <c r="A659" s="79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  <c r="Q659" s="26"/>
    </row>
    <row r="660" spans="1:17">
      <c r="A660" s="79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  <c r="Q660" s="26"/>
    </row>
    <row r="661" spans="1:17">
      <c r="A661" s="79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  <c r="Q661" s="26"/>
    </row>
    <row r="662" spans="1:17">
      <c r="A662" s="79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  <c r="Q662" s="26"/>
    </row>
    <row r="663" spans="1:17">
      <c r="A663" s="79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  <c r="Q663" s="26"/>
    </row>
    <row r="664" spans="1:17">
      <c r="A664" s="79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  <c r="Q664" s="26"/>
    </row>
    <row r="665" spans="1:17">
      <c r="A665" s="79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  <c r="Q665" s="26"/>
    </row>
    <row r="666" spans="1:17">
      <c r="A666" s="79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  <c r="Q666" s="26"/>
    </row>
    <row r="667" spans="1:17">
      <c r="A667" s="79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  <c r="Q667" s="26"/>
    </row>
    <row r="668" spans="1:17">
      <c r="A668" s="79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  <c r="Q668" s="26"/>
    </row>
    <row r="669" spans="1:17">
      <c r="A669" s="79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  <c r="Q669" s="26"/>
    </row>
    <row r="670" spans="1:17">
      <c r="A670" s="79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  <c r="Q670" s="26"/>
    </row>
    <row r="671" spans="1:17">
      <c r="A671" s="79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  <c r="Q671" s="26"/>
    </row>
    <row r="672" spans="1:17">
      <c r="A672" s="79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  <c r="Q672" s="26"/>
    </row>
    <row r="673" spans="1:17">
      <c r="A673" s="79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  <c r="Q673" s="26"/>
    </row>
    <row r="674" spans="1:17">
      <c r="A674" s="79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  <c r="Q674" s="26"/>
    </row>
    <row r="675" spans="1:17">
      <c r="A675" s="79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  <c r="Q675" s="26"/>
    </row>
    <row r="676" spans="1:17">
      <c r="A676" s="79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  <c r="Q676" s="26"/>
    </row>
    <row r="677" spans="1:17">
      <c r="A677" s="79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  <c r="Q677" s="26"/>
    </row>
    <row r="678" spans="1:17">
      <c r="A678" s="79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  <c r="Q678" s="26"/>
    </row>
    <row r="679" spans="1:17">
      <c r="A679" s="79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  <c r="Q679" s="26"/>
    </row>
    <row r="680" spans="1:17">
      <c r="A680" s="79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  <c r="Q680" s="26"/>
    </row>
    <row r="681" spans="1:17">
      <c r="A681" s="79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  <c r="Q681" s="26"/>
    </row>
    <row r="682" spans="1:17">
      <c r="A682" s="79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  <c r="Q682" s="26"/>
    </row>
    <row r="683" spans="1:17">
      <c r="A683" s="79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  <c r="Q683" s="26"/>
    </row>
    <row r="684" spans="1:17">
      <c r="A684" s="79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  <c r="Q684" s="26"/>
    </row>
    <row r="685" spans="1:17">
      <c r="A685" s="79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  <c r="Q685" s="26"/>
    </row>
    <row r="686" spans="1:17">
      <c r="A686" s="79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  <c r="Q686" s="26"/>
    </row>
    <row r="687" spans="1:17">
      <c r="A687" s="79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  <c r="Q687" s="26"/>
    </row>
    <row r="688" spans="1:17">
      <c r="A688" s="79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  <c r="Q688" s="26"/>
    </row>
    <row r="689" spans="1:17">
      <c r="A689" s="79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  <c r="Q689" s="26"/>
    </row>
    <row r="690" spans="1:17">
      <c r="A690" s="79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  <c r="Q690" s="26"/>
    </row>
    <row r="691" spans="1:17">
      <c r="A691" s="79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  <c r="Q691" s="26"/>
    </row>
    <row r="692" spans="1:17">
      <c r="A692" s="79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  <c r="Q692" s="26"/>
    </row>
    <row r="693" spans="1:17">
      <c r="A693" s="79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  <c r="Q693" s="26"/>
    </row>
    <row r="694" spans="1:17">
      <c r="A694" s="79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  <c r="Q694" s="26"/>
    </row>
    <row r="695" spans="1:17">
      <c r="A695" s="79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  <c r="Q695" s="26"/>
    </row>
    <row r="696" spans="1:17">
      <c r="A696" s="79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  <c r="Q696" s="26"/>
    </row>
    <row r="697" spans="1:17">
      <c r="A697" s="79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  <c r="Q697" s="26"/>
    </row>
    <row r="698" spans="1:17">
      <c r="A698" s="79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  <c r="Q698" s="26"/>
    </row>
    <row r="699" spans="1:17">
      <c r="A699" s="79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  <c r="Q699" s="26"/>
    </row>
    <row r="700" spans="1:17">
      <c r="A700" s="79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  <c r="Q700" s="26"/>
    </row>
    <row r="701" spans="1:17">
      <c r="A701" s="79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  <c r="Q701" s="26"/>
    </row>
    <row r="702" spans="1:17">
      <c r="A702" s="79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  <c r="Q702" s="26"/>
    </row>
    <row r="703" spans="1:17">
      <c r="A703" s="79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  <c r="Q703" s="26"/>
    </row>
    <row r="704" spans="1:17">
      <c r="A704" s="79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  <c r="Q704" s="26"/>
    </row>
    <row r="705" spans="1:17">
      <c r="A705" s="79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  <c r="Q705" s="26"/>
    </row>
    <row r="706" spans="1:17">
      <c r="A706" s="79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  <c r="Q706" s="26"/>
    </row>
    <row r="707" spans="1:17">
      <c r="A707" s="79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  <c r="Q707" s="26"/>
    </row>
    <row r="708" spans="1:17">
      <c r="A708" s="79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  <c r="Q708" s="26"/>
    </row>
    <row r="709" spans="1:17">
      <c r="A709" s="79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  <c r="Q709" s="26"/>
    </row>
    <row r="710" spans="1:17">
      <c r="A710" s="79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  <c r="Q710" s="26"/>
    </row>
    <row r="711" spans="1:17">
      <c r="A711" s="79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  <c r="Q711" s="26"/>
    </row>
    <row r="712" spans="1:17">
      <c r="A712" s="79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  <c r="Q712" s="26"/>
    </row>
    <row r="713" spans="1:17">
      <c r="A713" s="79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  <c r="Q713" s="26"/>
    </row>
    <row r="714" spans="1:17">
      <c r="A714" s="79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  <c r="Q714" s="26"/>
    </row>
    <row r="715" spans="1:17">
      <c r="A715" s="79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  <c r="Q715" s="26"/>
    </row>
    <row r="716" spans="1:17">
      <c r="A716" s="79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  <c r="Q716" s="26"/>
    </row>
    <row r="717" spans="1:17">
      <c r="A717" s="79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  <c r="Q717" s="26"/>
    </row>
    <row r="718" spans="1:17">
      <c r="A718" s="79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  <c r="Q718" s="26"/>
    </row>
    <row r="719" spans="1:17">
      <c r="A719" s="79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  <c r="Q719" s="26"/>
    </row>
    <row r="720" spans="1:17">
      <c r="A720" s="79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  <c r="Q720" s="26"/>
    </row>
    <row r="721" spans="1:17">
      <c r="A721" s="79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  <c r="Q721" s="26"/>
    </row>
    <row r="722" spans="1:17">
      <c r="A722" s="79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  <c r="Q722" s="26"/>
    </row>
    <row r="723" spans="1:17">
      <c r="A723" s="79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  <c r="Q723" s="26"/>
    </row>
    <row r="724" spans="1:17">
      <c r="A724" s="79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  <c r="Q724" s="26"/>
    </row>
    <row r="725" spans="1:17">
      <c r="A725" s="79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  <c r="Q725" s="26"/>
    </row>
    <row r="726" spans="1:17">
      <c r="A726" s="79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  <c r="Q726" s="26"/>
    </row>
    <row r="727" spans="1:17">
      <c r="A727" s="79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  <c r="Q727" s="26"/>
    </row>
    <row r="728" spans="1:17">
      <c r="A728" s="79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  <c r="Q728" s="26"/>
    </row>
    <row r="729" spans="1:17">
      <c r="A729" s="79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  <c r="Q729" s="26"/>
    </row>
    <row r="730" spans="1:17">
      <c r="A730" s="79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  <c r="Q730" s="26"/>
    </row>
    <row r="731" spans="1:17">
      <c r="A731" s="79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  <c r="Q731" s="26"/>
    </row>
    <row r="732" spans="1:17">
      <c r="A732" s="79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  <c r="Q732" s="26"/>
    </row>
    <row r="733" spans="1:17">
      <c r="A733" s="79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  <c r="Q733" s="26"/>
    </row>
    <row r="734" spans="1:17">
      <c r="A734" s="79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  <c r="Q734" s="26"/>
    </row>
    <row r="735" spans="1:17">
      <c r="A735" s="79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  <c r="Q735" s="26"/>
    </row>
    <row r="736" spans="1:17">
      <c r="A736" s="79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  <c r="Q736" s="26"/>
    </row>
    <row r="737" spans="1:17">
      <c r="A737" s="79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  <c r="Q737" s="26"/>
    </row>
    <row r="738" spans="1:17">
      <c r="A738" s="79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  <c r="Q738" s="26"/>
    </row>
    <row r="739" spans="1:17">
      <c r="A739" s="79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  <c r="Q739" s="26"/>
    </row>
    <row r="740" spans="1:17">
      <c r="A740" s="79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  <c r="Q740" s="26"/>
    </row>
    <row r="741" spans="1:17">
      <c r="A741" s="79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  <c r="Q741" s="26"/>
    </row>
    <row r="742" spans="1:17">
      <c r="A742" s="79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  <c r="Q742" s="26"/>
    </row>
    <row r="743" spans="1:17">
      <c r="A743" s="79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  <c r="Q743" s="26"/>
    </row>
    <row r="744" spans="1:17">
      <c r="A744" s="79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  <c r="Q744" s="26"/>
    </row>
    <row r="745" spans="1:17">
      <c r="A745" s="79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  <c r="Q745" s="26"/>
    </row>
    <row r="746" spans="1:17">
      <c r="A746" s="79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  <c r="Q746" s="26"/>
    </row>
    <row r="747" spans="1:17">
      <c r="A747" s="79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  <c r="Q747" s="26"/>
    </row>
    <row r="748" spans="1:17">
      <c r="A748" s="79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  <c r="Q748" s="26"/>
    </row>
    <row r="749" spans="1:17">
      <c r="A749" s="79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  <c r="Q749" s="26"/>
    </row>
    <row r="750" spans="1:17">
      <c r="A750" s="79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  <c r="Q750" s="26"/>
    </row>
    <row r="751" spans="1:17">
      <c r="A751" s="79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  <c r="Q751" s="26"/>
    </row>
    <row r="752" spans="1:17">
      <c r="A752" s="79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  <c r="Q752" s="26"/>
    </row>
    <row r="753" spans="1:17">
      <c r="A753" s="79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  <c r="Q753" s="26"/>
    </row>
    <row r="754" spans="1:17">
      <c r="A754" s="79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  <c r="Q754" s="26"/>
    </row>
    <row r="755" spans="1:17">
      <c r="A755" s="79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  <c r="Q755" s="26"/>
    </row>
    <row r="756" spans="1:17">
      <c r="A756" s="79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  <c r="Q756" s="26"/>
    </row>
    <row r="757" spans="1:17">
      <c r="A757" s="79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  <c r="Q757" s="26"/>
    </row>
    <row r="758" spans="1:17">
      <c r="A758" s="79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  <c r="Q758" s="26"/>
    </row>
    <row r="759" spans="1:17">
      <c r="A759" s="79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  <c r="Q759" s="26"/>
    </row>
    <row r="760" spans="1:17">
      <c r="A760" s="79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  <c r="Q760" s="26"/>
    </row>
    <row r="761" spans="1:17">
      <c r="A761" s="79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  <c r="Q761" s="26"/>
    </row>
    <row r="762" spans="1:17">
      <c r="A762" s="79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  <c r="Q762" s="26"/>
    </row>
    <row r="763" spans="1:17">
      <c r="A763" s="79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  <c r="Q763" s="26"/>
    </row>
    <row r="764" spans="1:17">
      <c r="A764" s="79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  <c r="Q764" s="26"/>
    </row>
    <row r="765" spans="1:17">
      <c r="A765" s="79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  <c r="Q765" s="26"/>
    </row>
    <row r="766" spans="1:17">
      <c r="A766" s="79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  <c r="Q766" s="26"/>
    </row>
    <row r="767" spans="1:17">
      <c r="A767" s="79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  <c r="Q767" s="26"/>
    </row>
    <row r="768" spans="1:17">
      <c r="A768" s="79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  <c r="Q768" s="26"/>
    </row>
    <row r="769" spans="1:17">
      <c r="A769" s="79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  <c r="Q769" s="26"/>
    </row>
    <row r="770" spans="1:17">
      <c r="A770" s="79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  <c r="Q770" s="26"/>
    </row>
    <row r="771" spans="1:17">
      <c r="A771" s="79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  <c r="Q771" s="26"/>
    </row>
    <row r="772" spans="1:17">
      <c r="A772" s="79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  <c r="Q772" s="26"/>
    </row>
    <row r="773" spans="1:17">
      <c r="A773" s="79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  <c r="Q773" s="26"/>
    </row>
    <row r="774" spans="1:17">
      <c r="A774" s="79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  <c r="Q774" s="26"/>
    </row>
    <row r="775" spans="1:17">
      <c r="A775" s="79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  <c r="Q775" s="26"/>
    </row>
    <row r="776" spans="1:17">
      <c r="A776" s="79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  <c r="Q776" s="26"/>
    </row>
    <row r="777" spans="1:17">
      <c r="A777" s="79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  <c r="Q777" s="26"/>
    </row>
    <row r="778" spans="1:17">
      <c r="A778" s="79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  <c r="Q778" s="26"/>
    </row>
    <row r="779" spans="1:17">
      <c r="A779" s="79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  <c r="Q779" s="26"/>
    </row>
    <row r="780" spans="1:17">
      <c r="A780" s="79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  <c r="Q780" s="26"/>
    </row>
    <row r="781" spans="1:17">
      <c r="A781" s="79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  <c r="Q781" s="26"/>
    </row>
    <row r="782" spans="1:17">
      <c r="A782" s="79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  <c r="Q782" s="26"/>
    </row>
    <row r="783" spans="1:17">
      <c r="A783" s="79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  <c r="Q783" s="26"/>
    </row>
    <row r="784" spans="1:17">
      <c r="A784" s="79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  <c r="Q784" s="26"/>
    </row>
    <row r="785" spans="1:17">
      <c r="A785" s="79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  <c r="Q785" s="26"/>
    </row>
    <row r="786" spans="1:17">
      <c r="A786" s="79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  <c r="Q786" s="26"/>
    </row>
    <row r="787" spans="1:17">
      <c r="A787" s="79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  <c r="Q787" s="26"/>
    </row>
    <row r="788" spans="1:17">
      <c r="A788" s="79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  <c r="Q788" s="26"/>
    </row>
    <row r="789" spans="1:17">
      <c r="A789" s="79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  <c r="Q789" s="26"/>
    </row>
    <row r="790" spans="1:17">
      <c r="A790" s="79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  <c r="Q790" s="26"/>
    </row>
    <row r="791" spans="1:17">
      <c r="A791" s="79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  <c r="Q791" s="26"/>
    </row>
    <row r="792" spans="1:17">
      <c r="A792" s="79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  <c r="Q792" s="26"/>
    </row>
    <row r="793" spans="1:17">
      <c r="A793" s="79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  <c r="Q793" s="26"/>
    </row>
    <row r="794" spans="1:17">
      <c r="A794" s="79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  <c r="Q794" s="26"/>
    </row>
    <row r="795" spans="1:17">
      <c r="A795" s="79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  <c r="Q795" s="26"/>
    </row>
    <row r="796" spans="1:17">
      <c r="A796" s="79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  <c r="Q796" s="26"/>
    </row>
    <row r="797" spans="1:17">
      <c r="A797" s="79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  <c r="Q797" s="26"/>
    </row>
    <row r="798" spans="1:17">
      <c r="A798" s="79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  <c r="Q798" s="26"/>
    </row>
    <row r="799" spans="1:17">
      <c r="A799" s="79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  <c r="Q799" s="26"/>
    </row>
    <row r="800" spans="1:17">
      <c r="A800" s="79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  <c r="Q800" s="26"/>
    </row>
    <row r="801" spans="1:17">
      <c r="A801" s="79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  <c r="Q801" s="26"/>
    </row>
    <row r="802" spans="1:17">
      <c r="A802" s="79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  <c r="Q802" s="26"/>
    </row>
    <row r="803" spans="1:17">
      <c r="A803" s="79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  <c r="Q803" s="26"/>
    </row>
    <row r="804" spans="1:17">
      <c r="A804" s="79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  <c r="Q804" s="26"/>
    </row>
    <row r="805" spans="1:17">
      <c r="A805" s="79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  <c r="Q805" s="26"/>
    </row>
    <row r="806" spans="1:17">
      <c r="A806" s="79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  <c r="Q806" s="26"/>
    </row>
    <row r="807" spans="1:17">
      <c r="A807" s="79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  <c r="Q807" s="26"/>
    </row>
    <row r="808" spans="1:17">
      <c r="A808" s="79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  <c r="Q808" s="26"/>
    </row>
    <row r="809" spans="1:17">
      <c r="A809" s="79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  <c r="Q809" s="26"/>
    </row>
    <row r="810" spans="1:17">
      <c r="A810" s="79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  <c r="Q810" s="26"/>
    </row>
    <row r="811" spans="1:17">
      <c r="A811" s="79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  <c r="Q811" s="26"/>
    </row>
    <row r="812" spans="1:17">
      <c r="A812" s="79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  <c r="Q812" s="26"/>
    </row>
    <row r="813" spans="1:17">
      <c r="A813" s="79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  <c r="Q813" s="26"/>
    </row>
    <row r="814" spans="1:17">
      <c r="A814" s="79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  <c r="Q814" s="26"/>
    </row>
    <row r="815" spans="1:17">
      <c r="A815" s="79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  <c r="Q815" s="26"/>
    </row>
    <row r="816" spans="1:17">
      <c r="A816" s="79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  <c r="Q816" s="26"/>
    </row>
    <row r="817" spans="1:17">
      <c r="A817" s="79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  <c r="Q817" s="26"/>
    </row>
    <row r="818" spans="1:17">
      <c r="A818" s="79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  <c r="Q818" s="26"/>
    </row>
    <row r="819" spans="1:17">
      <c r="A819" s="79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  <c r="Q819" s="26"/>
    </row>
    <row r="820" spans="1:17">
      <c r="A820" s="79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  <c r="Q820" s="26"/>
    </row>
    <row r="821" spans="1:17">
      <c r="A821" s="79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  <c r="Q821" s="26"/>
    </row>
    <row r="822" spans="1:17">
      <c r="A822" s="79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  <c r="Q822" s="26"/>
    </row>
    <row r="823" spans="1:17">
      <c r="A823" s="79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  <c r="Q823" s="26"/>
    </row>
    <row r="824" spans="1:17">
      <c r="A824" s="79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  <c r="Q824" s="26"/>
    </row>
    <row r="825" spans="1:17">
      <c r="A825" s="79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  <c r="Q825" s="26"/>
    </row>
    <row r="826" spans="1:17">
      <c r="A826" s="79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  <c r="Q826" s="26"/>
    </row>
    <row r="827" spans="1:17">
      <c r="A827" s="79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  <c r="Q827" s="26"/>
    </row>
    <row r="828" spans="1:17">
      <c r="A828" s="79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  <c r="Q828" s="26"/>
    </row>
    <row r="829" spans="1:17">
      <c r="A829" s="79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  <c r="Q829" s="26"/>
    </row>
    <row r="830" spans="1:17">
      <c r="A830" s="79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  <c r="Q830" s="26"/>
    </row>
    <row r="831" spans="1:17">
      <c r="A831" s="79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  <c r="Q831" s="26"/>
    </row>
    <row r="832" spans="1:17">
      <c r="A832" s="79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  <c r="Q832" s="26"/>
    </row>
    <row r="833" spans="1:17">
      <c r="A833" s="79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  <c r="Q833" s="26"/>
    </row>
    <row r="834" spans="1:17">
      <c r="A834" s="79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  <c r="Q834" s="26"/>
    </row>
    <row r="835" spans="1:17">
      <c r="A835" s="79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  <c r="Q835" s="26"/>
    </row>
    <row r="836" spans="1:17">
      <c r="A836" s="79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  <c r="Q836" s="26"/>
    </row>
    <row r="837" spans="1:17">
      <c r="A837" s="79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  <c r="Q837" s="26"/>
    </row>
    <row r="838" spans="1:17">
      <c r="A838" s="79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  <c r="Q838" s="26"/>
    </row>
    <row r="839" spans="1:17">
      <c r="A839" s="79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  <c r="Q839" s="26"/>
    </row>
    <row r="840" spans="1:17">
      <c r="A840" s="79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  <c r="Q840" s="26"/>
    </row>
    <row r="841" spans="1:17">
      <c r="A841" s="79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  <c r="Q841" s="26"/>
    </row>
    <row r="842" spans="1:17">
      <c r="A842" s="79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  <c r="Q842" s="26"/>
    </row>
    <row r="843" spans="1:17">
      <c r="A843" s="79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  <c r="Q843" s="26"/>
    </row>
    <row r="844" spans="1:17">
      <c r="A844" s="79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  <c r="Q844" s="26"/>
    </row>
    <row r="845" spans="1:17">
      <c r="A845" s="79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  <c r="Q845" s="26"/>
    </row>
    <row r="846" spans="1:17">
      <c r="A846" s="79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  <c r="Q846" s="26"/>
    </row>
    <row r="847" spans="1:17">
      <c r="A847" s="79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  <c r="Q847" s="26"/>
    </row>
    <row r="848" spans="1:17">
      <c r="A848" s="79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  <c r="Q848" s="26"/>
    </row>
    <row r="849" spans="1:17">
      <c r="A849" s="79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  <c r="Q849" s="26"/>
    </row>
    <row r="850" spans="1:17">
      <c r="A850" s="79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  <c r="Q850" s="26"/>
    </row>
    <row r="851" spans="1:17">
      <c r="A851" s="79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  <c r="Q851" s="26"/>
    </row>
    <row r="852" spans="1:17">
      <c r="A852" s="79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  <c r="Q852" s="26"/>
    </row>
    <row r="853" spans="1:17">
      <c r="A853" s="79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  <c r="Q853" s="26"/>
    </row>
    <row r="854" spans="1:17">
      <c r="A854" s="79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  <c r="Q854" s="26"/>
    </row>
    <row r="855" spans="1:17">
      <c r="A855" s="79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  <c r="Q855" s="26"/>
    </row>
    <row r="856" spans="1:17">
      <c r="A856" s="79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  <c r="Q856" s="26"/>
    </row>
    <row r="857" spans="1:17">
      <c r="A857" s="79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  <c r="Q857" s="26"/>
    </row>
    <row r="858" spans="1:17">
      <c r="A858" s="79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  <c r="Q858" s="26"/>
    </row>
    <row r="859" spans="1:17">
      <c r="A859" s="79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  <c r="Q859" s="26"/>
    </row>
    <row r="860" spans="1:17">
      <c r="A860" s="79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  <c r="Q860" s="26"/>
    </row>
    <row r="861" spans="1:17">
      <c r="A861" s="79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  <c r="Q861" s="26"/>
    </row>
    <row r="862" spans="1:17">
      <c r="A862" s="79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  <c r="Q862" s="26"/>
    </row>
    <row r="863" spans="1:17">
      <c r="A863" s="79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  <c r="Q863" s="26"/>
    </row>
    <row r="864" spans="1:17">
      <c r="A864" s="79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  <c r="Q864" s="26"/>
    </row>
    <row r="865" spans="1:17">
      <c r="A865" s="79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  <c r="Q865" s="26"/>
    </row>
    <row r="866" spans="1:17">
      <c r="A866" s="79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  <c r="Q866" s="26"/>
    </row>
    <row r="867" spans="1:17">
      <c r="A867" s="79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  <c r="Q867" s="26"/>
    </row>
    <row r="868" spans="1:17">
      <c r="A868" s="79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  <c r="Q868" s="26"/>
    </row>
    <row r="869" spans="1:17">
      <c r="A869" s="79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  <c r="Q869" s="26"/>
    </row>
    <row r="870" spans="1:17">
      <c r="A870" s="79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  <c r="Q870" s="26"/>
    </row>
    <row r="871" spans="1:17">
      <c r="A871" s="79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  <c r="Q871" s="26"/>
    </row>
    <row r="872" spans="1:17">
      <c r="A872" s="79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  <c r="Q872" s="26"/>
    </row>
    <row r="873" spans="1:17">
      <c r="A873" s="79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  <c r="Q873" s="26"/>
    </row>
    <row r="874" spans="1:17">
      <c r="A874" s="79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  <c r="Q874" s="26"/>
    </row>
    <row r="875" spans="1:17">
      <c r="A875" s="79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  <c r="Q875" s="26"/>
    </row>
    <row r="876" spans="1:17">
      <c r="A876" s="79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  <c r="Q876" s="26"/>
    </row>
    <row r="877" spans="1:17">
      <c r="A877" s="79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  <c r="Q877" s="26"/>
    </row>
    <row r="878" spans="1:17">
      <c r="A878" s="79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  <c r="Q878" s="26"/>
    </row>
    <row r="879" spans="1:17">
      <c r="A879" s="79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  <c r="Q879" s="26"/>
    </row>
    <row r="880" spans="1:17">
      <c r="A880" s="79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  <c r="Q880" s="26"/>
    </row>
    <row r="881" spans="1:17">
      <c r="A881" s="79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  <c r="Q881" s="26"/>
    </row>
    <row r="882" spans="1:17">
      <c r="A882" s="79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  <c r="Q882" s="26"/>
    </row>
    <row r="883" spans="1:17">
      <c r="A883" s="79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  <c r="Q883" s="26"/>
    </row>
    <row r="884" spans="1:17">
      <c r="A884" s="79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  <c r="Q884" s="26"/>
    </row>
    <row r="885" spans="1:17">
      <c r="A885" s="79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  <c r="Q885" s="26"/>
    </row>
    <row r="886" spans="1:17">
      <c r="A886" s="79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  <c r="Q886" s="26"/>
    </row>
    <row r="887" spans="1:17">
      <c r="A887" s="79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  <c r="Q887" s="26"/>
    </row>
    <row r="888" spans="1:17">
      <c r="A888" s="79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  <c r="Q888" s="26"/>
    </row>
    <row r="889" spans="1:17">
      <c r="A889" s="79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  <c r="Q889" s="26"/>
    </row>
    <row r="890" spans="1:17">
      <c r="A890" s="79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  <c r="Q890" s="26"/>
    </row>
    <row r="891" spans="1:17">
      <c r="A891" s="79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  <c r="Q891" s="26"/>
    </row>
    <row r="892" spans="1:17">
      <c r="A892" s="79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  <c r="Q892" s="26"/>
    </row>
    <row r="893" spans="1:17">
      <c r="A893" s="79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  <c r="Q893" s="26"/>
    </row>
    <row r="894" spans="1:17">
      <c r="A894" s="79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  <c r="Q894" s="26"/>
    </row>
    <row r="895" spans="1:17">
      <c r="A895" s="79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  <c r="Q895" s="26"/>
    </row>
    <row r="896" spans="1:17">
      <c r="A896" s="79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  <c r="Q896" s="26"/>
    </row>
    <row r="897" spans="1:17">
      <c r="A897" s="79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  <c r="Q897" s="26"/>
    </row>
    <row r="898" spans="1:17">
      <c r="A898" s="79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  <c r="Q898" s="26"/>
    </row>
    <row r="899" spans="1:17">
      <c r="A899" s="79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  <c r="Q899" s="26"/>
    </row>
    <row r="900" spans="1:17">
      <c r="A900" s="79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  <c r="Q900" s="26"/>
    </row>
    <row r="901" spans="1:17">
      <c r="A901" s="79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  <c r="Q901" s="26"/>
    </row>
    <row r="902" spans="1:17">
      <c r="A902" s="79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  <c r="Q902" s="26"/>
    </row>
    <row r="903" spans="1:17">
      <c r="A903" s="79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  <c r="Q903" s="26"/>
    </row>
    <row r="904" spans="1:17">
      <c r="A904" s="79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  <c r="Q904" s="26"/>
    </row>
    <row r="905" spans="1:17">
      <c r="A905" s="79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  <c r="Q905" s="26"/>
    </row>
    <row r="906" spans="1:17">
      <c r="A906" s="79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  <c r="Q906" s="26"/>
    </row>
    <row r="907" spans="1:17">
      <c r="A907" s="79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  <c r="Q907" s="26"/>
    </row>
    <row r="908" spans="1:17">
      <c r="A908" s="79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  <c r="Q908" s="26"/>
    </row>
    <row r="909" spans="1:17">
      <c r="A909" s="79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  <c r="Q909" s="26"/>
    </row>
    <row r="910" spans="1:17">
      <c r="A910" s="79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  <c r="Q910" s="26"/>
    </row>
    <row r="911" spans="1:17">
      <c r="A911" s="79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  <c r="Q911" s="26"/>
    </row>
    <row r="912" spans="1:17">
      <c r="A912" s="79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  <c r="Q912" s="26"/>
    </row>
    <row r="913" spans="1:17">
      <c r="A913" s="79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  <c r="Q913" s="26"/>
    </row>
    <row r="914" spans="1:17">
      <c r="A914" s="79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  <c r="Q914" s="26"/>
    </row>
    <row r="915" spans="1:17">
      <c r="A915" s="79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  <c r="Q915" s="26"/>
    </row>
    <row r="916" spans="1:17">
      <c r="A916" s="79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  <c r="Q916" s="26"/>
    </row>
    <row r="917" spans="1:17">
      <c r="A917" s="79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  <c r="Q917" s="26"/>
    </row>
    <row r="918" spans="1:17">
      <c r="A918" s="79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  <c r="Q918" s="26"/>
    </row>
    <row r="919" spans="1:17">
      <c r="A919" s="79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  <c r="Q919" s="26"/>
    </row>
    <row r="920" spans="1:17">
      <c r="A920" s="79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  <c r="Q920" s="26"/>
    </row>
    <row r="921" spans="1:17">
      <c r="A921" s="79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  <c r="Q921" s="26"/>
    </row>
    <row r="922" spans="1:17">
      <c r="A922" s="79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  <c r="Q922" s="26"/>
    </row>
    <row r="923" spans="1:17">
      <c r="A923" s="79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  <c r="Q923" s="26"/>
    </row>
    <row r="924" spans="1:17">
      <c r="A924" s="79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  <c r="Q924" s="26"/>
    </row>
    <row r="925" spans="1:17">
      <c r="A925" s="79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  <c r="Q925" s="26"/>
    </row>
    <row r="926" spans="1:17">
      <c r="A926" s="79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  <c r="Q926" s="26"/>
    </row>
    <row r="927" spans="1:17">
      <c r="A927" s="79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  <c r="Q927" s="26"/>
    </row>
    <row r="928" spans="1:17">
      <c r="A928" s="79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  <c r="Q928" s="26"/>
    </row>
    <row r="929" spans="1:17">
      <c r="A929" s="79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  <c r="Q929" s="26"/>
    </row>
    <row r="930" spans="1:17">
      <c r="A930" s="79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  <c r="Q930" s="26"/>
    </row>
    <row r="931" spans="1:17">
      <c r="A931" s="79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  <c r="Q931" s="26"/>
    </row>
    <row r="932" spans="1:17">
      <c r="A932" s="79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  <c r="Q932" s="26"/>
    </row>
    <row r="933" spans="1:17">
      <c r="A933" s="79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  <c r="Q933" s="26"/>
    </row>
    <row r="934" spans="1:17">
      <c r="A934" s="79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  <c r="Q934" s="26"/>
    </row>
    <row r="935" spans="1:17">
      <c r="A935" s="79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  <c r="Q935" s="26"/>
    </row>
    <row r="936" spans="1:17">
      <c r="A936" s="79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  <c r="Q936" s="26"/>
    </row>
    <row r="937" spans="1:17">
      <c r="A937" s="79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  <c r="Q937" s="26"/>
    </row>
    <row r="938" spans="1:17">
      <c r="A938" s="79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  <c r="Q938" s="26"/>
    </row>
    <row r="939" spans="1:17">
      <c r="A939" s="32">
        <v>44192</v>
      </c>
      <c r="B939" t="s">
        <v>153</v>
      </c>
      <c r="C939">
        <v>215461</v>
      </c>
      <c r="D939">
        <v>4314979</v>
      </c>
      <c r="F939" t="s">
        <v>276</v>
      </c>
      <c r="G939" t="s">
        <v>276</v>
      </c>
      <c r="H939">
        <v>30369</v>
      </c>
      <c r="I939" t="s">
        <v>276</v>
      </c>
      <c r="J939">
        <v>659</v>
      </c>
      <c r="K939" t="s">
        <v>276</v>
      </c>
      <c r="L939" t="s">
        <v>276</v>
      </c>
      <c r="M939">
        <v>180882</v>
      </c>
      <c r="N939">
        <v>3212</v>
      </c>
      <c r="Q939" s="26"/>
    </row>
    <row r="940" spans="1:17">
      <c r="A940" s="32">
        <v>44192</v>
      </c>
      <c r="B940" t="s">
        <v>154</v>
      </c>
      <c r="C940">
        <v>1836</v>
      </c>
      <c r="D940">
        <v>396043</v>
      </c>
      <c r="E940" t="s">
        <v>276</v>
      </c>
      <c r="F940" t="s">
        <v>276</v>
      </c>
      <c r="G940" t="s">
        <v>276</v>
      </c>
      <c r="H940">
        <v>136</v>
      </c>
      <c r="I940" t="s">
        <v>276</v>
      </c>
      <c r="J940">
        <v>0</v>
      </c>
      <c r="K940" t="s">
        <v>276</v>
      </c>
      <c r="L940" t="s">
        <v>276</v>
      </c>
      <c r="M940">
        <v>1699</v>
      </c>
      <c r="N940">
        <v>1</v>
      </c>
      <c r="Q940" s="26"/>
    </row>
    <row r="941" spans="1:17">
      <c r="A941" s="32">
        <v>44192</v>
      </c>
      <c r="B941" t="s">
        <v>155</v>
      </c>
      <c r="C941">
        <v>15</v>
      </c>
      <c r="D941">
        <v>829</v>
      </c>
      <c r="E941" t="s">
        <v>276</v>
      </c>
      <c r="F941" t="s">
        <v>276</v>
      </c>
      <c r="G941" t="s">
        <v>276</v>
      </c>
      <c r="H941">
        <v>0</v>
      </c>
      <c r="I941" t="s">
        <v>276</v>
      </c>
      <c r="J941">
        <v>0</v>
      </c>
      <c r="K941" t="s">
        <v>276</v>
      </c>
      <c r="L941" t="s">
        <v>276</v>
      </c>
      <c r="M941">
        <v>15</v>
      </c>
      <c r="N941">
        <v>0</v>
      </c>
      <c r="Q941" s="26"/>
    </row>
    <row r="942" spans="1:17">
      <c r="A942" s="32">
        <v>44193</v>
      </c>
      <c r="B942" t="s">
        <v>153</v>
      </c>
      <c r="C942">
        <v>218374</v>
      </c>
      <c r="D942">
        <v>4326942</v>
      </c>
      <c r="F942" t="s">
        <v>276</v>
      </c>
      <c r="G942" t="s">
        <v>276</v>
      </c>
      <c r="H942">
        <v>31098</v>
      </c>
      <c r="I942" t="s">
        <v>276</v>
      </c>
      <c r="J942">
        <v>661</v>
      </c>
      <c r="K942" t="s">
        <v>276</v>
      </c>
      <c r="L942" t="s">
        <v>276</v>
      </c>
      <c r="M942">
        <v>182947</v>
      </c>
      <c r="N942">
        <v>3251</v>
      </c>
      <c r="Q942" s="26"/>
    </row>
    <row r="943" spans="1:17">
      <c r="A943" s="32">
        <v>44193</v>
      </c>
      <c r="B943" t="s">
        <v>154</v>
      </c>
      <c r="C943">
        <v>1847</v>
      </c>
      <c r="D943">
        <v>398195</v>
      </c>
      <c r="E943" t="s">
        <v>276</v>
      </c>
      <c r="F943" t="s">
        <v>276</v>
      </c>
      <c r="G943" t="s">
        <v>276</v>
      </c>
      <c r="H943">
        <v>146</v>
      </c>
      <c r="I943" t="s">
        <v>276</v>
      </c>
      <c r="J943">
        <v>0</v>
      </c>
      <c r="K943" t="s">
        <v>276</v>
      </c>
      <c r="L943" t="s">
        <v>276</v>
      </c>
      <c r="M943">
        <v>1700</v>
      </c>
      <c r="N943">
        <v>1</v>
      </c>
      <c r="Q943" s="26"/>
    </row>
    <row r="944" spans="1:17">
      <c r="A944" s="32">
        <v>44193</v>
      </c>
      <c r="B944" t="s">
        <v>155</v>
      </c>
      <c r="C944">
        <v>15</v>
      </c>
      <c r="D944">
        <v>829</v>
      </c>
      <c r="E944" t="s">
        <v>276</v>
      </c>
      <c r="F944" t="s">
        <v>276</v>
      </c>
      <c r="G944" t="s">
        <v>276</v>
      </c>
      <c r="H944">
        <v>0</v>
      </c>
      <c r="I944" t="s">
        <v>276</v>
      </c>
      <c r="J944">
        <v>0</v>
      </c>
      <c r="K944" t="s">
        <v>276</v>
      </c>
      <c r="L944" t="s">
        <v>276</v>
      </c>
      <c r="M944">
        <v>15</v>
      </c>
      <c r="N944">
        <v>0</v>
      </c>
      <c r="Q944" s="26"/>
    </row>
    <row r="945" spans="1:17">
      <c r="A945" s="32">
        <v>44194</v>
      </c>
      <c r="B945" t="s">
        <v>153</v>
      </c>
      <c r="C945">
        <v>221246</v>
      </c>
      <c r="D945">
        <v>4401325</v>
      </c>
      <c r="F945" t="s">
        <v>276</v>
      </c>
      <c r="G945" t="s">
        <v>276</v>
      </c>
      <c r="H945">
        <v>31694</v>
      </c>
      <c r="I945" t="s">
        <v>276</v>
      </c>
      <c r="J945">
        <v>675</v>
      </c>
      <c r="K945" t="s">
        <v>276</v>
      </c>
      <c r="L945" t="s">
        <v>276</v>
      </c>
      <c r="M945">
        <v>185223</v>
      </c>
      <c r="N945">
        <v>3305</v>
      </c>
      <c r="Q945" s="26"/>
    </row>
    <row r="946" spans="1:17">
      <c r="A946" s="32">
        <v>44194</v>
      </c>
      <c r="B946" t="s">
        <v>154</v>
      </c>
      <c r="C946">
        <v>1859</v>
      </c>
      <c r="D946">
        <v>400085</v>
      </c>
      <c r="E946" t="s">
        <v>276</v>
      </c>
      <c r="F946" t="s">
        <v>276</v>
      </c>
      <c r="G946" t="s">
        <v>276</v>
      </c>
      <c r="H946">
        <v>150</v>
      </c>
      <c r="I946" t="s">
        <v>276</v>
      </c>
      <c r="J946">
        <v>0</v>
      </c>
      <c r="K946" t="s">
        <v>276</v>
      </c>
      <c r="L946" t="s">
        <v>276</v>
      </c>
      <c r="M946">
        <v>1708</v>
      </c>
      <c r="N946">
        <v>1</v>
      </c>
      <c r="Q946" s="26"/>
    </row>
    <row r="947" spans="1:17">
      <c r="A947" s="32">
        <v>44194</v>
      </c>
      <c r="B947" t="s">
        <v>155</v>
      </c>
      <c r="C947">
        <v>15</v>
      </c>
      <c r="D947">
        <v>829</v>
      </c>
      <c r="E947" t="s">
        <v>276</v>
      </c>
      <c r="F947" t="s">
        <v>276</v>
      </c>
      <c r="G947" t="s">
        <v>276</v>
      </c>
      <c r="H947">
        <v>0</v>
      </c>
      <c r="I947" t="s">
        <v>276</v>
      </c>
      <c r="J947">
        <v>0</v>
      </c>
      <c r="K947" t="s">
        <v>276</v>
      </c>
      <c r="L947" t="s">
        <v>276</v>
      </c>
      <c r="M947">
        <v>15</v>
      </c>
      <c r="N947">
        <v>0</v>
      </c>
      <c r="Q947" s="26"/>
    </row>
    <row r="948" spans="1:17">
      <c r="A948" s="32">
        <v>44195</v>
      </c>
      <c r="B948" t="s">
        <v>153</v>
      </c>
      <c r="C948">
        <v>224716</v>
      </c>
      <c r="D948">
        <v>4426175</v>
      </c>
      <c r="F948" t="s">
        <v>276</v>
      </c>
      <c r="G948" t="s">
        <v>276</v>
      </c>
      <c r="H948">
        <v>32477</v>
      </c>
      <c r="I948" t="s">
        <v>276</v>
      </c>
      <c r="J948">
        <v>668</v>
      </c>
      <c r="K948" t="s">
        <v>276</v>
      </c>
      <c r="L948" t="s">
        <v>276</v>
      </c>
      <c r="M948">
        <v>187739</v>
      </c>
      <c r="N948">
        <v>3348</v>
      </c>
      <c r="Q948" s="26"/>
    </row>
    <row r="949" spans="1:17">
      <c r="A949" s="32">
        <v>44195</v>
      </c>
      <c r="B949" t="s">
        <v>154</v>
      </c>
      <c r="C949">
        <v>1865</v>
      </c>
      <c r="D949">
        <v>402065</v>
      </c>
      <c r="E949" t="s">
        <v>276</v>
      </c>
      <c r="F949" t="s">
        <v>276</v>
      </c>
      <c r="G949" t="s">
        <v>276</v>
      </c>
      <c r="H949">
        <v>152</v>
      </c>
      <c r="I949" t="s">
        <v>276</v>
      </c>
      <c r="J949">
        <v>0</v>
      </c>
      <c r="K949" t="s">
        <v>276</v>
      </c>
      <c r="L949" t="s">
        <v>276</v>
      </c>
      <c r="M949">
        <v>1712</v>
      </c>
      <c r="N949">
        <v>1</v>
      </c>
      <c r="Q949" s="26"/>
    </row>
    <row r="950" spans="1:17">
      <c r="A950" s="32">
        <v>44195</v>
      </c>
      <c r="B950" t="s">
        <v>155</v>
      </c>
      <c r="C950">
        <v>15</v>
      </c>
      <c r="D950">
        <v>829</v>
      </c>
      <c r="E950" t="s">
        <v>276</v>
      </c>
      <c r="F950" t="s">
        <v>276</v>
      </c>
      <c r="G950" t="s">
        <v>276</v>
      </c>
      <c r="H950">
        <v>0</v>
      </c>
      <c r="I950" t="s">
        <v>276</v>
      </c>
      <c r="J950">
        <v>0</v>
      </c>
      <c r="K950" t="s">
        <v>276</v>
      </c>
      <c r="L950" t="s">
        <v>276</v>
      </c>
      <c r="M950">
        <v>15</v>
      </c>
      <c r="N950">
        <v>0</v>
      </c>
      <c r="Q950" s="26"/>
    </row>
    <row r="951" spans="1:17">
      <c r="A951" s="32">
        <v>44196</v>
      </c>
      <c r="B951" t="s">
        <v>153</v>
      </c>
      <c r="C951">
        <v>228418</v>
      </c>
      <c r="D951">
        <v>4447244</v>
      </c>
      <c r="F951" t="s">
        <v>276</v>
      </c>
      <c r="G951" t="s">
        <v>276</v>
      </c>
      <c r="H951">
        <v>34037</v>
      </c>
      <c r="I951" t="s">
        <v>276</v>
      </c>
      <c r="J951">
        <v>681</v>
      </c>
      <c r="K951" t="s">
        <v>276</v>
      </c>
      <c r="L951" t="s">
        <v>276</v>
      </c>
      <c r="M951">
        <v>189695</v>
      </c>
      <c r="N951">
        <v>3413</v>
      </c>
      <c r="Q951" s="26"/>
    </row>
    <row r="952" spans="1:17">
      <c r="A952" s="32">
        <v>44196</v>
      </c>
      <c r="B952" t="s">
        <v>154</v>
      </c>
      <c r="C952">
        <v>1871</v>
      </c>
      <c r="D952">
        <v>403864</v>
      </c>
      <c r="E952" t="s">
        <v>276</v>
      </c>
      <c r="F952" t="s">
        <v>276</v>
      </c>
      <c r="G952" t="s">
        <v>276</v>
      </c>
      <c r="H952">
        <v>129</v>
      </c>
      <c r="I952" t="s">
        <v>276</v>
      </c>
      <c r="J952">
        <v>0</v>
      </c>
      <c r="K952" t="s">
        <v>276</v>
      </c>
      <c r="L952" t="s">
        <v>276</v>
      </c>
      <c r="M952">
        <v>1741</v>
      </c>
      <c r="N952">
        <v>1</v>
      </c>
      <c r="Q952" s="26"/>
    </row>
    <row r="953" spans="1:17">
      <c r="A953" s="32">
        <v>44196</v>
      </c>
      <c r="B953" t="s">
        <v>155</v>
      </c>
      <c r="C953">
        <v>15</v>
      </c>
      <c r="D953">
        <v>829</v>
      </c>
      <c r="E953" t="s">
        <v>276</v>
      </c>
      <c r="F953" t="s">
        <v>276</v>
      </c>
      <c r="G953" t="s">
        <v>276</v>
      </c>
      <c r="H953">
        <v>0</v>
      </c>
      <c r="I953" t="s">
        <v>276</v>
      </c>
      <c r="J953">
        <v>0</v>
      </c>
      <c r="K953" t="s">
        <v>276</v>
      </c>
      <c r="L953" t="s">
        <v>276</v>
      </c>
      <c r="M953">
        <v>15</v>
      </c>
      <c r="N953">
        <v>0</v>
      </c>
      <c r="Q953" s="26"/>
    </row>
    <row r="954" spans="1:17">
      <c r="A954" s="32">
        <v>44197</v>
      </c>
      <c r="B954" t="s">
        <v>153</v>
      </c>
      <c r="C954">
        <v>232495</v>
      </c>
      <c r="D954">
        <v>4486819</v>
      </c>
      <c r="F954" t="s">
        <v>276</v>
      </c>
      <c r="G954" t="s">
        <v>276</v>
      </c>
      <c r="H954">
        <v>36052</v>
      </c>
      <c r="I954" t="s">
        <v>276</v>
      </c>
      <c r="J954">
        <v>716</v>
      </c>
      <c r="K954" t="s">
        <v>276</v>
      </c>
      <c r="L954" t="s">
        <v>276</v>
      </c>
      <c r="M954">
        <v>191949</v>
      </c>
      <c r="N954">
        <v>3459</v>
      </c>
      <c r="Q954" s="26"/>
    </row>
    <row r="955" spans="1:17">
      <c r="A955" s="32">
        <v>44197</v>
      </c>
      <c r="B955" t="s">
        <v>154</v>
      </c>
      <c r="C955">
        <v>1885</v>
      </c>
      <c r="D955">
        <v>405670</v>
      </c>
      <c r="E955" t="s">
        <v>276</v>
      </c>
      <c r="F955" t="s">
        <v>276</v>
      </c>
      <c r="G955" t="s">
        <v>276</v>
      </c>
      <c r="H955">
        <v>134</v>
      </c>
      <c r="I955" t="s">
        <v>276</v>
      </c>
      <c r="J955">
        <v>0</v>
      </c>
      <c r="K955" t="s">
        <v>276</v>
      </c>
      <c r="L955" t="s">
        <v>276</v>
      </c>
      <c r="M955">
        <v>1750</v>
      </c>
      <c r="N955">
        <v>1</v>
      </c>
      <c r="Q955" s="26"/>
    </row>
    <row r="956" spans="1:17">
      <c r="A956" s="32">
        <v>44197</v>
      </c>
      <c r="B956" t="s">
        <v>155</v>
      </c>
      <c r="C956">
        <v>15</v>
      </c>
      <c r="D956">
        <v>829</v>
      </c>
      <c r="E956" t="s">
        <v>276</v>
      </c>
      <c r="F956" t="s">
        <v>276</v>
      </c>
      <c r="G956" t="s">
        <v>276</v>
      </c>
      <c r="H956">
        <v>0</v>
      </c>
      <c r="I956" t="s">
        <v>276</v>
      </c>
      <c r="J956">
        <v>0</v>
      </c>
      <c r="K956" t="s">
        <v>276</v>
      </c>
      <c r="L956" t="s">
        <v>276</v>
      </c>
      <c r="M956">
        <v>15</v>
      </c>
      <c r="N956">
        <v>0</v>
      </c>
      <c r="Q956" s="26"/>
    </row>
    <row r="957" spans="1:17">
      <c r="A957" s="32">
        <v>44198</v>
      </c>
      <c r="B957" t="s">
        <v>153</v>
      </c>
      <c r="C957">
        <v>236104</v>
      </c>
      <c r="D957">
        <v>4511891</v>
      </c>
      <c r="F957" t="s">
        <v>276</v>
      </c>
      <c r="G957" t="s">
        <v>276</v>
      </c>
      <c r="H957">
        <v>37187</v>
      </c>
      <c r="I957" t="s">
        <v>276</v>
      </c>
      <c r="J957">
        <v>711</v>
      </c>
      <c r="K957" t="s">
        <v>276</v>
      </c>
      <c r="L957" t="s">
        <v>276</v>
      </c>
      <c r="M957">
        <v>194650</v>
      </c>
      <c r="N957">
        <v>3513</v>
      </c>
      <c r="Q957" s="26"/>
    </row>
    <row r="958" spans="1:17">
      <c r="A958" s="32">
        <v>44198</v>
      </c>
      <c r="B958" t="s">
        <v>154</v>
      </c>
      <c r="C958">
        <v>1893</v>
      </c>
      <c r="D958">
        <v>407177</v>
      </c>
      <c r="E958" t="s">
        <v>276</v>
      </c>
      <c r="F958" t="s">
        <v>276</v>
      </c>
      <c r="G958" t="s">
        <v>276</v>
      </c>
      <c r="H958">
        <v>137</v>
      </c>
      <c r="I958" t="s">
        <v>276</v>
      </c>
      <c r="J958">
        <v>0</v>
      </c>
      <c r="K958" t="s">
        <v>276</v>
      </c>
      <c r="L958" t="s">
        <v>276</v>
      </c>
      <c r="M958">
        <v>1755</v>
      </c>
      <c r="N958">
        <v>1</v>
      </c>
      <c r="Q958" s="26"/>
    </row>
    <row r="959" spans="1:17">
      <c r="A959" s="32">
        <v>44198</v>
      </c>
      <c r="B959" t="s">
        <v>155</v>
      </c>
      <c r="C959">
        <v>15</v>
      </c>
      <c r="D959">
        <v>829</v>
      </c>
      <c r="E959" t="s">
        <v>276</v>
      </c>
      <c r="F959" t="s">
        <v>276</v>
      </c>
      <c r="G959" t="s">
        <v>276</v>
      </c>
      <c r="H959">
        <v>0</v>
      </c>
      <c r="I959" t="s">
        <v>276</v>
      </c>
      <c r="J959">
        <v>0</v>
      </c>
      <c r="K959" t="s">
        <v>276</v>
      </c>
      <c r="L959" t="s">
        <v>276</v>
      </c>
      <c r="M959">
        <v>15</v>
      </c>
      <c r="N959">
        <v>0</v>
      </c>
      <c r="Q959" s="26"/>
    </row>
    <row r="960" spans="1:17">
      <c r="A960" s="32">
        <v>44199</v>
      </c>
      <c r="B960" t="s">
        <v>153</v>
      </c>
      <c r="C960">
        <v>239032</v>
      </c>
      <c r="D960">
        <v>4520637</v>
      </c>
      <c r="F960" t="s">
        <v>276</v>
      </c>
      <c r="G960" t="s">
        <v>276</v>
      </c>
      <c r="H960">
        <v>38031</v>
      </c>
      <c r="I960" t="s">
        <v>276</v>
      </c>
      <c r="J960">
        <v>714</v>
      </c>
      <c r="K960" t="s">
        <v>276</v>
      </c>
      <c r="L960" t="s">
        <v>276</v>
      </c>
      <c r="M960">
        <v>196693</v>
      </c>
      <c r="N960">
        <v>3547</v>
      </c>
      <c r="Q960" s="26"/>
    </row>
    <row r="961" spans="1:17">
      <c r="A961" s="32">
        <v>44199</v>
      </c>
      <c r="B961" t="s">
        <v>154</v>
      </c>
      <c r="C961">
        <v>1907</v>
      </c>
      <c r="D961">
        <v>408569</v>
      </c>
      <c r="E961" t="s">
        <v>276</v>
      </c>
      <c r="F961" t="s">
        <v>276</v>
      </c>
      <c r="G961" t="s">
        <v>276</v>
      </c>
      <c r="H961">
        <v>128</v>
      </c>
      <c r="I961" t="s">
        <v>276</v>
      </c>
      <c r="J961">
        <v>0</v>
      </c>
      <c r="K961" t="s">
        <v>276</v>
      </c>
      <c r="L961" t="s">
        <v>276</v>
      </c>
      <c r="M961">
        <v>1778</v>
      </c>
      <c r="N961">
        <v>1</v>
      </c>
      <c r="Q961" s="26"/>
    </row>
    <row r="962" spans="1:17">
      <c r="A962" s="32">
        <v>44199</v>
      </c>
      <c r="B962" t="s">
        <v>155</v>
      </c>
      <c r="C962">
        <v>15</v>
      </c>
      <c r="D962">
        <v>829</v>
      </c>
      <c r="E962" t="s">
        <v>276</v>
      </c>
      <c r="F962" t="s">
        <v>276</v>
      </c>
      <c r="G962" t="s">
        <v>276</v>
      </c>
      <c r="H962">
        <v>0</v>
      </c>
      <c r="I962" t="s">
        <v>276</v>
      </c>
      <c r="J962">
        <v>0</v>
      </c>
      <c r="K962" t="s">
        <v>276</v>
      </c>
      <c r="L962" t="s">
        <v>276</v>
      </c>
      <c r="M962">
        <v>15</v>
      </c>
      <c r="N962">
        <v>0</v>
      </c>
      <c r="Q962" s="26"/>
    </row>
    <row r="963" spans="1:17">
      <c r="A963" s="32">
        <v>44200</v>
      </c>
      <c r="B963" t="s">
        <v>153</v>
      </c>
      <c r="C963">
        <v>241902</v>
      </c>
      <c r="D963">
        <v>4540928</v>
      </c>
      <c r="F963" t="s">
        <v>276</v>
      </c>
      <c r="G963" t="s">
        <v>276</v>
      </c>
      <c r="H963">
        <v>38729</v>
      </c>
      <c r="I963" t="s">
        <v>276</v>
      </c>
      <c r="J963">
        <v>731</v>
      </c>
      <c r="K963" t="s">
        <v>276</v>
      </c>
      <c r="L963" t="s">
        <v>276</v>
      </c>
      <c r="M963">
        <v>198874</v>
      </c>
      <c r="N963">
        <v>3598</v>
      </c>
      <c r="Q963" s="26"/>
    </row>
    <row r="964" spans="1:17">
      <c r="A964" s="32">
        <v>44200</v>
      </c>
      <c r="B964" t="s">
        <v>154</v>
      </c>
      <c r="C964">
        <v>1930</v>
      </c>
      <c r="D964">
        <v>411247</v>
      </c>
      <c r="E964" t="s">
        <v>276</v>
      </c>
      <c r="F964" t="s">
        <v>276</v>
      </c>
      <c r="G964" t="s">
        <v>276</v>
      </c>
      <c r="H964">
        <v>142</v>
      </c>
      <c r="I964" t="s">
        <v>276</v>
      </c>
      <c r="J964">
        <v>0</v>
      </c>
      <c r="K964" t="s">
        <v>276</v>
      </c>
      <c r="L964" t="s">
        <v>276</v>
      </c>
      <c r="M964">
        <v>1787</v>
      </c>
      <c r="N964">
        <v>1</v>
      </c>
      <c r="Q964" s="26"/>
    </row>
    <row r="965" spans="1:17">
      <c r="A965" s="32">
        <v>44200</v>
      </c>
      <c r="B965" t="s">
        <v>155</v>
      </c>
      <c r="C965">
        <v>15</v>
      </c>
      <c r="D965">
        <v>829</v>
      </c>
      <c r="E965" t="s">
        <v>276</v>
      </c>
      <c r="F965" t="s">
        <v>276</v>
      </c>
      <c r="G965" t="s">
        <v>276</v>
      </c>
      <c r="H965">
        <v>0</v>
      </c>
      <c r="I965" t="s">
        <v>276</v>
      </c>
      <c r="J965">
        <v>0</v>
      </c>
      <c r="K965" t="s">
        <v>276</v>
      </c>
      <c r="L965" t="s">
        <v>276</v>
      </c>
      <c r="M965">
        <v>15</v>
      </c>
      <c r="N965">
        <v>0</v>
      </c>
      <c r="Q965" s="26"/>
    </row>
    <row r="966" spans="1:17">
      <c r="A966" s="32">
        <v>44201</v>
      </c>
      <c r="B966" t="s">
        <v>153</v>
      </c>
      <c r="C966">
        <v>245997</v>
      </c>
      <c r="D966">
        <v>4625266</v>
      </c>
      <c r="F966" t="s">
        <v>276</v>
      </c>
      <c r="G966" t="s">
        <v>276</v>
      </c>
      <c r="H966">
        <v>39905</v>
      </c>
      <c r="I966" t="s">
        <v>276</v>
      </c>
      <c r="J966">
        <v>771</v>
      </c>
      <c r="K966" t="s">
        <v>276</v>
      </c>
      <c r="L966" t="s">
        <v>276</v>
      </c>
      <c r="M966">
        <v>201606</v>
      </c>
      <c r="N966">
        <v>3654</v>
      </c>
      <c r="Q966" s="26"/>
    </row>
    <row r="967" spans="1:17">
      <c r="A967" s="32">
        <v>44201</v>
      </c>
      <c r="B967" t="s">
        <v>154</v>
      </c>
      <c r="C967">
        <v>1948</v>
      </c>
      <c r="D967">
        <v>413737</v>
      </c>
      <c r="E967" t="s">
        <v>276</v>
      </c>
      <c r="F967" t="s">
        <v>276</v>
      </c>
      <c r="G967" t="s">
        <v>276</v>
      </c>
      <c r="H967">
        <v>147</v>
      </c>
      <c r="I967" t="s">
        <v>276</v>
      </c>
      <c r="J967">
        <v>0</v>
      </c>
      <c r="K967" t="s">
        <v>276</v>
      </c>
      <c r="L967" t="s">
        <v>276</v>
      </c>
      <c r="M967">
        <v>1800</v>
      </c>
      <c r="N967">
        <v>1</v>
      </c>
      <c r="Q967" s="26"/>
    </row>
    <row r="968" spans="1:17">
      <c r="A968" s="32">
        <v>44201</v>
      </c>
      <c r="B968" t="s">
        <v>155</v>
      </c>
      <c r="C968">
        <v>15</v>
      </c>
      <c r="D968">
        <v>829</v>
      </c>
      <c r="E968" t="s">
        <v>276</v>
      </c>
      <c r="F968" t="s">
        <v>276</v>
      </c>
      <c r="G968" t="s">
        <v>276</v>
      </c>
      <c r="H968">
        <v>0</v>
      </c>
      <c r="I968" t="s">
        <v>276</v>
      </c>
      <c r="J968">
        <v>0</v>
      </c>
      <c r="K968" t="s">
        <v>276</v>
      </c>
      <c r="L968" t="s">
        <v>276</v>
      </c>
      <c r="M968">
        <v>15</v>
      </c>
      <c r="N968">
        <v>0</v>
      </c>
      <c r="Q968" s="26"/>
    </row>
    <row r="969" spans="1:17">
      <c r="A969" s="32">
        <v>44202</v>
      </c>
      <c r="B969" t="s">
        <v>153</v>
      </c>
      <c r="C969">
        <v>250343</v>
      </c>
      <c r="D969">
        <v>4713712</v>
      </c>
      <c r="F969" t="s">
        <v>276</v>
      </c>
      <c r="G969" t="s">
        <v>276</v>
      </c>
      <c r="H969">
        <v>40908</v>
      </c>
      <c r="I969" t="s">
        <v>276</v>
      </c>
      <c r="J969">
        <v>784</v>
      </c>
      <c r="K969" t="s">
        <v>276</v>
      </c>
      <c r="L969" t="s">
        <v>276</v>
      </c>
      <c r="M969">
        <v>205212</v>
      </c>
      <c r="N969">
        <v>3718</v>
      </c>
      <c r="Q969" s="26"/>
    </row>
    <row r="970" spans="1:17">
      <c r="A970" s="32">
        <v>44202</v>
      </c>
      <c r="B970" t="s">
        <v>154</v>
      </c>
      <c r="C970">
        <v>1959</v>
      </c>
      <c r="D970">
        <v>415071</v>
      </c>
      <c r="E970" t="s">
        <v>276</v>
      </c>
      <c r="F970" t="s">
        <v>276</v>
      </c>
      <c r="G970" t="s">
        <v>276</v>
      </c>
      <c r="H970">
        <v>146</v>
      </c>
      <c r="I970" t="s">
        <v>276</v>
      </c>
      <c r="J970">
        <v>0</v>
      </c>
      <c r="K970" t="s">
        <v>276</v>
      </c>
      <c r="L970" t="s">
        <v>276</v>
      </c>
      <c r="M970">
        <v>1812</v>
      </c>
      <c r="N970">
        <v>1</v>
      </c>
      <c r="Q970" s="26"/>
    </row>
    <row r="971" spans="1:17">
      <c r="A971" s="32">
        <v>44202</v>
      </c>
      <c r="B971" t="s">
        <v>155</v>
      </c>
      <c r="C971">
        <v>15</v>
      </c>
      <c r="D971">
        <v>829</v>
      </c>
      <c r="E971" t="s">
        <v>276</v>
      </c>
      <c r="F971" t="s">
        <v>276</v>
      </c>
      <c r="G971" t="s">
        <v>276</v>
      </c>
      <c r="H971">
        <v>0</v>
      </c>
      <c r="I971" t="s">
        <v>276</v>
      </c>
      <c r="J971">
        <v>0</v>
      </c>
      <c r="K971" t="s">
        <v>276</v>
      </c>
      <c r="L971" t="s">
        <v>276</v>
      </c>
      <c r="M971">
        <v>15</v>
      </c>
      <c r="N971">
        <v>0</v>
      </c>
      <c r="Q971" s="26"/>
    </row>
    <row r="972" spans="1:17">
      <c r="A972" s="32">
        <v>44203</v>
      </c>
      <c r="B972" t="s">
        <v>153</v>
      </c>
      <c r="C972">
        <v>256412</v>
      </c>
      <c r="D972">
        <v>4787679</v>
      </c>
      <c r="F972" t="s">
        <v>276</v>
      </c>
      <c r="G972" t="s">
        <v>276</v>
      </c>
      <c r="H972">
        <v>43423</v>
      </c>
      <c r="I972" t="s">
        <v>276</v>
      </c>
      <c r="J972">
        <v>796</v>
      </c>
      <c r="K972" t="s">
        <v>276</v>
      </c>
      <c r="L972" t="s">
        <v>276</v>
      </c>
      <c r="M972">
        <v>208621</v>
      </c>
      <c r="N972">
        <v>3790</v>
      </c>
      <c r="Q972" s="26"/>
    </row>
    <row r="973" spans="1:17">
      <c r="A973" s="32">
        <v>44203</v>
      </c>
      <c r="B973" t="s">
        <v>154</v>
      </c>
      <c r="C973">
        <v>1966</v>
      </c>
      <c r="D973">
        <v>416785</v>
      </c>
      <c r="E973" t="s">
        <v>276</v>
      </c>
      <c r="F973" t="s">
        <v>276</v>
      </c>
      <c r="G973" t="s">
        <v>276</v>
      </c>
      <c r="H973">
        <v>150</v>
      </c>
      <c r="I973" t="s">
        <v>276</v>
      </c>
      <c r="J973">
        <v>0</v>
      </c>
      <c r="K973" t="s">
        <v>276</v>
      </c>
      <c r="L973" t="s">
        <v>276</v>
      </c>
      <c r="M973">
        <v>1815</v>
      </c>
      <c r="N973">
        <v>1</v>
      </c>
      <c r="Q973" s="26"/>
    </row>
    <row r="974" spans="1:17">
      <c r="A974" s="32">
        <v>44203</v>
      </c>
      <c r="B974" t="s">
        <v>155</v>
      </c>
      <c r="C974">
        <v>15</v>
      </c>
      <c r="D974">
        <v>829</v>
      </c>
      <c r="E974" t="s">
        <v>276</v>
      </c>
      <c r="F974" t="s">
        <v>276</v>
      </c>
      <c r="G974" t="s">
        <v>276</v>
      </c>
      <c r="H974">
        <v>0</v>
      </c>
      <c r="I974" t="s">
        <v>276</v>
      </c>
      <c r="J974">
        <v>0</v>
      </c>
      <c r="K974" t="s">
        <v>276</v>
      </c>
      <c r="L974" t="s">
        <v>276</v>
      </c>
      <c r="M974">
        <v>15</v>
      </c>
      <c r="N974">
        <v>0</v>
      </c>
      <c r="Q974" s="26"/>
    </row>
    <row r="975" spans="1:17">
      <c r="A975" s="32">
        <v>44204</v>
      </c>
      <c r="B975" t="s">
        <v>153</v>
      </c>
      <c r="C975">
        <v>263307</v>
      </c>
      <c r="D975">
        <v>4869119</v>
      </c>
      <c r="F975" t="s">
        <v>276</v>
      </c>
      <c r="G975" t="s">
        <v>276</v>
      </c>
      <c r="H975">
        <v>46780</v>
      </c>
      <c r="I975" t="s">
        <v>276</v>
      </c>
      <c r="J975">
        <v>826</v>
      </c>
      <c r="K975" t="s">
        <v>276</v>
      </c>
      <c r="L975" t="s">
        <v>276</v>
      </c>
      <c r="M975">
        <v>211900</v>
      </c>
      <c r="N975">
        <v>3856</v>
      </c>
      <c r="Q975" s="26"/>
    </row>
    <row r="976" spans="1:17">
      <c r="A976" s="32">
        <v>44204</v>
      </c>
      <c r="B976" t="s">
        <v>154</v>
      </c>
      <c r="C976">
        <v>1977</v>
      </c>
      <c r="D976">
        <v>418607</v>
      </c>
      <c r="E976" t="s">
        <v>276</v>
      </c>
      <c r="F976" t="s">
        <v>276</v>
      </c>
      <c r="G976" t="s">
        <v>276</v>
      </c>
      <c r="H976">
        <v>154</v>
      </c>
      <c r="I976" t="s">
        <v>276</v>
      </c>
      <c r="J976">
        <v>0</v>
      </c>
      <c r="K976" t="s">
        <v>276</v>
      </c>
      <c r="L976" t="s">
        <v>276</v>
      </c>
      <c r="M976">
        <v>1822</v>
      </c>
      <c r="N976">
        <v>1</v>
      </c>
      <c r="Q976" s="26"/>
    </row>
    <row r="977" spans="1:17">
      <c r="A977" s="32">
        <v>44204</v>
      </c>
      <c r="B977" t="s">
        <v>155</v>
      </c>
      <c r="C977">
        <v>15</v>
      </c>
      <c r="D977">
        <v>829</v>
      </c>
      <c r="E977" t="s">
        <v>276</v>
      </c>
      <c r="F977" t="s">
        <v>276</v>
      </c>
      <c r="G977" t="s">
        <v>276</v>
      </c>
      <c r="H977">
        <v>0</v>
      </c>
      <c r="I977" t="s">
        <v>276</v>
      </c>
      <c r="J977">
        <v>0</v>
      </c>
      <c r="K977" t="s">
        <v>276</v>
      </c>
      <c r="L977" t="s">
        <v>276</v>
      </c>
      <c r="M977">
        <v>15</v>
      </c>
      <c r="N977">
        <v>0</v>
      </c>
      <c r="Q977" s="26"/>
    </row>
    <row r="978" spans="1:17">
      <c r="A978" s="32">
        <v>44205</v>
      </c>
      <c r="B978" t="s">
        <v>153</v>
      </c>
      <c r="C978">
        <v>271155</v>
      </c>
      <c r="D978">
        <v>4932492</v>
      </c>
      <c r="F978" t="s">
        <v>276</v>
      </c>
      <c r="G978" t="s">
        <v>276</v>
      </c>
      <c r="H978">
        <v>51125</v>
      </c>
      <c r="I978" t="s">
        <v>276</v>
      </c>
      <c r="J978">
        <v>827</v>
      </c>
      <c r="K978" t="s">
        <v>276</v>
      </c>
      <c r="L978" t="s">
        <v>276</v>
      </c>
      <c r="M978">
        <v>215527</v>
      </c>
      <c r="N978">
        <v>3931</v>
      </c>
      <c r="Q978" s="26"/>
    </row>
    <row r="979" spans="1:17">
      <c r="A979" s="32">
        <v>44205</v>
      </c>
      <c r="B979" t="s">
        <v>154</v>
      </c>
      <c r="C979">
        <v>1984</v>
      </c>
      <c r="D979">
        <v>420307</v>
      </c>
      <c r="E979" t="s">
        <v>276</v>
      </c>
      <c r="F979" t="s">
        <v>276</v>
      </c>
      <c r="G979" t="s">
        <v>276</v>
      </c>
      <c r="H979">
        <v>156</v>
      </c>
      <c r="I979" t="s">
        <v>276</v>
      </c>
      <c r="J979">
        <v>0</v>
      </c>
      <c r="K979" t="s">
        <v>276</v>
      </c>
      <c r="L979" t="s">
        <v>276</v>
      </c>
      <c r="M979">
        <v>1827</v>
      </c>
      <c r="N979">
        <v>1</v>
      </c>
      <c r="Q979" s="26"/>
    </row>
    <row r="980" spans="1:17">
      <c r="A980" s="32">
        <v>44205</v>
      </c>
      <c r="B980" t="s">
        <v>155</v>
      </c>
      <c r="C980">
        <v>15</v>
      </c>
      <c r="D980">
        <v>829</v>
      </c>
      <c r="E980" t="s">
        <v>276</v>
      </c>
      <c r="F980" t="s">
        <v>276</v>
      </c>
      <c r="G980" t="s">
        <v>276</v>
      </c>
      <c r="H980">
        <v>0</v>
      </c>
      <c r="I980" t="s">
        <v>276</v>
      </c>
      <c r="J980">
        <v>0</v>
      </c>
      <c r="K980" t="s">
        <v>276</v>
      </c>
      <c r="L980" t="s">
        <v>276</v>
      </c>
      <c r="M980">
        <v>15</v>
      </c>
      <c r="N980">
        <v>0</v>
      </c>
      <c r="Q980" s="26"/>
    </row>
    <row r="981" spans="1:17">
      <c r="A981" s="32">
        <v>44206</v>
      </c>
      <c r="B981" t="s">
        <v>153</v>
      </c>
      <c r="C981">
        <v>278762</v>
      </c>
      <c r="D981">
        <v>4968222</v>
      </c>
      <c r="F981" t="s">
        <v>276</v>
      </c>
      <c r="G981" t="s">
        <v>276</v>
      </c>
      <c r="H981">
        <v>55238</v>
      </c>
      <c r="I981" t="s">
        <v>276</v>
      </c>
      <c r="J981">
        <v>852</v>
      </c>
      <c r="K981" t="s">
        <v>276</v>
      </c>
      <c r="L981" t="s">
        <v>276</v>
      </c>
      <c r="M981">
        <v>218676</v>
      </c>
      <c r="N981">
        <v>3995</v>
      </c>
      <c r="Q981" s="26"/>
    </row>
    <row r="982" spans="1:17">
      <c r="A982" s="32">
        <v>44206</v>
      </c>
      <c r="B982" t="s">
        <v>154</v>
      </c>
      <c r="C982">
        <v>1998</v>
      </c>
      <c r="D982">
        <v>421935</v>
      </c>
      <c r="E982" t="s">
        <v>276</v>
      </c>
      <c r="F982" t="s">
        <v>276</v>
      </c>
      <c r="G982" t="s">
        <v>276</v>
      </c>
      <c r="H982">
        <v>152</v>
      </c>
      <c r="I982" t="s">
        <v>276</v>
      </c>
      <c r="J982">
        <v>0</v>
      </c>
      <c r="K982" t="s">
        <v>276</v>
      </c>
      <c r="L982" t="s">
        <v>276</v>
      </c>
      <c r="M982">
        <v>1845</v>
      </c>
      <c r="N982">
        <v>1</v>
      </c>
      <c r="Q982" s="26"/>
    </row>
    <row r="983" spans="1:17">
      <c r="A983" s="32">
        <v>44206</v>
      </c>
      <c r="B983" t="s">
        <v>155</v>
      </c>
      <c r="C983">
        <v>15</v>
      </c>
      <c r="D983">
        <v>829</v>
      </c>
      <c r="E983" t="s">
        <v>276</v>
      </c>
      <c r="F983" t="s">
        <v>276</v>
      </c>
      <c r="G983" t="s">
        <v>276</v>
      </c>
      <c r="H983">
        <v>0</v>
      </c>
      <c r="I983" t="s">
        <v>276</v>
      </c>
      <c r="J983">
        <v>0</v>
      </c>
      <c r="K983" t="s">
        <v>276</v>
      </c>
      <c r="L983" t="s">
        <v>276</v>
      </c>
      <c r="M983">
        <v>15</v>
      </c>
      <c r="N983">
        <v>0</v>
      </c>
      <c r="Q983" s="26"/>
    </row>
    <row r="984" spans="1:17">
      <c r="A984" s="32">
        <v>44207</v>
      </c>
      <c r="B984" t="s">
        <v>153</v>
      </c>
      <c r="C984">
        <v>284728</v>
      </c>
      <c r="D984">
        <v>4992724</v>
      </c>
      <c r="F984" t="s">
        <v>276</v>
      </c>
      <c r="G984" t="s">
        <v>276</v>
      </c>
      <c r="H984">
        <v>58622</v>
      </c>
      <c r="I984" t="s">
        <v>276</v>
      </c>
      <c r="J984">
        <v>864</v>
      </c>
      <c r="K984" t="s">
        <v>276</v>
      </c>
      <c r="L984" t="s">
        <v>276</v>
      </c>
      <c r="M984">
        <v>221087</v>
      </c>
      <c r="N984">
        <v>4043</v>
      </c>
      <c r="Q984" s="26"/>
    </row>
    <row r="985" spans="1:17">
      <c r="A985" s="32">
        <v>44207</v>
      </c>
      <c r="B985" t="s">
        <v>154</v>
      </c>
      <c r="C985">
        <v>2009</v>
      </c>
      <c r="D985">
        <v>425533</v>
      </c>
      <c r="E985" t="s">
        <v>276</v>
      </c>
      <c r="F985" t="s">
        <v>276</v>
      </c>
      <c r="G985" t="s">
        <v>276</v>
      </c>
      <c r="H985">
        <v>147</v>
      </c>
      <c r="I985" t="s">
        <v>276</v>
      </c>
      <c r="J985">
        <v>0</v>
      </c>
      <c r="K985" t="s">
        <v>276</v>
      </c>
      <c r="L985" t="s">
        <v>276</v>
      </c>
      <c r="M985">
        <v>1861</v>
      </c>
      <c r="N985">
        <v>1</v>
      </c>
      <c r="Q985" s="26"/>
    </row>
    <row r="986" spans="1:17">
      <c r="A986" s="32">
        <v>44207</v>
      </c>
      <c r="B986" t="s">
        <v>155</v>
      </c>
      <c r="C986">
        <v>15</v>
      </c>
      <c r="D986">
        <v>829</v>
      </c>
      <c r="E986" t="s">
        <v>276</v>
      </c>
      <c r="F986" t="s">
        <v>276</v>
      </c>
      <c r="G986" t="s">
        <v>276</v>
      </c>
      <c r="H986">
        <v>0</v>
      </c>
      <c r="I986" t="s">
        <v>276</v>
      </c>
      <c r="J986">
        <v>0</v>
      </c>
      <c r="K986" t="s">
        <v>276</v>
      </c>
      <c r="L986" t="s">
        <v>276</v>
      </c>
      <c r="M986">
        <v>15</v>
      </c>
      <c r="N986">
        <v>0</v>
      </c>
      <c r="Q986" s="26"/>
    </row>
    <row r="987" spans="1:17">
      <c r="A987" s="32">
        <v>44208</v>
      </c>
      <c r="B987" t="s">
        <v>153</v>
      </c>
      <c r="C987">
        <v>290175</v>
      </c>
      <c r="D987">
        <v>5012172</v>
      </c>
      <c r="F987" t="s">
        <v>276</v>
      </c>
      <c r="G987" t="s">
        <v>276</v>
      </c>
      <c r="H987">
        <v>61449</v>
      </c>
      <c r="I987" t="s">
        <v>276</v>
      </c>
      <c r="J987">
        <v>881</v>
      </c>
      <c r="K987" t="s">
        <v>276</v>
      </c>
      <c r="L987" t="s">
        <v>276</v>
      </c>
      <c r="M987">
        <v>223509</v>
      </c>
      <c r="N987">
        <v>4093</v>
      </c>
      <c r="Q987" s="26"/>
    </row>
    <row r="988" spans="1:17">
      <c r="A988" s="32">
        <v>44208</v>
      </c>
      <c r="B988" t="s">
        <v>154</v>
      </c>
      <c r="C988">
        <v>2022</v>
      </c>
      <c r="D988">
        <v>429314</v>
      </c>
      <c r="E988" t="s">
        <v>276</v>
      </c>
      <c r="F988" t="s">
        <v>276</v>
      </c>
      <c r="G988" t="s">
        <v>276</v>
      </c>
      <c r="H988">
        <v>149</v>
      </c>
      <c r="I988" t="s">
        <v>276</v>
      </c>
      <c r="J988">
        <v>0</v>
      </c>
      <c r="K988" t="s">
        <v>276</v>
      </c>
      <c r="L988" t="s">
        <v>276</v>
      </c>
      <c r="M988">
        <v>1872</v>
      </c>
      <c r="N988">
        <v>1</v>
      </c>
      <c r="Q988" s="26"/>
    </row>
    <row r="989" spans="1:17">
      <c r="A989" s="32">
        <v>44208</v>
      </c>
      <c r="B989" t="s">
        <v>155</v>
      </c>
      <c r="C989">
        <v>15</v>
      </c>
      <c r="D989">
        <v>829</v>
      </c>
      <c r="E989" t="s">
        <v>276</v>
      </c>
      <c r="F989" t="s">
        <v>276</v>
      </c>
      <c r="G989" t="s">
        <v>276</v>
      </c>
      <c r="H989">
        <v>0</v>
      </c>
      <c r="I989" t="s">
        <v>276</v>
      </c>
      <c r="J989">
        <v>0</v>
      </c>
      <c r="K989" t="s">
        <v>276</v>
      </c>
      <c r="L989" t="s">
        <v>276</v>
      </c>
      <c r="M989">
        <v>15</v>
      </c>
      <c r="N989">
        <v>0</v>
      </c>
      <c r="Q989" s="26"/>
    </row>
    <row r="990" spans="1:17">
      <c r="A990" s="32">
        <v>44209</v>
      </c>
      <c r="B990" t="s">
        <v>153</v>
      </c>
      <c r="C990">
        <v>295272</v>
      </c>
      <c r="D990">
        <v>5098723</v>
      </c>
      <c r="F990" t="s">
        <v>276</v>
      </c>
      <c r="G990" t="s">
        <v>276</v>
      </c>
      <c r="H990">
        <v>62930</v>
      </c>
      <c r="I990" t="s">
        <v>276</v>
      </c>
      <c r="J990">
        <v>900</v>
      </c>
      <c r="K990" t="s">
        <v>276</v>
      </c>
      <c r="L990" t="s">
        <v>276</v>
      </c>
      <c r="M990">
        <v>227174</v>
      </c>
      <c r="N990">
        <v>4144</v>
      </c>
      <c r="Q990" s="26"/>
    </row>
    <row r="991" spans="1:17">
      <c r="A991" s="32">
        <v>44209</v>
      </c>
      <c r="B991" t="s">
        <v>154</v>
      </c>
      <c r="C991">
        <v>2028</v>
      </c>
      <c r="D991">
        <v>431753</v>
      </c>
      <c r="E991" t="s">
        <v>276</v>
      </c>
      <c r="F991" t="s">
        <v>276</v>
      </c>
      <c r="G991" t="s">
        <v>276</v>
      </c>
      <c r="H991">
        <v>143</v>
      </c>
      <c r="I991" t="s">
        <v>276</v>
      </c>
      <c r="J991">
        <v>0</v>
      </c>
      <c r="K991" t="s">
        <v>276</v>
      </c>
      <c r="L991" t="s">
        <v>276</v>
      </c>
      <c r="M991">
        <v>1884</v>
      </c>
      <c r="N991">
        <v>1</v>
      </c>
      <c r="Q991" s="26"/>
    </row>
    <row r="992" spans="1:17">
      <c r="A992" s="32">
        <v>44209</v>
      </c>
      <c r="B992" t="s">
        <v>155</v>
      </c>
      <c r="C992">
        <v>15</v>
      </c>
      <c r="D992">
        <v>829</v>
      </c>
      <c r="E992" t="s">
        <v>276</v>
      </c>
      <c r="F992" t="s">
        <v>276</v>
      </c>
      <c r="G992" t="s">
        <v>276</v>
      </c>
      <c r="H992">
        <v>0</v>
      </c>
      <c r="I992" t="s">
        <v>276</v>
      </c>
      <c r="J992">
        <v>0</v>
      </c>
      <c r="K992" t="s">
        <v>276</v>
      </c>
      <c r="L992" t="s">
        <v>276</v>
      </c>
      <c r="M992">
        <v>15</v>
      </c>
      <c r="N992">
        <v>0</v>
      </c>
      <c r="Q992" s="26"/>
    </row>
    <row r="993" spans="1:17">
      <c r="A993" s="32">
        <v>44210</v>
      </c>
      <c r="B993" t="s">
        <v>153</v>
      </c>
      <c r="C993">
        <v>300573</v>
      </c>
      <c r="D993">
        <v>5179978</v>
      </c>
      <c r="F993" t="s">
        <v>276</v>
      </c>
      <c r="G993" t="s">
        <v>276</v>
      </c>
      <c r="H993">
        <v>63648</v>
      </c>
      <c r="I993" t="s">
        <v>276</v>
      </c>
      <c r="J993">
        <v>920</v>
      </c>
      <c r="K993" t="s">
        <v>276</v>
      </c>
      <c r="L993" t="s">
        <v>276</v>
      </c>
      <c r="M993">
        <v>231747</v>
      </c>
      <c r="N993">
        <v>4232</v>
      </c>
      <c r="Q993" s="26"/>
    </row>
    <row r="994" spans="1:17">
      <c r="A994" s="32">
        <v>44210</v>
      </c>
      <c r="B994" t="s">
        <v>154</v>
      </c>
      <c r="C994">
        <v>2035</v>
      </c>
      <c r="D994">
        <v>434449</v>
      </c>
      <c r="E994" t="s">
        <v>276</v>
      </c>
      <c r="F994" t="s">
        <v>276</v>
      </c>
      <c r="G994" t="s">
        <v>276</v>
      </c>
      <c r="H994">
        <v>131</v>
      </c>
      <c r="I994" t="s">
        <v>276</v>
      </c>
      <c r="J994">
        <v>0</v>
      </c>
      <c r="K994" t="s">
        <v>276</v>
      </c>
      <c r="L994" t="s">
        <v>276</v>
      </c>
      <c r="M994">
        <v>1903</v>
      </c>
      <c r="N994">
        <v>1</v>
      </c>
      <c r="Q994" s="26"/>
    </row>
    <row r="995" spans="1:17">
      <c r="A995" s="32">
        <v>44210</v>
      </c>
      <c r="B995" t="s">
        <v>155</v>
      </c>
      <c r="C995">
        <v>15</v>
      </c>
      <c r="D995">
        <v>829</v>
      </c>
      <c r="E995" t="s">
        <v>276</v>
      </c>
      <c r="F995" t="s">
        <v>276</v>
      </c>
      <c r="G995" t="s">
        <v>276</v>
      </c>
      <c r="H995">
        <v>0</v>
      </c>
      <c r="I995" t="s">
        <v>276</v>
      </c>
      <c r="J995">
        <v>0</v>
      </c>
      <c r="K995" t="s">
        <v>276</v>
      </c>
      <c r="L995" t="s">
        <v>276</v>
      </c>
      <c r="M995">
        <v>15</v>
      </c>
      <c r="N995">
        <v>0</v>
      </c>
      <c r="Q995" s="26"/>
    </row>
    <row r="996" spans="1:17">
      <c r="A996" s="32">
        <v>44211</v>
      </c>
      <c r="B996" t="s">
        <v>153</v>
      </c>
      <c r="C996">
        <v>307159</v>
      </c>
      <c r="D996">
        <v>5281233</v>
      </c>
      <c r="F996" t="s">
        <v>276</v>
      </c>
      <c r="G996" t="s">
        <v>276</v>
      </c>
      <c r="H996">
        <v>65118</v>
      </c>
      <c r="I996" t="s">
        <v>276</v>
      </c>
      <c r="J996">
        <v>934</v>
      </c>
      <c r="K996" t="s">
        <v>276</v>
      </c>
      <c r="L996" t="s">
        <v>276</v>
      </c>
      <c r="M996">
        <v>236545</v>
      </c>
      <c r="N996">
        <v>4314</v>
      </c>
      <c r="Q996" s="26"/>
    </row>
    <row r="997" spans="1:17">
      <c r="A997" s="32">
        <v>44211</v>
      </c>
      <c r="B997" t="s">
        <v>154</v>
      </c>
      <c r="C997">
        <v>2040</v>
      </c>
      <c r="D997">
        <v>436832</v>
      </c>
      <c r="E997" t="s">
        <v>276</v>
      </c>
      <c r="F997" t="s">
        <v>276</v>
      </c>
      <c r="G997" t="s">
        <v>276</v>
      </c>
      <c r="H997">
        <v>132</v>
      </c>
      <c r="I997" t="s">
        <v>276</v>
      </c>
      <c r="J997">
        <v>0</v>
      </c>
      <c r="K997" t="s">
        <v>276</v>
      </c>
      <c r="L997" t="s">
        <v>276</v>
      </c>
      <c r="M997">
        <v>1907</v>
      </c>
      <c r="N997">
        <v>1</v>
      </c>
      <c r="Q997" s="26"/>
    </row>
    <row r="998" spans="1:17">
      <c r="A998" s="32">
        <v>44211</v>
      </c>
      <c r="B998" t="s">
        <v>155</v>
      </c>
      <c r="C998">
        <v>15</v>
      </c>
      <c r="D998">
        <v>829</v>
      </c>
      <c r="E998" t="s">
        <v>276</v>
      </c>
      <c r="F998" t="s">
        <v>276</v>
      </c>
      <c r="G998" t="s">
        <v>276</v>
      </c>
      <c r="H998">
        <v>0</v>
      </c>
      <c r="I998" t="s">
        <v>276</v>
      </c>
      <c r="J998">
        <v>0</v>
      </c>
      <c r="K998" t="s">
        <v>276</v>
      </c>
      <c r="L998" t="s">
        <v>276</v>
      </c>
      <c r="M998">
        <v>15</v>
      </c>
      <c r="N998">
        <v>0</v>
      </c>
      <c r="Q998" s="26"/>
    </row>
    <row r="999" spans="1:17">
      <c r="A999" s="32">
        <v>44212</v>
      </c>
      <c r="B999" t="s">
        <v>153</v>
      </c>
      <c r="C999">
        <v>313844</v>
      </c>
      <c r="D999">
        <v>5351843</v>
      </c>
      <c r="F999" t="s">
        <v>276</v>
      </c>
      <c r="G999" t="s">
        <v>276</v>
      </c>
      <c r="H999">
        <v>66628</v>
      </c>
      <c r="I999" t="s">
        <v>276</v>
      </c>
      <c r="J999">
        <v>965</v>
      </c>
      <c r="K999" t="s">
        <v>276</v>
      </c>
      <c r="L999" t="s">
        <v>276</v>
      </c>
      <c r="M999">
        <v>242041</v>
      </c>
      <c r="N999">
        <v>4379</v>
      </c>
      <c r="Q999" s="26"/>
    </row>
    <row r="1000" spans="1:17">
      <c r="A1000" s="32">
        <v>44212</v>
      </c>
      <c r="B1000" t="s">
        <v>154</v>
      </c>
      <c r="C1000">
        <v>2051</v>
      </c>
      <c r="D1000">
        <v>439975</v>
      </c>
      <c r="E1000" t="s">
        <v>276</v>
      </c>
      <c r="F1000" t="s">
        <v>276</v>
      </c>
      <c r="G1000" t="s">
        <v>276</v>
      </c>
      <c r="H1000">
        <v>133</v>
      </c>
      <c r="I1000" t="s">
        <v>276</v>
      </c>
      <c r="J1000">
        <v>0</v>
      </c>
      <c r="K1000" t="s">
        <v>276</v>
      </c>
      <c r="L1000" t="s">
        <v>276</v>
      </c>
      <c r="M1000">
        <v>1917</v>
      </c>
      <c r="N1000">
        <v>1</v>
      </c>
      <c r="Q1000" s="26"/>
    </row>
    <row r="1001" spans="1:17">
      <c r="A1001" s="32">
        <v>44212</v>
      </c>
      <c r="B1001" t="s">
        <v>155</v>
      </c>
      <c r="C1001">
        <v>15</v>
      </c>
      <c r="D1001">
        <v>829</v>
      </c>
      <c r="E1001" t="s">
        <v>276</v>
      </c>
      <c r="F1001" t="s">
        <v>276</v>
      </c>
      <c r="G1001" t="s">
        <v>276</v>
      </c>
      <c r="H1001">
        <v>0</v>
      </c>
      <c r="I1001" t="s">
        <v>276</v>
      </c>
      <c r="J1001">
        <v>0</v>
      </c>
      <c r="K1001" t="s">
        <v>276</v>
      </c>
      <c r="L1001" t="s">
        <v>276</v>
      </c>
      <c r="M1001">
        <v>15</v>
      </c>
      <c r="N1001">
        <v>0</v>
      </c>
      <c r="Q1001" s="26"/>
    </row>
    <row r="1002" spans="1:17">
      <c r="A1002" s="32">
        <v>44213</v>
      </c>
      <c r="B1002" t="s">
        <v>153</v>
      </c>
      <c r="C1002">
        <v>320218</v>
      </c>
      <c r="D1002">
        <v>5396505</v>
      </c>
      <c r="F1002" t="s">
        <v>276</v>
      </c>
      <c r="G1002" t="s">
        <v>276</v>
      </c>
      <c r="H1002">
        <v>68321</v>
      </c>
      <c r="I1002" t="s">
        <v>276</v>
      </c>
      <c r="J1002">
        <v>972</v>
      </c>
      <c r="K1002" t="s">
        <v>276</v>
      </c>
      <c r="L1002" t="s">
        <v>276</v>
      </c>
      <c r="M1002">
        <v>246537</v>
      </c>
      <c r="N1002">
        <v>4445</v>
      </c>
      <c r="Q1002" s="26"/>
    </row>
    <row r="1003" spans="1:17">
      <c r="A1003" s="32">
        <v>44213</v>
      </c>
      <c r="B1003" t="s">
        <v>154</v>
      </c>
      <c r="C1003">
        <v>2063</v>
      </c>
      <c r="D1003">
        <v>443680</v>
      </c>
      <c r="E1003" t="s">
        <v>276</v>
      </c>
      <c r="F1003" t="s">
        <v>276</v>
      </c>
      <c r="G1003" t="s">
        <v>276</v>
      </c>
      <c r="H1003">
        <v>126</v>
      </c>
      <c r="I1003" t="s">
        <v>276</v>
      </c>
      <c r="J1003">
        <v>0</v>
      </c>
      <c r="K1003" t="s">
        <v>276</v>
      </c>
      <c r="L1003" t="s">
        <v>276</v>
      </c>
      <c r="M1003">
        <v>1936</v>
      </c>
      <c r="N1003">
        <v>1</v>
      </c>
      <c r="Q1003" s="26"/>
    </row>
    <row r="1004" spans="1:17">
      <c r="A1004" s="32">
        <v>44213</v>
      </c>
      <c r="B1004" t="s">
        <v>155</v>
      </c>
      <c r="C1004">
        <v>15</v>
      </c>
      <c r="D1004">
        <v>829</v>
      </c>
      <c r="E1004" t="s">
        <v>276</v>
      </c>
      <c r="F1004" t="s">
        <v>276</v>
      </c>
      <c r="G1004" t="s">
        <v>276</v>
      </c>
      <c r="H1004">
        <v>0</v>
      </c>
      <c r="I1004" t="s">
        <v>276</v>
      </c>
      <c r="J1004">
        <v>0</v>
      </c>
      <c r="K1004" t="s">
        <v>276</v>
      </c>
      <c r="L1004" t="s">
        <v>276</v>
      </c>
      <c r="M1004">
        <v>15</v>
      </c>
      <c r="N1004">
        <v>0</v>
      </c>
      <c r="Q1004" s="26"/>
    </row>
    <row r="1005" spans="1:17">
      <c r="A1005" s="32">
        <v>44214</v>
      </c>
      <c r="B1005" t="s">
        <v>153</v>
      </c>
      <c r="C1005">
        <v>326208</v>
      </c>
      <c r="D1005">
        <v>5412543</v>
      </c>
      <c r="F1005" t="s">
        <v>276</v>
      </c>
      <c r="G1005" t="s">
        <v>276</v>
      </c>
      <c r="H1005">
        <v>69983</v>
      </c>
      <c r="I1005" t="s">
        <v>276</v>
      </c>
      <c r="J1005">
        <v>973</v>
      </c>
      <c r="K1005" t="s">
        <v>276</v>
      </c>
      <c r="L1005" t="s">
        <v>276</v>
      </c>
      <c r="M1005">
        <v>250833</v>
      </c>
      <c r="N1005">
        <v>4500</v>
      </c>
      <c r="Q1005" s="26"/>
    </row>
    <row r="1006" spans="1:17">
      <c r="A1006" s="32">
        <v>44214</v>
      </c>
      <c r="B1006" t="s">
        <v>154</v>
      </c>
      <c r="C1006">
        <v>2071</v>
      </c>
      <c r="D1006">
        <v>447118</v>
      </c>
      <c r="E1006" t="s">
        <v>276</v>
      </c>
      <c r="F1006" t="s">
        <v>276</v>
      </c>
      <c r="G1006" t="s">
        <v>276</v>
      </c>
      <c r="H1006">
        <v>131</v>
      </c>
      <c r="I1006" t="s">
        <v>276</v>
      </c>
      <c r="J1006">
        <v>0</v>
      </c>
      <c r="K1006" t="s">
        <v>276</v>
      </c>
      <c r="L1006" t="s">
        <v>276</v>
      </c>
      <c r="M1006">
        <v>1939</v>
      </c>
      <c r="N1006">
        <v>1</v>
      </c>
      <c r="Q1006" s="26"/>
    </row>
    <row r="1007" spans="1:17">
      <c r="A1007" s="32">
        <v>44214</v>
      </c>
      <c r="B1007" t="s">
        <v>155</v>
      </c>
      <c r="C1007">
        <v>15</v>
      </c>
      <c r="D1007">
        <v>829</v>
      </c>
      <c r="E1007" t="s">
        <v>276</v>
      </c>
      <c r="F1007" t="s">
        <v>276</v>
      </c>
      <c r="G1007" t="s">
        <v>276</v>
      </c>
      <c r="H1007">
        <v>0</v>
      </c>
      <c r="I1007" t="s">
        <v>276</v>
      </c>
      <c r="J1007">
        <v>0</v>
      </c>
      <c r="K1007" t="s">
        <v>276</v>
      </c>
      <c r="L1007" t="s">
        <v>276</v>
      </c>
      <c r="M1007">
        <v>15</v>
      </c>
      <c r="N1007">
        <v>0</v>
      </c>
      <c r="Q1007" s="26"/>
    </row>
    <row r="1008" spans="1:17">
      <c r="A1008" s="32">
        <v>44215</v>
      </c>
      <c r="B1008" t="s">
        <v>153</v>
      </c>
      <c r="C1008">
        <v>332231</v>
      </c>
      <c r="D1008">
        <v>5493316</v>
      </c>
      <c r="F1008" t="s">
        <v>276</v>
      </c>
      <c r="G1008" t="s">
        <v>276</v>
      </c>
      <c r="H1008">
        <v>71129</v>
      </c>
      <c r="I1008" t="s">
        <v>276</v>
      </c>
      <c r="J1008">
        <v>1001</v>
      </c>
      <c r="K1008" t="s">
        <v>276</v>
      </c>
      <c r="L1008" t="s">
        <v>276</v>
      </c>
      <c r="M1008">
        <v>255764</v>
      </c>
      <c r="N1008">
        <v>4547</v>
      </c>
      <c r="Q1008" s="26"/>
    </row>
    <row r="1009" spans="1:17">
      <c r="A1009" s="32">
        <v>44215</v>
      </c>
      <c r="B1009" t="s">
        <v>154</v>
      </c>
      <c r="C1009">
        <v>2082</v>
      </c>
      <c r="D1009">
        <v>451547</v>
      </c>
      <c r="E1009" t="s">
        <v>276</v>
      </c>
      <c r="F1009" t="s">
        <v>276</v>
      </c>
      <c r="G1009" t="s">
        <v>276</v>
      </c>
      <c r="H1009">
        <v>141</v>
      </c>
      <c r="I1009" t="s">
        <v>276</v>
      </c>
      <c r="J1009">
        <v>0</v>
      </c>
      <c r="K1009" t="s">
        <v>276</v>
      </c>
      <c r="L1009" t="s">
        <v>276</v>
      </c>
      <c r="M1009">
        <v>1940</v>
      </c>
      <c r="N1009">
        <v>1</v>
      </c>
      <c r="Q1009" s="26"/>
    </row>
    <row r="1010" spans="1:17">
      <c r="A1010" s="32">
        <v>44215</v>
      </c>
      <c r="B1010" t="s">
        <v>155</v>
      </c>
      <c r="C1010">
        <v>15</v>
      </c>
      <c r="D1010">
        <v>829</v>
      </c>
      <c r="E1010" t="s">
        <v>276</v>
      </c>
      <c r="F1010" t="s">
        <v>276</v>
      </c>
      <c r="G1010" t="s">
        <v>276</v>
      </c>
      <c r="H1010">
        <v>0</v>
      </c>
      <c r="I1010" t="s">
        <v>276</v>
      </c>
      <c r="J1010">
        <v>0</v>
      </c>
      <c r="K1010" t="s">
        <v>276</v>
      </c>
      <c r="L1010" t="s">
        <v>276</v>
      </c>
      <c r="M1010">
        <v>15</v>
      </c>
      <c r="N1010">
        <v>0</v>
      </c>
      <c r="Q1010" s="26"/>
    </row>
    <row r="1011" spans="1:17">
      <c r="A1011" s="32">
        <v>44216</v>
      </c>
      <c r="B1011" t="s">
        <v>153</v>
      </c>
      <c r="C1011">
        <v>337660</v>
      </c>
      <c r="D1011">
        <v>5596629</v>
      </c>
      <c r="F1011" t="s">
        <v>276</v>
      </c>
      <c r="G1011" t="s">
        <v>276</v>
      </c>
      <c r="H1011">
        <v>69352</v>
      </c>
      <c r="I1011" t="s">
        <v>276</v>
      </c>
      <c r="J1011">
        <v>1014</v>
      </c>
      <c r="K1011" t="s">
        <v>276</v>
      </c>
      <c r="L1011" t="s">
        <v>276</v>
      </c>
      <c r="M1011">
        <v>263026</v>
      </c>
      <c r="N1011">
        <v>4646</v>
      </c>
      <c r="Q1011" s="26"/>
    </row>
    <row r="1012" spans="1:17">
      <c r="A1012" s="32">
        <v>44216</v>
      </c>
      <c r="B1012" t="s">
        <v>154</v>
      </c>
      <c r="C1012">
        <v>2099</v>
      </c>
      <c r="D1012">
        <v>456022</v>
      </c>
      <c r="E1012" t="s">
        <v>276</v>
      </c>
      <c r="F1012" t="s">
        <v>276</v>
      </c>
      <c r="G1012" t="s">
        <v>276</v>
      </c>
      <c r="H1012">
        <v>152</v>
      </c>
      <c r="I1012" t="s">
        <v>276</v>
      </c>
      <c r="J1012">
        <v>0</v>
      </c>
      <c r="K1012" t="s">
        <v>276</v>
      </c>
      <c r="L1012" t="s">
        <v>276</v>
      </c>
      <c r="M1012">
        <v>1946</v>
      </c>
      <c r="N1012">
        <v>1</v>
      </c>
      <c r="Q1012" s="26"/>
    </row>
    <row r="1013" spans="1:17">
      <c r="A1013" s="32">
        <v>44216</v>
      </c>
      <c r="B1013" t="s">
        <v>155</v>
      </c>
      <c r="C1013">
        <v>15</v>
      </c>
      <c r="D1013">
        <v>829</v>
      </c>
      <c r="E1013" t="s">
        <v>276</v>
      </c>
      <c r="F1013" t="s">
        <v>276</v>
      </c>
      <c r="G1013" t="s">
        <v>276</v>
      </c>
      <c r="H1013">
        <v>0</v>
      </c>
      <c r="I1013" t="s">
        <v>276</v>
      </c>
      <c r="J1013">
        <v>0</v>
      </c>
      <c r="K1013" t="s">
        <v>276</v>
      </c>
      <c r="L1013" t="s">
        <v>276</v>
      </c>
      <c r="M1013">
        <v>15</v>
      </c>
      <c r="N1013">
        <v>0</v>
      </c>
      <c r="Q1013" s="26"/>
    </row>
    <row r="1014" spans="1:17">
      <c r="A1014" s="32">
        <v>44217</v>
      </c>
      <c r="B1014" t="s">
        <v>153</v>
      </c>
      <c r="C1014">
        <v>343106</v>
      </c>
      <c r="D1014">
        <v>5683433</v>
      </c>
      <c r="F1014" t="s">
        <v>276</v>
      </c>
      <c r="G1014" t="s">
        <v>276</v>
      </c>
      <c r="H1014">
        <v>66436</v>
      </c>
      <c r="I1014" t="s">
        <v>276</v>
      </c>
      <c r="J1014">
        <v>1014</v>
      </c>
      <c r="K1014" t="s">
        <v>276</v>
      </c>
      <c r="L1014" t="s">
        <v>276</v>
      </c>
      <c r="M1014">
        <v>271216</v>
      </c>
      <c r="N1014">
        <v>4742</v>
      </c>
      <c r="Q1014" s="26"/>
    </row>
    <row r="1015" spans="1:17">
      <c r="A1015" s="32">
        <v>44217</v>
      </c>
      <c r="B1015" t="s">
        <v>154</v>
      </c>
      <c r="C1015">
        <v>2100</v>
      </c>
      <c r="D1015">
        <v>460947</v>
      </c>
      <c r="E1015" t="s">
        <v>276</v>
      </c>
      <c r="F1015" t="s">
        <v>276</v>
      </c>
      <c r="G1015" t="s">
        <v>276</v>
      </c>
      <c r="H1015">
        <v>143</v>
      </c>
      <c r="I1015" t="s">
        <v>276</v>
      </c>
      <c r="J1015">
        <v>0</v>
      </c>
      <c r="K1015" t="s">
        <v>276</v>
      </c>
      <c r="L1015" t="s">
        <v>276</v>
      </c>
      <c r="M1015">
        <v>1956</v>
      </c>
      <c r="N1015">
        <v>1</v>
      </c>
      <c r="Q1015" s="26"/>
    </row>
    <row r="1016" spans="1:17">
      <c r="A1016" s="32">
        <v>44217</v>
      </c>
      <c r="B1016" t="s">
        <v>155</v>
      </c>
      <c r="C1016">
        <v>15</v>
      </c>
      <c r="D1016">
        <v>829</v>
      </c>
      <c r="E1016" t="s">
        <v>276</v>
      </c>
      <c r="F1016" t="s">
        <v>276</v>
      </c>
      <c r="G1016" t="s">
        <v>276</v>
      </c>
      <c r="H1016">
        <v>0</v>
      </c>
      <c r="I1016" t="s">
        <v>276</v>
      </c>
      <c r="J1016">
        <v>0</v>
      </c>
      <c r="K1016" t="s">
        <v>276</v>
      </c>
      <c r="L1016" t="s">
        <v>276</v>
      </c>
      <c r="M1016">
        <v>15</v>
      </c>
      <c r="N1016">
        <v>0</v>
      </c>
      <c r="Q1016" s="26"/>
    </row>
    <row r="1017" spans="1:17">
      <c r="A1017" s="32">
        <v>44218</v>
      </c>
      <c r="B1017" t="s">
        <v>153</v>
      </c>
      <c r="C1017">
        <v>348897</v>
      </c>
      <c r="D1017">
        <v>5769202</v>
      </c>
      <c r="F1017" t="s">
        <v>276</v>
      </c>
      <c r="G1017" t="s">
        <v>276</v>
      </c>
      <c r="H1017">
        <v>66106</v>
      </c>
      <c r="I1017" t="s">
        <v>276</v>
      </c>
      <c r="J1017">
        <v>1011</v>
      </c>
      <c r="K1017" t="s">
        <v>276</v>
      </c>
      <c r="L1017" t="s">
        <v>276</v>
      </c>
      <c r="M1017">
        <v>277225</v>
      </c>
      <c r="N1017">
        <v>4829</v>
      </c>
      <c r="Q1017" s="26"/>
    </row>
    <row r="1018" spans="1:17">
      <c r="A1018" s="32">
        <v>44218</v>
      </c>
      <c r="B1018" t="s">
        <v>154</v>
      </c>
      <c r="C1018">
        <v>2108</v>
      </c>
      <c r="D1018">
        <v>466023</v>
      </c>
      <c r="E1018" t="s">
        <v>276</v>
      </c>
      <c r="F1018" t="s">
        <v>276</v>
      </c>
      <c r="G1018" t="s">
        <v>276</v>
      </c>
      <c r="H1018">
        <v>133</v>
      </c>
      <c r="I1018" t="s">
        <v>276</v>
      </c>
      <c r="J1018">
        <v>0</v>
      </c>
      <c r="K1018" t="s">
        <v>276</v>
      </c>
      <c r="L1018" t="s">
        <v>276</v>
      </c>
      <c r="M1018">
        <v>1974</v>
      </c>
      <c r="N1018">
        <v>1</v>
      </c>
      <c r="Q1018" s="26"/>
    </row>
    <row r="1019" spans="1:17">
      <c r="A1019" s="32">
        <v>44218</v>
      </c>
      <c r="B1019" t="s">
        <v>155</v>
      </c>
      <c r="C1019">
        <v>15</v>
      </c>
      <c r="D1019">
        <v>829</v>
      </c>
      <c r="E1019" t="s">
        <v>276</v>
      </c>
      <c r="F1019" t="s">
        <v>276</v>
      </c>
      <c r="G1019" t="s">
        <v>276</v>
      </c>
      <c r="H1019">
        <v>0</v>
      </c>
      <c r="I1019" t="s">
        <v>276</v>
      </c>
      <c r="J1019">
        <v>0</v>
      </c>
      <c r="K1019" t="s">
        <v>276</v>
      </c>
      <c r="L1019" t="s">
        <v>276</v>
      </c>
      <c r="M1019">
        <v>15</v>
      </c>
      <c r="N1019">
        <v>0</v>
      </c>
      <c r="Q1019" s="26"/>
    </row>
    <row r="1020" spans="1:17">
      <c r="A1020" s="32">
        <v>44219</v>
      </c>
      <c r="B1020" t="s">
        <v>153</v>
      </c>
      <c r="C1020">
        <v>353945</v>
      </c>
      <c r="D1020">
        <v>5870475</v>
      </c>
      <c r="F1020" t="s">
        <v>276</v>
      </c>
      <c r="G1020" t="s">
        <v>276</v>
      </c>
      <c r="H1020">
        <v>65152</v>
      </c>
      <c r="I1020" t="s">
        <v>276</v>
      </c>
      <c r="J1020">
        <v>1009</v>
      </c>
      <c r="K1020" t="s">
        <v>276</v>
      </c>
      <c r="L1020" t="s">
        <v>276</v>
      </c>
      <c r="M1020">
        <v>283522</v>
      </c>
      <c r="N1020">
        <v>4934</v>
      </c>
      <c r="Q1020" s="26"/>
    </row>
    <row r="1021" spans="1:17">
      <c r="A1021" s="32">
        <v>44219</v>
      </c>
      <c r="B1021" t="s">
        <v>154</v>
      </c>
      <c r="C1021">
        <v>2114</v>
      </c>
      <c r="D1021">
        <v>467292</v>
      </c>
      <c r="E1021" t="s">
        <v>276</v>
      </c>
      <c r="F1021" t="s">
        <v>276</v>
      </c>
      <c r="G1021" t="s">
        <v>276</v>
      </c>
      <c r="H1021">
        <v>128</v>
      </c>
      <c r="I1021" t="s">
        <v>276</v>
      </c>
      <c r="J1021">
        <v>0</v>
      </c>
      <c r="K1021" t="s">
        <v>276</v>
      </c>
      <c r="L1021" t="s">
        <v>276</v>
      </c>
      <c r="M1021">
        <v>1985</v>
      </c>
      <c r="N1021">
        <v>1</v>
      </c>
      <c r="Q1021" s="26"/>
    </row>
    <row r="1022" spans="1:17">
      <c r="A1022" s="32">
        <v>44219</v>
      </c>
      <c r="B1022" t="s">
        <v>155</v>
      </c>
      <c r="C1022">
        <v>15</v>
      </c>
      <c r="D1022">
        <v>829</v>
      </c>
      <c r="E1022" t="s">
        <v>276</v>
      </c>
      <c r="F1022" t="s">
        <v>276</v>
      </c>
      <c r="G1022" t="s">
        <v>276</v>
      </c>
      <c r="H1022">
        <v>0</v>
      </c>
      <c r="I1022" t="s">
        <v>276</v>
      </c>
      <c r="J1022">
        <v>0</v>
      </c>
      <c r="K1022" t="s">
        <v>276</v>
      </c>
      <c r="L1022" t="s">
        <v>276</v>
      </c>
      <c r="M1022">
        <v>15</v>
      </c>
      <c r="N1022">
        <v>0</v>
      </c>
      <c r="Q1022" s="26"/>
    </row>
    <row r="1023" spans="1:17">
      <c r="A1023" s="32">
        <v>44220</v>
      </c>
      <c r="B1023" t="s">
        <v>153</v>
      </c>
      <c r="C1023">
        <v>358527</v>
      </c>
      <c r="D1023">
        <v>5907591</v>
      </c>
      <c r="F1023" t="s">
        <v>276</v>
      </c>
      <c r="G1023" t="s">
        <v>276</v>
      </c>
      <c r="H1023">
        <v>64535</v>
      </c>
      <c r="I1023" t="s">
        <v>276</v>
      </c>
      <c r="J1023">
        <v>1007</v>
      </c>
      <c r="K1023" t="s">
        <v>276</v>
      </c>
      <c r="L1023" t="s">
        <v>276</v>
      </c>
      <c r="M1023">
        <v>288536</v>
      </c>
      <c r="N1023">
        <v>5018</v>
      </c>
      <c r="Q1023" s="26"/>
    </row>
    <row r="1024" spans="1:17">
      <c r="A1024" s="32">
        <v>44220</v>
      </c>
      <c r="B1024" t="s">
        <v>154</v>
      </c>
      <c r="C1024">
        <v>2119</v>
      </c>
      <c r="D1024">
        <v>469079</v>
      </c>
      <c r="E1024" t="s">
        <v>276</v>
      </c>
      <c r="F1024" t="s">
        <v>276</v>
      </c>
      <c r="G1024" t="s">
        <v>276</v>
      </c>
      <c r="H1024">
        <v>127</v>
      </c>
      <c r="I1024" t="s">
        <v>276</v>
      </c>
      <c r="J1024">
        <v>0</v>
      </c>
      <c r="K1024" t="s">
        <v>276</v>
      </c>
      <c r="L1024" t="s">
        <v>276</v>
      </c>
      <c r="M1024">
        <v>1991</v>
      </c>
      <c r="N1024">
        <v>1</v>
      </c>
      <c r="Q1024" s="26"/>
    </row>
    <row r="1025" spans="1:17">
      <c r="A1025" s="32">
        <v>44220</v>
      </c>
      <c r="B1025" t="s">
        <v>155</v>
      </c>
      <c r="C1025">
        <v>15</v>
      </c>
      <c r="D1025">
        <v>829</v>
      </c>
      <c r="E1025" t="s">
        <v>276</v>
      </c>
      <c r="F1025" t="s">
        <v>276</v>
      </c>
      <c r="G1025" t="s">
        <v>276</v>
      </c>
      <c r="H1025">
        <v>0</v>
      </c>
      <c r="I1025" t="s">
        <v>276</v>
      </c>
      <c r="J1025">
        <v>0</v>
      </c>
      <c r="K1025" t="s">
        <v>276</v>
      </c>
      <c r="L1025" t="s">
        <v>276</v>
      </c>
      <c r="M1025">
        <v>15</v>
      </c>
      <c r="N1025">
        <v>0</v>
      </c>
      <c r="Q1025" s="26"/>
    </row>
    <row r="1026" spans="1:17">
      <c r="A1026" s="32">
        <v>44221</v>
      </c>
      <c r="B1026" t="s">
        <v>153</v>
      </c>
      <c r="C1026">
        <v>362676</v>
      </c>
      <c r="D1026">
        <v>5926375</v>
      </c>
      <c r="F1026" t="s">
        <v>276</v>
      </c>
      <c r="G1026" t="s">
        <v>276</v>
      </c>
      <c r="H1026">
        <v>63663</v>
      </c>
      <c r="I1026" t="s">
        <v>276</v>
      </c>
      <c r="J1026">
        <v>1017</v>
      </c>
      <c r="K1026" t="s">
        <v>276</v>
      </c>
      <c r="L1026" t="s">
        <v>276</v>
      </c>
      <c r="M1026">
        <v>293420</v>
      </c>
      <c r="N1026">
        <v>5083</v>
      </c>
      <c r="Q1026" s="26"/>
    </row>
    <row r="1027" spans="1:17">
      <c r="A1027" s="32">
        <v>44221</v>
      </c>
      <c r="B1027" t="s">
        <v>154</v>
      </c>
      <c r="C1027">
        <v>2122</v>
      </c>
      <c r="D1027">
        <v>470336</v>
      </c>
      <c r="E1027" t="s">
        <v>276</v>
      </c>
      <c r="F1027" t="s">
        <v>276</v>
      </c>
      <c r="G1027" t="s">
        <v>276</v>
      </c>
      <c r="H1027">
        <v>130</v>
      </c>
      <c r="I1027" t="s">
        <v>276</v>
      </c>
      <c r="J1027">
        <v>0</v>
      </c>
      <c r="K1027" t="s">
        <v>276</v>
      </c>
      <c r="L1027" t="s">
        <v>276</v>
      </c>
      <c r="M1027">
        <v>1991</v>
      </c>
      <c r="N1027">
        <v>1</v>
      </c>
      <c r="Q1027" s="26"/>
    </row>
    <row r="1028" spans="1:17">
      <c r="A1028" s="32">
        <v>44221</v>
      </c>
      <c r="B1028" t="s">
        <v>155</v>
      </c>
      <c r="C1028">
        <v>15</v>
      </c>
      <c r="D1028">
        <v>829</v>
      </c>
      <c r="E1028" t="s">
        <v>276</v>
      </c>
      <c r="F1028" t="s">
        <v>276</v>
      </c>
      <c r="G1028" t="s">
        <v>276</v>
      </c>
      <c r="H1028">
        <v>0</v>
      </c>
      <c r="I1028" t="s">
        <v>276</v>
      </c>
      <c r="J1028">
        <v>0</v>
      </c>
      <c r="K1028" t="s">
        <v>276</v>
      </c>
      <c r="L1028" t="s">
        <v>276</v>
      </c>
      <c r="M1028">
        <v>15</v>
      </c>
      <c r="N1028">
        <v>0</v>
      </c>
      <c r="Q1028" s="26"/>
    </row>
    <row r="1029" spans="1:17">
      <c r="A1029" s="32">
        <v>44222</v>
      </c>
      <c r="B1029" t="s">
        <v>153</v>
      </c>
      <c r="C1029">
        <v>366002</v>
      </c>
      <c r="D1029">
        <v>6008316</v>
      </c>
      <c r="F1029" t="s">
        <v>276</v>
      </c>
      <c r="G1029" t="s">
        <v>276</v>
      </c>
      <c r="H1029">
        <v>60933</v>
      </c>
      <c r="I1029" t="s">
        <v>276</v>
      </c>
      <c r="J1029">
        <v>996</v>
      </c>
      <c r="K1029" t="s">
        <v>276</v>
      </c>
      <c r="L1029" t="s">
        <v>276</v>
      </c>
      <c r="M1029">
        <v>299514</v>
      </c>
      <c r="N1029">
        <v>5157</v>
      </c>
      <c r="Q1029" s="26"/>
    </row>
    <row r="1030" spans="1:17">
      <c r="A1030" s="32">
        <v>44222</v>
      </c>
      <c r="B1030" t="s">
        <v>154</v>
      </c>
      <c r="C1030">
        <v>2126</v>
      </c>
      <c r="D1030">
        <v>472374</v>
      </c>
      <c r="E1030" t="s">
        <v>276</v>
      </c>
      <c r="F1030" t="s">
        <v>276</v>
      </c>
      <c r="G1030" t="s">
        <v>276</v>
      </c>
      <c r="H1030">
        <v>114</v>
      </c>
      <c r="I1030" t="s">
        <v>276</v>
      </c>
      <c r="J1030">
        <v>0</v>
      </c>
      <c r="K1030" t="s">
        <v>276</v>
      </c>
      <c r="L1030" t="s">
        <v>276</v>
      </c>
      <c r="M1030">
        <v>2011</v>
      </c>
      <c r="N1030">
        <v>1</v>
      </c>
      <c r="Q1030" s="26"/>
    </row>
    <row r="1031" spans="1:17">
      <c r="A1031" s="32">
        <v>44222</v>
      </c>
      <c r="B1031" t="s">
        <v>155</v>
      </c>
      <c r="C1031">
        <v>15</v>
      </c>
      <c r="D1031">
        <v>829</v>
      </c>
      <c r="E1031" t="s">
        <v>276</v>
      </c>
      <c r="F1031" t="s">
        <v>276</v>
      </c>
      <c r="G1031" t="s">
        <v>276</v>
      </c>
      <c r="H1031">
        <v>0</v>
      </c>
      <c r="I1031" t="s">
        <v>276</v>
      </c>
      <c r="J1031">
        <v>0</v>
      </c>
      <c r="K1031" t="s">
        <v>276</v>
      </c>
      <c r="L1031" t="s">
        <v>276</v>
      </c>
      <c r="M1031">
        <v>15</v>
      </c>
      <c r="N1031">
        <v>0</v>
      </c>
      <c r="Q1031" s="26"/>
    </row>
    <row r="1032" spans="1:17">
      <c r="A1032" s="32">
        <v>44223</v>
      </c>
      <c r="B1032" t="s">
        <v>153</v>
      </c>
      <c r="C1032">
        <v>369537</v>
      </c>
      <c r="D1032">
        <v>6074651</v>
      </c>
      <c r="F1032" t="s">
        <v>276</v>
      </c>
      <c r="G1032" t="s">
        <v>276</v>
      </c>
      <c r="H1032">
        <v>58007</v>
      </c>
      <c r="I1032" t="s">
        <v>276</v>
      </c>
      <c r="J1032">
        <v>1043</v>
      </c>
      <c r="K1032" t="s">
        <v>276</v>
      </c>
      <c r="L1032" t="s">
        <v>276</v>
      </c>
      <c r="M1032">
        <v>306117</v>
      </c>
      <c r="N1032">
        <v>5251</v>
      </c>
      <c r="Q1032" s="26"/>
    </row>
    <row r="1033" spans="1:17">
      <c r="A1033" s="32">
        <v>44223</v>
      </c>
      <c r="B1033" t="s">
        <v>154</v>
      </c>
      <c r="C1033">
        <v>2128</v>
      </c>
      <c r="D1033">
        <v>473253</v>
      </c>
      <c r="E1033" t="s">
        <v>276</v>
      </c>
      <c r="F1033" t="s">
        <v>276</v>
      </c>
      <c r="G1033" t="s">
        <v>276</v>
      </c>
      <c r="H1033">
        <v>95</v>
      </c>
      <c r="I1033" t="s">
        <v>276</v>
      </c>
      <c r="J1033">
        <v>0</v>
      </c>
      <c r="K1033" t="s">
        <v>276</v>
      </c>
      <c r="L1033" t="s">
        <v>276</v>
      </c>
      <c r="M1033">
        <v>2032</v>
      </c>
      <c r="N1033">
        <v>1</v>
      </c>
      <c r="Q1033" s="26"/>
    </row>
    <row r="1034" spans="1:17">
      <c r="A1034" s="32">
        <v>44223</v>
      </c>
      <c r="B1034" t="s">
        <v>155</v>
      </c>
      <c r="C1034">
        <v>15</v>
      </c>
      <c r="D1034">
        <v>829</v>
      </c>
      <c r="E1034" t="s">
        <v>276</v>
      </c>
      <c r="F1034" t="s">
        <v>276</v>
      </c>
      <c r="G1034" t="s">
        <v>276</v>
      </c>
      <c r="H1034">
        <v>0</v>
      </c>
      <c r="I1034" t="s">
        <v>276</v>
      </c>
      <c r="J1034">
        <v>0</v>
      </c>
      <c r="K1034" t="s">
        <v>276</v>
      </c>
      <c r="L1034" t="s">
        <v>276</v>
      </c>
      <c r="M1034">
        <v>15</v>
      </c>
      <c r="N1034">
        <v>0</v>
      </c>
      <c r="Q1034" s="26"/>
    </row>
    <row r="1035" spans="1:17">
      <c r="A1035" s="32">
        <v>44224</v>
      </c>
      <c r="B1035" t="s">
        <v>153</v>
      </c>
      <c r="C1035">
        <v>373460</v>
      </c>
      <c r="D1035">
        <v>6165475</v>
      </c>
      <c r="F1035" t="s">
        <v>276</v>
      </c>
      <c r="G1035" t="s">
        <v>276</v>
      </c>
      <c r="H1035">
        <v>55515</v>
      </c>
      <c r="I1035" t="s">
        <v>276</v>
      </c>
      <c r="J1035">
        <v>1032</v>
      </c>
      <c r="K1035" t="s">
        <v>276</v>
      </c>
      <c r="L1035" t="s">
        <v>276</v>
      </c>
      <c r="M1035">
        <v>312385</v>
      </c>
      <c r="N1035">
        <v>5360</v>
      </c>
      <c r="Q1035" s="26"/>
    </row>
    <row r="1036" spans="1:17">
      <c r="A1036" s="32">
        <v>44224</v>
      </c>
      <c r="B1036" t="s">
        <v>154</v>
      </c>
      <c r="C1036">
        <v>2132</v>
      </c>
      <c r="D1036">
        <v>474662</v>
      </c>
      <c r="E1036" t="s">
        <v>276</v>
      </c>
      <c r="F1036" t="s">
        <v>276</v>
      </c>
      <c r="G1036" t="s">
        <v>276</v>
      </c>
      <c r="H1036">
        <v>97</v>
      </c>
      <c r="I1036" t="s">
        <v>276</v>
      </c>
      <c r="J1036">
        <v>0</v>
      </c>
      <c r="K1036" t="s">
        <v>276</v>
      </c>
      <c r="L1036" t="s">
        <v>276</v>
      </c>
      <c r="M1036">
        <v>2034</v>
      </c>
      <c r="N1036">
        <v>1</v>
      </c>
      <c r="Q1036" s="26"/>
    </row>
    <row r="1037" spans="1:17">
      <c r="A1037" s="32">
        <v>44224</v>
      </c>
      <c r="B1037" t="s">
        <v>155</v>
      </c>
      <c r="C1037">
        <v>15</v>
      </c>
      <c r="D1037">
        <v>829</v>
      </c>
      <c r="E1037" t="s">
        <v>276</v>
      </c>
      <c r="F1037" t="s">
        <v>276</v>
      </c>
      <c r="G1037" t="s">
        <v>276</v>
      </c>
      <c r="H1037">
        <v>0</v>
      </c>
      <c r="I1037" t="s">
        <v>276</v>
      </c>
      <c r="J1037">
        <v>0</v>
      </c>
      <c r="K1037" t="s">
        <v>276</v>
      </c>
      <c r="L1037" t="s">
        <v>276</v>
      </c>
      <c r="M1037">
        <v>15</v>
      </c>
      <c r="N1037">
        <v>0</v>
      </c>
      <c r="Q1037" s="26"/>
    </row>
    <row r="1038" spans="1:17">
      <c r="A1038" s="32">
        <v>44225</v>
      </c>
      <c r="B1038" t="s">
        <v>153</v>
      </c>
      <c r="C1038">
        <v>377364</v>
      </c>
      <c r="D1038">
        <v>6229807</v>
      </c>
      <c r="F1038" t="s">
        <v>276</v>
      </c>
      <c r="G1038" t="s">
        <v>276</v>
      </c>
      <c r="H1038">
        <v>53532</v>
      </c>
      <c r="I1038" t="s">
        <v>276</v>
      </c>
      <c r="J1038">
        <v>1014</v>
      </c>
      <c r="K1038" t="s">
        <v>276</v>
      </c>
      <c r="L1038" t="s">
        <v>276</v>
      </c>
      <c r="M1038">
        <v>318190</v>
      </c>
      <c r="N1038">
        <v>5450</v>
      </c>
      <c r="Q1038" s="26"/>
    </row>
    <row r="1039" spans="1:17">
      <c r="A1039" s="32">
        <v>44225</v>
      </c>
      <c r="B1039" t="s">
        <v>154</v>
      </c>
      <c r="C1039">
        <v>2137</v>
      </c>
      <c r="D1039">
        <v>475757</v>
      </c>
      <c r="E1039" t="s">
        <v>276</v>
      </c>
      <c r="F1039" t="s">
        <v>276</v>
      </c>
      <c r="G1039" t="s">
        <v>276</v>
      </c>
      <c r="H1039">
        <v>92</v>
      </c>
      <c r="I1039" t="s">
        <v>276</v>
      </c>
      <c r="J1039">
        <v>0</v>
      </c>
      <c r="K1039" t="s">
        <v>276</v>
      </c>
      <c r="L1039" t="s">
        <v>276</v>
      </c>
      <c r="M1039">
        <v>2043</v>
      </c>
      <c r="N1039">
        <v>2</v>
      </c>
      <c r="Q1039" s="26"/>
    </row>
    <row r="1040" spans="1:17">
      <c r="A1040" s="32">
        <v>44225</v>
      </c>
      <c r="B1040" t="s">
        <v>155</v>
      </c>
      <c r="C1040">
        <v>15</v>
      </c>
      <c r="D1040">
        <v>829</v>
      </c>
      <c r="E1040" t="s">
        <v>276</v>
      </c>
      <c r="F1040" t="s">
        <v>276</v>
      </c>
      <c r="G1040" t="s">
        <v>276</v>
      </c>
      <c r="H1040">
        <v>0</v>
      </c>
      <c r="I1040" t="s">
        <v>276</v>
      </c>
      <c r="J1040">
        <v>0</v>
      </c>
      <c r="K1040" t="s">
        <v>276</v>
      </c>
      <c r="L1040" t="s">
        <v>276</v>
      </c>
      <c r="M1040">
        <v>15</v>
      </c>
      <c r="N1040">
        <v>0</v>
      </c>
      <c r="Q1040" s="26"/>
    </row>
    <row r="1041" spans="1:17">
      <c r="A1041" s="32">
        <v>44226</v>
      </c>
      <c r="B1041" t="s">
        <v>153</v>
      </c>
      <c r="C1041">
        <v>380927</v>
      </c>
      <c r="D1041">
        <v>6312103</v>
      </c>
      <c r="F1041" t="s">
        <v>276</v>
      </c>
      <c r="G1041" t="s">
        <v>276</v>
      </c>
      <c r="H1041">
        <v>51764</v>
      </c>
      <c r="I1041" t="s">
        <v>276</v>
      </c>
      <c r="J1041">
        <v>974</v>
      </c>
      <c r="K1041" t="s">
        <v>276</v>
      </c>
      <c r="L1041" t="s">
        <v>276</v>
      </c>
      <c r="M1041">
        <v>323518</v>
      </c>
      <c r="N1041">
        <v>5544</v>
      </c>
      <c r="Q1041" s="26"/>
    </row>
    <row r="1042" spans="1:17">
      <c r="A1042" s="32">
        <v>44226</v>
      </c>
      <c r="B1042" t="s">
        <v>154</v>
      </c>
      <c r="C1042">
        <v>2141</v>
      </c>
      <c r="D1042">
        <v>476999</v>
      </c>
      <c r="E1042" t="s">
        <v>276</v>
      </c>
      <c r="F1042" t="s">
        <v>276</v>
      </c>
      <c r="G1042" t="s">
        <v>276</v>
      </c>
      <c r="H1042">
        <v>80</v>
      </c>
      <c r="I1042" t="s">
        <v>276</v>
      </c>
      <c r="J1042">
        <v>0</v>
      </c>
      <c r="K1042" t="s">
        <v>276</v>
      </c>
      <c r="L1042" t="s">
        <v>276</v>
      </c>
      <c r="M1042">
        <v>2059</v>
      </c>
      <c r="N1042">
        <v>2</v>
      </c>
      <c r="Q1042" s="26"/>
    </row>
    <row r="1043" spans="1:17">
      <c r="A1043" s="32">
        <v>44226</v>
      </c>
      <c r="B1043" t="s">
        <v>155</v>
      </c>
      <c r="C1043">
        <v>15</v>
      </c>
      <c r="D1043">
        <v>829</v>
      </c>
      <c r="E1043" t="s">
        <v>276</v>
      </c>
      <c r="F1043" t="s">
        <v>276</v>
      </c>
      <c r="G1043" t="s">
        <v>276</v>
      </c>
      <c r="H1043">
        <v>0</v>
      </c>
      <c r="I1043" t="s">
        <v>276</v>
      </c>
      <c r="J1043">
        <v>0</v>
      </c>
      <c r="K1043" t="s">
        <v>276</v>
      </c>
      <c r="L1043" t="s">
        <v>276</v>
      </c>
      <c r="M1043">
        <v>15</v>
      </c>
      <c r="N1043">
        <v>0</v>
      </c>
      <c r="Q1043" s="26"/>
    </row>
    <row r="1044" spans="1:17">
      <c r="A1044" s="32">
        <v>44227</v>
      </c>
      <c r="B1044" t="s">
        <v>153</v>
      </c>
      <c r="C1044">
        <v>384582</v>
      </c>
      <c r="D1044">
        <v>6352528</v>
      </c>
      <c r="F1044" t="s">
        <v>276</v>
      </c>
      <c r="G1044" t="s">
        <v>276</v>
      </c>
      <c r="H1044">
        <v>50422</v>
      </c>
      <c r="I1044" t="s">
        <v>276</v>
      </c>
      <c r="J1044">
        <v>973</v>
      </c>
      <c r="K1044" t="s">
        <v>276</v>
      </c>
      <c r="L1044" t="s">
        <v>276</v>
      </c>
      <c r="M1044">
        <v>328391</v>
      </c>
      <c r="N1044">
        <v>5652</v>
      </c>
      <c r="Q1044" s="26"/>
    </row>
    <row r="1045" spans="1:17">
      <c r="A1045" s="32">
        <v>44227</v>
      </c>
      <c r="B1045" t="s">
        <v>154</v>
      </c>
      <c r="C1045">
        <v>2145</v>
      </c>
      <c r="D1045">
        <v>478790</v>
      </c>
      <c r="E1045" t="s">
        <v>276</v>
      </c>
      <c r="F1045" t="s">
        <v>276</v>
      </c>
      <c r="G1045" t="s">
        <v>276</v>
      </c>
      <c r="H1045">
        <v>84</v>
      </c>
      <c r="I1045" t="s">
        <v>276</v>
      </c>
      <c r="J1045">
        <v>0</v>
      </c>
      <c r="K1045" t="s">
        <v>276</v>
      </c>
      <c r="L1045" t="s">
        <v>276</v>
      </c>
      <c r="M1045">
        <v>2059</v>
      </c>
      <c r="N1045">
        <v>2</v>
      </c>
      <c r="Q1045" s="26"/>
    </row>
    <row r="1046" spans="1:17">
      <c r="A1046" s="32">
        <v>44227</v>
      </c>
      <c r="B1046" t="s">
        <v>155</v>
      </c>
      <c r="C1046">
        <v>15</v>
      </c>
      <c r="D1046">
        <v>829</v>
      </c>
      <c r="E1046" t="s">
        <v>276</v>
      </c>
      <c r="F1046" t="s">
        <v>276</v>
      </c>
      <c r="G1046" t="s">
        <v>276</v>
      </c>
      <c r="H1046">
        <v>0</v>
      </c>
      <c r="I1046" t="s">
        <v>276</v>
      </c>
      <c r="J1046">
        <v>0</v>
      </c>
      <c r="K1046" t="s">
        <v>276</v>
      </c>
      <c r="L1046" t="s">
        <v>276</v>
      </c>
      <c r="M1046">
        <v>15</v>
      </c>
      <c r="N1046">
        <v>0</v>
      </c>
      <c r="Q1046" s="26"/>
    </row>
    <row r="1047" spans="1:17">
      <c r="A1047" s="32">
        <v>44228</v>
      </c>
      <c r="B1047" t="s">
        <v>153</v>
      </c>
      <c r="C1047">
        <v>387358</v>
      </c>
      <c r="D1047">
        <v>6370300</v>
      </c>
      <c r="F1047" t="s">
        <v>276</v>
      </c>
      <c r="G1047" t="s">
        <v>276</v>
      </c>
      <c r="H1047">
        <v>49430</v>
      </c>
      <c r="I1047" t="s">
        <v>276</v>
      </c>
      <c r="J1047">
        <v>975</v>
      </c>
      <c r="K1047" t="s">
        <v>276</v>
      </c>
      <c r="L1047" t="s">
        <v>276</v>
      </c>
      <c r="M1047">
        <v>332049</v>
      </c>
      <c r="N1047">
        <v>5720</v>
      </c>
      <c r="Q1047" s="26"/>
    </row>
    <row r="1048" spans="1:17">
      <c r="A1048" s="32">
        <v>44228</v>
      </c>
      <c r="B1048" t="s">
        <v>154</v>
      </c>
      <c r="C1048">
        <v>2145</v>
      </c>
      <c r="D1048">
        <v>480301</v>
      </c>
      <c r="E1048" t="s">
        <v>276</v>
      </c>
      <c r="F1048" t="s">
        <v>276</v>
      </c>
      <c r="G1048" t="s">
        <v>276</v>
      </c>
      <c r="H1048">
        <v>82</v>
      </c>
      <c r="I1048" t="s">
        <v>276</v>
      </c>
      <c r="J1048">
        <v>0</v>
      </c>
      <c r="K1048" t="s">
        <v>276</v>
      </c>
      <c r="L1048" t="s">
        <v>276</v>
      </c>
      <c r="M1048">
        <v>2061</v>
      </c>
      <c r="N1048">
        <v>2</v>
      </c>
      <c r="Q1048" s="26"/>
    </row>
    <row r="1049" spans="1:17">
      <c r="A1049" s="32">
        <v>44228</v>
      </c>
      <c r="B1049" t="s">
        <v>155</v>
      </c>
      <c r="C1049">
        <v>15</v>
      </c>
      <c r="D1049">
        <v>829</v>
      </c>
      <c r="E1049" t="s">
        <v>276</v>
      </c>
      <c r="F1049" t="s">
        <v>276</v>
      </c>
      <c r="G1049" t="s">
        <v>276</v>
      </c>
      <c r="H1049">
        <v>0</v>
      </c>
      <c r="I1049" t="s">
        <v>276</v>
      </c>
      <c r="J1049">
        <v>0</v>
      </c>
      <c r="K1049" t="s">
        <v>276</v>
      </c>
      <c r="L1049" t="s">
        <v>276</v>
      </c>
      <c r="M1049">
        <v>15</v>
      </c>
      <c r="N1049">
        <v>0</v>
      </c>
      <c r="Q1049" s="26"/>
    </row>
    <row r="1050" spans="1:17">
      <c r="A1050" s="32">
        <v>44229</v>
      </c>
      <c r="B1050" t="s">
        <v>153</v>
      </c>
      <c r="C1050">
        <v>389457</v>
      </c>
      <c r="D1050">
        <v>6437569</v>
      </c>
      <c r="F1050" t="s">
        <v>276</v>
      </c>
      <c r="G1050" t="s">
        <v>276</v>
      </c>
      <c r="H1050">
        <v>46319</v>
      </c>
      <c r="I1050" t="s">
        <v>276</v>
      </c>
      <c r="J1050">
        <v>937</v>
      </c>
      <c r="K1050" t="s">
        <v>276</v>
      </c>
      <c r="L1050" t="s">
        <v>276</v>
      </c>
      <c r="M1050">
        <v>337295</v>
      </c>
      <c r="N1050">
        <v>5792</v>
      </c>
      <c r="Q1050" s="26"/>
    </row>
    <row r="1051" spans="1:17">
      <c r="A1051" s="32">
        <v>44229</v>
      </c>
      <c r="B1051" t="s">
        <v>154</v>
      </c>
      <c r="C1051">
        <v>2154</v>
      </c>
      <c r="D1051">
        <v>482725</v>
      </c>
      <c r="E1051" t="s">
        <v>276</v>
      </c>
      <c r="F1051" t="s">
        <v>276</v>
      </c>
      <c r="G1051" t="s">
        <v>276</v>
      </c>
      <c r="H1051">
        <v>85</v>
      </c>
      <c r="I1051" t="s">
        <v>276</v>
      </c>
      <c r="J1051">
        <v>0</v>
      </c>
      <c r="K1051" t="s">
        <v>276</v>
      </c>
      <c r="L1051" t="s">
        <v>276</v>
      </c>
      <c r="M1051">
        <v>2067</v>
      </c>
      <c r="N1051">
        <v>2</v>
      </c>
      <c r="Q1051" s="26"/>
    </row>
    <row r="1052" spans="1:17">
      <c r="A1052" s="32">
        <v>44229</v>
      </c>
      <c r="B1052" t="s">
        <v>155</v>
      </c>
      <c r="C1052">
        <v>15</v>
      </c>
      <c r="D1052">
        <v>829</v>
      </c>
      <c r="E1052" t="s">
        <v>276</v>
      </c>
      <c r="F1052" t="s">
        <v>276</v>
      </c>
      <c r="G1052" t="s">
        <v>276</v>
      </c>
      <c r="H1052">
        <v>0</v>
      </c>
      <c r="I1052" t="s">
        <v>276</v>
      </c>
      <c r="J1052">
        <v>0</v>
      </c>
      <c r="K1052" t="s">
        <v>276</v>
      </c>
      <c r="L1052" t="s">
        <v>276</v>
      </c>
      <c r="M1052">
        <v>15</v>
      </c>
      <c r="N1052">
        <v>0</v>
      </c>
      <c r="Q1052" s="26"/>
    </row>
    <row r="1053" spans="1:17">
      <c r="A1053" s="32">
        <v>44230</v>
      </c>
      <c r="B1053" t="s">
        <v>153</v>
      </c>
      <c r="C1053">
        <v>391665</v>
      </c>
      <c r="D1053">
        <v>6496679</v>
      </c>
      <c r="F1053" t="s">
        <v>276</v>
      </c>
      <c r="G1053" t="s">
        <v>276</v>
      </c>
      <c r="H1053">
        <v>43743</v>
      </c>
      <c r="I1053" t="s">
        <v>276</v>
      </c>
      <c r="J1053">
        <v>897</v>
      </c>
      <c r="K1053" t="s">
        <v>276</v>
      </c>
      <c r="L1053" t="s">
        <v>276</v>
      </c>
      <c r="M1053">
        <v>342045</v>
      </c>
      <c r="N1053">
        <v>5910</v>
      </c>
      <c r="Q1053" s="26"/>
    </row>
    <row r="1054" spans="1:17">
      <c r="A1054" s="32">
        <v>44230</v>
      </c>
      <c r="B1054" t="s">
        <v>154</v>
      </c>
      <c r="C1054">
        <v>2156</v>
      </c>
      <c r="D1054">
        <v>483761</v>
      </c>
      <c r="E1054" t="s">
        <v>276</v>
      </c>
      <c r="F1054" t="s">
        <v>276</v>
      </c>
      <c r="G1054" t="s">
        <v>276</v>
      </c>
      <c r="H1054">
        <v>77</v>
      </c>
      <c r="I1054" t="s">
        <v>276</v>
      </c>
      <c r="J1054">
        <v>0</v>
      </c>
      <c r="K1054" t="s">
        <v>276</v>
      </c>
      <c r="L1054" t="s">
        <v>276</v>
      </c>
      <c r="M1054">
        <v>2077</v>
      </c>
      <c r="N1054">
        <v>2</v>
      </c>
      <c r="Q1054" s="26"/>
    </row>
    <row r="1055" spans="1:17">
      <c r="A1055" s="32">
        <v>44230</v>
      </c>
      <c r="B1055" t="s">
        <v>155</v>
      </c>
      <c r="C1055">
        <v>15</v>
      </c>
      <c r="D1055">
        <v>829</v>
      </c>
      <c r="E1055" t="s">
        <v>276</v>
      </c>
      <c r="F1055" t="s">
        <v>276</v>
      </c>
      <c r="G1055" t="s">
        <v>276</v>
      </c>
      <c r="H1055">
        <v>0</v>
      </c>
      <c r="I1055" t="s">
        <v>276</v>
      </c>
      <c r="J1055">
        <v>0</v>
      </c>
      <c r="K1055" t="s">
        <v>276</v>
      </c>
      <c r="L1055" t="s">
        <v>276</v>
      </c>
      <c r="M1055">
        <v>15</v>
      </c>
      <c r="N1055">
        <v>0</v>
      </c>
      <c r="Q1055" s="26"/>
    </row>
    <row r="1056" spans="1:17">
      <c r="A1056" s="32">
        <v>44231</v>
      </c>
      <c r="B1056" t="s">
        <v>153</v>
      </c>
      <c r="C1056">
        <v>394256</v>
      </c>
      <c r="D1056">
        <v>6565486</v>
      </c>
      <c r="F1056" t="s">
        <v>276</v>
      </c>
      <c r="G1056" t="s">
        <v>276</v>
      </c>
      <c r="H1056">
        <v>41028</v>
      </c>
      <c r="I1056" t="s">
        <v>276</v>
      </c>
      <c r="J1056">
        <v>892</v>
      </c>
      <c r="K1056" t="s">
        <v>276</v>
      </c>
      <c r="L1056" t="s">
        <v>276</v>
      </c>
      <c r="M1056">
        <v>347235</v>
      </c>
      <c r="N1056">
        <v>6018</v>
      </c>
      <c r="Q1056" s="26"/>
    </row>
    <row r="1057" spans="1:17">
      <c r="A1057" s="32">
        <v>44231</v>
      </c>
      <c r="B1057" t="s">
        <v>154</v>
      </c>
      <c r="C1057">
        <v>2158</v>
      </c>
      <c r="D1057">
        <v>485170</v>
      </c>
      <c r="E1057" t="s">
        <v>276</v>
      </c>
      <c r="F1057" t="s">
        <v>276</v>
      </c>
      <c r="G1057" t="s">
        <v>276</v>
      </c>
      <c r="H1057">
        <v>74</v>
      </c>
      <c r="I1057" t="s">
        <v>276</v>
      </c>
      <c r="J1057">
        <v>0</v>
      </c>
      <c r="K1057" t="s">
        <v>276</v>
      </c>
      <c r="L1057" t="s">
        <v>276</v>
      </c>
      <c r="M1057">
        <v>2082</v>
      </c>
      <c r="N1057">
        <v>2</v>
      </c>
      <c r="Q1057" s="26"/>
    </row>
    <row r="1058" spans="1:17">
      <c r="A1058" s="32">
        <v>44231</v>
      </c>
      <c r="B1058" t="s">
        <v>155</v>
      </c>
      <c r="C1058">
        <v>15</v>
      </c>
      <c r="D1058">
        <v>829</v>
      </c>
      <c r="E1058" t="s">
        <v>276</v>
      </c>
      <c r="F1058" t="s">
        <v>276</v>
      </c>
      <c r="G1058" t="s">
        <v>276</v>
      </c>
      <c r="H1058">
        <v>0</v>
      </c>
      <c r="I1058" t="s">
        <v>276</v>
      </c>
      <c r="J1058">
        <v>0</v>
      </c>
      <c r="K1058" t="s">
        <v>276</v>
      </c>
      <c r="L1058" t="s">
        <v>276</v>
      </c>
      <c r="M1058">
        <v>15</v>
      </c>
      <c r="N1058">
        <v>0</v>
      </c>
      <c r="Q1058" s="26"/>
    </row>
    <row r="1059" spans="1:17">
      <c r="A1059" s="32">
        <v>44232</v>
      </c>
      <c r="B1059" t="s">
        <v>153</v>
      </c>
      <c r="C1059">
        <v>396872</v>
      </c>
      <c r="D1059">
        <v>6627388</v>
      </c>
      <c r="F1059" t="s">
        <v>276</v>
      </c>
      <c r="G1059" t="s">
        <v>276</v>
      </c>
      <c r="H1059">
        <v>38332</v>
      </c>
      <c r="I1059" t="s">
        <v>276</v>
      </c>
      <c r="J1059">
        <v>877</v>
      </c>
      <c r="K1059" t="s">
        <v>276</v>
      </c>
      <c r="L1059" t="s">
        <v>276</v>
      </c>
      <c r="M1059">
        <v>352368</v>
      </c>
      <c r="N1059">
        <v>6133</v>
      </c>
      <c r="Q1059" s="26"/>
    </row>
    <row r="1060" spans="1:17">
      <c r="A1060" s="32">
        <v>44232</v>
      </c>
      <c r="B1060" t="s">
        <v>154</v>
      </c>
      <c r="C1060">
        <v>2161</v>
      </c>
      <c r="D1060">
        <v>486304</v>
      </c>
      <c r="E1060" t="s">
        <v>276</v>
      </c>
      <c r="F1060" t="s">
        <v>276</v>
      </c>
      <c r="G1060" t="s">
        <v>276</v>
      </c>
      <c r="H1060">
        <v>69</v>
      </c>
      <c r="I1060" t="s">
        <v>276</v>
      </c>
      <c r="J1060">
        <v>0</v>
      </c>
      <c r="K1060" t="s">
        <v>276</v>
      </c>
      <c r="L1060" t="s">
        <v>276</v>
      </c>
      <c r="M1060">
        <v>2090</v>
      </c>
      <c r="N1060">
        <v>2</v>
      </c>
      <c r="Q1060" s="26"/>
    </row>
    <row r="1061" spans="1:17">
      <c r="A1061" s="32">
        <v>44232</v>
      </c>
      <c r="B1061" t="s">
        <v>155</v>
      </c>
      <c r="C1061">
        <v>15</v>
      </c>
      <c r="D1061">
        <v>829</v>
      </c>
      <c r="E1061" t="s">
        <v>276</v>
      </c>
      <c r="F1061" t="s">
        <v>276</v>
      </c>
      <c r="G1061" t="s">
        <v>276</v>
      </c>
      <c r="H1061">
        <v>0</v>
      </c>
      <c r="I1061" t="s">
        <v>276</v>
      </c>
      <c r="J1061">
        <v>0</v>
      </c>
      <c r="K1061" t="s">
        <v>276</v>
      </c>
      <c r="L1061" t="s">
        <v>276</v>
      </c>
      <c r="M1061">
        <v>15</v>
      </c>
      <c r="N1061">
        <v>0</v>
      </c>
      <c r="Q1061" s="26"/>
    </row>
    <row r="1062" spans="1:17">
      <c r="A1062" s="32">
        <v>44233</v>
      </c>
      <c r="B1062" t="s">
        <v>153</v>
      </c>
      <c r="C1062">
        <v>399178</v>
      </c>
      <c r="D1062">
        <v>6698532</v>
      </c>
      <c r="F1062" t="s">
        <v>276</v>
      </c>
      <c r="G1062" t="s">
        <v>276</v>
      </c>
      <c r="H1062">
        <v>36288</v>
      </c>
      <c r="I1062" t="s">
        <v>276</v>
      </c>
      <c r="J1062">
        <v>815</v>
      </c>
      <c r="K1062" t="s">
        <v>276</v>
      </c>
      <c r="L1062" t="s">
        <v>276</v>
      </c>
      <c r="M1062">
        <v>356752</v>
      </c>
      <c r="N1062">
        <v>6241</v>
      </c>
      <c r="Q1062" s="26"/>
    </row>
    <row r="1063" spans="1:17">
      <c r="A1063" s="32">
        <v>44233</v>
      </c>
      <c r="B1063" t="s">
        <v>154</v>
      </c>
      <c r="C1063">
        <v>2162</v>
      </c>
      <c r="D1063">
        <v>487519</v>
      </c>
      <c r="E1063" t="s">
        <v>276</v>
      </c>
      <c r="F1063" t="s">
        <v>276</v>
      </c>
      <c r="G1063" t="s">
        <v>276</v>
      </c>
      <c r="H1063">
        <v>55</v>
      </c>
      <c r="I1063" t="s">
        <v>276</v>
      </c>
      <c r="J1063">
        <v>0</v>
      </c>
      <c r="K1063" t="s">
        <v>276</v>
      </c>
      <c r="L1063" t="s">
        <v>276</v>
      </c>
      <c r="M1063">
        <v>2105</v>
      </c>
      <c r="N1063">
        <v>2</v>
      </c>
      <c r="Q1063" s="26"/>
    </row>
    <row r="1064" spans="1:17">
      <c r="A1064" s="32">
        <v>44233</v>
      </c>
      <c r="B1064" t="s">
        <v>155</v>
      </c>
      <c r="C1064">
        <v>15</v>
      </c>
      <c r="D1064">
        <v>829</v>
      </c>
      <c r="E1064" t="s">
        <v>276</v>
      </c>
      <c r="F1064" t="s">
        <v>276</v>
      </c>
      <c r="G1064" t="s">
        <v>276</v>
      </c>
      <c r="H1064">
        <v>0</v>
      </c>
      <c r="I1064" t="s">
        <v>276</v>
      </c>
      <c r="J1064">
        <v>0</v>
      </c>
      <c r="K1064" t="s">
        <v>276</v>
      </c>
      <c r="L1064" t="s">
        <v>276</v>
      </c>
      <c r="M1064">
        <v>15</v>
      </c>
      <c r="N1064">
        <v>0</v>
      </c>
      <c r="Q1064" s="26"/>
    </row>
    <row r="1065" spans="1:17">
      <c r="A1065" s="32">
        <v>44234</v>
      </c>
      <c r="B1065" t="s">
        <v>153</v>
      </c>
      <c r="C1065">
        <v>401256</v>
      </c>
      <c r="D1065">
        <v>6731575</v>
      </c>
      <c r="F1065" t="s">
        <v>276</v>
      </c>
      <c r="G1065" t="s">
        <v>276</v>
      </c>
      <c r="H1065">
        <v>34876</v>
      </c>
      <c r="I1065" t="s">
        <v>276</v>
      </c>
      <c r="J1065">
        <v>795</v>
      </c>
      <c r="K1065" t="s">
        <v>276</v>
      </c>
      <c r="L1065" t="s">
        <v>276</v>
      </c>
      <c r="M1065">
        <v>360108</v>
      </c>
      <c r="N1065">
        <v>6336</v>
      </c>
      <c r="Q1065" s="26"/>
    </row>
    <row r="1066" spans="1:17">
      <c r="A1066" s="32">
        <v>44234</v>
      </c>
      <c r="B1066" t="s">
        <v>154</v>
      </c>
      <c r="C1066">
        <v>2164</v>
      </c>
      <c r="D1066">
        <v>489260</v>
      </c>
      <c r="E1066" t="s">
        <v>276</v>
      </c>
      <c r="F1066" t="s">
        <v>276</v>
      </c>
      <c r="G1066" t="s">
        <v>276</v>
      </c>
      <c r="H1066">
        <v>54</v>
      </c>
      <c r="I1066" t="s">
        <v>276</v>
      </c>
      <c r="J1066">
        <v>0</v>
      </c>
      <c r="K1066" t="s">
        <v>276</v>
      </c>
      <c r="L1066" t="s">
        <v>276</v>
      </c>
      <c r="M1066">
        <v>2108</v>
      </c>
      <c r="N1066">
        <v>2</v>
      </c>
      <c r="Q1066" s="26"/>
    </row>
    <row r="1067" spans="1:17">
      <c r="A1067" s="32">
        <v>44234</v>
      </c>
      <c r="B1067" t="s">
        <v>155</v>
      </c>
      <c r="C1067">
        <v>15</v>
      </c>
      <c r="D1067">
        <v>829</v>
      </c>
      <c r="E1067" t="s">
        <v>276</v>
      </c>
      <c r="F1067" t="s">
        <v>276</v>
      </c>
      <c r="G1067" t="s">
        <v>276</v>
      </c>
      <c r="H1067">
        <v>0</v>
      </c>
      <c r="I1067" t="s">
        <v>276</v>
      </c>
      <c r="J1067">
        <v>0</v>
      </c>
      <c r="K1067" t="s">
        <v>276</v>
      </c>
      <c r="L1067" t="s">
        <v>276</v>
      </c>
      <c r="M1067">
        <v>15</v>
      </c>
      <c r="N1067">
        <v>0</v>
      </c>
      <c r="Q1067" s="26"/>
    </row>
    <row r="1068" spans="1:17">
      <c r="A1068" s="32">
        <v>44235</v>
      </c>
      <c r="B1068" t="s">
        <v>153</v>
      </c>
      <c r="C1068">
        <v>402809</v>
      </c>
      <c r="D1068">
        <v>6749766</v>
      </c>
      <c r="F1068" t="s">
        <v>276</v>
      </c>
      <c r="G1068" t="s">
        <v>276</v>
      </c>
      <c r="H1068">
        <v>33400</v>
      </c>
      <c r="I1068" t="s">
        <v>276</v>
      </c>
      <c r="J1068">
        <v>773</v>
      </c>
      <c r="K1068" t="s">
        <v>276</v>
      </c>
      <c r="L1068" t="s">
        <v>276</v>
      </c>
      <c r="M1068">
        <v>363110</v>
      </c>
      <c r="N1068">
        <v>6393</v>
      </c>
      <c r="Q1068" s="26"/>
    </row>
    <row r="1069" spans="1:17">
      <c r="A1069" s="32">
        <v>44235</v>
      </c>
      <c r="B1069" t="s">
        <v>154</v>
      </c>
      <c r="C1069">
        <v>2166</v>
      </c>
      <c r="D1069">
        <v>490619</v>
      </c>
      <c r="E1069" t="s">
        <v>276</v>
      </c>
      <c r="F1069" t="s">
        <v>276</v>
      </c>
      <c r="G1069" t="s">
        <v>276</v>
      </c>
      <c r="H1069">
        <v>51</v>
      </c>
      <c r="I1069" t="s">
        <v>276</v>
      </c>
      <c r="J1069">
        <v>0</v>
      </c>
      <c r="K1069" t="s">
        <v>276</v>
      </c>
      <c r="L1069" t="s">
        <v>276</v>
      </c>
      <c r="M1069">
        <v>2113</v>
      </c>
      <c r="N1069">
        <v>2</v>
      </c>
      <c r="Q1069" s="26"/>
    </row>
    <row r="1070" spans="1:17">
      <c r="A1070" s="32">
        <v>44235</v>
      </c>
      <c r="B1070" t="s">
        <v>155</v>
      </c>
      <c r="C1070">
        <v>15</v>
      </c>
      <c r="D1070">
        <v>829</v>
      </c>
      <c r="E1070" t="s">
        <v>276</v>
      </c>
      <c r="F1070" t="s">
        <v>276</v>
      </c>
      <c r="G1070" t="s">
        <v>276</v>
      </c>
      <c r="H1070">
        <v>0</v>
      </c>
      <c r="I1070" t="s">
        <v>276</v>
      </c>
      <c r="J1070">
        <v>0</v>
      </c>
      <c r="K1070" t="s">
        <v>276</v>
      </c>
      <c r="L1070" t="s">
        <v>276</v>
      </c>
      <c r="M1070">
        <v>15</v>
      </c>
      <c r="N1070">
        <v>0</v>
      </c>
      <c r="Q1070" s="26"/>
    </row>
    <row r="1071" spans="1:17">
      <c r="A1071" s="32">
        <v>44236</v>
      </c>
      <c r="B1071" t="s">
        <v>153</v>
      </c>
      <c r="C1071">
        <v>404584</v>
      </c>
      <c r="D1071">
        <v>6808265</v>
      </c>
      <c r="F1071" t="s">
        <v>276</v>
      </c>
      <c r="G1071" t="s">
        <v>276</v>
      </c>
      <c r="H1071">
        <v>31536</v>
      </c>
      <c r="I1071" t="s">
        <v>276</v>
      </c>
      <c r="J1071">
        <v>759</v>
      </c>
      <c r="K1071" t="s">
        <v>276</v>
      </c>
      <c r="L1071" t="s">
        <v>276</v>
      </c>
      <c r="M1071">
        <v>366680</v>
      </c>
      <c r="N1071">
        <v>6474</v>
      </c>
      <c r="Q1071" s="26"/>
    </row>
    <row r="1072" spans="1:17">
      <c r="A1072" s="32">
        <v>44236</v>
      </c>
      <c r="B1072" t="s">
        <v>154</v>
      </c>
      <c r="C1072">
        <v>2167</v>
      </c>
      <c r="D1072">
        <v>492515</v>
      </c>
      <c r="E1072" t="s">
        <v>276</v>
      </c>
      <c r="F1072" t="s">
        <v>276</v>
      </c>
      <c r="G1072" t="s">
        <v>276</v>
      </c>
      <c r="H1072">
        <v>47</v>
      </c>
      <c r="I1072" t="s">
        <v>276</v>
      </c>
      <c r="J1072">
        <v>0</v>
      </c>
      <c r="K1072" t="s">
        <v>276</v>
      </c>
      <c r="L1072" t="s">
        <v>276</v>
      </c>
      <c r="M1072">
        <v>2118</v>
      </c>
      <c r="N1072">
        <v>2</v>
      </c>
      <c r="Q1072" s="26"/>
    </row>
    <row r="1073" spans="1:17">
      <c r="A1073" s="32">
        <v>44236</v>
      </c>
      <c r="B1073" t="s">
        <v>155</v>
      </c>
      <c r="C1073">
        <v>15</v>
      </c>
      <c r="D1073">
        <v>829</v>
      </c>
      <c r="E1073" t="s">
        <v>276</v>
      </c>
      <c r="F1073" t="s">
        <v>276</v>
      </c>
      <c r="G1073" t="s">
        <v>276</v>
      </c>
      <c r="H1073">
        <v>0</v>
      </c>
      <c r="I1073" t="s">
        <v>276</v>
      </c>
      <c r="J1073">
        <v>0</v>
      </c>
      <c r="K1073" t="s">
        <v>276</v>
      </c>
      <c r="L1073" t="s">
        <v>276</v>
      </c>
      <c r="M1073">
        <v>15</v>
      </c>
      <c r="N1073">
        <v>0</v>
      </c>
      <c r="Q1073" s="26"/>
    </row>
    <row r="1074" spans="1:17">
      <c r="A1074" s="32">
        <v>44237</v>
      </c>
      <c r="B1074" t="s">
        <v>153</v>
      </c>
      <c r="C1074">
        <v>406003</v>
      </c>
      <c r="D1074">
        <v>6886418</v>
      </c>
      <c r="F1074" t="s">
        <v>276</v>
      </c>
      <c r="G1074" t="s">
        <v>276</v>
      </c>
      <c r="H1074">
        <v>29199</v>
      </c>
      <c r="I1074" t="s">
        <v>276</v>
      </c>
      <c r="J1074">
        <v>736</v>
      </c>
      <c r="K1074" t="s">
        <v>276</v>
      </c>
      <c r="L1074" t="s">
        <v>276</v>
      </c>
      <c r="M1074">
        <v>370398</v>
      </c>
      <c r="N1074">
        <v>6555</v>
      </c>
      <c r="Q1074" s="26"/>
    </row>
    <row r="1075" spans="1:17">
      <c r="A1075" s="32">
        <v>44237</v>
      </c>
      <c r="B1075" t="s">
        <v>154</v>
      </c>
      <c r="C1075">
        <v>2168</v>
      </c>
      <c r="D1075">
        <v>493341</v>
      </c>
      <c r="E1075" t="s">
        <v>276</v>
      </c>
      <c r="F1075" t="s">
        <v>276</v>
      </c>
      <c r="G1075" t="s">
        <v>276</v>
      </c>
      <c r="H1075">
        <v>44</v>
      </c>
      <c r="I1075" t="s">
        <v>276</v>
      </c>
      <c r="J1075">
        <v>0</v>
      </c>
      <c r="K1075" t="s">
        <v>276</v>
      </c>
      <c r="L1075" t="s">
        <v>276</v>
      </c>
      <c r="M1075">
        <v>2122</v>
      </c>
      <c r="N1075">
        <v>2</v>
      </c>
      <c r="Q1075" s="26"/>
    </row>
    <row r="1076" spans="1:17">
      <c r="A1076" s="32">
        <v>44237</v>
      </c>
      <c r="B1076" t="s">
        <v>155</v>
      </c>
      <c r="C1076">
        <v>15</v>
      </c>
      <c r="D1076">
        <v>829</v>
      </c>
      <c r="E1076" t="s">
        <v>276</v>
      </c>
      <c r="F1076" t="s">
        <v>276</v>
      </c>
      <c r="G1076" t="s">
        <v>276</v>
      </c>
      <c r="H1076">
        <v>0</v>
      </c>
      <c r="I1076" t="s">
        <v>276</v>
      </c>
      <c r="J1076">
        <v>0</v>
      </c>
      <c r="K1076" t="s">
        <v>276</v>
      </c>
      <c r="L1076" t="s">
        <v>276</v>
      </c>
      <c r="M1076">
        <v>15</v>
      </c>
      <c r="N1076">
        <v>0</v>
      </c>
      <c r="Q1076" s="26"/>
    </row>
    <row r="1077" spans="1:17">
      <c r="A1077" s="32">
        <v>44238</v>
      </c>
      <c r="B1077" t="s">
        <v>153</v>
      </c>
      <c r="C1077">
        <v>407827</v>
      </c>
      <c r="D1077">
        <v>6951770</v>
      </c>
      <c r="F1077" t="s">
        <v>276</v>
      </c>
      <c r="G1077" t="s">
        <v>276</v>
      </c>
      <c r="H1077">
        <v>27889</v>
      </c>
      <c r="I1077" t="s">
        <v>276</v>
      </c>
      <c r="J1077">
        <v>713</v>
      </c>
      <c r="K1077" t="s">
        <v>276</v>
      </c>
      <c r="L1077" t="s">
        <v>276</v>
      </c>
      <c r="M1077">
        <v>373314</v>
      </c>
      <c r="N1077">
        <v>6676</v>
      </c>
      <c r="Q1077" s="26"/>
    </row>
    <row r="1078" spans="1:17">
      <c r="A1078" s="32">
        <v>44238</v>
      </c>
      <c r="B1078" t="s">
        <v>154</v>
      </c>
      <c r="C1078">
        <v>2170</v>
      </c>
      <c r="D1078">
        <v>494671</v>
      </c>
      <c r="E1078" t="s">
        <v>276</v>
      </c>
      <c r="F1078" t="s">
        <v>276</v>
      </c>
      <c r="G1078" t="s">
        <v>276</v>
      </c>
      <c r="H1078">
        <v>43</v>
      </c>
      <c r="I1078" t="s">
        <v>276</v>
      </c>
      <c r="J1078">
        <v>0</v>
      </c>
      <c r="K1078" t="s">
        <v>276</v>
      </c>
      <c r="L1078" t="s">
        <v>276</v>
      </c>
      <c r="M1078">
        <v>2125</v>
      </c>
      <c r="N1078">
        <v>2</v>
      </c>
      <c r="Q1078" s="26"/>
    </row>
    <row r="1079" spans="1:17">
      <c r="A1079" s="32">
        <v>44238</v>
      </c>
      <c r="B1079" t="s">
        <v>155</v>
      </c>
      <c r="C1079">
        <v>15</v>
      </c>
      <c r="D1079">
        <v>829</v>
      </c>
      <c r="E1079" t="s">
        <v>276</v>
      </c>
      <c r="F1079" t="s">
        <v>276</v>
      </c>
      <c r="G1079" t="s">
        <v>276</v>
      </c>
      <c r="H1079">
        <v>0</v>
      </c>
      <c r="I1079" t="s">
        <v>276</v>
      </c>
      <c r="J1079">
        <v>0</v>
      </c>
      <c r="K1079" t="s">
        <v>276</v>
      </c>
      <c r="L1079" t="s">
        <v>276</v>
      </c>
      <c r="M1079">
        <v>15</v>
      </c>
      <c r="N1079">
        <v>0</v>
      </c>
      <c r="Q1079" s="26"/>
    </row>
    <row r="1080" spans="1:17">
      <c r="A1080" s="32">
        <v>44239</v>
      </c>
      <c r="B1080" t="s">
        <v>153</v>
      </c>
      <c r="C1080">
        <v>409564</v>
      </c>
      <c r="D1080">
        <v>6984635</v>
      </c>
      <c r="F1080" t="s">
        <v>276</v>
      </c>
      <c r="G1080" t="s">
        <v>276</v>
      </c>
      <c r="H1080">
        <v>26993</v>
      </c>
      <c r="I1080" t="s">
        <v>276</v>
      </c>
      <c r="J1080">
        <v>701</v>
      </c>
      <c r="K1080" t="s">
        <v>276</v>
      </c>
      <c r="L1080" t="s">
        <v>276</v>
      </c>
      <c r="M1080">
        <v>375872</v>
      </c>
      <c r="N1080">
        <v>6772</v>
      </c>
      <c r="Q1080" s="26"/>
    </row>
    <row r="1081" spans="1:17">
      <c r="A1081" s="32">
        <v>44239</v>
      </c>
      <c r="B1081" t="s">
        <v>154</v>
      </c>
      <c r="C1081">
        <v>2172</v>
      </c>
      <c r="D1081">
        <v>495913</v>
      </c>
      <c r="E1081" t="s">
        <v>276</v>
      </c>
      <c r="F1081" t="s">
        <v>276</v>
      </c>
      <c r="G1081" t="s">
        <v>276</v>
      </c>
      <c r="H1081">
        <v>33</v>
      </c>
      <c r="I1081" t="s">
        <v>276</v>
      </c>
      <c r="J1081">
        <v>0</v>
      </c>
      <c r="K1081" t="s">
        <v>276</v>
      </c>
      <c r="L1081" t="s">
        <v>276</v>
      </c>
      <c r="M1081">
        <v>2137</v>
      </c>
      <c r="N1081">
        <v>2</v>
      </c>
      <c r="Q1081" s="26"/>
    </row>
    <row r="1082" spans="1:17">
      <c r="A1082" s="32">
        <v>44239</v>
      </c>
      <c r="B1082" t="s">
        <v>155</v>
      </c>
      <c r="C1082">
        <v>15</v>
      </c>
      <c r="D1082">
        <v>829</v>
      </c>
      <c r="E1082" t="s">
        <v>276</v>
      </c>
      <c r="F1082" t="s">
        <v>276</v>
      </c>
      <c r="G1082" t="s">
        <v>276</v>
      </c>
      <c r="H1082">
        <v>0</v>
      </c>
      <c r="I1082" t="s">
        <v>276</v>
      </c>
      <c r="J1082">
        <v>0</v>
      </c>
      <c r="K1082" t="s">
        <v>276</v>
      </c>
      <c r="L1082" t="s">
        <v>276</v>
      </c>
      <c r="M1082">
        <v>15</v>
      </c>
      <c r="N1082">
        <v>0</v>
      </c>
      <c r="Q1082" s="26"/>
    </row>
    <row r="1083" spans="1:17">
      <c r="A1083" s="32">
        <v>44240</v>
      </c>
      <c r="B1083" t="s">
        <v>153</v>
      </c>
      <c r="C1083">
        <v>410963</v>
      </c>
      <c r="D1083">
        <v>7041285</v>
      </c>
      <c r="F1083" t="s">
        <v>276</v>
      </c>
      <c r="G1083" t="s">
        <v>276</v>
      </c>
      <c r="H1083">
        <v>25376</v>
      </c>
      <c r="I1083" t="s">
        <v>276</v>
      </c>
      <c r="J1083">
        <v>693</v>
      </c>
      <c r="K1083" t="s">
        <v>276</v>
      </c>
      <c r="L1083" t="s">
        <v>276</v>
      </c>
      <c r="M1083">
        <v>378414</v>
      </c>
      <c r="N1083">
        <v>6847</v>
      </c>
      <c r="Q1083" s="26"/>
    </row>
    <row r="1084" spans="1:17">
      <c r="A1084" s="32">
        <v>44240</v>
      </c>
      <c r="B1084" t="s">
        <v>154</v>
      </c>
      <c r="C1084">
        <v>2176</v>
      </c>
      <c r="D1084">
        <v>497289</v>
      </c>
      <c r="E1084" t="s">
        <v>276</v>
      </c>
      <c r="F1084" t="s">
        <v>276</v>
      </c>
      <c r="G1084" t="s">
        <v>276</v>
      </c>
      <c r="H1084">
        <v>34</v>
      </c>
      <c r="I1084" t="s">
        <v>276</v>
      </c>
      <c r="J1084">
        <v>0</v>
      </c>
      <c r="K1084" t="s">
        <v>276</v>
      </c>
      <c r="L1084" t="s">
        <v>276</v>
      </c>
      <c r="M1084">
        <v>2140</v>
      </c>
      <c r="N1084">
        <v>2</v>
      </c>
      <c r="Q1084" s="26"/>
    </row>
    <row r="1085" spans="1:17">
      <c r="A1085" s="32">
        <v>44240</v>
      </c>
      <c r="B1085" t="s">
        <v>155</v>
      </c>
      <c r="C1085">
        <v>15</v>
      </c>
      <c r="D1085">
        <v>829</v>
      </c>
      <c r="E1085" t="s">
        <v>276</v>
      </c>
      <c r="F1085" t="s">
        <v>276</v>
      </c>
      <c r="G1085" t="s">
        <v>276</v>
      </c>
      <c r="H1085">
        <v>0</v>
      </c>
      <c r="I1085" t="s">
        <v>276</v>
      </c>
      <c r="J1085">
        <v>0</v>
      </c>
      <c r="K1085" t="s">
        <v>276</v>
      </c>
      <c r="L1085" t="s">
        <v>276</v>
      </c>
      <c r="M1085">
        <v>15</v>
      </c>
      <c r="N1085">
        <v>0</v>
      </c>
      <c r="Q1085" s="26"/>
    </row>
    <row r="1086" spans="1:17">
      <c r="A1086" s="32">
        <v>44241</v>
      </c>
      <c r="B1086" t="s">
        <v>153</v>
      </c>
      <c r="C1086">
        <v>412275</v>
      </c>
      <c r="D1086">
        <v>7071505</v>
      </c>
      <c r="F1086" t="s">
        <v>276</v>
      </c>
      <c r="G1086" t="s">
        <v>276</v>
      </c>
      <c r="H1086">
        <v>24489</v>
      </c>
      <c r="I1086" t="s">
        <v>276</v>
      </c>
      <c r="J1086">
        <v>668</v>
      </c>
      <c r="K1086" t="s">
        <v>276</v>
      </c>
      <c r="L1086" t="s">
        <v>276</v>
      </c>
      <c r="M1086">
        <v>380730</v>
      </c>
      <c r="N1086">
        <v>6910</v>
      </c>
      <c r="Q1086" s="26"/>
    </row>
    <row r="1087" spans="1:17">
      <c r="A1087" s="32">
        <v>44241</v>
      </c>
      <c r="B1087" t="s">
        <v>154</v>
      </c>
      <c r="C1087">
        <v>2182</v>
      </c>
      <c r="D1087">
        <v>498771</v>
      </c>
      <c r="E1087" t="s">
        <v>276</v>
      </c>
      <c r="F1087" t="s">
        <v>276</v>
      </c>
      <c r="G1087" t="s">
        <v>276</v>
      </c>
      <c r="H1087">
        <v>39</v>
      </c>
      <c r="I1087" t="s">
        <v>276</v>
      </c>
      <c r="J1087">
        <v>0</v>
      </c>
      <c r="K1087" t="s">
        <v>276</v>
      </c>
      <c r="L1087" t="s">
        <v>276</v>
      </c>
      <c r="M1087">
        <v>2141</v>
      </c>
      <c r="N1087">
        <v>2</v>
      </c>
      <c r="Q1087" s="26"/>
    </row>
    <row r="1088" spans="1:17">
      <c r="A1088" s="32">
        <v>44241</v>
      </c>
      <c r="B1088" t="s">
        <v>155</v>
      </c>
      <c r="C1088">
        <v>15</v>
      </c>
      <c r="D1088">
        <v>829</v>
      </c>
      <c r="E1088" t="s">
        <v>276</v>
      </c>
      <c r="F1088" t="s">
        <v>276</v>
      </c>
      <c r="G1088" t="s">
        <v>276</v>
      </c>
      <c r="H1088">
        <v>0</v>
      </c>
      <c r="I1088" t="s">
        <v>276</v>
      </c>
      <c r="J1088">
        <v>0</v>
      </c>
      <c r="K1088" t="s">
        <v>276</v>
      </c>
      <c r="L1088" t="s">
        <v>276</v>
      </c>
      <c r="M1088">
        <v>15</v>
      </c>
      <c r="N1088">
        <v>0</v>
      </c>
      <c r="Q1088" s="26"/>
    </row>
    <row r="1089" spans="1:17">
      <c r="A1089" s="32">
        <v>44242</v>
      </c>
      <c r="B1089" t="s">
        <v>153</v>
      </c>
      <c r="C1089">
        <v>413583</v>
      </c>
      <c r="D1089">
        <v>7086221</v>
      </c>
      <c r="F1089" t="s">
        <v>276</v>
      </c>
      <c r="G1089" t="s">
        <v>276</v>
      </c>
      <c r="H1089">
        <v>23374</v>
      </c>
      <c r="I1089" t="s">
        <v>276</v>
      </c>
      <c r="J1089">
        <v>658</v>
      </c>
      <c r="K1089" t="s">
        <v>276</v>
      </c>
      <c r="L1089" t="s">
        <v>276</v>
      </c>
      <c r="M1089">
        <v>382938</v>
      </c>
      <c r="N1089">
        <v>6950</v>
      </c>
      <c r="Q1089" s="26"/>
    </row>
    <row r="1090" spans="1:17">
      <c r="A1090" s="32">
        <v>44242</v>
      </c>
      <c r="B1090" t="s">
        <v>154</v>
      </c>
      <c r="C1090">
        <v>2184</v>
      </c>
      <c r="D1090">
        <v>499986</v>
      </c>
      <c r="E1090" t="s">
        <v>276</v>
      </c>
      <c r="F1090" t="s">
        <v>276</v>
      </c>
      <c r="G1090" t="s">
        <v>276</v>
      </c>
      <c r="H1090">
        <v>38</v>
      </c>
      <c r="I1090" t="s">
        <v>276</v>
      </c>
      <c r="J1090">
        <v>0</v>
      </c>
      <c r="K1090" t="s">
        <v>276</v>
      </c>
      <c r="L1090" t="s">
        <v>276</v>
      </c>
      <c r="M1090">
        <v>2144</v>
      </c>
      <c r="N1090">
        <v>2</v>
      </c>
      <c r="Q1090" s="26"/>
    </row>
    <row r="1091" spans="1:17">
      <c r="A1091" s="32">
        <v>44242</v>
      </c>
      <c r="B1091" t="s">
        <v>155</v>
      </c>
      <c r="C1091">
        <v>15</v>
      </c>
      <c r="D1091">
        <v>829</v>
      </c>
      <c r="E1091" t="s">
        <v>276</v>
      </c>
      <c r="F1091" t="s">
        <v>276</v>
      </c>
      <c r="G1091" t="s">
        <v>276</v>
      </c>
      <c r="H1091">
        <v>0</v>
      </c>
      <c r="I1091" t="s">
        <v>276</v>
      </c>
      <c r="J1091">
        <v>0</v>
      </c>
      <c r="K1091" t="s">
        <v>276</v>
      </c>
      <c r="L1091" t="s">
        <v>276</v>
      </c>
      <c r="M1091">
        <v>15</v>
      </c>
      <c r="N1091">
        <v>0</v>
      </c>
      <c r="Q1091" s="26"/>
    </row>
    <row r="1092" spans="1:17">
      <c r="A1092" s="32">
        <v>44243</v>
      </c>
      <c r="B1092" t="s">
        <v>153</v>
      </c>
      <c r="C1092">
        <v>415565</v>
      </c>
      <c r="D1092">
        <v>7144642</v>
      </c>
      <c r="F1092" t="s">
        <v>276</v>
      </c>
      <c r="G1092" t="s">
        <v>276</v>
      </c>
      <c r="H1092">
        <v>22614</v>
      </c>
      <c r="I1092" t="s">
        <v>276</v>
      </c>
      <c r="J1092">
        <v>644</v>
      </c>
      <c r="K1092" t="s">
        <v>276</v>
      </c>
      <c r="L1092" t="s">
        <v>276</v>
      </c>
      <c r="M1092">
        <v>385577</v>
      </c>
      <c r="N1092">
        <v>7013</v>
      </c>
      <c r="Q1092" s="26"/>
    </row>
    <row r="1093" spans="1:17">
      <c r="A1093" s="32">
        <v>44243</v>
      </c>
      <c r="B1093" t="s">
        <v>154</v>
      </c>
      <c r="C1093">
        <v>2185</v>
      </c>
      <c r="D1093">
        <v>501660</v>
      </c>
      <c r="E1093" t="s">
        <v>276</v>
      </c>
      <c r="F1093" t="s">
        <v>276</v>
      </c>
      <c r="G1093" t="s">
        <v>276</v>
      </c>
      <c r="H1093">
        <v>35</v>
      </c>
      <c r="I1093" t="s">
        <v>276</v>
      </c>
      <c r="J1093">
        <v>0</v>
      </c>
      <c r="K1093" t="s">
        <v>276</v>
      </c>
      <c r="L1093" t="s">
        <v>276</v>
      </c>
      <c r="M1093">
        <v>2148</v>
      </c>
      <c r="N1093">
        <v>2</v>
      </c>
      <c r="Q1093" s="26"/>
    </row>
    <row r="1094" spans="1:17">
      <c r="A1094" s="32">
        <v>44243</v>
      </c>
      <c r="B1094" t="s">
        <v>155</v>
      </c>
      <c r="C1094">
        <v>15</v>
      </c>
      <c r="D1094">
        <v>829</v>
      </c>
      <c r="E1094" t="s">
        <v>276</v>
      </c>
      <c r="F1094" t="s">
        <v>276</v>
      </c>
      <c r="G1094" t="s">
        <v>276</v>
      </c>
      <c r="H1094">
        <v>0</v>
      </c>
      <c r="I1094" t="s">
        <v>276</v>
      </c>
      <c r="J1094">
        <v>0</v>
      </c>
      <c r="K1094" t="s">
        <v>276</v>
      </c>
      <c r="L1094" t="s">
        <v>276</v>
      </c>
      <c r="M1094">
        <v>15</v>
      </c>
      <c r="N1094">
        <v>0</v>
      </c>
      <c r="Q1094" s="26"/>
    </row>
    <row r="1095" spans="1:17">
      <c r="A1095" s="32">
        <v>44244</v>
      </c>
      <c r="B1095" t="s">
        <v>153</v>
      </c>
      <c r="C1095">
        <v>416814</v>
      </c>
      <c r="D1095">
        <v>7204491</v>
      </c>
      <c r="F1095" t="s">
        <v>276</v>
      </c>
      <c r="G1095" t="s">
        <v>276</v>
      </c>
      <c r="H1095">
        <v>20331</v>
      </c>
      <c r="I1095" t="s">
        <v>276</v>
      </c>
      <c r="J1095">
        <v>607</v>
      </c>
      <c r="K1095" t="s">
        <v>276</v>
      </c>
      <c r="L1095" t="s">
        <v>276</v>
      </c>
      <c r="M1095">
        <v>389042</v>
      </c>
      <c r="N1095">
        <v>7100</v>
      </c>
      <c r="O1095" s="41">
        <v>125</v>
      </c>
      <c r="P1095" s="41">
        <v>0</v>
      </c>
      <c r="Q1095" s="26">
        <v>0</v>
      </c>
    </row>
    <row r="1096" spans="1:17">
      <c r="A1096" s="32">
        <v>44244</v>
      </c>
      <c r="B1096" t="s">
        <v>154</v>
      </c>
      <c r="C1096">
        <v>2186</v>
      </c>
      <c r="D1096">
        <v>502466</v>
      </c>
      <c r="E1096" t="s">
        <v>276</v>
      </c>
      <c r="F1096" t="s">
        <v>276</v>
      </c>
      <c r="G1096" t="s">
        <v>276</v>
      </c>
      <c r="H1096">
        <v>33</v>
      </c>
      <c r="I1096" t="s">
        <v>276</v>
      </c>
      <c r="J1096">
        <v>0</v>
      </c>
      <c r="K1096" t="s">
        <v>276</v>
      </c>
      <c r="L1096" t="s">
        <v>276</v>
      </c>
      <c r="M1096">
        <v>2151</v>
      </c>
      <c r="N1096">
        <v>2</v>
      </c>
      <c r="O1096" s="41">
        <v>0</v>
      </c>
      <c r="P1096" s="41">
        <v>0</v>
      </c>
      <c r="Q1096" s="26">
        <v>0</v>
      </c>
    </row>
    <row r="1097" spans="1:17">
      <c r="A1097" s="32">
        <v>44244</v>
      </c>
      <c r="B1097" t="s">
        <v>155</v>
      </c>
      <c r="C1097">
        <v>15</v>
      </c>
      <c r="D1097">
        <v>829</v>
      </c>
      <c r="E1097" t="s">
        <v>276</v>
      </c>
      <c r="F1097" t="s">
        <v>276</v>
      </c>
      <c r="G1097" t="s">
        <v>276</v>
      </c>
      <c r="H1097">
        <v>0</v>
      </c>
      <c r="I1097" t="s">
        <v>276</v>
      </c>
      <c r="J1097">
        <v>0</v>
      </c>
      <c r="K1097" t="s">
        <v>276</v>
      </c>
      <c r="L1097" t="s">
        <v>276</v>
      </c>
      <c r="M1097">
        <v>15</v>
      </c>
      <c r="N1097">
        <v>0</v>
      </c>
      <c r="O1097" s="41">
        <v>0</v>
      </c>
      <c r="P1097" s="41">
        <v>0</v>
      </c>
      <c r="Q1097" s="26">
        <v>0</v>
      </c>
    </row>
    <row r="1098" spans="1:17">
      <c r="A1098" s="32">
        <v>44245</v>
      </c>
      <c r="B1098" t="s">
        <v>153</v>
      </c>
      <c r="C1098">
        <v>418203</v>
      </c>
      <c r="D1098">
        <v>7265629</v>
      </c>
      <c r="F1098" t="s">
        <v>276</v>
      </c>
      <c r="G1098" t="s">
        <v>276</v>
      </c>
      <c r="H1098">
        <v>19272</v>
      </c>
      <c r="I1098" t="s">
        <v>276</v>
      </c>
      <c r="J1098">
        <v>564</v>
      </c>
      <c r="K1098" t="s">
        <v>276</v>
      </c>
      <c r="L1098" t="s">
        <v>276</v>
      </c>
      <c r="M1098">
        <v>391321</v>
      </c>
      <c r="N1098">
        <v>7194</v>
      </c>
      <c r="O1098">
        <v>486</v>
      </c>
      <c r="P1098">
        <v>0</v>
      </c>
      <c r="Q1098" s="26">
        <v>0</v>
      </c>
    </row>
    <row r="1099" spans="1:17">
      <c r="A1099" s="32">
        <v>44245</v>
      </c>
      <c r="B1099" t="s">
        <v>154</v>
      </c>
      <c r="C1099">
        <v>2190</v>
      </c>
      <c r="D1099">
        <v>503748</v>
      </c>
      <c r="E1099" t="s">
        <v>276</v>
      </c>
      <c r="F1099" t="s">
        <v>276</v>
      </c>
      <c r="G1099" t="s">
        <v>276</v>
      </c>
      <c r="H1099">
        <v>30</v>
      </c>
      <c r="I1099" t="s">
        <v>276</v>
      </c>
      <c r="J1099">
        <v>0</v>
      </c>
      <c r="K1099" t="s">
        <v>276</v>
      </c>
      <c r="L1099" t="s">
        <v>276</v>
      </c>
      <c r="M1099">
        <v>2158</v>
      </c>
      <c r="N1099">
        <v>2</v>
      </c>
      <c r="O1099">
        <v>0</v>
      </c>
      <c r="P1099">
        <v>0</v>
      </c>
      <c r="Q1099" s="26">
        <v>0</v>
      </c>
    </row>
    <row r="1100" spans="1:17">
      <c r="A1100" s="32">
        <v>44245</v>
      </c>
      <c r="B1100" t="s">
        <v>155</v>
      </c>
      <c r="C1100">
        <v>15</v>
      </c>
      <c r="D1100">
        <v>829</v>
      </c>
      <c r="E1100" t="s">
        <v>276</v>
      </c>
      <c r="F1100" t="s">
        <v>276</v>
      </c>
      <c r="G1100" t="s">
        <v>276</v>
      </c>
      <c r="H1100">
        <v>0</v>
      </c>
      <c r="I1100" t="s">
        <v>276</v>
      </c>
      <c r="J1100">
        <v>0</v>
      </c>
      <c r="K1100" t="s">
        <v>276</v>
      </c>
      <c r="L1100" t="s">
        <v>276</v>
      </c>
      <c r="M1100">
        <v>15</v>
      </c>
      <c r="N1100">
        <v>0</v>
      </c>
      <c r="O1100">
        <v>0</v>
      </c>
      <c r="P1100">
        <v>0</v>
      </c>
      <c r="Q1100" s="26">
        <v>0</v>
      </c>
    </row>
    <row r="1101" spans="1:17">
      <c r="A1101" s="32">
        <v>44246</v>
      </c>
      <c r="B1101" t="s">
        <v>153</v>
      </c>
      <c r="C1101">
        <v>419762</v>
      </c>
      <c r="D1101">
        <v>7320133</v>
      </c>
      <c r="F1101" t="s">
        <v>276</v>
      </c>
      <c r="G1101" t="s">
        <v>276</v>
      </c>
      <c r="H1101">
        <v>18870</v>
      </c>
      <c r="I1101" t="s">
        <v>276</v>
      </c>
      <c r="J1101">
        <v>547</v>
      </c>
      <c r="K1101" t="s">
        <v>276</v>
      </c>
      <c r="L1101" t="s">
        <v>276</v>
      </c>
      <c r="M1101">
        <v>393318</v>
      </c>
      <c r="N1101">
        <v>7272</v>
      </c>
      <c r="O1101">
        <v>4428</v>
      </c>
      <c r="P1101">
        <v>0</v>
      </c>
      <c r="Q1101" s="26">
        <v>0</v>
      </c>
    </row>
    <row r="1102" spans="1:17">
      <c r="A1102" s="32">
        <v>44246</v>
      </c>
      <c r="B1102" t="s">
        <v>154</v>
      </c>
      <c r="C1102">
        <v>2190</v>
      </c>
      <c r="D1102">
        <v>504849</v>
      </c>
      <c r="E1102" t="s">
        <v>276</v>
      </c>
      <c r="F1102" t="s">
        <v>276</v>
      </c>
      <c r="G1102" t="s">
        <v>276</v>
      </c>
      <c r="H1102">
        <v>29</v>
      </c>
      <c r="I1102" t="s">
        <v>276</v>
      </c>
      <c r="J1102">
        <v>0</v>
      </c>
      <c r="K1102" t="s">
        <v>276</v>
      </c>
      <c r="L1102" t="s">
        <v>276</v>
      </c>
      <c r="M1102">
        <v>2159</v>
      </c>
      <c r="N1102">
        <v>2</v>
      </c>
      <c r="O1102">
        <v>0</v>
      </c>
      <c r="P1102">
        <v>0</v>
      </c>
      <c r="Q1102" s="26">
        <v>0</v>
      </c>
    </row>
    <row r="1103" spans="1:17">
      <c r="A1103" s="32">
        <v>44246</v>
      </c>
      <c r="B1103" t="s">
        <v>155</v>
      </c>
      <c r="C1103">
        <v>15</v>
      </c>
      <c r="D1103">
        <v>829</v>
      </c>
      <c r="E1103" t="s">
        <v>276</v>
      </c>
      <c r="F1103" t="s">
        <v>276</v>
      </c>
      <c r="G1103" t="s">
        <v>276</v>
      </c>
      <c r="H1103">
        <v>0</v>
      </c>
      <c r="I1103" t="s">
        <v>276</v>
      </c>
      <c r="J1103">
        <v>0</v>
      </c>
      <c r="K1103" t="s">
        <v>276</v>
      </c>
      <c r="L1103" t="s">
        <v>276</v>
      </c>
      <c r="M1103">
        <v>15</v>
      </c>
      <c r="N1103">
        <v>0</v>
      </c>
      <c r="O1103">
        <v>0</v>
      </c>
      <c r="P1103">
        <v>0</v>
      </c>
      <c r="Q1103" s="26">
        <v>0</v>
      </c>
    </row>
    <row r="1104" spans="1:17">
      <c r="A1104" s="32">
        <v>44247</v>
      </c>
      <c r="B1104" t="s">
        <v>153</v>
      </c>
      <c r="C1104">
        <v>421102</v>
      </c>
      <c r="D1104">
        <v>7395088</v>
      </c>
      <c r="F1104" t="s">
        <v>276</v>
      </c>
      <c r="G1104" t="s">
        <v>276</v>
      </c>
      <c r="H1104">
        <v>18336</v>
      </c>
      <c r="I1104" t="s">
        <v>276</v>
      </c>
      <c r="J1104">
        <v>526</v>
      </c>
      <c r="K1104" t="s">
        <v>276</v>
      </c>
      <c r="L1104" t="s">
        <v>276</v>
      </c>
      <c r="M1104">
        <v>395114</v>
      </c>
      <c r="N1104">
        <v>7331</v>
      </c>
      <c r="O1104">
        <v>0</v>
      </c>
      <c r="P1104">
        <v>0</v>
      </c>
      <c r="Q1104" s="26">
        <v>0</v>
      </c>
    </row>
    <row r="1105" spans="1:17">
      <c r="A1105" s="32">
        <v>44247</v>
      </c>
      <c r="B1105" t="s">
        <v>154</v>
      </c>
      <c r="C1105">
        <v>2194</v>
      </c>
      <c r="D1105">
        <v>506005</v>
      </c>
      <c r="E1105" t="s">
        <v>276</v>
      </c>
      <c r="F1105" t="s">
        <v>276</v>
      </c>
      <c r="G1105" t="s">
        <v>276</v>
      </c>
      <c r="H1105">
        <v>28</v>
      </c>
      <c r="I1105" t="s">
        <v>276</v>
      </c>
      <c r="J1105">
        <v>0</v>
      </c>
      <c r="K1105" t="s">
        <v>276</v>
      </c>
      <c r="L1105" t="s">
        <v>276</v>
      </c>
      <c r="M1105">
        <v>2164</v>
      </c>
      <c r="N1105">
        <v>2</v>
      </c>
      <c r="O1105">
        <v>0</v>
      </c>
      <c r="P1105">
        <v>0</v>
      </c>
      <c r="Q1105" s="26">
        <v>0</v>
      </c>
    </row>
    <row r="1106" spans="1:17">
      <c r="A1106" s="32">
        <v>44247</v>
      </c>
      <c r="B1106" t="s">
        <v>155</v>
      </c>
      <c r="C1106">
        <v>15</v>
      </c>
      <c r="D1106">
        <v>829</v>
      </c>
      <c r="E1106" t="s">
        <v>276</v>
      </c>
      <c r="F1106" t="s">
        <v>276</v>
      </c>
      <c r="G1106" t="s">
        <v>276</v>
      </c>
      <c r="H1106">
        <v>0</v>
      </c>
      <c r="I1106" t="s">
        <v>276</v>
      </c>
      <c r="J1106">
        <v>0</v>
      </c>
      <c r="K1106" t="s">
        <v>276</v>
      </c>
      <c r="L1106" t="s">
        <v>276</v>
      </c>
      <c r="M1106">
        <v>15</v>
      </c>
      <c r="N1106">
        <v>0</v>
      </c>
      <c r="O1106">
        <v>0</v>
      </c>
      <c r="P1106">
        <v>0</v>
      </c>
      <c r="Q1106" s="26">
        <v>0</v>
      </c>
    </row>
    <row r="1107" spans="1:17">
      <c r="A1107" s="32">
        <v>44248</v>
      </c>
      <c r="B1107" t="s">
        <v>153</v>
      </c>
      <c r="C1107">
        <v>422293</v>
      </c>
      <c r="D1107">
        <v>7426667</v>
      </c>
      <c r="F1107" t="s">
        <v>276</v>
      </c>
      <c r="G1107" t="s">
        <v>276</v>
      </c>
      <c r="H1107">
        <v>17841</v>
      </c>
      <c r="I1107" t="s">
        <v>276</v>
      </c>
      <c r="J1107">
        <v>511</v>
      </c>
      <c r="K1107" t="s">
        <v>276</v>
      </c>
      <c r="L1107" t="s">
        <v>276</v>
      </c>
      <c r="M1107">
        <v>396738</v>
      </c>
      <c r="N1107">
        <v>7415</v>
      </c>
      <c r="O1107">
        <v>0</v>
      </c>
      <c r="P1107">
        <v>0</v>
      </c>
      <c r="Q1107" s="26">
        <v>0</v>
      </c>
    </row>
    <row r="1108" spans="1:17">
      <c r="A1108" s="32">
        <v>44248</v>
      </c>
      <c r="B1108" t="s">
        <v>154</v>
      </c>
      <c r="C1108">
        <v>2199</v>
      </c>
      <c r="D1108">
        <v>507867</v>
      </c>
      <c r="E1108" t="s">
        <v>276</v>
      </c>
      <c r="F1108" t="s">
        <v>276</v>
      </c>
      <c r="G1108" t="s">
        <v>276</v>
      </c>
      <c r="H1108">
        <v>29</v>
      </c>
      <c r="I1108" t="s">
        <v>276</v>
      </c>
      <c r="J1108">
        <v>0</v>
      </c>
      <c r="K1108" t="s">
        <v>276</v>
      </c>
      <c r="L1108" t="s">
        <v>276</v>
      </c>
      <c r="M1108">
        <v>2168</v>
      </c>
      <c r="N1108">
        <v>2</v>
      </c>
      <c r="O1108">
        <v>0</v>
      </c>
      <c r="P1108">
        <v>0</v>
      </c>
      <c r="Q1108" s="26">
        <v>0</v>
      </c>
    </row>
    <row r="1109" spans="1:17">
      <c r="A1109" s="32">
        <v>44248</v>
      </c>
      <c r="B1109" t="s">
        <v>155</v>
      </c>
      <c r="C1109">
        <v>15</v>
      </c>
      <c r="D1109">
        <v>829</v>
      </c>
      <c r="E1109" t="s">
        <v>276</v>
      </c>
      <c r="F1109" t="s">
        <v>276</v>
      </c>
      <c r="G1109" t="s">
        <v>276</v>
      </c>
      <c r="H1109">
        <v>0</v>
      </c>
      <c r="I1109" t="s">
        <v>276</v>
      </c>
      <c r="J1109">
        <v>0</v>
      </c>
      <c r="K1109" t="s">
        <v>276</v>
      </c>
      <c r="L1109" t="s">
        <v>276</v>
      </c>
      <c r="M1109">
        <v>15</v>
      </c>
      <c r="N1109">
        <v>0</v>
      </c>
      <c r="O1109">
        <v>0</v>
      </c>
      <c r="P1109">
        <v>0</v>
      </c>
      <c r="Q1109" s="26">
        <v>0</v>
      </c>
    </row>
    <row r="1110" spans="1:17">
      <c r="A1110" s="32">
        <v>44249</v>
      </c>
      <c r="B1110" t="s">
        <v>153</v>
      </c>
      <c r="C1110">
        <v>423382</v>
      </c>
      <c r="D1110">
        <v>7441350</v>
      </c>
      <c r="F1110" t="s">
        <v>276</v>
      </c>
      <c r="G1110" t="s">
        <v>276</v>
      </c>
      <c r="H1110">
        <v>17487</v>
      </c>
      <c r="I1110" t="s">
        <v>276</v>
      </c>
      <c r="J1110">
        <v>510</v>
      </c>
      <c r="K1110" t="s">
        <v>276</v>
      </c>
      <c r="L1110" t="s">
        <v>276</v>
      </c>
      <c r="M1110">
        <v>398066</v>
      </c>
      <c r="N1110">
        <v>7472</v>
      </c>
      <c r="O1110">
        <v>6895</v>
      </c>
      <c r="P1110">
        <v>0</v>
      </c>
      <c r="Q1110" s="26">
        <v>0</v>
      </c>
    </row>
    <row r="1111" spans="1:17">
      <c r="A1111" s="32">
        <v>44249</v>
      </c>
      <c r="B1111" t="s">
        <v>154</v>
      </c>
      <c r="C1111">
        <v>2200</v>
      </c>
      <c r="D1111">
        <v>509398</v>
      </c>
      <c r="E1111" t="s">
        <v>276</v>
      </c>
      <c r="F1111" t="s">
        <v>276</v>
      </c>
      <c r="G1111" t="s">
        <v>276</v>
      </c>
      <c r="H1111">
        <v>29</v>
      </c>
      <c r="I1111" t="s">
        <v>276</v>
      </c>
      <c r="J1111">
        <v>0</v>
      </c>
      <c r="K1111" t="s">
        <v>276</v>
      </c>
      <c r="L1111" t="s">
        <v>276</v>
      </c>
      <c r="M1111">
        <v>2169</v>
      </c>
      <c r="N1111">
        <v>2</v>
      </c>
      <c r="O1111">
        <v>0</v>
      </c>
      <c r="P1111">
        <v>0</v>
      </c>
      <c r="Q1111" s="26">
        <v>0</v>
      </c>
    </row>
    <row r="1112" spans="1:17">
      <c r="A1112" s="32">
        <v>44249</v>
      </c>
      <c r="B1112" t="s">
        <v>155</v>
      </c>
      <c r="C1112">
        <v>15</v>
      </c>
      <c r="D1112">
        <v>829</v>
      </c>
      <c r="E1112" t="s">
        <v>276</v>
      </c>
      <c r="F1112" t="s">
        <v>276</v>
      </c>
      <c r="G1112" t="s">
        <v>276</v>
      </c>
      <c r="H1112">
        <v>0</v>
      </c>
      <c r="I1112" t="s">
        <v>276</v>
      </c>
      <c r="J1112">
        <v>0</v>
      </c>
      <c r="K1112" t="s">
        <v>276</v>
      </c>
      <c r="L1112" t="s">
        <v>276</v>
      </c>
      <c r="M1112">
        <v>15</v>
      </c>
      <c r="N1112">
        <v>0</v>
      </c>
      <c r="O1112">
        <v>0</v>
      </c>
      <c r="P1112">
        <v>0</v>
      </c>
      <c r="Q1112" s="26">
        <v>0</v>
      </c>
    </row>
    <row r="1113" spans="1:17">
      <c r="A1113" s="32">
        <v>44250</v>
      </c>
      <c r="B1113" t="s">
        <v>153</v>
      </c>
      <c r="C1113">
        <v>424239</v>
      </c>
      <c r="D1113">
        <v>7495530</v>
      </c>
      <c r="F1113" t="s">
        <v>276</v>
      </c>
      <c r="G1113" t="s">
        <v>276</v>
      </c>
      <c r="H1113">
        <v>16780</v>
      </c>
      <c r="I1113" t="s">
        <v>276</v>
      </c>
      <c r="J1113">
        <v>491</v>
      </c>
      <c r="K1113" t="s">
        <v>276</v>
      </c>
      <c r="L1113" t="s">
        <v>276</v>
      </c>
      <c r="M1113">
        <v>399624</v>
      </c>
      <c r="N1113">
        <v>7527</v>
      </c>
      <c r="O1113">
        <v>0</v>
      </c>
      <c r="P1113">
        <v>0</v>
      </c>
      <c r="Q1113" s="26">
        <v>0</v>
      </c>
    </row>
    <row r="1114" spans="1:17">
      <c r="A1114" s="32">
        <v>44250</v>
      </c>
      <c r="B1114" t="s">
        <v>154</v>
      </c>
      <c r="C1114">
        <v>2202</v>
      </c>
      <c r="D1114">
        <v>511480</v>
      </c>
      <c r="E1114" t="s">
        <v>276</v>
      </c>
      <c r="F1114" t="s">
        <v>276</v>
      </c>
      <c r="G1114" t="s">
        <v>276</v>
      </c>
      <c r="H1114">
        <v>30</v>
      </c>
      <c r="I1114" t="s">
        <v>276</v>
      </c>
      <c r="J1114">
        <v>0</v>
      </c>
      <c r="K1114" t="s">
        <v>276</v>
      </c>
      <c r="L1114" t="s">
        <v>276</v>
      </c>
      <c r="M1114">
        <v>2170</v>
      </c>
      <c r="N1114">
        <v>2</v>
      </c>
      <c r="O1114">
        <v>0</v>
      </c>
      <c r="P1114">
        <v>0</v>
      </c>
      <c r="Q1114" s="26">
        <v>0</v>
      </c>
    </row>
    <row r="1115" spans="1:17">
      <c r="A1115" s="32">
        <v>44250</v>
      </c>
      <c r="B1115" t="s">
        <v>155</v>
      </c>
      <c r="C1115">
        <v>15</v>
      </c>
      <c r="D1115">
        <v>829</v>
      </c>
      <c r="E1115" t="s">
        <v>276</v>
      </c>
      <c r="F1115" t="s">
        <v>276</v>
      </c>
      <c r="G1115" t="s">
        <v>276</v>
      </c>
      <c r="H1115">
        <v>0</v>
      </c>
      <c r="I1115" t="s">
        <v>276</v>
      </c>
      <c r="J1115">
        <v>0</v>
      </c>
      <c r="K1115" t="s">
        <v>276</v>
      </c>
      <c r="L1115" t="s">
        <v>276</v>
      </c>
      <c r="M1115">
        <v>15</v>
      </c>
      <c r="N1115">
        <v>0</v>
      </c>
      <c r="O1115">
        <v>0</v>
      </c>
      <c r="P1115">
        <v>0</v>
      </c>
      <c r="Q1115" s="26">
        <v>0</v>
      </c>
    </row>
    <row r="1116" spans="1:17">
      <c r="A1116" s="32">
        <v>44251</v>
      </c>
      <c r="B1116" t="s">
        <v>153</v>
      </c>
      <c r="C1116">
        <v>425248</v>
      </c>
      <c r="D1116">
        <v>7513854</v>
      </c>
      <c r="F1116" t="s">
        <v>276</v>
      </c>
      <c r="G1116" t="s">
        <v>276</v>
      </c>
      <c r="H1116">
        <v>16109</v>
      </c>
      <c r="I1116" t="s">
        <v>276</v>
      </c>
      <c r="J1116">
        <v>487</v>
      </c>
      <c r="K1116" t="s">
        <v>276</v>
      </c>
      <c r="L1116" t="s">
        <v>276</v>
      </c>
      <c r="M1116">
        <v>401195</v>
      </c>
      <c r="N1116">
        <v>7582</v>
      </c>
      <c r="O1116">
        <v>5954</v>
      </c>
      <c r="P1116">
        <v>0</v>
      </c>
      <c r="Q1116" s="26">
        <v>0</v>
      </c>
    </row>
    <row r="1117" spans="1:17">
      <c r="A1117" s="32">
        <v>44251</v>
      </c>
      <c r="B1117" t="s">
        <v>154</v>
      </c>
      <c r="C1117">
        <v>2204</v>
      </c>
      <c r="D1117">
        <v>512316</v>
      </c>
      <c r="E1117" t="s">
        <v>276</v>
      </c>
      <c r="F1117" t="s">
        <v>276</v>
      </c>
      <c r="G1117" t="s">
        <v>276</v>
      </c>
      <c r="H1117">
        <v>31</v>
      </c>
      <c r="I1117" t="s">
        <v>276</v>
      </c>
      <c r="J1117">
        <v>0</v>
      </c>
      <c r="K1117" t="s">
        <v>276</v>
      </c>
      <c r="L1117" t="s">
        <v>276</v>
      </c>
      <c r="M1117">
        <v>2171</v>
      </c>
      <c r="N1117">
        <v>2</v>
      </c>
      <c r="O1117">
        <v>0</v>
      </c>
      <c r="P1117">
        <v>0</v>
      </c>
      <c r="Q1117" s="26">
        <v>0</v>
      </c>
    </row>
    <row r="1118" spans="1:17">
      <c r="A1118" s="32">
        <v>44251</v>
      </c>
      <c r="B1118" t="s">
        <v>155</v>
      </c>
      <c r="C1118">
        <v>15</v>
      </c>
      <c r="D1118">
        <v>829</v>
      </c>
      <c r="E1118" t="s">
        <v>276</v>
      </c>
      <c r="F1118" t="s">
        <v>276</v>
      </c>
      <c r="G1118" t="s">
        <v>276</v>
      </c>
      <c r="H1118">
        <v>0</v>
      </c>
      <c r="I1118" t="s">
        <v>276</v>
      </c>
      <c r="J1118">
        <v>0</v>
      </c>
      <c r="K1118" t="s">
        <v>276</v>
      </c>
      <c r="L1118" t="s">
        <v>276</v>
      </c>
      <c r="M1118">
        <v>15</v>
      </c>
      <c r="N1118">
        <v>0</v>
      </c>
      <c r="O1118">
        <v>0</v>
      </c>
      <c r="P1118">
        <v>0</v>
      </c>
      <c r="Q1118" s="26">
        <v>0</v>
      </c>
    </row>
    <row r="1119" spans="1:17">
      <c r="A1119" s="32">
        <v>44252</v>
      </c>
      <c r="B1119" t="s">
        <v>153</v>
      </c>
      <c r="C1119">
        <v>426333</v>
      </c>
      <c r="D1119">
        <v>7568556</v>
      </c>
      <c r="F1119" t="s">
        <v>276</v>
      </c>
      <c r="G1119" t="s">
        <v>276</v>
      </c>
      <c r="H1119">
        <v>15313</v>
      </c>
      <c r="I1119" t="s">
        <v>276</v>
      </c>
      <c r="J1119">
        <v>472</v>
      </c>
      <c r="K1119" t="s">
        <v>276</v>
      </c>
      <c r="L1119" t="s">
        <v>276</v>
      </c>
      <c r="M1119">
        <v>403067</v>
      </c>
      <c r="N1119">
        <v>7645</v>
      </c>
      <c r="O1119">
        <v>4008</v>
      </c>
      <c r="P1119">
        <v>0</v>
      </c>
      <c r="Q1119" s="26">
        <v>0</v>
      </c>
    </row>
    <row r="1120" spans="1:17">
      <c r="A1120" s="32">
        <v>44252</v>
      </c>
      <c r="B1120" t="s">
        <v>154</v>
      </c>
      <c r="C1120">
        <v>2205</v>
      </c>
      <c r="D1120">
        <v>513845</v>
      </c>
      <c r="E1120" t="s">
        <v>276</v>
      </c>
      <c r="F1120" t="s">
        <v>276</v>
      </c>
      <c r="G1120" t="s">
        <v>276</v>
      </c>
      <c r="H1120">
        <v>28</v>
      </c>
      <c r="I1120" t="s">
        <v>276</v>
      </c>
      <c r="J1120">
        <v>0</v>
      </c>
      <c r="K1120" t="s">
        <v>276</v>
      </c>
      <c r="L1120" t="s">
        <v>276</v>
      </c>
      <c r="M1120">
        <v>2175</v>
      </c>
      <c r="N1120">
        <v>2</v>
      </c>
      <c r="O1120">
        <v>0</v>
      </c>
      <c r="P1120">
        <v>0</v>
      </c>
      <c r="Q1120" s="26">
        <v>0</v>
      </c>
    </row>
    <row r="1121" spans="1:17">
      <c r="A1121" s="32">
        <v>44252</v>
      </c>
      <c r="B1121" t="s">
        <v>155</v>
      </c>
      <c r="C1121">
        <v>15</v>
      </c>
      <c r="D1121">
        <v>829</v>
      </c>
      <c r="E1121" t="s">
        <v>276</v>
      </c>
      <c r="F1121" t="s">
        <v>276</v>
      </c>
      <c r="G1121" t="s">
        <v>276</v>
      </c>
      <c r="H1121">
        <v>0</v>
      </c>
      <c r="I1121" t="s">
        <v>276</v>
      </c>
      <c r="J1121">
        <v>0</v>
      </c>
      <c r="K1121" t="s">
        <v>276</v>
      </c>
      <c r="L1121" t="s">
        <v>276</v>
      </c>
      <c r="M1121">
        <v>15</v>
      </c>
      <c r="N1121">
        <v>0</v>
      </c>
      <c r="O1121">
        <v>0</v>
      </c>
      <c r="P1121">
        <v>0</v>
      </c>
      <c r="Q1121" s="26">
        <v>0</v>
      </c>
    </row>
    <row r="1122" spans="1:17">
      <c r="A1122" s="32">
        <v>44253</v>
      </c>
      <c r="B1122" t="s">
        <v>153</v>
      </c>
      <c r="C1122">
        <v>427251</v>
      </c>
      <c r="D1122">
        <v>7627790</v>
      </c>
      <c r="F1122" t="s">
        <v>276</v>
      </c>
      <c r="G1122" t="s">
        <v>276</v>
      </c>
      <c r="H1122">
        <v>14917</v>
      </c>
      <c r="I1122" t="s">
        <v>276</v>
      </c>
      <c r="J1122">
        <v>457</v>
      </c>
      <c r="K1122" t="s">
        <v>276</v>
      </c>
      <c r="L1122" t="s">
        <v>276</v>
      </c>
      <c r="M1122">
        <v>404392</v>
      </c>
      <c r="N1122">
        <v>7720</v>
      </c>
      <c r="O1122">
        <v>6634</v>
      </c>
      <c r="P1122">
        <v>0</v>
      </c>
      <c r="Q1122" s="26">
        <v>0</v>
      </c>
    </row>
    <row r="1123" spans="1:17">
      <c r="A1123" s="32">
        <v>44253</v>
      </c>
      <c r="B1123" t="s">
        <v>154</v>
      </c>
      <c r="C1123">
        <v>2206</v>
      </c>
      <c r="D1123">
        <v>515305</v>
      </c>
      <c r="E1123" t="s">
        <v>276</v>
      </c>
      <c r="F1123" t="s">
        <v>276</v>
      </c>
      <c r="G1123" t="s">
        <v>276</v>
      </c>
      <c r="H1123">
        <v>27</v>
      </c>
      <c r="I1123" t="s">
        <v>276</v>
      </c>
      <c r="J1123">
        <v>0</v>
      </c>
      <c r="K1123" t="s">
        <v>276</v>
      </c>
      <c r="L1123" t="s">
        <v>276</v>
      </c>
      <c r="M1123">
        <v>2177</v>
      </c>
      <c r="N1123">
        <v>2</v>
      </c>
      <c r="O1123">
        <v>0</v>
      </c>
      <c r="P1123">
        <v>0</v>
      </c>
      <c r="Q1123" s="26">
        <v>0</v>
      </c>
    </row>
    <row r="1124" spans="1:17">
      <c r="A1124" s="32">
        <v>44253</v>
      </c>
      <c r="B1124" t="s">
        <v>155</v>
      </c>
      <c r="C1124">
        <v>15</v>
      </c>
      <c r="D1124">
        <v>829</v>
      </c>
      <c r="E1124" t="s">
        <v>276</v>
      </c>
      <c r="F1124" t="s">
        <v>276</v>
      </c>
      <c r="G1124" t="s">
        <v>276</v>
      </c>
      <c r="H1124">
        <v>0</v>
      </c>
      <c r="I1124" t="s">
        <v>276</v>
      </c>
      <c r="J1124">
        <v>0</v>
      </c>
      <c r="K1124" t="s">
        <v>276</v>
      </c>
      <c r="L1124" t="s">
        <v>276</v>
      </c>
      <c r="M1124">
        <v>15</v>
      </c>
      <c r="N1124">
        <v>0</v>
      </c>
      <c r="O1124">
        <v>0</v>
      </c>
      <c r="P1124">
        <v>0</v>
      </c>
      <c r="Q1124" s="26">
        <v>0</v>
      </c>
    </row>
    <row r="1125" spans="1:17">
      <c r="A1125" s="32">
        <v>44254</v>
      </c>
      <c r="B1125" t="s">
        <v>153</v>
      </c>
      <c r="C1125">
        <v>428310</v>
      </c>
      <c r="D1125">
        <v>7685654</v>
      </c>
      <c r="F1125" t="s">
        <v>276</v>
      </c>
      <c r="G1125" t="s">
        <v>276</v>
      </c>
      <c r="H1125">
        <v>14463</v>
      </c>
      <c r="I1125" t="s">
        <v>276</v>
      </c>
      <c r="J1125">
        <v>440</v>
      </c>
      <c r="K1125" t="s">
        <v>276</v>
      </c>
      <c r="L1125" t="s">
        <v>276</v>
      </c>
      <c r="M1125">
        <v>405827</v>
      </c>
      <c r="N1125">
        <v>7805</v>
      </c>
      <c r="O1125">
        <v>0</v>
      </c>
      <c r="P1125">
        <v>0</v>
      </c>
      <c r="Q1125" s="26">
        <v>0</v>
      </c>
    </row>
    <row r="1126" spans="1:17">
      <c r="A1126" s="32">
        <v>44254</v>
      </c>
      <c r="B1126" t="s">
        <v>154</v>
      </c>
      <c r="C1126">
        <v>2214</v>
      </c>
      <c r="D1126">
        <v>516802</v>
      </c>
      <c r="E1126" t="s">
        <v>276</v>
      </c>
      <c r="F1126" t="s">
        <v>276</v>
      </c>
      <c r="G1126" t="s">
        <v>276</v>
      </c>
      <c r="H1126">
        <v>34</v>
      </c>
      <c r="I1126" t="s">
        <v>276</v>
      </c>
      <c r="J1126">
        <v>0</v>
      </c>
      <c r="K1126" t="s">
        <v>276</v>
      </c>
      <c r="L1126" t="s">
        <v>276</v>
      </c>
      <c r="M1126">
        <v>2178</v>
      </c>
      <c r="N1126">
        <v>2</v>
      </c>
      <c r="O1126">
        <v>0</v>
      </c>
      <c r="P1126">
        <v>0</v>
      </c>
      <c r="Q1126" s="26">
        <v>0</v>
      </c>
    </row>
    <row r="1127" spans="1:17">
      <c r="A1127" s="32">
        <v>44254</v>
      </c>
      <c r="B1127" t="s">
        <v>155</v>
      </c>
      <c r="C1127">
        <v>15</v>
      </c>
      <c r="D1127">
        <v>829</v>
      </c>
      <c r="E1127" t="s">
        <v>276</v>
      </c>
      <c r="F1127" t="s">
        <v>276</v>
      </c>
      <c r="G1127" t="s">
        <v>276</v>
      </c>
      <c r="H1127">
        <v>0</v>
      </c>
      <c r="I1127" t="s">
        <v>276</v>
      </c>
      <c r="J1127">
        <v>0</v>
      </c>
      <c r="K1127" t="s">
        <v>276</v>
      </c>
      <c r="L1127" t="s">
        <v>276</v>
      </c>
      <c r="M1127">
        <v>15</v>
      </c>
      <c r="N1127">
        <v>0</v>
      </c>
      <c r="O1127">
        <v>0</v>
      </c>
      <c r="P1127">
        <v>0</v>
      </c>
      <c r="Q1127" s="26">
        <v>0</v>
      </c>
    </row>
    <row r="1128" spans="1:17">
      <c r="A1128" s="32">
        <v>44255</v>
      </c>
      <c r="B1128" t="s">
        <v>153</v>
      </c>
      <c r="C1128">
        <v>429505</v>
      </c>
      <c r="D1128">
        <v>7714850</v>
      </c>
      <c r="F1128" t="s">
        <v>276</v>
      </c>
      <c r="G1128" t="s">
        <v>276</v>
      </c>
      <c r="H1128">
        <v>14325</v>
      </c>
      <c r="I1128" t="s">
        <v>276</v>
      </c>
      <c r="J1128">
        <v>434</v>
      </c>
      <c r="K1128" t="s">
        <v>276</v>
      </c>
      <c r="L1128" t="s">
        <v>276</v>
      </c>
      <c r="M1128">
        <v>407124</v>
      </c>
      <c r="N1128">
        <v>7858</v>
      </c>
      <c r="O1128">
        <v>0</v>
      </c>
      <c r="P1128">
        <v>0</v>
      </c>
      <c r="Q1128" s="26">
        <v>0</v>
      </c>
    </row>
    <row r="1129" spans="1:17">
      <c r="A1129" s="32">
        <v>44255</v>
      </c>
      <c r="B1129" t="s">
        <v>154</v>
      </c>
      <c r="C1129">
        <v>2220</v>
      </c>
      <c r="D1129">
        <v>519303</v>
      </c>
      <c r="E1129" t="s">
        <v>276</v>
      </c>
      <c r="F1129" t="s">
        <v>276</v>
      </c>
      <c r="G1129" t="s">
        <v>276</v>
      </c>
      <c r="H1129">
        <v>38</v>
      </c>
      <c r="I1129" t="s">
        <v>276</v>
      </c>
      <c r="J1129">
        <v>0</v>
      </c>
      <c r="K1129" t="s">
        <v>276</v>
      </c>
      <c r="L1129" t="s">
        <v>276</v>
      </c>
      <c r="M1129">
        <v>2180</v>
      </c>
      <c r="N1129">
        <v>2</v>
      </c>
      <c r="O1129">
        <v>0</v>
      </c>
      <c r="P1129">
        <v>0</v>
      </c>
      <c r="Q1129" s="26">
        <v>0</v>
      </c>
    </row>
    <row r="1130" spans="1:17">
      <c r="A1130" s="32">
        <v>44255</v>
      </c>
      <c r="B1130" t="s">
        <v>155</v>
      </c>
      <c r="C1130">
        <v>15</v>
      </c>
      <c r="D1130">
        <v>829</v>
      </c>
      <c r="E1130" t="s">
        <v>276</v>
      </c>
      <c r="F1130" t="s">
        <v>276</v>
      </c>
      <c r="G1130" t="s">
        <v>276</v>
      </c>
      <c r="H1130">
        <v>0</v>
      </c>
      <c r="I1130" t="s">
        <v>276</v>
      </c>
      <c r="J1130">
        <v>0</v>
      </c>
      <c r="K1130" t="s">
        <v>276</v>
      </c>
      <c r="L1130" t="s">
        <v>276</v>
      </c>
      <c r="M1130">
        <v>15</v>
      </c>
      <c r="N1130">
        <v>0</v>
      </c>
      <c r="O1130">
        <v>0</v>
      </c>
      <c r="P1130">
        <v>0</v>
      </c>
      <c r="Q1130" s="26">
        <v>0</v>
      </c>
    </row>
    <row r="1131" spans="1:17">
      <c r="A1131" s="32">
        <v>44256</v>
      </c>
      <c r="B1131" t="s">
        <v>153</v>
      </c>
      <c r="C1131">
        <v>430533</v>
      </c>
      <c r="D1131">
        <v>7734625</v>
      </c>
      <c r="F1131" t="s">
        <v>276</v>
      </c>
      <c r="G1131" t="s">
        <v>276</v>
      </c>
      <c r="H1131">
        <v>14013</v>
      </c>
      <c r="I1131" t="s">
        <v>276</v>
      </c>
      <c r="J1131">
        <v>436</v>
      </c>
      <c r="K1131" t="s">
        <v>276</v>
      </c>
      <c r="L1131" t="s">
        <v>276</v>
      </c>
      <c r="M1131">
        <v>408407</v>
      </c>
      <c r="N1131">
        <v>7885</v>
      </c>
      <c r="O1131">
        <v>3255</v>
      </c>
      <c r="P1131">
        <v>0</v>
      </c>
      <c r="Q1131" s="26">
        <v>0</v>
      </c>
    </row>
    <row r="1132" spans="1:17">
      <c r="A1132" s="32">
        <v>44256</v>
      </c>
      <c r="B1132" t="s">
        <v>154</v>
      </c>
      <c r="C1132">
        <v>2225</v>
      </c>
      <c r="D1132">
        <v>521148</v>
      </c>
      <c r="E1132" t="s">
        <v>276</v>
      </c>
      <c r="F1132" t="s">
        <v>276</v>
      </c>
      <c r="G1132" t="s">
        <v>276</v>
      </c>
      <c r="H1132">
        <v>41</v>
      </c>
      <c r="I1132" t="s">
        <v>276</v>
      </c>
      <c r="J1132">
        <v>0</v>
      </c>
      <c r="K1132" t="s">
        <v>276</v>
      </c>
      <c r="L1132" t="s">
        <v>276</v>
      </c>
      <c r="M1132">
        <v>2182</v>
      </c>
      <c r="N1132">
        <v>2</v>
      </c>
      <c r="O1132">
        <v>0</v>
      </c>
      <c r="P1132">
        <v>0</v>
      </c>
      <c r="Q1132" s="26">
        <v>0</v>
      </c>
    </row>
    <row r="1133" spans="1:17">
      <c r="A1133" s="32">
        <v>44256</v>
      </c>
      <c r="B1133" t="s">
        <v>155</v>
      </c>
      <c r="C1133">
        <v>15</v>
      </c>
      <c r="D1133">
        <v>829</v>
      </c>
      <c r="E1133" t="s">
        <v>276</v>
      </c>
      <c r="F1133" t="s">
        <v>276</v>
      </c>
      <c r="G1133" t="s">
        <v>276</v>
      </c>
      <c r="H1133">
        <v>0</v>
      </c>
      <c r="I1133" t="s">
        <v>276</v>
      </c>
      <c r="J1133">
        <v>0</v>
      </c>
      <c r="K1133" t="s">
        <v>276</v>
      </c>
      <c r="L1133" t="s">
        <v>276</v>
      </c>
      <c r="M1133">
        <v>15</v>
      </c>
      <c r="N1133">
        <v>0</v>
      </c>
      <c r="O1133">
        <v>0</v>
      </c>
      <c r="P1133">
        <v>0</v>
      </c>
      <c r="Q1133" s="26">
        <v>0</v>
      </c>
    </row>
    <row r="1134" spans="1:17">
      <c r="A1134" s="32">
        <v>44257</v>
      </c>
      <c r="B1134" t="s">
        <v>153</v>
      </c>
      <c r="C1134">
        <v>431250</v>
      </c>
      <c r="D1134">
        <v>7794715</v>
      </c>
      <c r="F1134" t="s">
        <v>276</v>
      </c>
      <c r="G1134" t="s">
        <v>276</v>
      </c>
      <c r="H1134">
        <v>13134</v>
      </c>
      <c r="I1134" t="s">
        <v>276</v>
      </c>
      <c r="J1134">
        <v>413</v>
      </c>
      <c r="K1134" t="s">
        <v>276</v>
      </c>
      <c r="L1134" t="s">
        <v>276</v>
      </c>
      <c r="M1134">
        <v>409917</v>
      </c>
      <c r="N1134">
        <v>7931</v>
      </c>
      <c r="O1134">
        <v>2987</v>
      </c>
      <c r="P1134">
        <v>0</v>
      </c>
      <c r="Q1134" s="26">
        <v>0</v>
      </c>
    </row>
    <row r="1135" spans="1:17">
      <c r="A1135" s="32">
        <v>44257</v>
      </c>
      <c r="B1135" t="s">
        <v>154</v>
      </c>
      <c r="C1135">
        <v>2239</v>
      </c>
      <c r="D1135">
        <v>524148</v>
      </c>
      <c r="E1135" t="s">
        <v>276</v>
      </c>
      <c r="F1135" t="s">
        <v>276</v>
      </c>
      <c r="G1135" t="s">
        <v>276</v>
      </c>
      <c r="H1135">
        <v>54</v>
      </c>
      <c r="I1135" t="s">
        <v>276</v>
      </c>
      <c r="J1135">
        <v>0</v>
      </c>
      <c r="K1135" t="s">
        <v>276</v>
      </c>
      <c r="L1135" t="s">
        <v>276</v>
      </c>
      <c r="M1135">
        <v>2183</v>
      </c>
      <c r="N1135">
        <v>2</v>
      </c>
      <c r="O1135">
        <v>0</v>
      </c>
      <c r="P1135">
        <v>0</v>
      </c>
      <c r="Q1135" s="26">
        <v>0</v>
      </c>
    </row>
    <row r="1136" spans="1:17">
      <c r="A1136" s="32">
        <v>44257</v>
      </c>
      <c r="B1136" t="s">
        <v>155</v>
      </c>
      <c r="C1136">
        <v>15</v>
      </c>
      <c r="D1136">
        <v>829</v>
      </c>
      <c r="E1136" t="s">
        <v>276</v>
      </c>
      <c r="F1136" t="s">
        <v>276</v>
      </c>
      <c r="G1136" t="s">
        <v>276</v>
      </c>
      <c r="H1136">
        <v>0</v>
      </c>
      <c r="I1136" t="s">
        <v>276</v>
      </c>
      <c r="J1136">
        <v>0</v>
      </c>
      <c r="K1136" t="s">
        <v>276</v>
      </c>
      <c r="L1136" t="s">
        <v>276</v>
      </c>
      <c r="M1136">
        <v>15</v>
      </c>
      <c r="N1136">
        <v>0</v>
      </c>
      <c r="O1136">
        <v>0</v>
      </c>
      <c r="P1136">
        <v>0</v>
      </c>
      <c r="Q1136" s="26">
        <v>0</v>
      </c>
    </row>
    <row r="1137" spans="1:17">
      <c r="A1137" s="32">
        <v>44258</v>
      </c>
      <c r="B1137" t="s">
        <v>153</v>
      </c>
      <c r="C1137">
        <v>432101</v>
      </c>
      <c r="D1137">
        <v>7877039</v>
      </c>
      <c r="F1137" t="s">
        <v>276</v>
      </c>
      <c r="G1137" t="s">
        <v>276</v>
      </c>
      <c r="H1137">
        <v>12738</v>
      </c>
      <c r="I1137" t="s">
        <v>276</v>
      </c>
      <c r="J1137">
        <v>407</v>
      </c>
      <c r="K1137" t="s">
        <v>276</v>
      </c>
      <c r="L1137" t="s">
        <v>276</v>
      </c>
      <c r="M1137">
        <v>411132</v>
      </c>
      <c r="N1137">
        <v>7982</v>
      </c>
      <c r="O1137">
        <v>2531</v>
      </c>
      <c r="P1137">
        <v>0</v>
      </c>
      <c r="Q1137" s="26">
        <v>0</v>
      </c>
    </row>
    <row r="1138" spans="1:17">
      <c r="A1138" s="32">
        <v>44258</v>
      </c>
      <c r="B1138" t="s">
        <v>154</v>
      </c>
      <c r="C1138">
        <v>2240</v>
      </c>
      <c r="D1138">
        <v>525508</v>
      </c>
      <c r="E1138" t="s">
        <v>276</v>
      </c>
      <c r="F1138" t="s">
        <v>276</v>
      </c>
      <c r="G1138" t="s">
        <v>276</v>
      </c>
      <c r="H1138">
        <v>51</v>
      </c>
      <c r="I1138" t="s">
        <v>276</v>
      </c>
      <c r="J1138">
        <v>0</v>
      </c>
      <c r="K1138" t="s">
        <v>276</v>
      </c>
      <c r="L1138" t="s">
        <v>276</v>
      </c>
      <c r="M1138">
        <v>2187</v>
      </c>
      <c r="N1138">
        <v>2</v>
      </c>
      <c r="O1138">
        <v>0</v>
      </c>
      <c r="P1138">
        <v>0</v>
      </c>
      <c r="Q1138" s="26">
        <v>0</v>
      </c>
    </row>
    <row r="1139" spans="1:17">
      <c r="A1139" s="32">
        <v>44258</v>
      </c>
      <c r="B1139" t="s">
        <v>155</v>
      </c>
      <c r="C1139">
        <v>15</v>
      </c>
      <c r="D1139">
        <v>829</v>
      </c>
      <c r="E1139" t="s">
        <v>276</v>
      </c>
      <c r="F1139" t="s">
        <v>276</v>
      </c>
      <c r="G1139" t="s">
        <v>276</v>
      </c>
      <c r="H1139">
        <v>0</v>
      </c>
      <c r="I1139" t="s">
        <v>276</v>
      </c>
      <c r="J1139">
        <v>0</v>
      </c>
      <c r="K1139" t="s">
        <v>276</v>
      </c>
      <c r="L1139" t="s">
        <v>276</v>
      </c>
      <c r="M1139">
        <v>15</v>
      </c>
      <c r="N1139">
        <v>0</v>
      </c>
      <c r="O1139">
        <v>0</v>
      </c>
      <c r="P1139">
        <v>0</v>
      </c>
      <c r="Q1139" s="26">
        <v>0</v>
      </c>
    </row>
    <row r="1140" spans="1:17">
      <c r="A1140" s="32">
        <v>44259</v>
      </c>
      <c r="B1140" t="s">
        <v>153</v>
      </c>
      <c r="C1140">
        <v>433290</v>
      </c>
      <c r="D1140">
        <v>7907207</v>
      </c>
      <c r="F1140" t="s">
        <v>276</v>
      </c>
      <c r="G1140" t="s">
        <v>276</v>
      </c>
      <c r="H1140">
        <v>12380</v>
      </c>
      <c r="I1140" t="s">
        <v>276</v>
      </c>
      <c r="J1140">
        <v>398</v>
      </c>
      <c r="K1140" t="s">
        <v>276</v>
      </c>
      <c r="L1140" t="s">
        <v>276</v>
      </c>
      <c r="M1140">
        <v>412572</v>
      </c>
      <c r="N1140">
        <v>8050</v>
      </c>
      <c r="O1140">
        <v>1871</v>
      </c>
      <c r="P1140">
        <v>0</v>
      </c>
      <c r="Q1140" s="26">
        <v>0</v>
      </c>
    </row>
    <row r="1141" spans="1:17">
      <c r="A1141" s="32">
        <v>44259</v>
      </c>
      <c r="B1141" t="s">
        <v>154</v>
      </c>
      <c r="C1141">
        <v>2243</v>
      </c>
      <c r="D1141">
        <v>527272</v>
      </c>
      <c r="E1141" t="s">
        <v>276</v>
      </c>
      <c r="F1141" t="s">
        <v>276</v>
      </c>
      <c r="G1141" t="s">
        <v>276</v>
      </c>
      <c r="H1141">
        <v>54</v>
      </c>
      <c r="I1141" t="s">
        <v>276</v>
      </c>
      <c r="J1141">
        <v>0</v>
      </c>
      <c r="K1141" t="s">
        <v>276</v>
      </c>
      <c r="L1141" t="s">
        <v>276</v>
      </c>
      <c r="M1141">
        <v>2187</v>
      </c>
      <c r="N1141">
        <v>2</v>
      </c>
      <c r="O1141">
        <v>0</v>
      </c>
      <c r="P1141">
        <v>0</v>
      </c>
      <c r="Q1141" s="26">
        <v>0</v>
      </c>
    </row>
    <row r="1142" spans="1:17">
      <c r="A1142" s="32">
        <v>44259</v>
      </c>
      <c r="B1142" t="s">
        <v>155</v>
      </c>
      <c r="C1142">
        <v>15</v>
      </c>
      <c r="D1142">
        <v>829</v>
      </c>
      <c r="E1142" t="s">
        <v>276</v>
      </c>
      <c r="F1142" t="s">
        <v>276</v>
      </c>
      <c r="G1142" t="s">
        <v>276</v>
      </c>
      <c r="H1142">
        <v>0</v>
      </c>
      <c r="I1142" t="s">
        <v>276</v>
      </c>
      <c r="J1142">
        <v>0</v>
      </c>
      <c r="K1142" t="s">
        <v>276</v>
      </c>
      <c r="L1142" t="s">
        <v>276</v>
      </c>
      <c r="M1142">
        <v>15</v>
      </c>
      <c r="N1142">
        <v>0</v>
      </c>
      <c r="O1142">
        <v>0</v>
      </c>
      <c r="P1142">
        <v>0</v>
      </c>
      <c r="Q1142" s="26">
        <v>0</v>
      </c>
    </row>
    <row r="1143" spans="1:17">
      <c r="A1143" s="32">
        <v>44260</v>
      </c>
      <c r="B1143" t="s">
        <v>153</v>
      </c>
      <c r="C1143">
        <v>434468</v>
      </c>
      <c r="D1143">
        <v>7926063</v>
      </c>
      <c r="F1143" t="s">
        <v>276</v>
      </c>
      <c r="G1143" t="s">
        <v>276</v>
      </c>
      <c r="H1143">
        <v>12244</v>
      </c>
      <c r="I1143" t="s">
        <v>276</v>
      </c>
      <c r="J1143">
        <v>388</v>
      </c>
      <c r="K1143" t="s">
        <v>276</v>
      </c>
      <c r="L1143" t="s">
        <v>276</v>
      </c>
      <c r="M1143">
        <v>413818</v>
      </c>
      <c r="N1143">
        <v>8117</v>
      </c>
      <c r="O1143">
        <v>7295</v>
      </c>
      <c r="P1143">
        <v>0</v>
      </c>
      <c r="Q1143" s="26">
        <v>0</v>
      </c>
    </row>
    <row r="1144" spans="1:17">
      <c r="A1144" s="32">
        <v>44260</v>
      </c>
      <c r="B1144" t="s">
        <v>154</v>
      </c>
      <c r="C1144">
        <v>2245</v>
      </c>
      <c r="D1144">
        <v>528983</v>
      </c>
      <c r="E1144" t="s">
        <v>276</v>
      </c>
      <c r="F1144" t="s">
        <v>276</v>
      </c>
      <c r="G1144" t="s">
        <v>276</v>
      </c>
      <c r="H1144">
        <v>52</v>
      </c>
      <c r="I1144" t="s">
        <v>276</v>
      </c>
      <c r="J1144">
        <v>0</v>
      </c>
      <c r="K1144" t="s">
        <v>276</v>
      </c>
      <c r="L1144" t="s">
        <v>276</v>
      </c>
      <c r="M1144">
        <v>2191</v>
      </c>
      <c r="N1144">
        <v>2</v>
      </c>
      <c r="O1144">
        <v>0</v>
      </c>
      <c r="P1144">
        <v>0</v>
      </c>
      <c r="Q1144" s="26">
        <v>0</v>
      </c>
    </row>
    <row r="1145" spans="1:17">
      <c r="A1145" s="32">
        <v>44260</v>
      </c>
      <c r="B1145" t="s">
        <v>155</v>
      </c>
      <c r="C1145">
        <v>15</v>
      </c>
      <c r="D1145">
        <v>829</v>
      </c>
      <c r="E1145" t="s">
        <v>276</v>
      </c>
      <c r="F1145" t="s">
        <v>276</v>
      </c>
      <c r="G1145" t="s">
        <v>276</v>
      </c>
      <c r="H1145">
        <v>0</v>
      </c>
      <c r="I1145" t="s">
        <v>276</v>
      </c>
      <c r="J1145">
        <v>0</v>
      </c>
      <c r="K1145" t="s">
        <v>276</v>
      </c>
      <c r="L1145" t="s">
        <v>276</v>
      </c>
      <c r="M1145">
        <v>15</v>
      </c>
      <c r="N1145">
        <v>0</v>
      </c>
      <c r="O1145">
        <v>0</v>
      </c>
      <c r="P1145">
        <v>0</v>
      </c>
      <c r="Q1145" s="26">
        <v>0</v>
      </c>
    </row>
    <row r="1146" spans="1:17">
      <c r="A1146" s="32">
        <v>44261</v>
      </c>
      <c r="B1146" t="s">
        <v>153</v>
      </c>
      <c r="C1146">
        <v>435630</v>
      </c>
      <c r="D1146">
        <v>8021216</v>
      </c>
      <c r="F1146" t="s">
        <v>276</v>
      </c>
      <c r="G1146" t="s">
        <v>276</v>
      </c>
      <c r="H1146">
        <v>12120</v>
      </c>
      <c r="I1146" t="s">
        <v>276</v>
      </c>
      <c r="J1146">
        <v>375</v>
      </c>
      <c r="K1146" t="s">
        <v>276</v>
      </c>
      <c r="L1146" t="s">
        <v>276</v>
      </c>
      <c r="M1146">
        <v>415085</v>
      </c>
      <c r="N1146">
        <v>8176</v>
      </c>
      <c r="O1146">
        <v>0</v>
      </c>
      <c r="P1146">
        <v>0</v>
      </c>
      <c r="Q1146" s="26">
        <v>0</v>
      </c>
    </row>
    <row r="1147" spans="1:17">
      <c r="A1147" s="32">
        <v>44261</v>
      </c>
      <c r="B1147" t="s">
        <v>154</v>
      </c>
      <c r="C1147">
        <v>2247</v>
      </c>
      <c r="D1147">
        <v>530768</v>
      </c>
      <c r="E1147" t="s">
        <v>276</v>
      </c>
      <c r="F1147" t="s">
        <v>276</v>
      </c>
      <c r="G1147" t="s">
        <v>276</v>
      </c>
      <c r="H1147">
        <v>53</v>
      </c>
      <c r="I1147" t="s">
        <v>276</v>
      </c>
      <c r="J1147">
        <v>0</v>
      </c>
      <c r="K1147" t="s">
        <v>276</v>
      </c>
      <c r="L1147" t="s">
        <v>276</v>
      </c>
      <c r="M1147">
        <v>2192</v>
      </c>
      <c r="N1147">
        <v>2</v>
      </c>
      <c r="O1147">
        <v>0</v>
      </c>
      <c r="P1147">
        <v>0</v>
      </c>
      <c r="Q1147" s="26">
        <v>0</v>
      </c>
    </row>
    <row r="1148" spans="1:17">
      <c r="A1148" s="32">
        <v>44261</v>
      </c>
      <c r="B1148" t="s">
        <v>155</v>
      </c>
      <c r="C1148">
        <v>15</v>
      </c>
      <c r="D1148">
        <v>829</v>
      </c>
      <c r="E1148" t="s">
        <v>276</v>
      </c>
      <c r="F1148" t="s">
        <v>276</v>
      </c>
      <c r="G1148" t="s">
        <v>276</v>
      </c>
      <c r="H1148">
        <v>0</v>
      </c>
      <c r="I1148" t="s">
        <v>276</v>
      </c>
      <c r="J1148">
        <v>0</v>
      </c>
      <c r="K1148" t="s">
        <v>276</v>
      </c>
      <c r="L1148" t="s">
        <v>276</v>
      </c>
      <c r="M1148">
        <v>15</v>
      </c>
      <c r="N1148">
        <v>0</v>
      </c>
      <c r="O1148">
        <v>0</v>
      </c>
      <c r="P1148">
        <v>0</v>
      </c>
      <c r="Q1148" s="26">
        <v>0</v>
      </c>
    </row>
    <row r="1149" spans="1:17">
      <c r="A1149" s="32">
        <v>44262</v>
      </c>
      <c r="B1149" t="s">
        <v>153</v>
      </c>
      <c r="C1149">
        <v>436687</v>
      </c>
      <c r="D1149">
        <v>8052274</v>
      </c>
      <c r="F1149" t="s">
        <v>276</v>
      </c>
      <c r="G1149" t="s">
        <v>276</v>
      </c>
      <c r="H1149">
        <v>12155</v>
      </c>
      <c r="I1149" t="s">
        <v>276</v>
      </c>
      <c r="J1149">
        <v>373</v>
      </c>
      <c r="K1149" t="s">
        <v>276</v>
      </c>
      <c r="L1149" t="s">
        <v>276</v>
      </c>
      <c r="M1149">
        <v>416050</v>
      </c>
      <c r="N1149">
        <v>8225</v>
      </c>
      <c r="O1149">
        <v>0</v>
      </c>
      <c r="P1149">
        <v>0</v>
      </c>
      <c r="Q1149" s="26">
        <v>0</v>
      </c>
    </row>
    <row r="1150" spans="1:17">
      <c r="A1150" s="32">
        <v>44262</v>
      </c>
      <c r="B1150" t="s">
        <v>154</v>
      </c>
      <c r="C1150">
        <v>2254</v>
      </c>
      <c r="D1150">
        <v>533048</v>
      </c>
      <c r="E1150" t="s">
        <v>276</v>
      </c>
      <c r="F1150" t="s">
        <v>276</v>
      </c>
      <c r="G1150" t="s">
        <v>276</v>
      </c>
      <c r="H1150">
        <v>56</v>
      </c>
      <c r="I1150" t="s">
        <v>276</v>
      </c>
      <c r="J1150">
        <v>0</v>
      </c>
      <c r="K1150" t="s">
        <v>276</v>
      </c>
      <c r="L1150" t="s">
        <v>276</v>
      </c>
      <c r="M1150">
        <v>2196</v>
      </c>
      <c r="N1150">
        <v>2</v>
      </c>
      <c r="O1150">
        <v>0</v>
      </c>
      <c r="P1150">
        <v>0</v>
      </c>
      <c r="Q1150" s="26">
        <v>0</v>
      </c>
    </row>
    <row r="1151" spans="1:17">
      <c r="A1151" s="32">
        <v>44262</v>
      </c>
      <c r="B1151" t="s">
        <v>155</v>
      </c>
      <c r="C1151">
        <v>15</v>
      </c>
      <c r="D1151">
        <v>829</v>
      </c>
      <c r="E1151" t="s">
        <v>276</v>
      </c>
      <c r="F1151" t="s">
        <v>276</v>
      </c>
      <c r="G1151" t="s">
        <v>276</v>
      </c>
      <c r="H1151">
        <v>0</v>
      </c>
      <c r="I1151" t="s">
        <v>276</v>
      </c>
      <c r="J1151">
        <v>0</v>
      </c>
      <c r="K1151" t="s">
        <v>276</v>
      </c>
      <c r="L1151" t="s">
        <v>276</v>
      </c>
      <c r="M1151">
        <v>15</v>
      </c>
      <c r="N1151">
        <v>0</v>
      </c>
      <c r="O1151">
        <v>0</v>
      </c>
      <c r="P1151">
        <v>0</v>
      </c>
      <c r="Q1151" s="26">
        <v>0</v>
      </c>
    </row>
    <row r="1152" spans="1:17">
      <c r="A1152" s="32">
        <v>44263</v>
      </c>
      <c r="B1152" t="s">
        <v>153</v>
      </c>
      <c r="C1152">
        <v>437720</v>
      </c>
      <c r="D1152">
        <v>8066683</v>
      </c>
      <c r="F1152" t="s">
        <v>276</v>
      </c>
      <c r="G1152" t="s">
        <v>276</v>
      </c>
      <c r="H1152">
        <v>12154</v>
      </c>
      <c r="I1152" t="s">
        <v>276</v>
      </c>
      <c r="J1152">
        <v>380</v>
      </c>
      <c r="K1152" t="s">
        <v>276</v>
      </c>
      <c r="L1152" t="s">
        <v>276</v>
      </c>
      <c r="M1152">
        <v>417018</v>
      </c>
      <c r="N1152">
        <v>8251</v>
      </c>
      <c r="O1152">
        <v>24327</v>
      </c>
      <c r="P1152">
        <v>0</v>
      </c>
      <c r="Q1152" s="26">
        <v>0</v>
      </c>
    </row>
    <row r="1153" spans="1:17">
      <c r="A1153" s="32">
        <v>44263</v>
      </c>
      <c r="B1153" t="s">
        <v>154</v>
      </c>
      <c r="C1153">
        <v>2257</v>
      </c>
      <c r="D1153">
        <v>535057</v>
      </c>
      <c r="E1153" t="s">
        <v>276</v>
      </c>
      <c r="F1153" t="s">
        <v>276</v>
      </c>
      <c r="G1153" t="s">
        <v>276</v>
      </c>
      <c r="H1153">
        <v>59</v>
      </c>
      <c r="I1153" t="s">
        <v>276</v>
      </c>
      <c r="J1153">
        <v>0</v>
      </c>
      <c r="K1153" t="s">
        <v>276</v>
      </c>
      <c r="L1153" t="s">
        <v>276</v>
      </c>
      <c r="M1153">
        <v>2196</v>
      </c>
      <c r="N1153">
        <v>2</v>
      </c>
      <c r="O1153">
        <v>0</v>
      </c>
      <c r="P1153">
        <v>0</v>
      </c>
      <c r="Q1153" s="26">
        <v>0</v>
      </c>
    </row>
    <row r="1154" spans="1:17">
      <c r="A1154" s="32">
        <v>44263</v>
      </c>
      <c r="B1154" t="s">
        <v>155</v>
      </c>
      <c r="C1154">
        <v>15</v>
      </c>
      <c r="D1154">
        <v>829</v>
      </c>
      <c r="E1154" t="s">
        <v>276</v>
      </c>
      <c r="F1154" t="s">
        <v>276</v>
      </c>
      <c r="G1154" t="s">
        <v>276</v>
      </c>
      <c r="H1154">
        <v>0</v>
      </c>
      <c r="I1154" t="s">
        <v>276</v>
      </c>
      <c r="J1154">
        <v>0</v>
      </c>
      <c r="K1154" t="s">
        <v>276</v>
      </c>
      <c r="L1154" t="s">
        <v>276</v>
      </c>
      <c r="M1154">
        <v>15</v>
      </c>
      <c r="N1154">
        <v>0</v>
      </c>
      <c r="O1154">
        <v>0</v>
      </c>
      <c r="P1154">
        <v>0</v>
      </c>
      <c r="Q1154" s="26">
        <v>0</v>
      </c>
    </row>
    <row r="1155" spans="1:17">
      <c r="A1155" s="32">
        <v>44264</v>
      </c>
      <c r="B1155" t="s">
        <v>153</v>
      </c>
      <c r="C1155">
        <v>438398</v>
      </c>
      <c r="D1155">
        <v>8134600</v>
      </c>
      <c r="F1155" t="s">
        <v>276</v>
      </c>
      <c r="G1155" t="s">
        <v>276</v>
      </c>
      <c r="H1155">
        <v>11734</v>
      </c>
      <c r="I1155" t="s">
        <v>276</v>
      </c>
      <c r="J1155">
        <v>381</v>
      </c>
      <c r="K1155" t="s">
        <v>276</v>
      </c>
      <c r="L1155" t="s">
        <v>276</v>
      </c>
      <c r="M1155">
        <v>418046</v>
      </c>
      <c r="N1155">
        <v>8297</v>
      </c>
      <c r="O1155">
        <v>36762</v>
      </c>
      <c r="P1155">
        <v>0</v>
      </c>
      <c r="Q1155" s="26">
        <v>0</v>
      </c>
    </row>
    <row r="1156" spans="1:17">
      <c r="A1156" s="32">
        <v>44264</v>
      </c>
      <c r="B1156" t="s">
        <v>154</v>
      </c>
      <c r="C1156">
        <v>2258</v>
      </c>
      <c r="D1156">
        <v>537672</v>
      </c>
      <c r="E1156" t="s">
        <v>276</v>
      </c>
      <c r="F1156" t="s">
        <v>276</v>
      </c>
      <c r="G1156" t="s">
        <v>276</v>
      </c>
      <c r="H1156">
        <v>57</v>
      </c>
      <c r="I1156" t="s">
        <v>276</v>
      </c>
      <c r="J1156">
        <v>0</v>
      </c>
      <c r="K1156" t="s">
        <v>276</v>
      </c>
      <c r="L1156" t="s">
        <v>276</v>
      </c>
      <c r="M1156">
        <v>2199</v>
      </c>
      <c r="N1156">
        <v>2</v>
      </c>
      <c r="O1156">
        <v>0</v>
      </c>
      <c r="P1156">
        <v>0</v>
      </c>
      <c r="Q1156" s="26">
        <v>0</v>
      </c>
    </row>
    <row r="1157" spans="1:17">
      <c r="A1157" s="32">
        <v>44264</v>
      </c>
      <c r="B1157" t="s">
        <v>155</v>
      </c>
      <c r="C1157">
        <v>15</v>
      </c>
      <c r="D1157">
        <v>829</v>
      </c>
      <c r="E1157" t="s">
        <v>276</v>
      </c>
      <c r="F1157" t="s">
        <v>276</v>
      </c>
      <c r="G1157" t="s">
        <v>276</v>
      </c>
      <c r="H1157">
        <v>0</v>
      </c>
      <c r="I1157" t="s">
        <v>276</v>
      </c>
      <c r="J1157">
        <v>0</v>
      </c>
      <c r="K1157" t="s">
        <v>276</v>
      </c>
      <c r="L1157" t="s">
        <v>276</v>
      </c>
      <c r="M1157">
        <v>15</v>
      </c>
      <c r="N1157">
        <v>0</v>
      </c>
      <c r="O1157">
        <v>0</v>
      </c>
      <c r="P1157">
        <v>0</v>
      </c>
      <c r="Q1157" s="26">
        <v>0</v>
      </c>
    </row>
    <row r="1158" spans="1:17">
      <c r="A1158" s="32">
        <v>44265</v>
      </c>
      <c r="B1158" t="s">
        <v>153</v>
      </c>
      <c r="C1158">
        <v>439454</v>
      </c>
      <c r="D1158">
        <v>8174837</v>
      </c>
      <c r="F1158" t="s">
        <v>276</v>
      </c>
      <c r="G1158" t="s">
        <v>276</v>
      </c>
      <c r="H1158">
        <v>11581</v>
      </c>
      <c r="I1158" t="s">
        <v>276</v>
      </c>
      <c r="J1158">
        <v>364</v>
      </c>
      <c r="K1158" t="s">
        <v>276</v>
      </c>
      <c r="L1158" t="s">
        <v>276</v>
      </c>
      <c r="M1158">
        <v>419201</v>
      </c>
      <c r="N1158">
        <v>8351</v>
      </c>
      <c r="O1158">
        <v>41357</v>
      </c>
      <c r="P1158">
        <v>35</v>
      </c>
      <c r="Q1158" s="26">
        <v>0</v>
      </c>
    </row>
    <row r="1159" spans="1:17">
      <c r="A1159" s="32">
        <v>44265</v>
      </c>
      <c r="B1159" t="s">
        <v>154</v>
      </c>
      <c r="C1159">
        <v>2260</v>
      </c>
      <c r="D1159">
        <v>538949</v>
      </c>
      <c r="E1159" t="s">
        <v>276</v>
      </c>
      <c r="F1159" t="s">
        <v>276</v>
      </c>
      <c r="G1159" t="s">
        <v>276</v>
      </c>
      <c r="H1159">
        <v>53</v>
      </c>
      <c r="I1159" t="s">
        <v>276</v>
      </c>
      <c r="J1159">
        <v>0</v>
      </c>
      <c r="K1159" t="s">
        <v>276</v>
      </c>
      <c r="L1159" t="s">
        <v>276</v>
      </c>
      <c r="M1159">
        <v>2205</v>
      </c>
      <c r="N1159">
        <v>2</v>
      </c>
      <c r="O1159">
        <v>0</v>
      </c>
      <c r="P1159">
        <v>0</v>
      </c>
      <c r="Q1159" s="26">
        <v>0</v>
      </c>
    </row>
    <row r="1160" spans="1:17">
      <c r="A1160" s="32">
        <v>44265</v>
      </c>
      <c r="B1160" t="s">
        <v>155</v>
      </c>
      <c r="C1160">
        <v>15</v>
      </c>
      <c r="D1160">
        <v>829</v>
      </c>
      <c r="E1160" t="s">
        <v>276</v>
      </c>
      <c r="F1160" t="s">
        <v>276</v>
      </c>
      <c r="G1160" t="s">
        <v>276</v>
      </c>
      <c r="H1160">
        <v>0</v>
      </c>
      <c r="I1160" t="s">
        <v>276</v>
      </c>
      <c r="J1160">
        <v>0</v>
      </c>
      <c r="K1160" t="s">
        <v>276</v>
      </c>
      <c r="L1160" t="s">
        <v>276</v>
      </c>
      <c r="M1160">
        <v>15</v>
      </c>
      <c r="N1160">
        <v>0</v>
      </c>
      <c r="O1160">
        <v>0</v>
      </c>
      <c r="P1160">
        <v>0</v>
      </c>
      <c r="Q1160" s="26">
        <v>0</v>
      </c>
    </row>
    <row r="1161" spans="1:17">
      <c r="A1161" s="32">
        <v>44266</v>
      </c>
      <c r="B1161" t="s">
        <v>153</v>
      </c>
      <c r="C1161">
        <v>440722</v>
      </c>
      <c r="D1161">
        <v>8234989</v>
      </c>
      <c r="F1161" t="s">
        <v>276</v>
      </c>
      <c r="G1161" t="s">
        <v>276</v>
      </c>
      <c r="H1161">
        <v>11648</v>
      </c>
      <c r="I1161" t="s">
        <v>276</v>
      </c>
      <c r="J1161">
        <v>354</v>
      </c>
      <c r="K1161" t="s">
        <v>276</v>
      </c>
      <c r="L1161" t="s">
        <v>276</v>
      </c>
      <c r="M1161">
        <v>420320</v>
      </c>
      <c r="N1161">
        <v>8400</v>
      </c>
      <c r="O1161">
        <v>31826</v>
      </c>
      <c r="P1161">
        <v>408</v>
      </c>
      <c r="Q1161" s="26">
        <v>0</v>
      </c>
    </row>
    <row r="1162" spans="1:17">
      <c r="A1162" s="32">
        <v>44266</v>
      </c>
      <c r="B1162" t="s">
        <v>154</v>
      </c>
      <c r="C1162">
        <v>2264</v>
      </c>
      <c r="D1162">
        <v>540423</v>
      </c>
      <c r="E1162" t="s">
        <v>276</v>
      </c>
      <c r="F1162" t="s">
        <v>276</v>
      </c>
      <c r="G1162" t="s">
        <v>276</v>
      </c>
      <c r="H1162">
        <v>55</v>
      </c>
      <c r="I1162" t="s">
        <v>276</v>
      </c>
      <c r="J1162">
        <v>0</v>
      </c>
      <c r="K1162" t="s">
        <v>276</v>
      </c>
      <c r="L1162" t="s">
        <v>276</v>
      </c>
      <c r="M1162">
        <v>2207</v>
      </c>
      <c r="N1162">
        <v>2</v>
      </c>
      <c r="O1162">
        <v>0</v>
      </c>
      <c r="P1162">
        <v>0</v>
      </c>
      <c r="Q1162" s="26">
        <v>0</v>
      </c>
    </row>
    <row r="1163" spans="1:17">
      <c r="A1163" s="32">
        <v>44266</v>
      </c>
      <c r="B1163" t="s">
        <v>155</v>
      </c>
      <c r="C1163">
        <v>15</v>
      </c>
      <c r="D1163">
        <v>829</v>
      </c>
      <c r="E1163" t="s">
        <v>276</v>
      </c>
      <c r="F1163" t="s">
        <v>276</v>
      </c>
      <c r="G1163" t="s">
        <v>276</v>
      </c>
      <c r="H1163">
        <v>0</v>
      </c>
      <c r="I1163" t="s">
        <v>276</v>
      </c>
      <c r="J1163">
        <v>0</v>
      </c>
      <c r="K1163" t="s">
        <v>276</v>
      </c>
      <c r="L1163" t="s">
        <v>276</v>
      </c>
      <c r="M1163">
        <v>15</v>
      </c>
      <c r="N1163">
        <v>0</v>
      </c>
      <c r="O1163">
        <v>0</v>
      </c>
      <c r="P1163">
        <v>0</v>
      </c>
      <c r="Q1163" s="26">
        <v>0</v>
      </c>
    </row>
    <row r="1164" spans="1:17">
      <c r="A1164" s="32">
        <v>44267</v>
      </c>
      <c r="B1164" t="s">
        <v>153</v>
      </c>
      <c r="C1164">
        <v>442007</v>
      </c>
      <c r="D1164">
        <v>8291840</v>
      </c>
      <c r="F1164" t="s">
        <v>276</v>
      </c>
      <c r="G1164" t="s">
        <v>276</v>
      </c>
      <c r="H1164">
        <v>11810</v>
      </c>
      <c r="I1164" t="s">
        <v>276</v>
      </c>
      <c r="J1164">
        <v>354</v>
      </c>
      <c r="K1164" t="s">
        <v>276</v>
      </c>
      <c r="L1164" t="s">
        <v>276</v>
      </c>
      <c r="M1164">
        <v>421391</v>
      </c>
      <c r="N1164">
        <v>8449</v>
      </c>
      <c r="O1164">
        <v>46453</v>
      </c>
      <c r="P1164">
        <v>2905</v>
      </c>
      <c r="Q1164" s="26">
        <v>0</v>
      </c>
    </row>
    <row r="1165" spans="1:17">
      <c r="A1165" s="32">
        <v>44267</v>
      </c>
      <c r="B1165" t="s">
        <v>154</v>
      </c>
      <c r="C1165">
        <v>2267</v>
      </c>
      <c r="D1165">
        <v>542130</v>
      </c>
      <c r="E1165" t="s">
        <v>276</v>
      </c>
      <c r="F1165" t="s">
        <v>276</v>
      </c>
      <c r="G1165" t="s">
        <v>276</v>
      </c>
      <c r="H1165">
        <v>52</v>
      </c>
      <c r="I1165" t="s">
        <v>276</v>
      </c>
      <c r="J1165">
        <v>0</v>
      </c>
      <c r="K1165" t="s">
        <v>276</v>
      </c>
      <c r="L1165" t="s">
        <v>276</v>
      </c>
      <c r="M1165">
        <v>2213</v>
      </c>
      <c r="N1165">
        <v>2</v>
      </c>
      <c r="O1165">
        <v>0</v>
      </c>
      <c r="P1165">
        <v>0</v>
      </c>
      <c r="Q1165" s="26">
        <v>0</v>
      </c>
    </row>
    <row r="1166" spans="1:17">
      <c r="A1166" s="32">
        <v>44267</v>
      </c>
      <c r="B1166" t="s">
        <v>155</v>
      </c>
      <c r="C1166">
        <v>15</v>
      </c>
      <c r="D1166">
        <v>829</v>
      </c>
      <c r="E1166" t="s">
        <v>276</v>
      </c>
      <c r="F1166" t="s">
        <v>276</v>
      </c>
      <c r="G1166" t="s">
        <v>276</v>
      </c>
      <c r="H1166">
        <v>0</v>
      </c>
      <c r="I1166" t="s">
        <v>276</v>
      </c>
      <c r="J1166">
        <v>0</v>
      </c>
      <c r="K1166" t="s">
        <v>276</v>
      </c>
      <c r="L1166" t="s">
        <v>276</v>
      </c>
      <c r="M1166">
        <v>15</v>
      </c>
      <c r="N1166">
        <v>0</v>
      </c>
      <c r="O1166">
        <v>0</v>
      </c>
      <c r="P1166">
        <v>0</v>
      </c>
      <c r="Q1166" s="26">
        <v>0</v>
      </c>
    </row>
    <row r="1167" spans="1:17">
      <c r="A1167" s="32">
        <v>44268</v>
      </c>
      <c r="B1167" t="s">
        <v>153</v>
      </c>
      <c r="C1167">
        <v>443298</v>
      </c>
      <c r="D1167">
        <v>8347402</v>
      </c>
      <c r="F1167" t="s">
        <v>276</v>
      </c>
      <c r="G1167" t="s">
        <v>276</v>
      </c>
      <c r="H1167">
        <v>12058</v>
      </c>
      <c r="I1167" t="s">
        <v>276</v>
      </c>
      <c r="J1167">
        <v>337</v>
      </c>
      <c r="K1167" t="s">
        <v>276</v>
      </c>
      <c r="L1167" t="s">
        <v>276</v>
      </c>
      <c r="M1167">
        <v>422452</v>
      </c>
      <c r="N1167">
        <v>8507</v>
      </c>
      <c r="O1167">
        <v>0</v>
      </c>
      <c r="P1167">
        <v>0</v>
      </c>
      <c r="Q1167" s="26">
        <v>0</v>
      </c>
    </row>
    <row r="1168" spans="1:17">
      <c r="A1168" s="32">
        <v>44268</v>
      </c>
      <c r="B1168" t="s">
        <v>154</v>
      </c>
      <c r="C1168">
        <v>2272</v>
      </c>
      <c r="D1168">
        <v>544014</v>
      </c>
      <c r="E1168" t="s">
        <v>276</v>
      </c>
      <c r="F1168" t="s">
        <v>276</v>
      </c>
      <c r="G1168" t="s">
        <v>276</v>
      </c>
      <c r="H1168">
        <v>52</v>
      </c>
      <c r="I1168" t="s">
        <v>276</v>
      </c>
      <c r="J1168">
        <v>0</v>
      </c>
      <c r="K1168" t="s">
        <v>276</v>
      </c>
      <c r="L1168" t="s">
        <v>276</v>
      </c>
      <c r="M1168">
        <v>2218</v>
      </c>
      <c r="N1168">
        <v>2</v>
      </c>
      <c r="O1168">
        <v>0</v>
      </c>
      <c r="P1168">
        <v>0</v>
      </c>
      <c r="Q1168" s="26">
        <v>0</v>
      </c>
    </row>
    <row r="1169" spans="1:17">
      <c r="A1169" s="32">
        <v>44268</v>
      </c>
      <c r="B1169" t="s">
        <v>155</v>
      </c>
      <c r="C1169">
        <v>15</v>
      </c>
      <c r="D1169">
        <v>829</v>
      </c>
      <c r="E1169" t="s">
        <v>276</v>
      </c>
      <c r="F1169" t="s">
        <v>276</v>
      </c>
      <c r="G1169" t="s">
        <v>276</v>
      </c>
      <c r="H1169">
        <v>0</v>
      </c>
      <c r="I1169" t="s">
        <v>276</v>
      </c>
      <c r="J1169">
        <v>0</v>
      </c>
      <c r="K1169" t="s">
        <v>276</v>
      </c>
      <c r="L1169" t="s">
        <v>276</v>
      </c>
      <c r="M1169">
        <v>15</v>
      </c>
      <c r="N1169">
        <v>0</v>
      </c>
      <c r="O1169">
        <v>0</v>
      </c>
      <c r="P1169">
        <v>0</v>
      </c>
      <c r="Q1169" s="26">
        <v>0</v>
      </c>
    </row>
    <row r="1170" spans="1:17">
      <c r="A1170" s="32">
        <v>44269</v>
      </c>
      <c r="B1170" t="s">
        <v>153</v>
      </c>
      <c r="C1170">
        <v>444582</v>
      </c>
      <c r="D1170">
        <v>8378697</v>
      </c>
      <c r="F1170" t="s">
        <v>276</v>
      </c>
      <c r="G1170" t="s">
        <v>276</v>
      </c>
      <c r="H1170">
        <v>12312</v>
      </c>
      <c r="I1170" t="s">
        <v>276</v>
      </c>
      <c r="J1170">
        <v>328</v>
      </c>
      <c r="K1170" t="s">
        <v>276</v>
      </c>
      <c r="L1170" t="s">
        <v>276</v>
      </c>
      <c r="M1170">
        <v>423426</v>
      </c>
      <c r="N1170">
        <v>8558</v>
      </c>
      <c r="O1170">
        <v>0</v>
      </c>
      <c r="P1170">
        <v>0</v>
      </c>
      <c r="Q1170" s="26">
        <v>0</v>
      </c>
    </row>
    <row r="1171" spans="1:17">
      <c r="A1171" s="32">
        <v>44269</v>
      </c>
      <c r="B1171" t="s">
        <v>154</v>
      </c>
      <c r="C1171">
        <v>2276</v>
      </c>
      <c r="D1171">
        <v>546770</v>
      </c>
      <c r="E1171" t="s">
        <v>276</v>
      </c>
      <c r="F1171" t="s">
        <v>276</v>
      </c>
      <c r="G1171" t="s">
        <v>276</v>
      </c>
      <c r="H1171">
        <v>52</v>
      </c>
      <c r="I1171" t="s">
        <v>276</v>
      </c>
      <c r="J1171">
        <v>0</v>
      </c>
      <c r="K1171" t="s">
        <v>276</v>
      </c>
      <c r="L1171" t="s">
        <v>276</v>
      </c>
      <c r="M1171">
        <v>2222</v>
      </c>
      <c r="N1171">
        <v>2</v>
      </c>
      <c r="O1171">
        <v>0</v>
      </c>
      <c r="P1171">
        <v>0</v>
      </c>
      <c r="Q1171" s="26">
        <v>0</v>
      </c>
    </row>
    <row r="1172" spans="1:17">
      <c r="A1172" s="32">
        <v>44269</v>
      </c>
      <c r="B1172" t="s">
        <v>155</v>
      </c>
      <c r="C1172">
        <v>15</v>
      </c>
      <c r="D1172">
        <v>829</v>
      </c>
      <c r="E1172" t="s">
        <v>276</v>
      </c>
      <c r="F1172" t="s">
        <v>276</v>
      </c>
      <c r="G1172" t="s">
        <v>276</v>
      </c>
      <c r="H1172">
        <v>0</v>
      </c>
      <c r="I1172" t="s">
        <v>276</v>
      </c>
      <c r="J1172">
        <v>0</v>
      </c>
      <c r="K1172" t="s">
        <v>276</v>
      </c>
      <c r="L1172" t="s">
        <v>276</v>
      </c>
      <c r="M1172">
        <v>15</v>
      </c>
      <c r="N1172">
        <v>0</v>
      </c>
      <c r="O1172">
        <v>0</v>
      </c>
      <c r="P1172">
        <v>0</v>
      </c>
      <c r="Q1172" s="26">
        <v>0</v>
      </c>
    </row>
    <row r="1173" spans="1:17">
      <c r="A1173" s="32">
        <v>44270</v>
      </c>
      <c r="B1173" t="s">
        <v>153</v>
      </c>
      <c r="C1173">
        <v>445610</v>
      </c>
      <c r="D1173">
        <v>8395963</v>
      </c>
      <c r="F1173" t="s">
        <v>276</v>
      </c>
      <c r="G1173" t="s">
        <v>276</v>
      </c>
      <c r="H1173">
        <v>12279</v>
      </c>
      <c r="I1173" t="s">
        <v>276</v>
      </c>
      <c r="J1173">
        <v>327</v>
      </c>
      <c r="K1173" t="s">
        <v>276</v>
      </c>
      <c r="L1173" t="s">
        <v>276</v>
      </c>
      <c r="M1173">
        <v>424449</v>
      </c>
      <c r="N1173">
        <v>8588</v>
      </c>
      <c r="O1173">
        <v>55204</v>
      </c>
      <c r="P1173">
        <v>4529</v>
      </c>
      <c r="Q1173" s="26">
        <v>0</v>
      </c>
    </row>
    <row r="1174" spans="1:17">
      <c r="A1174" s="32">
        <v>44270</v>
      </c>
      <c r="B1174" t="s">
        <v>154</v>
      </c>
      <c r="C1174">
        <v>2281</v>
      </c>
      <c r="D1174">
        <v>549455</v>
      </c>
      <c r="E1174" t="s">
        <v>276</v>
      </c>
      <c r="F1174" t="s">
        <v>276</v>
      </c>
      <c r="G1174" t="s">
        <v>276</v>
      </c>
      <c r="H1174">
        <v>57</v>
      </c>
      <c r="I1174" t="s">
        <v>276</v>
      </c>
      <c r="J1174">
        <v>0</v>
      </c>
      <c r="K1174" t="s">
        <v>276</v>
      </c>
      <c r="L1174" t="s">
        <v>276</v>
      </c>
      <c r="M1174">
        <v>2222</v>
      </c>
      <c r="N1174">
        <v>2</v>
      </c>
      <c r="O1174">
        <v>0</v>
      </c>
      <c r="P1174">
        <v>0</v>
      </c>
      <c r="Q1174" s="26">
        <v>0</v>
      </c>
    </row>
    <row r="1175" spans="1:17">
      <c r="A1175" s="32">
        <v>44270</v>
      </c>
      <c r="B1175" t="s">
        <v>155</v>
      </c>
      <c r="C1175">
        <v>15</v>
      </c>
      <c r="D1175">
        <v>829</v>
      </c>
      <c r="E1175" t="s">
        <v>276</v>
      </c>
      <c r="F1175" t="s">
        <v>276</v>
      </c>
      <c r="G1175" t="s">
        <v>276</v>
      </c>
      <c r="H1175">
        <v>0</v>
      </c>
      <c r="I1175" t="s">
        <v>276</v>
      </c>
      <c r="J1175">
        <v>0</v>
      </c>
      <c r="K1175" t="s">
        <v>276</v>
      </c>
      <c r="L1175" t="s">
        <v>276</v>
      </c>
      <c r="M1175">
        <v>15</v>
      </c>
      <c r="N1175">
        <v>0</v>
      </c>
      <c r="O1175">
        <v>0</v>
      </c>
      <c r="P1175">
        <v>0</v>
      </c>
      <c r="Q1175" s="26">
        <v>0</v>
      </c>
    </row>
    <row r="1176" spans="1:17">
      <c r="A1176" s="32">
        <v>44271</v>
      </c>
      <c r="B1176" t="s">
        <v>153</v>
      </c>
      <c r="C1176">
        <v>446386</v>
      </c>
      <c r="D1176">
        <v>8445833</v>
      </c>
      <c r="F1176" t="s">
        <v>276</v>
      </c>
      <c r="G1176" t="s">
        <v>276</v>
      </c>
      <c r="H1176">
        <v>12128</v>
      </c>
      <c r="I1176" t="s">
        <v>276</v>
      </c>
      <c r="J1176">
        <v>337</v>
      </c>
      <c r="K1176" t="s">
        <v>276</v>
      </c>
      <c r="L1176" t="s">
        <v>276</v>
      </c>
      <c r="M1176">
        <v>425341</v>
      </c>
      <c r="N1176">
        <v>8620</v>
      </c>
      <c r="O1176">
        <v>67446</v>
      </c>
      <c r="P1176">
        <v>1470</v>
      </c>
      <c r="Q1176" s="26">
        <v>0</v>
      </c>
    </row>
    <row r="1177" spans="1:17">
      <c r="A1177" s="32">
        <v>44271</v>
      </c>
      <c r="B1177" t="s">
        <v>154</v>
      </c>
      <c r="C1177">
        <v>2287</v>
      </c>
      <c r="D1177">
        <v>553431</v>
      </c>
      <c r="E1177" t="s">
        <v>276</v>
      </c>
      <c r="F1177" t="s">
        <v>276</v>
      </c>
      <c r="G1177" t="s">
        <v>276</v>
      </c>
      <c r="H1177">
        <v>59</v>
      </c>
      <c r="I1177" t="s">
        <v>276</v>
      </c>
      <c r="J1177">
        <v>0</v>
      </c>
      <c r="K1177" t="s">
        <v>276</v>
      </c>
      <c r="L1177" t="s">
        <v>276</v>
      </c>
      <c r="M1177">
        <v>2226</v>
      </c>
      <c r="N1177">
        <v>2</v>
      </c>
      <c r="O1177">
        <v>0</v>
      </c>
      <c r="P1177">
        <v>0</v>
      </c>
      <c r="Q1177" s="26">
        <v>0</v>
      </c>
    </row>
    <row r="1178" spans="1:17">
      <c r="A1178" s="32">
        <v>44271</v>
      </c>
      <c r="B1178" t="s">
        <v>155</v>
      </c>
      <c r="C1178">
        <v>15</v>
      </c>
      <c r="D1178">
        <v>829</v>
      </c>
      <c r="E1178" t="s">
        <v>276</v>
      </c>
      <c r="F1178" t="s">
        <v>276</v>
      </c>
      <c r="G1178" t="s">
        <v>276</v>
      </c>
      <c r="H1178">
        <v>0</v>
      </c>
      <c r="I1178" t="s">
        <v>276</v>
      </c>
      <c r="J1178">
        <v>0</v>
      </c>
      <c r="K1178" t="s">
        <v>276</v>
      </c>
      <c r="L1178" t="s">
        <v>276</v>
      </c>
      <c r="M1178">
        <v>15</v>
      </c>
      <c r="N1178">
        <v>0</v>
      </c>
      <c r="O1178">
        <v>0</v>
      </c>
      <c r="P1178">
        <v>0</v>
      </c>
      <c r="Q1178" s="26">
        <v>0</v>
      </c>
    </row>
    <row r="1179" spans="1:17">
      <c r="A1179" s="32">
        <v>44272</v>
      </c>
      <c r="B1179" t="s">
        <v>153</v>
      </c>
      <c r="C1179">
        <v>447409</v>
      </c>
      <c r="D1179">
        <v>8493609</v>
      </c>
      <c r="F1179" t="s">
        <v>276</v>
      </c>
      <c r="G1179" t="s">
        <v>276</v>
      </c>
      <c r="H1179">
        <v>11964</v>
      </c>
      <c r="I1179" t="s">
        <v>276</v>
      </c>
      <c r="J1179">
        <v>335</v>
      </c>
      <c r="K1179" t="s">
        <v>276</v>
      </c>
      <c r="L1179" t="s">
        <v>276</v>
      </c>
      <c r="M1179">
        <v>426539</v>
      </c>
      <c r="N1179">
        <v>8676</v>
      </c>
      <c r="O1179">
        <v>73352</v>
      </c>
      <c r="P1179">
        <v>4942</v>
      </c>
      <c r="Q1179" s="26">
        <v>0</v>
      </c>
    </row>
    <row r="1180" spans="1:17">
      <c r="A1180" s="32">
        <v>44272</v>
      </c>
      <c r="B1180" t="s">
        <v>154</v>
      </c>
      <c r="C1180">
        <v>2289</v>
      </c>
      <c r="D1180">
        <v>555715</v>
      </c>
      <c r="E1180" t="s">
        <v>276</v>
      </c>
      <c r="F1180" t="s">
        <v>276</v>
      </c>
      <c r="G1180" t="s">
        <v>276</v>
      </c>
      <c r="H1180">
        <v>58</v>
      </c>
      <c r="I1180" t="s">
        <v>276</v>
      </c>
      <c r="J1180">
        <v>0</v>
      </c>
      <c r="K1180" t="s">
        <v>276</v>
      </c>
      <c r="L1180" t="s">
        <v>276</v>
      </c>
      <c r="M1180">
        <v>2229</v>
      </c>
      <c r="N1180">
        <v>2</v>
      </c>
      <c r="O1180">
        <v>0</v>
      </c>
      <c r="P1180">
        <v>0</v>
      </c>
      <c r="Q1180" s="26">
        <v>0</v>
      </c>
    </row>
    <row r="1181" spans="1:17">
      <c r="A1181" s="32">
        <v>44272</v>
      </c>
      <c r="B1181" t="s">
        <v>155</v>
      </c>
      <c r="C1181">
        <v>15</v>
      </c>
      <c r="D1181">
        <v>829</v>
      </c>
      <c r="E1181" t="s">
        <v>276</v>
      </c>
      <c r="F1181" t="s">
        <v>276</v>
      </c>
      <c r="G1181" t="s">
        <v>276</v>
      </c>
      <c r="H1181">
        <v>0</v>
      </c>
      <c r="I1181" t="s">
        <v>276</v>
      </c>
      <c r="J1181">
        <v>0</v>
      </c>
      <c r="K1181" t="s">
        <v>276</v>
      </c>
      <c r="L1181" t="s">
        <v>276</v>
      </c>
      <c r="M1181">
        <v>15</v>
      </c>
      <c r="N1181">
        <v>0</v>
      </c>
      <c r="O1181">
        <v>0</v>
      </c>
      <c r="P1181">
        <v>0</v>
      </c>
      <c r="Q1181" s="26">
        <v>0</v>
      </c>
    </row>
    <row r="1182" spans="1:17">
      <c r="A1182" s="32">
        <v>44273</v>
      </c>
      <c r="B1182" t="s">
        <v>153</v>
      </c>
      <c r="C1182">
        <v>448868</v>
      </c>
      <c r="D1182">
        <v>8578528</v>
      </c>
      <c r="F1182" t="s">
        <v>276</v>
      </c>
      <c r="G1182" t="s">
        <v>276</v>
      </c>
      <c r="H1182">
        <v>12217</v>
      </c>
      <c r="I1182" t="s">
        <v>276</v>
      </c>
      <c r="J1182">
        <v>325</v>
      </c>
      <c r="K1182" t="s">
        <v>276</v>
      </c>
      <c r="L1182" t="s">
        <v>276</v>
      </c>
      <c r="M1182">
        <v>427650</v>
      </c>
      <c r="N1182">
        <v>8715</v>
      </c>
      <c r="O1182">
        <v>67217</v>
      </c>
      <c r="P1182">
        <v>4000</v>
      </c>
      <c r="Q1182" s="26">
        <v>0</v>
      </c>
    </row>
    <row r="1183" spans="1:17">
      <c r="A1183" s="32">
        <v>44273</v>
      </c>
      <c r="B1183" t="s">
        <v>154</v>
      </c>
      <c r="C1183">
        <v>2303</v>
      </c>
      <c r="D1183">
        <v>557940</v>
      </c>
      <c r="E1183" t="s">
        <v>276</v>
      </c>
      <c r="F1183" t="s">
        <v>276</v>
      </c>
      <c r="G1183" t="s">
        <v>276</v>
      </c>
      <c r="H1183">
        <v>68</v>
      </c>
      <c r="I1183" t="s">
        <v>276</v>
      </c>
      <c r="J1183">
        <v>0</v>
      </c>
      <c r="K1183" t="s">
        <v>276</v>
      </c>
      <c r="L1183" t="s">
        <v>276</v>
      </c>
      <c r="M1183">
        <v>2233</v>
      </c>
      <c r="N1183">
        <v>2</v>
      </c>
      <c r="O1183">
        <v>0</v>
      </c>
      <c r="P1183">
        <v>0</v>
      </c>
      <c r="Q1183" s="26">
        <v>0</v>
      </c>
    </row>
    <row r="1184" spans="1:17">
      <c r="A1184" s="32">
        <v>44273</v>
      </c>
      <c r="B1184" t="s">
        <v>155</v>
      </c>
      <c r="C1184">
        <v>15</v>
      </c>
      <c r="D1184">
        <v>829</v>
      </c>
      <c r="E1184" t="s">
        <v>276</v>
      </c>
      <c r="F1184" t="s">
        <v>276</v>
      </c>
      <c r="G1184" t="s">
        <v>276</v>
      </c>
      <c r="H1184">
        <v>0</v>
      </c>
      <c r="I1184" t="s">
        <v>276</v>
      </c>
      <c r="J1184">
        <v>0</v>
      </c>
      <c r="K1184" t="s">
        <v>276</v>
      </c>
      <c r="L1184" t="s">
        <v>276</v>
      </c>
      <c r="M1184">
        <v>15</v>
      </c>
      <c r="N1184">
        <v>0</v>
      </c>
      <c r="O1184">
        <v>0</v>
      </c>
      <c r="P1184">
        <v>0</v>
      </c>
      <c r="Q1184" s="26">
        <v>0</v>
      </c>
    </row>
    <row r="1185" spans="1:17">
      <c r="A1185" s="32">
        <v>44274</v>
      </c>
      <c r="B1185" t="s">
        <v>153</v>
      </c>
      <c r="C1185">
        <v>450377</v>
      </c>
      <c r="D1185">
        <v>8633427</v>
      </c>
      <c r="F1185" t="s">
        <v>276</v>
      </c>
      <c r="G1185" t="s">
        <v>276</v>
      </c>
      <c r="H1185">
        <v>12570</v>
      </c>
      <c r="I1185" t="s">
        <v>276</v>
      </c>
      <c r="J1185">
        <v>330</v>
      </c>
      <c r="K1185" t="s">
        <v>276</v>
      </c>
      <c r="L1185" t="s">
        <v>276</v>
      </c>
      <c r="M1185">
        <v>428677</v>
      </c>
      <c r="N1185">
        <v>8756</v>
      </c>
      <c r="O1185">
        <v>63041</v>
      </c>
      <c r="P1185">
        <v>7092</v>
      </c>
      <c r="Q1185" s="26">
        <v>0</v>
      </c>
    </row>
    <row r="1186" spans="1:17">
      <c r="A1186" s="32">
        <v>44274</v>
      </c>
      <c r="B1186" t="s">
        <v>154</v>
      </c>
      <c r="C1186">
        <v>2310</v>
      </c>
      <c r="D1186">
        <v>560131</v>
      </c>
      <c r="E1186" t="s">
        <v>276</v>
      </c>
      <c r="F1186" t="s">
        <v>276</v>
      </c>
      <c r="G1186" t="s">
        <v>276</v>
      </c>
      <c r="H1186">
        <v>73</v>
      </c>
      <c r="I1186" t="s">
        <v>276</v>
      </c>
      <c r="J1186">
        <v>0</v>
      </c>
      <c r="K1186" t="s">
        <v>276</v>
      </c>
      <c r="L1186" t="s">
        <v>276</v>
      </c>
      <c r="M1186">
        <v>2235</v>
      </c>
      <c r="N1186">
        <v>2</v>
      </c>
      <c r="O1186">
        <v>0</v>
      </c>
      <c r="P1186">
        <v>0</v>
      </c>
      <c r="Q1186" s="26">
        <v>0</v>
      </c>
    </row>
    <row r="1187" spans="1:17">
      <c r="A1187" s="32">
        <v>44274</v>
      </c>
      <c r="B1187" t="s">
        <v>155</v>
      </c>
      <c r="C1187">
        <v>15</v>
      </c>
      <c r="D1187">
        <v>829</v>
      </c>
      <c r="E1187" t="s">
        <v>276</v>
      </c>
      <c r="F1187" t="s">
        <v>276</v>
      </c>
      <c r="G1187" t="s">
        <v>276</v>
      </c>
      <c r="H1187">
        <v>0</v>
      </c>
      <c r="I1187" t="s">
        <v>276</v>
      </c>
      <c r="J1187">
        <v>0</v>
      </c>
      <c r="K1187" t="s">
        <v>276</v>
      </c>
      <c r="L1187" t="s">
        <v>276</v>
      </c>
      <c r="M1187">
        <v>15</v>
      </c>
      <c r="N1187">
        <v>0</v>
      </c>
      <c r="O1187">
        <v>0</v>
      </c>
      <c r="P1187">
        <v>0</v>
      </c>
      <c r="Q1187" s="26">
        <v>0</v>
      </c>
    </row>
    <row r="1188" spans="1:17">
      <c r="A1188" s="32">
        <v>44275</v>
      </c>
      <c r="B1188" t="s">
        <v>153</v>
      </c>
      <c r="C1188">
        <v>451830</v>
      </c>
      <c r="D1188">
        <v>8704728</v>
      </c>
      <c r="F1188" t="s">
        <v>276</v>
      </c>
      <c r="G1188" t="s">
        <v>276</v>
      </c>
      <c r="H1188">
        <v>12849</v>
      </c>
      <c r="I1188" t="s">
        <v>276</v>
      </c>
      <c r="J1188">
        <v>332</v>
      </c>
      <c r="K1188" t="s">
        <v>276</v>
      </c>
      <c r="L1188" t="s">
        <v>276</v>
      </c>
      <c r="M1188">
        <v>429877</v>
      </c>
      <c r="N1188">
        <v>8788</v>
      </c>
      <c r="O1188">
        <v>0</v>
      </c>
      <c r="P1188">
        <v>0</v>
      </c>
      <c r="Q1188" s="26">
        <v>0</v>
      </c>
    </row>
    <row r="1189" spans="1:17">
      <c r="A1189" s="32">
        <v>44275</v>
      </c>
      <c r="B1189" t="s">
        <v>154</v>
      </c>
      <c r="C1189">
        <v>2313</v>
      </c>
      <c r="D1189">
        <v>562309</v>
      </c>
      <c r="E1189" t="s">
        <v>276</v>
      </c>
      <c r="F1189" t="s">
        <v>276</v>
      </c>
      <c r="G1189" t="s">
        <v>276</v>
      </c>
      <c r="H1189">
        <v>75</v>
      </c>
      <c r="I1189" t="s">
        <v>276</v>
      </c>
      <c r="J1189">
        <v>0</v>
      </c>
      <c r="K1189" t="s">
        <v>276</v>
      </c>
      <c r="L1189" t="s">
        <v>276</v>
      </c>
      <c r="M1189">
        <v>2236</v>
      </c>
      <c r="N1189">
        <v>2</v>
      </c>
      <c r="O1189">
        <v>0</v>
      </c>
      <c r="P1189">
        <v>0</v>
      </c>
      <c r="Q1189" s="26">
        <v>0</v>
      </c>
    </row>
    <row r="1190" spans="1:17">
      <c r="A1190" s="32">
        <v>44275</v>
      </c>
      <c r="B1190" t="s">
        <v>155</v>
      </c>
      <c r="C1190">
        <v>15</v>
      </c>
      <c r="D1190">
        <v>829</v>
      </c>
      <c r="E1190" t="s">
        <v>276</v>
      </c>
      <c r="F1190" t="s">
        <v>276</v>
      </c>
      <c r="G1190" t="s">
        <v>276</v>
      </c>
      <c r="H1190">
        <v>0</v>
      </c>
      <c r="I1190" t="s">
        <v>276</v>
      </c>
      <c r="J1190">
        <v>0</v>
      </c>
      <c r="K1190" t="s">
        <v>276</v>
      </c>
      <c r="L1190" t="s">
        <v>276</v>
      </c>
      <c r="M1190">
        <v>15</v>
      </c>
      <c r="N1190">
        <v>0</v>
      </c>
      <c r="O1190">
        <v>0</v>
      </c>
      <c r="P1190">
        <v>0</v>
      </c>
      <c r="Q1190" s="26">
        <v>0</v>
      </c>
    </row>
    <row r="1191" spans="1:17">
      <c r="A1191" s="32">
        <v>44276</v>
      </c>
      <c r="B1191" t="s">
        <v>153</v>
      </c>
      <c r="C1191">
        <v>453304</v>
      </c>
      <c r="D1191">
        <v>8735386</v>
      </c>
      <c r="F1191" t="s">
        <v>276</v>
      </c>
      <c r="G1191" t="s">
        <v>276</v>
      </c>
      <c r="H1191">
        <v>13302</v>
      </c>
      <c r="I1191" t="s">
        <v>276</v>
      </c>
      <c r="J1191">
        <v>324</v>
      </c>
      <c r="K1191" t="s">
        <v>276</v>
      </c>
      <c r="L1191" t="s">
        <v>276</v>
      </c>
      <c r="M1191">
        <v>430898</v>
      </c>
      <c r="N1191">
        <v>8810</v>
      </c>
      <c r="O1191">
        <v>0</v>
      </c>
      <c r="P1191">
        <v>0</v>
      </c>
      <c r="Q1191" s="26">
        <v>0</v>
      </c>
    </row>
    <row r="1192" spans="1:17">
      <c r="A1192" s="32">
        <v>44276</v>
      </c>
      <c r="B1192" t="s">
        <v>154</v>
      </c>
      <c r="C1192">
        <v>2319</v>
      </c>
      <c r="D1192">
        <v>565106</v>
      </c>
      <c r="E1192" t="s">
        <v>276</v>
      </c>
      <c r="F1192" t="s">
        <v>276</v>
      </c>
      <c r="G1192" t="s">
        <v>276</v>
      </c>
      <c r="H1192">
        <v>81</v>
      </c>
      <c r="I1192" t="s">
        <v>276</v>
      </c>
      <c r="J1192">
        <v>0</v>
      </c>
      <c r="K1192" t="s">
        <v>276</v>
      </c>
      <c r="L1192" t="s">
        <v>276</v>
      </c>
      <c r="M1192">
        <v>2236</v>
      </c>
      <c r="N1192">
        <v>2</v>
      </c>
      <c r="O1192">
        <v>0</v>
      </c>
      <c r="P1192">
        <v>0</v>
      </c>
      <c r="Q1192" s="26">
        <v>0</v>
      </c>
    </row>
    <row r="1193" spans="1:17">
      <c r="A1193" s="32">
        <v>44276</v>
      </c>
      <c r="B1193" t="s">
        <v>155</v>
      </c>
      <c r="C1193">
        <v>15</v>
      </c>
      <c r="D1193">
        <v>829</v>
      </c>
      <c r="E1193" t="s">
        <v>276</v>
      </c>
      <c r="F1193" t="s">
        <v>276</v>
      </c>
      <c r="G1193" t="s">
        <v>276</v>
      </c>
      <c r="H1193">
        <v>0</v>
      </c>
      <c r="I1193" t="s">
        <v>276</v>
      </c>
      <c r="J1193">
        <v>0</v>
      </c>
      <c r="K1193" t="s">
        <v>276</v>
      </c>
      <c r="L1193" t="s">
        <v>276</v>
      </c>
      <c r="M1193">
        <v>15</v>
      </c>
      <c r="N1193">
        <v>0</v>
      </c>
      <c r="O1193">
        <v>0</v>
      </c>
      <c r="P1193">
        <v>0</v>
      </c>
      <c r="Q1193" s="26">
        <v>0</v>
      </c>
    </row>
    <row r="1194" spans="1:17">
      <c r="A1194" s="32">
        <v>44277</v>
      </c>
      <c r="B1194" t="s">
        <v>153</v>
      </c>
      <c r="C1194">
        <v>454438</v>
      </c>
      <c r="D1194">
        <v>8752383</v>
      </c>
      <c r="F1194" t="s">
        <v>276</v>
      </c>
      <c r="G1194" t="s">
        <v>276</v>
      </c>
      <c r="H1194">
        <v>13271</v>
      </c>
      <c r="I1194" t="s">
        <v>276</v>
      </c>
      <c r="J1194">
        <v>324</v>
      </c>
      <c r="K1194" t="s">
        <v>276</v>
      </c>
      <c r="L1194" t="s">
        <v>276</v>
      </c>
      <c r="M1194">
        <v>432017</v>
      </c>
      <c r="N1194">
        <v>8833</v>
      </c>
      <c r="O1194">
        <v>70115</v>
      </c>
      <c r="P1194">
        <v>3748</v>
      </c>
      <c r="Q1194" s="26">
        <v>0</v>
      </c>
    </row>
    <row r="1195" spans="1:17">
      <c r="A1195" s="32">
        <v>44277</v>
      </c>
      <c r="B1195" t="s">
        <v>154</v>
      </c>
      <c r="C1195">
        <v>2328</v>
      </c>
      <c r="D1195">
        <v>567416</v>
      </c>
      <c r="E1195" t="s">
        <v>276</v>
      </c>
      <c r="F1195" t="s">
        <v>276</v>
      </c>
      <c r="G1195" t="s">
        <v>276</v>
      </c>
      <c r="H1195">
        <v>84</v>
      </c>
      <c r="I1195" t="s">
        <v>276</v>
      </c>
      <c r="J1195">
        <v>0</v>
      </c>
      <c r="K1195" t="s">
        <v>276</v>
      </c>
      <c r="L1195" t="s">
        <v>276</v>
      </c>
      <c r="M1195">
        <v>2242</v>
      </c>
      <c r="N1195">
        <v>2</v>
      </c>
      <c r="O1195">
        <v>0</v>
      </c>
      <c r="P1195">
        <v>0</v>
      </c>
      <c r="Q1195" s="26">
        <v>0</v>
      </c>
    </row>
    <row r="1196" spans="1:17">
      <c r="A1196" s="32">
        <v>44277</v>
      </c>
      <c r="B1196" t="s">
        <v>155</v>
      </c>
      <c r="C1196">
        <v>15</v>
      </c>
      <c r="D1196">
        <v>829</v>
      </c>
      <c r="E1196" t="s">
        <v>276</v>
      </c>
      <c r="F1196" t="s">
        <v>276</v>
      </c>
      <c r="G1196" t="s">
        <v>276</v>
      </c>
      <c r="H1196">
        <v>0</v>
      </c>
      <c r="I1196" t="s">
        <v>276</v>
      </c>
      <c r="J1196">
        <v>0</v>
      </c>
      <c r="K1196" t="s">
        <v>276</v>
      </c>
      <c r="L1196" t="s">
        <v>276</v>
      </c>
      <c r="M1196">
        <v>15</v>
      </c>
      <c r="N1196">
        <v>0</v>
      </c>
      <c r="O1196">
        <v>0</v>
      </c>
      <c r="P1196">
        <v>0</v>
      </c>
      <c r="Q1196" s="26">
        <v>0</v>
      </c>
    </row>
    <row r="1197" spans="1:17">
      <c r="A1197" s="32">
        <v>44278</v>
      </c>
      <c r="B1197" t="s">
        <v>153</v>
      </c>
      <c r="C1197">
        <v>455406</v>
      </c>
      <c r="D1197">
        <v>8803852</v>
      </c>
      <c r="F1197" t="s">
        <v>276</v>
      </c>
      <c r="G1197" t="s">
        <v>276</v>
      </c>
      <c r="H1197">
        <v>13131</v>
      </c>
      <c r="I1197" t="s">
        <v>276</v>
      </c>
      <c r="J1197">
        <v>320</v>
      </c>
      <c r="K1197" t="s">
        <v>276</v>
      </c>
      <c r="L1197" t="s">
        <v>276</v>
      </c>
      <c r="M1197">
        <v>433099</v>
      </c>
      <c r="N1197">
        <v>8859</v>
      </c>
      <c r="O1197">
        <v>43801</v>
      </c>
      <c r="P1197">
        <v>2627</v>
      </c>
      <c r="Q1197" s="26">
        <v>0</v>
      </c>
    </row>
    <row r="1198" spans="1:17">
      <c r="A1198" s="32">
        <v>44278</v>
      </c>
      <c r="B1198" t="s">
        <v>154</v>
      </c>
      <c r="C1198">
        <v>2333</v>
      </c>
      <c r="D1198">
        <v>570164</v>
      </c>
      <c r="E1198" t="s">
        <v>276</v>
      </c>
      <c r="F1198" t="s">
        <v>276</v>
      </c>
      <c r="G1198" t="s">
        <v>276</v>
      </c>
      <c r="H1198">
        <v>84</v>
      </c>
      <c r="I1198" t="s">
        <v>276</v>
      </c>
      <c r="J1198">
        <v>0</v>
      </c>
      <c r="K1198" t="s">
        <v>276</v>
      </c>
      <c r="L1198" t="s">
        <v>276</v>
      </c>
      <c r="M1198">
        <v>2247</v>
      </c>
      <c r="N1198">
        <v>2</v>
      </c>
      <c r="O1198">
        <v>0</v>
      </c>
      <c r="P1198">
        <v>0</v>
      </c>
      <c r="Q1198" s="26">
        <v>0</v>
      </c>
    </row>
    <row r="1199" spans="1:17">
      <c r="A1199" s="32">
        <v>44278</v>
      </c>
      <c r="B1199" t="s">
        <v>155</v>
      </c>
      <c r="C1199">
        <v>15</v>
      </c>
      <c r="D1199">
        <v>829</v>
      </c>
      <c r="E1199" t="s">
        <v>276</v>
      </c>
      <c r="F1199" t="s">
        <v>276</v>
      </c>
      <c r="G1199" t="s">
        <v>276</v>
      </c>
      <c r="H1199">
        <v>0</v>
      </c>
      <c r="I1199" t="s">
        <v>276</v>
      </c>
      <c r="J1199">
        <v>0</v>
      </c>
      <c r="K1199" t="s">
        <v>276</v>
      </c>
      <c r="L1199" t="s">
        <v>276</v>
      </c>
      <c r="M1199">
        <v>15</v>
      </c>
      <c r="N1199">
        <v>0</v>
      </c>
      <c r="O1199">
        <v>0</v>
      </c>
      <c r="P1199">
        <v>0</v>
      </c>
      <c r="Q1199" s="26">
        <v>0</v>
      </c>
    </row>
    <row r="1200" spans="1:17">
      <c r="A1200" s="32">
        <v>44279</v>
      </c>
      <c r="B1200" t="s">
        <v>153</v>
      </c>
      <c r="C1200">
        <v>456691</v>
      </c>
      <c r="D1200">
        <v>8856567</v>
      </c>
      <c r="F1200" t="s">
        <v>276</v>
      </c>
      <c r="G1200" t="s">
        <v>276</v>
      </c>
      <c r="H1200">
        <v>13325</v>
      </c>
      <c r="I1200" t="s">
        <v>276</v>
      </c>
      <c r="J1200">
        <v>328</v>
      </c>
      <c r="K1200" t="s">
        <v>276</v>
      </c>
      <c r="L1200" t="s">
        <v>276</v>
      </c>
      <c r="M1200">
        <v>434195</v>
      </c>
      <c r="N1200">
        <v>8906</v>
      </c>
      <c r="O1200">
        <v>38731</v>
      </c>
      <c r="P1200">
        <v>3323</v>
      </c>
      <c r="Q1200" s="26">
        <v>0</v>
      </c>
    </row>
    <row r="1201" spans="1:17">
      <c r="A1201" s="32">
        <v>44279</v>
      </c>
      <c r="B1201" t="s">
        <v>154</v>
      </c>
      <c r="C1201">
        <v>2337</v>
      </c>
      <c r="D1201">
        <v>571717</v>
      </c>
      <c r="E1201" t="s">
        <v>276</v>
      </c>
      <c r="F1201" t="s">
        <v>276</v>
      </c>
      <c r="G1201" t="s">
        <v>276</v>
      </c>
      <c r="H1201">
        <v>82</v>
      </c>
      <c r="I1201" t="s">
        <v>276</v>
      </c>
      <c r="J1201">
        <v>0</v>
      </c>
      <c r="K1201" t="s">
        <v>276</v>
      </c>
      <c r="L1201" t="s">
        <v>276</v>
      </c>
      <c r="M1201">
        <v>2253</v>
      </c>
      <c r="N1201">
        <v>2</v>
      </c>
      <c r="O1201">
        <v>0</v>
      </c>
      <c r="P1201">
        <v>0</v>
      </c>
      <c r="Q1201" s="26">
        <v>0</v>
      </c>
    </row>
    <row r="1202" spans="1:17">
      <c r="A1202" s="32">
        <v>44279</v>
      </c>
      <c r="B1202" t="s">
        <v>155</v>
      </c>
      <c r="C1202">
        <v>15</v>
      </c>
      <c r="D1202">
        <v>829</v>
      </c>
      <c r="E1202" t="s">
        <v>276</v>
      </c>
      <c r="F1202" t="s">
        <v>276</v>
      </c>
      <c r="G1202" t="s">
        <v>276</v>
      </c>
      <c r="H1202">
        <v>0</v>
      </c>
      <c r="I1202" t="s">
        <v>276</v>
      </c>
      <c r="J1202">
        <v>0</v>
      </c>
      <c r="K1202" t="s">
        <v>276</v>
      </c>
      <c r="L1202" t="s">
        <v>276</v>
      </c>
      <c r="M1202">
        <v>15</v>
      </c>
      <c r="N1202">
        <v>0</v>
      </c>
      <c r="O1202">
        <v>0</v>
      </c>
      <c r="P1202">
        <v>0</v>
      </c>
      <c r="Q1202" s="26">
        <v>0</v>
      </c>
    </row>
    <row r="1203" spans="1:17">
      <c r="A1203" s="32">
        <v>44280</v>
      </c>
      <c r="B1203" t="s">
        <v>153</v>
      </c>
      <c r="C1203">
        <v>458539</v>
      </c>
      <c r="D1203">
        <v>8916541</v>
      </c>
      <c r="F1203" t="s">
        <v>276</v>
      </c>
      <c r="G1203" t="s">
        <v>276</v>
      </c>
      <c r="H1203">
        <v>13833</v>
      </c>
      <c r="I1203" t="s">
        <v>276</v>
      </c>
      <c r="J1203">
        <v>325</v>
      </c>
      <c r="K1203" t="s">
        <v>276</v>
      </c>
      <c r="L1203" t="s">
        <v>276</v>
      </c>
      <c r="M1203">
        <v>435429</v>
      </c>
      <c r="N1203">
        <v>8936</v>
      </c>
      <c r="O1203">
        <v>31571</v>
      </c>
      <c r="P1203">
        <v>2371</v>
      </c>
      <c r="Q1203" s="26">
        <v>0</v>
      </c>
    </row>
    <row r="1204" spans="1:17">
      <c r="A1204" s="32">
        <v>44280</v>
      </c>
      <c r="B1204" t="s">
        <v>154</v>
      </c>
      <c r="C1204">
        <v>2343</v>
      </c>
      <c r="D1204">
        <v>573331</v>
      </c>
      <c r="E1204" t="s">
        <v>276</v>
      </c>
      <c r="F1204" t="s">
        <v>276</v>
      </c>
      <c r="G1204" t="s">
        <v>276</v>
      </c>
      <c r="H1204">
        <v>83</v>
      </c>
      <c r="I1204" t="s">
        <v>276</v>
      </c>
      <c r="J1204">
        <v>0</v>
      </c>
      <c r="K1204" t="s">
        <v>276</v>
      </c>
      <c r="L1204" t="s">
        <v>276</v>
      </c>
      <c r="M1204">
        <v>2258</v>
      </c>
      <c r="N1204">
        <v>2</v>
      </c>
      <c r="O1204">
        <v>0</v>
      </c>
      <c r="P1204">
        <v>0</v>
      </c>
      <c r="Q1204" s="26">
        <v>0</v>
      </c>
    </row>
    <row r="1205" spans="1:17">
      <c r="A1205" s="32">
        <v>44280</v>
      </c>
      <c r="B1205" t="s">
        <v>155</v>
      </c>
      <c r="C1205">
        <v>15</v>
      </c>
      <c r="D1205">
        <v>829</v>
      </c>
      <c r="E1205" t="s">
        <v>276</v>
      </c>
      <c r="F1205" t="s">
        <v>276</v>
      </c>
      <c r="G1205" t="s">
        <v>276</v>
      </c>
      <c r="H1205">
        <v>0</v>
      </c>
      <c r="I1205" t="s">
        <v>276</v>
      </c>
      <c r="J1205">
        <v>0</v>
      </c>
      <c r="K1205" t="s">
        <v>276</v>
      </c>
      <c r="L1205" t="s">
        <v>276</v>
      </c>
      <c r="M1205">
        <v>15</v>
      </c>
      <c r="N1205">
        <v>0</v>
      </c>
      <c r="O1205">
        <v>0</v>
      </c>
      <c r="P1205">
        <v>0</v>
      </c>
      <c r="Q1205" s="26">
        <v>0</v>
      </c>
    </row>
    <row r="1206" spans="1:17">
      <c r="A1206" s="32">
        <v>44281</v>
      </c>
      <c r="B1206" t="s">
        <v>153</v>
      </c>
      <c r="C1206">
        <v>460478</v>
      </c>
      <c r="D1206">
        <v>8979186</v>
      </c>
      <c r="F1206" t="s">
        <v>276</v>
      </c>
      <c r="G1206" t="s">
        <v>276</v>
      </c>
      <c r="H1206">
        <v>14571</v>
      </c>
      <c r="I1206" t="s">
        <v>276</v>
      </c>
      <c r="J1206">
        <v>323</v>
      </c>
      <c r="K1206" t="s">
        <v>276</v>
      </c>
      <c r="L1206" t="s">
        <v>276</v>
      </c>
      <c r="M1206">
        <v>436604</v>
      </c>
      <c r="N1206">
        <v>8965</v>
      </c>
      <c r="O1206">
        <v>43993</v>
      </c>
      <c r="P1206">
        <v>3754</v>
      </c>
      <c r="Q1206" s="26">
        <v>0</v>
      </c>
    </row>
    <row r="1207" spans="1:17">
      <c r="A1207" s="32">
        <v>44281</v>
      </c>
      <c r="B1207" t="s">
        <v>154</v>
      </c>
      <c r="C1207">
        <v>2347</v>
      </c>
      <c r="D1207">
        <v>575034</v>
      </c>
      <c r="E1207" t="s">
        <v>276</v>
      </c>
      <c r="F1207" t="s">
        <v>276</v>
      </c>
      <c r="G1207" t="s">
        <v>276</v>
      </c>
      <c r="H1207">
        <v>85</v>
      </c>
      <c r="I1207" t="s">
        <v>276</v>
      </c>
      <c r="J1207">
        <v>0</v>
      </c>
      <c r="K1207" t="s">
        <v>276</v>
      </c>
      <c r="L1207" t="s">
        <v>276</v>
      </c>
      <c r="M1207">
        <v>2260</v>
      </c>
      <c r="N1207">
        <v>2</v>
      </c>
      <c r="O1207">
        <v>0</v>
      </c>
      <c r="P1207">
        <v>0</v>
      </c>
      <c r="Q1207" s="26">
        <v>0</v>
      </c>
    </row>
    <row r="1208" spans="1:17">
      <c r="A1208" s="32">
        <v>44281</v>
      </c>
      <c r="B1208" t="s">
        <v>155</v>
      </c>
      <c r="C1208">
        <v>15</v>
      </c>
      <c r="D1208">
        <v>829</v>
      </c>
      <c r="E1208" t="s">
        <v>276</v>
      </c>
      <c r="F1208" t="s">
        <v>276</v>
      </c>
      <c r="G1208" t="s">
        <v>276</v>
      </c>
      <c r="H1208">
        <v>0</v>
      </c>
      <c r="I1208" t="s">
        <v>276</v>
      </c>
      <c r="J1208">
        <v>0</v>
      </c>
      <c r="K1208" t="s">
        <v>276</v>
      </c>
      <c r="L1208" t="s">
        <v>276</v>
      </c>
      <c r="M1208">
        <v>15</v>
      </c>
      <c r="N1208">
        <v>0</v>
      </c>
      <c r="O1208">
        <v>0</v>
      </c>
      <c r="P1208">
        <v>0</v>
      </c>
      <c r="Q1208" s="26">
        <v>0</v>
      </c>
    </row>
    <row r="1209" spans="1:17">
      <c r="A1209" s="32">
        <v>44282</v>
      </c>
      <c r="B1209" t="s">
        <v>153</v>
      </c>
      <c r="C1209">
        <v>462499</v>
      </c>
      <c r="D1209">
        <v>9046482</v>
      </c>
      <c r="F1209" t="s">
        <v>276</v>
      </c>
      <c r="G1209" t="s">
        <v>276</v>
      </c>
      <c r="H1209">
        <v>15239</v>
      </c>
      <c r="I1209" t="s">
        <v>276</v>
      </c>
      <c r="J1209">
        <v>331</v>
      </c>
      <c r="K1209" t="s">
        <v>276</v>
      </c>
      <c r="L1209" t="s">
        <v>276</v>
      </c>
      <c r="M1209">
        <v>437918</v>
      </c>
      <c r="N1209">
        <v>8996</v>
      </c>
      <c r="O1209">
        <v>0</v>
      </c>
      <c r="P1209">
        <v>0</v>
      </c>
      <c r="Q1209" s="26">
        <v>0</v>
      </c>
    </row>
    <row r="1210" spans="1:17">
      <c r="A1210" s="32">
        <v>44282</v>
      </c>
      <c r="B1210" t="s">
        <v>154</v>
      </c>
      <c r="C1210">
        <v>2352</v>
      </c>
      <c r="D1210">
        <v>576766</v>
      </c>
      <c r="E1210" t="s">
        <v>276</v>
      </c>
      <c r="F1210" t="s">
        <v>276</v>
      </c>
      <c r="G1210" t="s">
        <v>276</v>
      </c>
      <c r="H1210">
        <v>83</v>
      </c>
      <c r="I1210" t="s">
        <v>276</v>
      </c>
      <c r="J1210">
        <v>0</v>
      </c>
      <c r="K1210" t="s">
        <v>276</v>
      </c>
      <c r="L1210" t="s">
        <v>276</v>
      </c>
      <c r="M1210">
        <v>2267</v>
      </c>
      <c r="N1210">
        <v>2</v>
      </c>
      <c r="O1210">
        <v>0</v>
      </c>
      <c r="P1210">
        <v>0</v>
      </c>
      <c r="Q1210" s="26">
        <v>0</v>
      </c>
    </row>
    <row r="1211" spans="1:17">
      <c r="A1211" s="32">
        <v>44282</v>
      </c>
      <c r="B1211" t="s">
        <v>155</v>
      </c>
      <c r="C1211">
        <v>15</v>
      </c>
      <c r="D1211">
        <v>829</v>
      </c>
      <c r="E1211" t="s">
        <v>276</v>
      </c>
      <c r="F1211" t="s">
        <v>276</v>
      </c>
      <c r="G1211" t="s">
        <v>276</v>
      </c>
      <c r="H1211">
        <v>0</v>
      </c>
      <c r="I1211" t="s">
        <v>276</v>
      </c>
      <c r="J1211">
        <v>0</v>
      </c>
      <c r="K1211" t="s">
        <v>276</v>
      </c>
      <c r="L1211" t="s">
        <v>276</v>
      </c>
      <c r="M1211">
        <v>15</v>
      </c>
      <c r="N1211">
        <v>0</v>
      </c>
      <c r="O1211">
        <v>0</v>
      </c>
      <c r="P1211">
        <v>0</v>
      </c>
      <c r="Q1211" s="26">
        <v>0</v>
      </c>
    </row>
    <row r="1212" spans="1:17">
      <c r="A1212" s="32">
        <v>44283</v>
      </c>
      <c r="B1212" t="s">
        <v>153</v>
      </c>
      <c r="C1212">
        <v>464470</v>
      </c>
      <c r="D1212">
        <v>9086073</v>
      </c>
      <c r="F1212" t="s">
        <v>276</v>
      </c>
      <c r="G1212" t="s">
        <v>276</v>
      </c>
      <c r="H1212">
        <v>16162</v>
      </c>
      <c r="I1212" t="s">
        <v>276</v>
      </c>
      <c r="J1212">
        <v>341</v>
      </c>
      <c r="K1212" t="s">
        <v>276</v>
      </c>
      <c r="L1212" t="s">
        <v>276</v>
      </c>
      <c r="M1212">
        <v>438955</v>
      </c>
      <c r="N1212">
        <v>9028</v>
      </c>
      <c r="O1212">
        <v>0</v>
      </c>
      <c r="P1212">
        <v>0</v>
      </c>
      <c r="Q1212" s="26">
        <v>0</v>
      </c>
    </row>
    <row r="1213" spans="1:17">
      <c r="A1213" s="32">
        <v>44283</v>
      </c>
      <c r="B1213" t="s">
        <v>154</v>
      </c>
      <c r="C1213">
        <v>2364</v>
      </c>
      <c r="D1213">
        <v>579131</v>
      </c>
      <c r="E1213" t="s">
        <v>276</v>
      </c>
      <c r="F1213" t="s">
        <v>276</v>
      </c>
      <c r="G1213" t="s">
        <v>276</v>
      </c>
      <c r="H1213">
        <v>94</v>
      </c>
      <c r="I1213" t="s">
        <v>276</v>
      </c>
      <c r="J1213">
        <v>0</v>
      </c>
      <c r="K1213" t="s">
        <v>276</v>
      </c>
      <c r="L1213" t="s">
        <v>276</v>
      </c>
      <c r="M1213">
        <v>2267</v>
      </c>
      <c r="N1213">
        <v>3</v>
      </c>
      <c r="O1213">
        <v>0</v>
      </c>
      <c r="P1213">
        <v>0</v>
      </c>
      <c r="Q1213" s="26">
        <v>0</v>
      </c>
    </row>
    <row r="1214" spans="1:17">
      <c r="A1214" s="32">
        <v>44283</v>
      </c>
      <c r="B1214" t="s">
        <v>155</v>
      </c>
      <c r="C1214">
        <v>15</v>
      </c>
      <c r="D1214">
        <v>829</v>
      </c>
      <c r="E1214" t="s">
        <v>276</v>
      </c>
      <c r="F1214" t="s">
        <v>276</v>
      </c>
      <c r="G1214" t="s">
        <v>276</v>
      </c>
      <c r="H1214">
        <v>0</v>
      </c>
      <c r="I1214" t="s">
        <v>276</v>
      </c>
      <c r="J1214">
        <v>0</v>
      </c>
      <c r="K1214" t="s">
        <v>276</v>
      </c>
      <c r="L1214" t="s">
        <v>276</v>
      </c>
      <c r="M1214">
        <v>15</v>
      </c>
      <c r="N1214">
        <v>0</v>
      </c>
      <c r="O1214">
        <v>0</v>
      </c>
      <c r="P1214">
        <v>0</v>
      </c>
      <c r="Q1214" s="26">
        <v>0</v>
      </c>
    </row>
    <row r="1215" spans="1:17">
      <c r="A1215" s="32">
        <v>44284</v>
      </c>
      <c r="B1215" t="s">
        <v>153</v>
      </c>
      <c r="C1215">
        <v>466230</v>
      </c>
      <c r="D1215">
        <v>9104960</v>
      </c>
      <c r="F1215" t="s">
        <v>276</v>
      </c>
      <c r="G1215" t="s">
        <v>276</v>
      </c>
      <c r="H1215">
        <v>16738</v>
      </c>
      <c r="I1215" t="s">
        <v>276</v>
      </c>
      <c r="J1215">
        <v>342</v>
      </c>
      <c r="K1215" t="s">
        <v>276</v>
      </c>
      <c r="L1215" t="s">
        <v>276</v>
      </c>
      <c r="M1215">
        <v>440085</v>
      </c>
      <c r="N1215">
        <v>9058</v>
      </c>
      <c r="O1215">
        <v>44039</v>
      </c>
      <c r="P1215">
        <v>23754</v>
      </c>
      <c r="Q1215" s="26">
        <v>0</v>
      </c>
    </row>
    <row r="1216" spans="1:17">
      <c r="A1216" s="32">
        <v>44284</v>
      </c>
      <c r="B1216" t="s">
        <v>154</v>
      </c>
      <c r="C1216">
        <v>2369</v>
      </c>
      <c r="D1216">
        <v>581260</v>
      </c>
      <c r="E1216" t="s">
        <v>276</v>
      </c>
      <c r="F1216" t="s">
        <v>276</v>
      </c>
      <c r="G1216" t="s">
        <v>276</v>
      </c>
      <c r="H1216">
        <v>97</v>
      </c>
      <c r="I1216" t="s">
        <v>276</v>
      </c>
      <c r="J1216">
        <v>0</v>
      </c>
      <c r="K1216" t="s">
        <v>276</v>
      </c>
      <c r="L1216" t="s">
        <v>276</v>
      </c>
      <c r="M1216">
        <v>2269</v>
      </c>
      <c r="N1216">
        <v>3</v>
      </c>
      <c r="O1216">
        <v>0</v>
      </c>
      <c r="P1216">
        <v>0</v>
      </c>
      <c r="Q1216" s="26">
        <v>0</v>
      </c>
    </row>
    <row r="1217" spans="1:17">
      <c r="A1217" s="32">
        <v>44284</v>
      </c>
      <c r="B1217" t="s">
        <v>155</v>
      </c>
      <c r="C1217">
        <v>15</v>
      </c>
      <c r="D1217">
        <v>829</v>
      </c>
      <c r="E1217" t="s">
        <v>276</v>
      </c>
      <c r="F1217" t="s">
        <v>276</v>
      </c>
      <c r="G1217" t="s">
        <v>276</v>
      </c>
      <c r="H1217">
        <v>0</v>
      </c>
      <c r="I1217" t="s">
        <v>276</v>
      </c>
      <c r="J1217">
        <v>0</v>
      </c>
      <c r="K1217" t="s">
        <v>276</v>
      </c>
      <c r="L1217" t="s">
        <v>276</v>
      </c>
      <c r="M1217">
        <v>15</v>
      </c>
      <c r="N1217">
        <v>0</v>
      </c>
      <c r="O1217">
        <v>0</v>
      </c>
      <c r="P1217">
        <v>0</v>
      </c>
      <c r="Q1217" s="26">
        <v>0</v>
      </c>
    </row>
    <row r="1218" spans="1:17">
      <c r="A1218" s="32">
        <v>44285</v>
      </c>
      <c r="B1218" t="s">
        <v>153</v>
      </c>
      <c r="C1218">
        <v>467786</v>
      </c>
      <c r="D1218">
        <v>9177139</v>
      </c>
      <c r="F1218" t="s">
        <v>276</v>
      </c>
      <c r="G1218" t="s">
        <v>276</v>
      </c>
      <c r="H1218">
        <v>17059</v>
      </c>
      <c r="I1218" t="s">
        <v>276</v>
      </c>
      <c r="J1218">
        <v>368</v>
      </c>
      <c r="K1218" t="s">
        <v>276</v>
      </c>
      <c r="L1218" t="s">
        <v>276</v>
      </c>
      <c r="M1218">
        <v>441351</v>
      </c>
      <c r="N1218">
        <v>9083</v>
      </c>
      <c r="O1218">
        <v>27242</v>
      </c>
      <c r="P1218">
        <v>31827</v>
      </c>
      <c r="Q1218" s="26">
        <v>0</v>
      </c>
    </row>
    <row r="1219" spans="1:17">
      <c r="A1219" s="32">
        <v>44285</v>
      </c>
      <c r="B1219" t="s">
        <v>154</v>
      </c>
      <c r="C1219">
        <v>2374</v>
      </c>
      <c r="D1219">
        <v>584163</v>
      </c>
      <c r="E1219" t="s">
        <v>276</v>
      </c>
      <c r="F1219" t="s">
        <v>276</v>
      </c>
      <c r="G1219" t="s">
        <v>276</v>
      </c>
      <c r="H1219">
        <v>97</v>
      </c>
      <c r="I1219" t="s">
        <v>276</v>
      </c>
      <c r="J1219">
        <v>0</v>
      </c>
      <c r="K1219" t="s">
        <v>276</v>
      </c>
      <c r="L1219" t="s">
        <v>276</v>
      </c>
      <c r="M1219">
        <v>2274</v>
      </c>
      <c r="N1219">
        <v>3</v>
      </c>
      <c r="O1219">
        <v>0</v>
      </c>
      <c r="P1219">
        <v>0</v>
      </c>
      <c r="Q1219" s="26">
        <v>0</v>
      </c>
    </row>
    <row r="1220" spans="1:17">
      <c r="A1220" s="32">
        <v>44285</v>
      </c>
      <c r="B1220" t="s">
        <v>155</v>
      </c>
      <c r="C1220">
        <v>15</v>
      </c>
      <c r="D1220">
        <v>829</v>
      </c>
      <c r="E1220" t="s">
        <v>276</v>
      </c>
      <c r="F1220" t="s">
        <v>276</v>
      </c>
      <c r="G1220" t="s">
        <v>276</v>
      </c>
      <c r="H1220">
        <v>0</v>
      </c>
      <c r="I1220" t="s">
        <v>276</v>
      </c>
      <c r="J1220">
        <v>0</v>
      </c>
      <c r="K1220" t="s">
        <v>276</v>
      </c>
      <c r="L1220" t="s">
        <v>276</v>
      </c>
      <c r="M1220">
        <v>15</v>
      </c>
      <c r="N1220">
        <v>0</v>
      </c>
      <c r="O1220">
        <v>0</v>
      </c>
      <c r="P1220">
        <v>0</v>
      </c>
      <c r="Q1220" s="26">
        <v>0</v>
      </c>
    </row>
    <row r="1221" spans="1:17">
      <c r="A1221" s="32">
        <v>44286</v>
      </c>
      <c r="B1221" t="s">
        <v>153</v>
      </c>
      <c r="C1221">
        <v>469713</v>
      </c>
      <c r="D1221">
        <v>9218386</v>
      </c>
      <c r="F1221" t="s">
        <v>276</v>
      </c>
      <c r="G1221" t="s">
        <v>276</v>
      </c>
      <c r="H1221">
        <v>17535</v>
      </c>
      <c r="I1221" t="s">
        <v>276</v>
      </c>
      <c r="J1221">
        <v>382</v>
      </c>
      <c r="K1221" t="s">
        <v>276</v>
      </c>
      <c r="L1221" t="s">
        <v>276</v>
      </c>
      <c r="M1221">
        <v>442735</v>
      </c>
      <c r="N1221">
        <v>9110</v>
      </c>
      <c r="O1221">
        <v>24213</v>
      </c>
      <c r="P1221">
        <v>28795</v>
      </c>
      <c r="Q1221" s="26">
        <v>0</v>
      </c>
    </row>
    <row r="1222" spans="1:17">
      <c r="A1222" s="32">
        <v>44286</v>
      </c>
      <c r="B1222" t="s">
        <v>154</v>
      </c>
      <c r="C1222">
        <v>2384</v>
      </c>
      <c r="D1222">
        <v>585610</v>
      </c>
      <c r="E1222" t="s">
        <v>276</v>
      </c>
      <c r="F1222" t="s">
        <v>276</v>
      </c>
      <c r="G1222" t="s">
        <v>276</v>
      </c>
      <c r="H1222">
        <v>107</v>
      </c>
      <c r="I1222" t="s">
        <v>276</v>
      </c>
      <c r="J1222">
        <v>0</v>
      </c>
      <c r="K1222" t="s">
        <v>276</v>
      </c>
      <c r="L1222" t="s">
        <v>276</v>
      </c>
      <c r="M1222">
        <v>2274</v>
      </c>
      <c r="N1222">
        <v>3</v>
      </c>
      <c r="O1222">
        <v>0</v>
      </c>
      <c r="P1222">
        <v>0</v>
      </c>
      <c r="Q1222" s="26">
        <v>0</v>
      </c>
    </row>
    <row r="1223" spans="1:17">
      <c r="A1223" s="32">
        <v>44286</v>
      </c>
      <c r="B1223" t="s">
        <v>155</v>
      </c>
      <c r="C1223">
        <v>15</v>
      </c>
      <c r="D1223">
        <v>829</v>
      </c>
      <c r="E1223" t="s">
        <v>276</v>
      </c>
      <c r="F1223" t="s">
        <v>276</v>
      </c>
      <c r="G1223" t="s">
        <v>276</v>
      </c>
      <c r="H1223">
        <v>0</v>
      </c>
      <c r="I1223" t="s">
        <v>276</v>
      </c>
      <c r="J1223">
        <v>0</v>
      </c>
      <c r="K1223" t="s">
        <v>276</v>
      </c>
      <c r="L1223" t="s">
        <v>276</v>
      </c>
      <c r="M1223">
        <v>15</v>
      </c>
      <c r="N1223">
        <v>0</v>
      </c>
      <c r="O1223">
        <v>0</v>
      </c>
      <c r="P1223">
        <v>0</v>
      </c>
      <c r="Q1223" s="26">
        <v>0</v>
      </c>
    </row>
    <row r="1224" spans="1:17">
      <c r="A1224" s="32">
        <v>44287</v>
      </c>
      <c r="B1224" t="s">
        <v>153</v>
      </c>
      <c r="C1224">
        <v>472366</v>
      </c>
      <c r="D1224">
        <v>9285821</v>
      </c>
      <c r="F1224" t="s">
        <v>276</v>
      </c>
      <c r="G1224" t="s">
        <v>276</v>
      </c>
      <c r="H1224">
        <v>18669</v>
      </c>
      <c r="I1224" t="s">
        <v>276</v>
      </c>
      <c r="J1224">
        <v>380</v>
      </c>
      <c r="K1224" t="s">
        <v>276</v>
      </c>
      <c r="L1224" t="s">
        <v>276</v>
      </c>
      <c r="M1224">
        <v>444121</v>
      </c>
      <c r="N1224">
        <v>9159</v>
      </c>
      <c r="O1224">
        <v>16156</v>
      </c>
      <c r="P1224">
        <v>31217</v>
      </c>
      <c r="Q1224" s="26">
        <v>0</v>
      </c>
    </row>
    <row r="1225" spans="1:17">
      <c r="A1225" s="32">
        <v>44287</v>
      </c>
      <c r="B1225" t="s">
        <v>154</v>
      </c>
      <c r="C1225">
        <v>2392</v>
      </c>
      <c r="D1225">
        <v>587263</v>
      </c>
      <c r="E1225" t="s">
        <v>276</v>
      </c>
      <c r="F1225" t="s">
        <v>276</v>
      </c>
      <c r="G1225" t="s">
        <v>276</v>
      </c>
      <c r="H1225">
        <v>109</v>
      </c>
      <c r="I1225" t="s">
        <v>276</v>
      </c>
      <c r="J1225">
        <v>0</v>
      </c>
      <c r="K1225" t="s">
        <v>276</v>
      </c>
      <c r="L1225" t="s">
        <v>276</v>
      </c>
      <c r="M1225">
        <v>2280</v>
      </c>
      <c r="N1225">
        <v>3</v>
      </c>
      <c r="O1225">
        <v>0</v>
      </c>
      <c r="P1225">
        <v>0</v>
      </c>
      <c r="Q1225" s="26">
        <v>0</v>
      </c>
    </row>
    <row r="1226" spans="1:17">
      <c r="A1226" s="32">
        <v>44287</v>
      </c>
      <c r="B1226" t="s">
        <v>155</v>
      </c>
      <c r="C1226">
        <v>15</v>
      </c>
      <c r="D1226">
        <v>829</v>
      </c>
      <c r="E1226" t="s">
        <v>276</v>
      </c>
      <c r="F1226" t="s">
        <v>276</v>
      </c>
      <c r="G1226" t="s">
        <v>276</v>
      </c>
      <c r="H1226">
        <v>0</v>
      </c>
      <c r="I1226" t="s">
        <v>276</v>
      </c>
      <c r="J1226">
        <v>0</v>
      </c>
      <c r="K1226" t="s">
        <v>276</v>
      </c>
      <c r="L1226" t="s">
        <v>276</v>
      </c>
      <c r="M1226">
        <v>15</v>
      </c>
      <c r="N1226">
        <v>0</v>
      </c>
      <c r="O1226">
        <v>0</v>
      </c>
      <c r="P1226">
        <v>0</v>
      </c>
      <c r="Q1226" s="26">
        <v>0</v>
      </c>
    </row>
    <row r="1227" spans="1:17">
      <c r="A1227" s="32">
        <v>44288</v>
      </c>
      <c r="B1227" t="s">
        <v>153</v>
      </c>
      <c r="C1227">
        <v>475044</v>
      </c>
      <c r="D1227">
        <v>9351198</v>
      </c>
      <c r="F1227" t="s">
        <v>276</v>
      </c>
      <c r="G1227" t="s">
        <v>276</v>
      </c>
      <c r="H1227">
        <v>20100</v>
      </c>
      <c r="I1227" t="s">
        <v>276</v>
      </c>
      <c r="J1227">
        <v>394</v>
      </c>
      <c r="K1227" t="s">
        <v>276</v>
      </c>
      <c r="L1227" t="s">
        <v>276</v>
      </c>
      <c r="M1227">
        <v>445420</v>
      </c>
      <c r="N1227">
        <v>9182</v>
      </c>
      <c r="O1227">
        <v>20026</v>
      </c>
      <c r="P1227">
        <v>26560</v>
      </c>
      <c r="Q1227" s="26">
        <v>0</v>
      </c>
    </row>
    <row r="1228" spans="1:17">
      <c r="A1228" s="32">
        <v>44288</v>
      </c>
      <c r="B1228" t="s">
        <v>154</v>
      </c>
      <c r="C1228">
        <v>2399</v>
      </c>
      <c r="D1228">
        <v>589611</v>
      </c>
      <c r="E1228" t="s">
        <v>276</v>
      </c>
      <c r="F1228" t="s">
        <v>276</v>
      </c>
      <c r="G1228" t="s">
        <v>276</v>
      </c>
      <c r="H1228">
        <v>116</v>
      </c>
      <c r="I1228" t="s">
        <v>276</v>
      </c>
      <c r="J1228">
        <v>0</v>
      </c>
      <c r="K1228" t="s">
        <v>276</v>
      </c>
      <c r="L1228" t="s">
        <v>276</v>
      </c>
      <c r="M1228">
        <v>2280</v>
      </c>
      <c r="N1228">
        <v>3</v>
      </c>
      <c r="O1228">
        <v>0</v>
      </c>
      <c r="P1228">
        <v>0</v>
      </c>
      <c r="Q1228" s="26">
        <v>0</v>
      </c>
    </row>
    <row r="1229" spans="1:17">
      <c r="A1229" s="32">
        <v>44288</v>
      </c>
      <c r="B1229" t="s">
        <v>155</v>
      </c>
      <c r="C1229">
        <v>15</v>
      </c>
      <c r="D1229">
        <v>829</v>
      </c>
      <c r="E1229" t="s">
        <v>276</v>
      </c>
      <c r="F1229" t="s">
        <v>276</v>
      </c>
      <c r="G1229" t="s">
        <v>276</v>
      </c>
      <c r="H1229">
        <v>0</v>
      </c>
      <c r="I1229" t="s">
        <v>276</v>
      </c>
      <c r="J1229">
        <v>0</v>
      </c>
      <c r="K1229" t="s">
        <v>276</v>
      </c>
      <c r="L1229" t="s">
        <v>276</v>
      </c>
      <c r="M1229">
        <v>15</v>
      </c>
      <c r="N1229">
        <v>0</v>
      </c>
      <c r="O1229">
        <v>0</v>
      </c>
      <c r="P1229">
        <v>0</v>
      </c>
      <c r="Q1229" s="26">
        <v>0</v>
      </c>
    </row>
    <row r="1230" spans="1:17">
      <c r="A1230" s="32">
        <v>44289</v>
      </c>
      <c r="B1230" t="s">
        <v>153</v>
      </c>
      <c r="C1230">
        <v>477737</v>
      </c>
      <c r="D1230">
        <v>9412344</v>
      </c>
      <c r="F1230" t="s">
        <v>276</v>
      </c>
      <c r="G1230" t="s">
        <v>276</v>
      </c>
      <c r="H1230">
        <v>21409</v>
      </c>
      <c r="I1230" t="s">
        <v>276</v>
      </c>
      <c r="J1230">
        <v>408</v>
      </c>
      <c r="K1230" t="s">
        <v>276</v>
      </c>
      <c r="L1230" t="s">
        <v>276</v>
      </c>
      <c r="M1230">
        <v>446781</v>
      </c>
      <c r="N1230">
        <v>9210</v>
      </c>
      <c r="O1230">
        <v>0</v>
      </c>
      <c r="P1230">
        <v>0</v>
      </c>
      <c r="Q1230" s="26">
        <v>0</v>
      </c>
    </row>
    <row r="1231" spans="1:17">
      <c r="A1231" s="32">
        <v>44289</v>
      </c>
      <c r="B1231" t="s">
        <v>154</v>
      </c>
      <c r="C1231">
        <v>2413</v>
      </c>
      <c r="D1231">
        <v>591834</v>
      </c>
      <c r="E1231" t="s">
        <v>276</v>
      </c>
      <c r="F1231" t="s">
        <v>276</v>
      </c>
      <c r="G1231" t="s">
        <v>276</v>
      </c>
      <c r="H1231">
        <v>115</v>
      </c>
      <c r="I1231" t="s">
        <v>276</v>
      </c>
      <c r="J1231">
        <v>0</v>
      </c>
      <c r="K1231" t="s">
        <v>276</v>
      </c>
      <c r="L1231" t="s">
        <v>276</v>
      </c>
      <c r="M1231">
        <v>2295</v>
      </c>
      <c r="N1231">
        <v>3</v>
      </c>
      <c r="O1231">
        <v>0</v>
      </c>
      <c r="P1231">
        <v>0</v>
      </c>
      <c r="Q1231" s="26">
        <v>0</v>
      </c>
    </row>
    <row r="1232" spans="1:17">
      <c r="A1232" s="32">
        <v>44289</v>
      </c>
      <c r="B1232" t="s">
        <v>155</v>
      </c>
      <c r="C1232">
        <v>15</v>
      </c>
      <c r="D1232">
        <v>829</v>
      </c>
      <c r="E1232" t="s">
        <v>276</v>
      </c>
      <c r="F1232" t="s">
        <v>276</v>
      </c>
      <c r="G1232" t="s">
        <v>276</v>
      </c>
      <c r="H1232">
        <v>0</v>
      </c>
      <c r="I1232" t="s">
        <v>276</v>
      </c>
      <c r="J1232">
        <v>0</v>
      </c>
      <c r="K1232" t="s">
        <v>276</v>
      </c>
      <c r="L1232" t="s">
        <v>276</v>
      </c>
      <c r="M1232">
        <v>15</v>
      </c>
      <c r="N1232">
        <v>0</v>
      </c>
      <c r="O1232">
        <v>0</v>
      </c>
      <c r="P1232">
        <v>0</v>
      </c>
      <c r="Q1232" s="26">
        <v>0</v>
      </c>
    </row>
    <row r="1233" spans="1:17">
      <c r="A1233" s="32">
        <v>44290</v>
      </c>
      <c r="B1233" t="s">
        <v>153</v>
      </c>
      <c r="C1233">
        <v>480424</v>
      </c>
      <c r="D1233">
        <v>9453447</v>
      </c>
      <c r="F1233" t="s">
        <v>276</v>
      </c>
      <c r="G1233" t="s">
        <v>276</v>
      </c>
      <c r="H1233">
        <v>22499</v>
      </c>
      <c r="I1233" t="s">
        <v>276</v>
      </c>
      <c r="J1233">
        <v>431</v>
      </c>
      <c r="K1233" t="s">
        <v>276</v>
      </c>
      <c r="L1233" t="s">
        <v>276</v>
      </c>
      <c r="M1233">
        <v>448304</v>
      </c>
      <c r="N1233">
        <v>9218</v>
      </c>
      <c r="O1233">
        <v>0</v>
      </c>
      <c r="P1233">
        <v>0</v>
      </c>
      <c r="Q1233" s="26">
        <v>0</v>
      </c>
    </row>
    <row r="1234" spans="1:17">
      <c r="A1234" s="32">
        <v>44290</v>
      </c>
      <c r="B1234" t="s">
        <v>154</v>
      </c>
      <c r="C1234">
        <v>2428</v>
      </c>
      <c r="D1234">
        <v>594837</v>
      </c>
      <c r="E1234" t="s">
        <v>276</v>
      </c>
      <c r="F1234" t="s">
        <v>276</v>
      </c>
      <c r="G1234" t="s">
        <v>276</v>
      </c>
      <c r="H1234">
        <v>120</v>
      </c>
      <c r="I1234" t="s">
        <v>276</v>
      </c>
      <c r="J1234">
        <v>0</v>
      </c>
      <c r="K1234" t="s">
        <v>276</v>
      </c>
      <c r="L1234" t="s">
        <v>276</v>
      </c>
      <c r="M1234">
        <v>2305</v>
      </c>
      <c r="N1234">
        <v>3</v>
      </c>
      <c r="O1234">
        <v>0</v>
      </c>
      <c r="P1234">
        <v>0</v>
      </c>
      <c r="Q1234" s="26">
        <v>0</v>
      </c>
    </row>
    <row r="1235" spans="1:17">
      <c r="A1235" s="32">
        <v>44290</v>
      </c>
      <c r="B1235" t="s">
        <v>155</v>
      </c>
      <c r="C1235">
        <v>15</v>
      </c>
      <c r="D1235">
        <v>829</v>
      </c>
      <c r="E1235" t="s">
        <v>276</v>
      </c>
      <c r="F1235" t="s">
        <v>276</v>
      </c>
      <c r="G1235" t="s">
        <v>276</v>
      </c>
      <c r="H1235">
        <v>0</v>
      </c>
      <c r="I1235" t="s">
        <v>276</v>
      </c>
      <c r="J1235">
        <v>0</v>
      </c>
      <c r="K1235" t="s">
        <v>276</v>
      </c>
      <c r="L1235" t="s">
        <v>276</v>
      </c>
      <c r="M1235">
        <v>15</v>
      </c>
      <c r="N1235">
        <v>0</v>
      </c>
      <c r="O1235">
        <v>0</v>
      </c>
      <c r="P1235">
        <v>0</v>
      </c>
      <c r="Q1235" s="26">
        <v>0</v>
      </c>
    </row>
    <row r="1236" spans="1:17">
      <c r="A1236" s="32">
        <v>44291</v>
      </c>
      <c r="B1236" t="s">
        <v>153</v>
      </c>
      <c r="C1236">
        <v>482871</v>
      </c>
      <c r="D1236">
        <v>9470636</v>
      </c>
      <c r="F1236" t="s">
        <v>276</v>
      </c>
      <c r="G1236" t="s">
        <v>276</v>
      </c>
      <c r="H1236">
        <v>23347</v>
      </c>
      <c r="I1236" t="s">
        <v>276</v>
      </c>
      <c r="J1236">
        <v>445</v>
      </c>
      <c r="K1236" t="s">
        <v>276</v>
      </c>
      <c r="L1236" t="s">
        <v>276</v>
      </c>
      <c r="M1236">
        <v>449835</v>
      </c>
      <c r="N1236">
        <v>9228</v>
      </c>
      <c r="O1236">
        <v>43297</v>
      </c>
      <c r="P1236">
        <v>56889</v>
      </c>
      <c r="Q1236" s="26">
        <v>0</v>
      </c>
    </row>
    <row r="1237" spans="1:17">
      <c r="A1237" s="32">
        <v>44291</v>
      </c>
      <c r="B1237" t="s">
        <v>154</v>
      </c>
      <c r="C1237">
        <v>2439</v>
      </c>
      <c r="D1237">
        <v>596581</v>
      </c>
      <c r="E1237" t="s">
        <v>276</v>
      </c>
      <c r="F1237" t="s">
        <v>276</v>
      </c>
      <c r="G1237" t="s">
        <v>276</v>
      </c>
      <c r="H1237">
        <v>131</v>
      </c>
      <c r="I1237" t="s">
        <v>276</v>
      </c>
      <c r="J1237">
        <v>0</v>
      </c>
      <c r="K1237" t="s">
        <v>276</v>
      </c>
      <c r="L1237" t="s">
        <v>276</v>
      </c>
      <c r="M1237">
        <v>2305</v>
      </c>
      <c r="N1237">
        <v>3</v>
      </c>
      <c r="O1237">
        <v>0</v>
      </c>
      <c r="P1237">
        <v>0</v>
      </c>
      <c r="Q1237" s="26">
        <v>0</v>
      </c>
    </row>
    <row r="1238" spans="1:17">
      <c r="A1238" s="32">
        <v>44291</v>
      </c>
      <c r="B1238" t="s">
        <v>155</v>
      </c>
      <c r="C1238">
        <v>15</v>
      </c>
      <c r="D1238">
        <v>829</v>
      </c>
      <c r="E1238" t="s">
        <v>276</v>
      </c>
      <c r="F1238" t="s">
        <v>276</v>
      </c>
      <c r="G1238" t="s">
        <v>276</v>
      </c>
      <c r="H1238">
        <v>0</v>
      </c>
      <c r="I1238" t="s">
        <v>276</v>
      </c>
      <c r="J1238">
        <v>0</v>
      </c>
      <c r="K1238" t="s">
        <v>276</v>
      </c>
      <c r="L1238" t="s">
        <v>276</v>
      </c>
      <c r="M1238">
        <v>15</v>
      </c>
      <c r="N1238">
        <v>0</v>
      </c>
      <c r="O1238">
        <v>0</v>
      </c>
      <c r="P1238">
        <v>0</v>
      </c>
      <c r="Q1238" s="26">
        <v>0</v>
      </c>
    </row>
    <row r="1239" spans="1:17">
      <c r="A1239" s="32">
        <v>44292</v>
      </c>
      <c r="B1239" t="s">
        <v>153</v>
      </c>
      <c r="C1239">
        <v>485085</v>
      </c>
      <c r="D1239">
        <v>9530910</v>
      </c>
      <c r="F1239" t="s">
        <v>276</v>
      </c>
      <c r="G1239" t="s">
        <v>276</v>
      </c>
      <c r="H1239">
        <v>23703</v>
      </c>
      <c r="I1239" t="s">
        <v>276</v>
      </c>
      <c r="J1239">
        <v>451</v>
      </c>
      <c r="K1239" t="s">
        <v>276</v>
      </c>
      <c r="L1239" t="s">
        <v>276</v>
      </c>
      <c r="M1239">
        <v>451727</v>
      </c>
      <c r="N1239">
        <v>9246</v>
      </c>
      <c r="O1239">
        <v>39420</v>
      </c>
      <c r="P1239">
        <v>52262</v>
      </c>
      <c r="Q1239" s="26">
        <v>0</v>
      </c>
    </row>
    <row r="1240" spans="1:17">
      <c r="A1240" s="32">
        <v>44292</v>
      </c>
      <c r="B1240" t="s">
        <v>154</v>
      </c>
      <c r="C1240">
        <v>2445</v>
      </c>
      <c r="D1240">
        <v>598885</v>
      </c>
      <c r="E1240" t="s">
        <v>276</v>
      </c>
      <c r="F1240" t="s">
        <v>276</v>
      </c>
      <c r="G1240" t="s">
        <v>276</v>
      </c>
      <c r="H1240">
        <v>129</v>
      </c>
      <c r="I1240" t="s">
        <v>276</v>
      </c>
      <c r="J1240">
        <v>0</v>
      </c>
      <c r="K1240" t="s">
        <v>276</v>
      </c>
      <c r="L1240" t="s">
        <v>276</v>
      </c>
      <c r="M1240">
        <v>2313</v>
      </c>
      <c r="N1240">
        <v>3</v>
      </c>
      <c r="O1240">
        <v>0</v>
      </c>
      <c r="P1240">
        <v>0</v>
      </c>
      <c r="Q1240" s="26">
        <v>0</v>
      </c>
    </row>
    <row r="1241" spans="1:17">
      <c r="A1241" s="32">
        <v>44292</v>
      </c>
      <c r="B1241" t="s">
        <v>155</v>
      </c>
      <c r="C1241">
        <v>15</v>
      </c>
      <c r="D1241">
        <v>829</v>
      </c>
      <c r="E1241" t="s">
        <v>276</v>
      </c>
      <c r="F1241" t="s">
        <v>276</v>
      </c>
      <c r="G1241" t="s">
        <v>276</v>
      </c>
      <c r="H1241">
        <v>0</v>
      </c>
      <c r="I1241" t="s">
        <v>276</v>
      </c>
      <c r="J1241">
        <v>0</v>
      </c>
      <c r="K1241" t="s">
        <v>276</v>
      </c>
      <c r="L1241" t="s">
        <v>276</v>
      </c>
      <c r="M1241">
        <v>15</v>
      </c>
      <c r="N1241">
        <v>0</v>
      </c>
      <c r="O1241">
        <v>0</v>
      </c>
      <c r="P1241">
        <v>0</v>
      </c>
      <c r="Q1241" s="26">
        <v>0</v>
      </c>
    </row>
    <row r="1242" spans="1:17">
      <c r="A1242" s="32">
        <v>44293</v>
      </c>
      <c r="B1242" t="s">
        <v>153</v>
      </c>
      <c r="C1242">
        <v>487108</v>
      </c>
      <c r="D1242">
        <v>9583929</v>
      </c>
      <c r="F1242" t="s">
        <v>276</v>
      </c>
      <c r="G1242" t="s">
        <v>276</v>
      </c>
      <c r="H1242">
        <v>24360</v>
      </c>
      <c r="I1242" t="s">
        <v>276</v>
      </c>
      <c r="J1242">
        <v>456</v>
      </c>
      <c r="K1242" t="s">
        <v>276</v>
      </c>
      <c r="L1242" t="s">
        <v>276</v>
      </c>
      <c r="M1242">
        <v>453053</v>
      </c>
      <c r="N1242">
        <v>9276</v>
      </c>
      <c r="O1242">
        <v>40371</v>
      </c>
      <c r="P1242">
        <v>64171</v>
      </c>
      <c r="Q1242" s="26">
        <v>0</v>
      </c>
    </row>
    <row r="1243" spans="1:17">
      <c r="A1243" s="32">
        <v>44293</v>
      </c>
      <c r="B1243" t="s">
        <v>154</v>
      </c>
      <c r="C1243">
        <v>2453</v>
      </c>
      <c r="D1243">
        <v>600256</v>
      </c>
      <c r="E1243" t="s">
        <v>276</v>
      </c>
      <c r="F1243" t="s">
        <v>276</v>
      </c>
      <c r="G1243" t="s">
        <v>276</v>
      </c>
      <c r="H1243">
        <v>136</v>
      </c>
      <c r="I1243" t="s">
        <v>276</v>
      </c>
      <c r="J1243">
        <v>0</v>
      </c>
      <c r="K1243" t="s">
        <v>276</v>
      </c>
      <c r="L1243" t="s">
        <v>276</v>
      </c>
      <c r="M1243">
        <v>2314</v>
      </c>
      <c r="N1243">
        <v>3</v>
      </c>
      <c r="O1243">
        <v>0</v>
      </c>
      <c r="P1243">
        <v>0</v>
      </c>
      <c r="Q1243" s="26">
        <v>0</v>
      </c>
    </row>
    <row r="1244" spans="1:17">
      <c r="A1244" s="32">
        <v>44293</v>
      </c>
      <c r="B1244" t="s">
        <v>155</v>
      </c>
      <c r="C1244">
        <v>15</v>
      </c>
      <c r="D1244">
        <v>829</v>
      </c>
      <c r="E1244" t="s">
        <v>276</v>
      </c>
      <c r="F1244" t="s">
        <v>276</v>
      </c>
      <c r="G1244" t="s">
        <v>276</v>
      </c>
      <c r="H1244">
        <v>0</v>
      </c>
      <c r="I1244" t="s">
        <v>276</v>
      </c>
      <c r="J1244">
        <v>0</v>
      </c>
      <c r="K1244" t="s">
        <v>276</v>
      </c>
      <c r="L1244" t="s">
        <v>276</v>
      </c>
      <c r="M1244">
        <v>15</v>
      </c>
      <c r="N1244">
        <v>0</v>
      </c>
      <c r="O1244">
        <v>0</v>
      </c>
      <c r="P1244">
        <v>0</v>
      </c>
      <c r="Q1244" s="26">
        <v>0</v>
      </c>
    </row>
    <row r="1245" spans="1:17">
      <c r="A1245" s="32">
        <v>44294</v>
      </c>
      <c r="B1245" t="s">
        <v>153</v>
      </c>
      <c r="C1245">
        <v>490400</v>
      </c>
      <c r="D1245">
        <v>9642353</v>
      </c>
      <c r="F1245" t="s">
        <v>276</v>
      </c>
      <c r="G1245" t="s">
        <v>276</v>
      </c>
      <c r="H1245">
        <v>25844</v>
      </c>
      <c r="I1245" t="s">
        <v>276</v>
      </c>
      <c r="J1245">
        <v>464</v>
      </c>
      <c r="K1245" t="s">
        <v>276</v>
      </c>
      <c r="L1245" t="s">
        <v>276</v>
      </c>
      <c r="M1245">
        <v>454710</v>
      </c>
      <c r="N1245">
        <v>9298</v>
      </c>
      <c r="O1245">
        <v>29956</v>
      </c>
      <c r="P1245">
        <v>64542</v>
      </c>
      <c r="Q1245" s="26">
        <v>0</v>
      </c>
    </row>
    <row r="1246" spans="1:17">
      <c r="A1246" s="32">
        <v>44294</v>
      </c>
      <c r="B1246" t="s">
        <v>154</v>
      </c>
      <c r="C1246">
        <v>2460</v>
      </c>
      <c r="D1246">
        <v>601670</v>
      </c>
      <c r="E1246" t="s">
        <v>276</v>
      </c>
      <c r="F1246" t="s">
        <v>276</v>
      </c>
      <c r="G1246" t="s">
        <v>276</v>
      </c>
      <c r="H1246">
        <v>132</v>
      </c>
      <c r="I1246" t="s">
        <v>276</v>
      </c>
      <c r="J1246">
        <v>0</v>
      </c>
      <c r="K1246" t="s">
        <v>276</v>
      </c>
      <c r="L1246" t="s">
        <v>276</v>
      </c>
      <c r="M1246">
        <v>2325</v>
      </c>
      <c r="N1246">
        <v>3</v>
      </c>
      <c r="O1246">
        <v>0</v>
      </c>
      <c r="P1246">
        <v>0</v>
      </c>
      <c r="Q1246" s="26">
        <v>0</v>
      </c>
    </row>
    <row r="1247" spans="1:17">
      <c r="A1247" s="32">
        <v>44294</v>
      </c>
      <c r="B1247" t="s">
        <v>155</v>
      </c>
      <c r="C1247">
        <v>15</v>
      </c>
      <c r="D1247">
        <v>829</v>
      </c>
      <c r="E1247" t="s">
        <v>276</v>
      </c>
      <c r="F1247" t="s">
        <v>276</v>
      </c>
      <c r="G1247" t="s">
        <v>276</v>
      </c>
      <c r="H1247">
        <v>0</v>
      </c>
      <c r="I1247" t="s">
        <v>276</v>
      </c>
      <c r="J1247">
        <v>0</v>
      </c>
      <c r="K1247" t="s">
        <v>276</v>
      </c>
      <c r="L1247" t="s">
        <v>276</v>
      </c>
      <c r="M1247">
        <v>15</v>
      </c>
      <c r="N1247">
        <v>0</v>
      </c>
      <c r="O1247">
        <v>0</v>
      </c>
      <c r="P1247">
        <v>0</v>
      </c>
      <c r="Q1247" s="26">
        <v>0</v>
      </c>
    </row>
    <row r="1248" spans="1:17">
      <c r="A1248" s="32">
        <v>44295</v>
      </c>
      <c r="B1248" t="s">
        <v>153</v>
      </c>
      <c r="C1248">
        <v>493728</v>
      </c>
      <c r="D1248">
        <v>9713312</v>
      </c>
      <c r="F1248" t="s">
        <v>276</v>
      </c>
      <c r="G1248" t="s">
        <v>276</v>
      </c>
      <c r="H1248">
        <v>27362</v>
      </c>
      <c r="I1248" t="s">
        <v>276</v>
      </c>
      <c r="J1248">
        <v>483</v>
      </c>
      <c r="K1248" t="s">
        <v>276</v>
      </c>
      <c r="L1248" t="s">
        <v>276</v>
      </c>
      <c r="M1248">
        <v>456492</v>
      </c>
      <c r="N1248">
        <v>9331</v>
      </c>
      <c r="O1248">
        <v>35313</v>
      </c>
      <c r="P1248">
        <v>69598</v>
      </c>
      <c r="Q1248" s="26">
        <v>0</v>
      </c>
    </row>
    <row r="1249" spans="1:17">
      <c r="A1249" s="32">
        <v>44295</v>
      </c>
      <c r="B1249" t="s">
        <v>154</v>
      </c>
      <c r="C1249">
        <v>2463</v>
      </c>
      <c r="D1249">
        <v>603621</v>
      </c>
      <c r="E1249" t="s">
        <v>276</v>
      </c>
      <c r="F1249" t="s">
        <v>276</v>
      </c>
      <c r="G1249" t="s">
        <v>276</v>
      </c>
      <c r="H1249">
        <v>127</v>
      </c>
      <c r="I1249" t="s">
        <v>276</v>
      </c>
      <c r="J1249">
        <v>0</v>
      </c>
      <c r="K1249" t="s">
        <v>276</v>
      </c>
      <c r="L1249" t="s">
        <v>276</v>
      </c>
      <c r="M1249">
        <v>2333</v>
      </c>
      <c r="N1249">
        <v>3</v>
      </c>
      <c r="O1249">
        <v>0</v>
      </c>
      <c r="P1249">
        <v>0</v>
      </c>
      <c r="Q1249" s="26">
        <v>0</v>
      </c>
    </row>
    <row r="1250" spans="1:17">
      <c r="A1250" s="32">
        <v>44295</v>
      </c>
      <c r="B1250" t="s">
        <v>155</v>
      </c>
      <c r="C1250">
        <v>15</v>
      </c>
      <c r="D1250">
        <v>829</v>
      </c>
      <c r="E1250" t="s">
        <v>276</v>
      </c>
      <c r="F1250" t="s">
        <v>276</v>
      </c>
      <c r="G1250" t="s">
        <v>276</v>
      </c>
      <c r="H1250">
        <v>0</v>
      </c>
      <c r="I1250" t="s">
        <v>276</v>
      </c>
      <c r="J1250">
        <v>0</v>
      </c>
      <c r="K1250" t="s">
        <v>276</v>
      </c>
      <c r="L1250" t="s">
        <v>276</v>
      </c>
      <c r="M1250">
        <v>15</v>
      </c>
      <c r="N1250">
        <v>0</v>
      </c>
      <c r="O1250">
        <v>0</v>
      </c>
      <c r="P1250">
        <v>0</v>
      </c>
      <c r="Q1250" s="26">
        <v>0</v>
      </c>
    </row>
    <row r="1251" spans="1:17">
      <c r="A1251" s="32">
        <v>44296</v>
      </c>
      <c r="B1251" t="s">
        <v>153</v>
      </c>
      <c r="C1251">
        <v>497305</v>
      </c>
      <c r="D1251">
        <v>9780921</v>
      </c>
      <c r="F1251" t="s">
        <v>276</v>
      </c>
      <c r="G1251" t="s">
        <v>276</v>
      </c>
      <c r="H1251">
        <v>28744</v>
      </c>
      <c r="I1251" t="s">
        <v>276</v>
      </c>
      <c r="J1251">
        <v>511</v>
      </c>
      <c r="K1251" t="s">
        <v>276</v>
      </c>
      <c r="L1251" t="s">
        <v>276</v>
      </c>
      <c r="M1251">
        <v>458645</v>
      </c>
      <c r="N1251">
        <v>9350</v>
      </c>
      <c r="O1251">
        <v>0</v>
      </c>
      <c r="P1251">
        <v>0</v>
      </c>
      <c r="Q1251" s="26">
        <v>0</v>
      </c>
    </row>
    <row r="1252" spans="1:17">
      <c r="A1252" s="32">
        <v>44296</v>
      </c>
      <c r="B1252" t="s">
        <v>154</v>
      </c>
      <c r="C1252">
        <v>2473</v>
      </c>
      <c r="D1252">
        <v>605382</v>
      </c>
      <c r="E1252" t="s">
        <v>276</v>
      </c>
      <c r="F1252" t="s">
        <v>276</v>
      </c>
      <c r="G1252" t="s">
        <v>276</v>
      </c>
      <c r="H1252">
        <v>137</v>
      </c>
      <c r="I1252" t="s">
        <v>276</v>
      </c>
      <c r="J1252">
        <v>0</v>
      </c>
      <c r="K1252" t="s">
        <v>276</v>
      </c>
      <c r="L1252" t="s">
        <v>276</v>
      </c>
      <c r="M1252">
        <v>2333</v>
      </c>
      <c r="N1252">
        <v>3</v>
      </c>
      <c r="O1252">
        <v>0</v>
      </c>
      <c r="P1252">
        <v>0</v>
      </c>
      <c r="Q1252" s="26">
        <v>0</v>
      </c>
    </row>
    <row r="1253" spans="1:17">
      <c r="A1253" s="32">
        <v>44296</v>
      </c>
      <c r="B1253" t="s">
        <v>155</v>
      </c>
      <c r="C1253">
        <v>15</v>
      </c>
      <c r="D1253">
        <v>829</v>
      </c>
      <c r="E1253" t="s">
        <v>276</v>
      </c>
      <c r="F1253" t="s">
        <v>276</v>
      </c>
      <c r="G1253" t="s">
        <v>276</v>
      </c>
      <c r="H1253">
        <v>0</v>
      </c>
      <c r="I1253" t="s">
        <v>276</v>
      </c>
      <c r="J1253">
        <v>0</v>
      </c>
      <c r="K1253" t="s">
        <v>276</v>
      </c>
      <c r="L1253" t="s">
        <v>276</v>
      </c>
      <c r="M1253">
        <v>15</v>
      </c>
      <c r="N1253">
        <v>0</v>
      </c>
      <c r="O1253">
        <v>0</v>
      </c>
      <c r="P1253">
        <v>0</v>
      </c>
      <c r="Q1253" s="26">
        <v>0</v>
      </c>
    </row>
    <row r="1254" spans="1:17">
      <c r="A1254" s="32">
        <v>44297</v>
      </c>
      <c r="B1254" t="s">
        <v>153</v>
      </c>
      <c r="C1254">
        <v>500895</v>
      </c>
      <c r="D1254">
        <v>9821845</v>
      </c>
      <c r="F1254" t="s">
        <v>276</v>
      </c>
      <c r="G1254" t="s">
        <v>276</v>
      </c>
      <c r="H1254">
        <v>29558</v>
      </c>
      <c r="I1254" t="s">
        <v>276</v>
      </c>
      <c r="J1254">
        <v>520</v>
      </c>
      <c r="K1254" t="s">
        <v>276</v>
      </c>
      <c r="L1254" t="s">
        <v>276</v>
      </c>
      <c r="M1254">
        <v>461377</v>
      </c>
      <c r="N1254">
        <v>9379</v>
      </c>
      <c r="O1254">
        <v>0</v>
      </c>
      <c r="P1254">
        <v>0</v>
      </c>
      <c r="Q1254" s="26">
        <v>0</v>
      </c>
    </row>
    <row r="1255" spans="1:17">
      <c r="A1255" s="32">
        <v>44297</v>
      </c>
      <c r="B1255" t="s">
        <v>154</v>
      </c>
      <c r="C1255">
        <v>2493</v>
      </c>
      <c r="D1255">
        <v>607745</v>
      </c>
      <c r="E1255" t="s">
        <v>276</v>
      </c>
      <c r="F1255" t="s">
        <v>276</v>
      </c>
      <c r="G1255" t="s">
        <v>276</v>
      </c>
      <c r="H1255">
        <v>157</v>
      </c>
      <c r="I1255" t="s">
        <v>276</v>
      </c>
      <c r="J1255">
        <v>0</v>
      </c>
      <c r="K1255" t="s">
        <v>276</v>
      </c>
      <c r="L1255" t="s">
        <v>276</v>
      </c>
      <c r="M1255">
        <v>2333</v>
      </c>
      <c r="N1255">
        <v>3</v>
      </c>
      <c r="O1255">
        <v>0</v>
      </c>
      <c r="P1255">
        <v>0</v>
      </c>
      <c r="Q1255" s="26">
        <v>0</v>
      </c>
    </row>
    <row r="1256" spans="1:17">
      <c r="A1256" s="32">
        <v>44297</v>
      </c>
      <c r="B1256" t="s">
        <v>155</v>
      </c>
      <c r="C1256">
        <v>15</v>
      </c>
      <c r="D1256">
        <v>829</v>
      </c>
      <c r="E1256" t="s">
        <v>276</v>
      </c>
      <c r="F1256" t="s">
        <v>276</v>
      </c>
      <c r="G1256" t="s">
        <v>276</v>
      </c>
      <c r="H1256">
        <v>0</v>
      </c>
      <c r="I1256" t="s">
        <v>276</v>
      </c>
      <c r="J1256">
        <v>0</v>
      </c>
      <c r="K1256" t="s">
        <v>276</v>
      </c>
      <c r="L1256" t="s">
        <v>276</v>
      </c>
      <c r="M1256">
        <v>15</v>
      </c>
      <c r="N1256">
        <v>0</v>
      </c>
      <c r="O1256">
        <v>0</v>
      </c>
      <c r="P1256">
        <v>0</v>
      </c>
      <c r="Q1256" s="26">
        <v>0</v>
      </c>
    </row>
    <row r="1257" spans="1:17">
      <c r="A1257" s="32">
        <v>44298</v>
      </c>
      <c r="B1257" t="s">
        <v>153</v>
      </c>
      <c r="C1257">
        <v>503774</v>
      </c>
      <c r="D1257">
        <v>9844311</v>
      </c>
      <c r="F1257" t="s">
        <v>276</v>
      </c>
      <c r="G1257" t="s">
        <v>276</v>
      </c>
      <c r="H1257">
        <v>30327</v>
      </c>
      <c r="I1257" t="s">
        <v>276</v>
      </c>
      <c r="J1257">
        <v>563</v>
      </c>
      <c r="K1257" t="s">
        <v>276</v>
      </c>
      <c r="L1257" t="s">
        <v>276</v>
      </c>
      <c r="M1257">
        <v>463547</v>
      </c>
      <c r="N1257">
        <v>9397</v>
      </c>
      <c r="O1257" s="26">
        <v>31539</v>
      </c>
      <c r="P1257" s="26">
        <v>70086</v>
      </c>
      <c r="Q1257" s="26">
        <v>0</v>
      </c>
    </row>
    <row r="1258" spans="1:17">
      <c r="A1258" s="32">
        <v>44298</v>
      </c>
      <c r="B1258" t="s">
        <v>154</v>
      </c>
      <c r="C1258">
        <v>2497</v>
      </c>
      <c r="D1258">
        <v>609593</v>
      </c>
      <c r="E1258" t="s">
        <v>276</v>
      </c>
      <c r="F1258" t="s">
        <v>276</v>
      </c>
      <c r="G1258" t="s">
        <v>276</v>
      </c>
      <c r="H1258">
        <v>140</v>
      </c>
      <c r="I1258" t="s">
        <v>276</v>
      </c>
      <c r="J1258">
        <v>0</v>
      </c>
      <c r="K1258" t="s">
        <v>276</v>
      </c>
      <c r="L1258" t="s">
        <v>276</v>
      </c>
      <c r="M1258">
        <v>2354</v>
      </c>
      <c r="N1258">
        <v>3</v>
      </c>
      <c r="O1258" s="26">
        <v>0</v>
      </c>
      <c r="P1258" s="26">
        <v>0</v>
      </c>
      <c r="Q1258" s="26">
        <v>0</v>
      </c>
    </row>
    <row r="1259" spans="1:17">
      <c r="A1259" s="32">
        <v>44298</v>
      </c>
      <c r="B1259" t="s">
        <v>155</v>
      </c>
      <c r="C1259">
        <v>15</v>
      </c>
      <c r="D1259">
        <v>829</v>
      </c>
      <c r="E1259" t="s">
        <v>276</v>
      </c>
      <c r="F1259" t="s">
        <v>276</v>
      </c>
      <c r="G1259" t="s">
        <v>276</v>
      </c>
      <c r="H1259">
        <v>0</v>
      </c>
      <c r="I1259" t="s">
        <v>276</v>
      </c>
      <c r="J1259">
        <v>0</v>
      </c>
      <c r="K1259" t="s">
        <v>276</v>
      </c>
      <c r="L1259" t="s">
        <v>276</v>
      </c>
      <c r="M1259">
        <v>15</v>
      </c>
      <c r="N1259">
        <v>0</v>
      </c>
      <c r="O1259" s="26">
        <v>0</v>
      </c>
      <c r="P1259" s="26">
        <v>0</v>
      </c>
      <c r="Q1259" s="26">
        <v>0</v>
      </c>
    </row>
    <row r="1260" spans="1:17">
      <c r="A1260" s="32">
        <v>44299</v>
      </c>
      <c r="B1260" t="s">
        <v>153</v>
      </c>
      <c r="C1260">
        <v>506272</v>
      </c>
      <c r="D1260">
        <v>9916571</v>
      </c>
      <c r="F1260" t="s">
        <v>276</v>
      </c>
      <c r="G1260" t="s">
        <v>276</v>
      </c>
      <c r="H1260">
        <v>29885</v>
      </c>
      <c r="I1260" t="s">
        <v>276</v>
      </c>
      <c r="J1260">
        <v>596</v>
      </c>
      <c r="K1260" t="s">
        <v>276</v>
      </c>
      <c r="L1260" t="s">
        <v>276</v>
      </c>
      <c r="M1260">
        <v>466396</v>
      </c>
      <c r="N1260">
        <v>9422</v>
      </c>
      <c r="O1260" s="26">
        <v>18204</v>
      </c>
      <c r="P1260" s="26">
        <v>40090</v>
      </c>
      <c r="Q1260" s="26">
        <v>0</v>
      </c>
    </row>
    <row r="1261" spans="1:17">
      <c r="A1261" s="32">
        <v>44299</v>
      </c>
      <c r="B1261" t="s">
        <v>154</v>
      </c>
      <c r="C1261">
        <v>2515</v>
      </c>
      <c r="D1261">
        <v>612234</v>
      </c>
      <c r="E1261" t="s">
        <v>276</v>
      </c>
      <c r="F1261" t="s">
        <v>276</v>
      </c>
      <c r="G1261" t="s">
        <v>276</v>
      </c>
      <c r="H1261">
        <v>153</v>
      </c>
      <c r="I1261" t="s">
        <v>276</v>
      </c>
      <c r="J1261">
        <v>0</v>
      </c>
      <c r="K1261" t="s">
        <v>276</v>
      </c>
      <c r="L1261" t="s">
        <v>276</v>
      </c>
      <c r="M1261">
        <v>2359</v>
      </c>
      <c r="N1261">
        <v>3</v>
      </c>
      <c r="O1261" s="26">
        <v>0</v>
      </c>
      <c r="P1261" s="26">
        <v>0</v>
      </c>
      <c r="Q1261" s="26">
        <v>0</v>
      </c>
    </row>
    <row r="1262" spans="1:17">
      <c r="A1262" s="32">
        <v>44299</v>
      </c>
      <c r="B1262" t="s">
        <v>155</v>
      </c>
      <c r="C1262">
        <v>15</v>
      </c>
      <c r="D1262">
        <v>829</v>
      </c>
      <c r="E1262" t="s">
        <v>276</v>
      </c>
      <c r="F1262" t="s">
        <v>276</v>
      </c>
      <c r="G1262" t="s">
        <v>276</v>
      </c>
      <c r="H1262">
        <v>0</v>
      </c>
      <c r="I1262" t="s">
        <v>276</v>
      </c>
      <c r="J1262">
        <v>0</v>
      </c>
      <c r="K1262" t="s">
        <v>276</v>
      </c>
      <c r="L1262" t="s">
        <v>276</v>
      </c>
      <c r="M1262">
        <v>15</v>
      </c>
      <c r="N1262">
        <v>0</v>
      </c>
      <c r="O1262" s="26">
        <v>0</v>
      </c>
      <c r="P1262" s="26">
        <v>0</v>
      </c>
      <c r="Q1262" s="26">
        <v>0</v>
      </c>
    </row>
    <row r="1263" spans="1:17">
      <c r="A1263" s="32">
        <v>44300</v>
      </c>
      <c r="B1263" t="s">
        <v>153</v>
      </c>
      <c r="C1263">
        <v>509627</v>
      </c>
      <c r="D1263">
        <v>9981849</v>
      </c>
      <c r="F1263" t="s">
        <v>276</v>
      </c>
      <c r="G1263" t="s">
        <v>276</v>
      </c>
      <c r="H1263">
        <v>30920</v>
      </c>
      <c r="I1263" t="s">
        <v>276</v>
      </c>
      <c r="J1263">
        <v>608</v>
      </c>
      <c r="K1263" t="s">
        <v>276</v>
      </c>
      <c r="L1263" t="s">
        <v>276</v>
      </c>
      <c r="M1263">
        <v>468621</v>
      </c>
      <c r="N1263">
        <v>9466</v>
      </c>
      <c r="O1263" s="26">
        <v>14845</v>
      </c>
      <c r="P1263" s="26">
        <v>41427</v>
      </c>
      <c r="Q1263" s="26">
        <v>0</v>
      </c>
    </row>
    <row r="1264" spans="1:17">
      <c r="A1264" s="32">
        <v>44300</v>
      </c>
      <c r="B1264" t="s">
        <v>154</v>
      </c>
      <c r="C1264">
        <v>2527</v>
      </c>
      <c r="D1264">
        <v>613321</v>
      </c>
      <c r="E1264" t="s">
        <v>276</v>
      </c>
      <c r="F1264" t="s">
        <v>276</v>
      </c>
      <c r="G1264" t="s">
        <v>276</v>
      </c>
      <c r="H1264">
        <v>153</v>
      </c>
      <c r="I1264" t="s">
        <v>276</v>
      </c>
      <c r="J1264">
        <v>0</v>
      </c>
      <c r="K1264" t="s">
        <v>276</v>
      </c>
      <c r="L1264" t="s">
        <v>276</v>
      </c>
      <c r="M1264">
        <v>2371</v>
      </c>
      <c r="N1264">
        <v>3</v>
      </c>
      <c r="O1264" s="26">
        <v>0</v>
      </c>
      <c r="P1264" s="26">
        <v>0</v>
      </c>
      <c r="Q1264" s="26">
        <v>0</v>
      </c>
    </row>
    <row r="1265" spans="1:17">
      <c r="A1265" s="32">
        <v>44300</v>
      </c>
      <c r="B1265" t="s">
        <v>155</v>
      </c>
      <c r="C1265">
        <v>15</v>
      </c>
      <c r="D1265">
        <v>829</v>
      </c>
      <c r="E1265" t="s">
        <v>276</v>
      </c>
      <c r="F1265" t="s">
        <v>276</v>
      </c>
      <c r="G1265" t="s">
        <v>276</v>
      </c>
      <c r="H1265">
        <v>0</v>
      </c>
      <c r="I1265" t="s">
        <v>276</v>
      </c>
      <c r="J1265">
        <v>0</v>
      </c>
      <c r="K1265" t="s">
        <v>276</v>
      </c>
      <c r="L1265" t="s">
        <v>276</v>
      </c>
      <c r="M1265">
        <v>15</v>
      </c>
      <c r="N1265">
        <v>0</v>
      </c>
      <c r="O1265" s="26">
        <v>0</v>
      </c>
      <c r="P1265" s="26">
        <v>0</v>
      </c>
      <c r="Q1265" s="26">
        <v>0</v>
      </c>
    </row>
    <row r="1266" spans="1:17">
      <c r="A1266" s="32">
        <v>44301</v>
      </c>
      <c r="B1266" t="s">
        <v>153</v>
      </c>
      <c r="C1266">
        <v>513569</v>
      </c>
      <c r="D1266">
        <v>10054941</v>
      </c>
      <c r="F1266" t="s">
        <v>276</v>
      </c>
      <c r="G1266" t="s">
        <v>276</v>
      </c>
      <c r="H1266">
        <v>32198</v>
      </c>
      <c r="I1266" t="s">
        <v>276</v>
      </c>
      <c r="J1266">
        <v>631</v>
      </c>
      <c r="K1266" t="s">
        <v>276</v>
      </c>
      <c r="L1266" t="s">
        <v>276</v>
      </c>
      <c r="M1266">
        <v>471170</v>
      </c>
      <c r="N1266">
        <v>9497</v>
      </c>
      <c r="O1266" s="26">
        <v>25327</v>
      </c>
      <c r="P1266" s="26">
        <v>35983</v>
      </c>
      <c r="Q1266" s="26">
        <v>0</v>
      </c>
    </row>
    <row r="1267" spans="1:17">
      <c r="A1267" s="32">
        <v>44301</v>
      </c>
      <c r="B1267" t="s">
        <v>154</v>
      </c>
      <c r="C1267">
        <v>2537</v>
      </c>
      <c r="D1267">
        <v>614457</v>
      </c>
      <c r="E1267" t="s">
        <v>276</v>
      </c>
      <c r="F1267" t="s">
        <v>276</v>
      </c>
      <c r="G1267" t="s">
        <v>276</v>
      </c>
      <c r="H1267">
        <v>149</v>
      </c>
      <c r="I1267" t="s">
        <v>276</v>
      </c>
      <c r="J1267">
        <v>0</v>
      </c>
      <c r="K1267" t="s">
        <v>276</v>
      </c>
      <c r="L1267" t="s">
        <v>276</v>
      </c>
      <c r="M1267">
        <v>2385</v>
      </c>
      <c r="N1267">
        <v>3</v>
      </c>
      <c r="O1267" s="26">
        <v>0</v>
      </c>
      <c r="P1267" s="26">
        <v>0</v>
      </c>
      <c r="Q1267" s="26">
        <v>0</v>
      </c>
    </row>
    <row r="1268" spans="1:17">
      <c r="A1268" s="32">
        <v>44301</v>
      </c>
      <c r="B1268" t="s">
        <v>155</v>
      </c>
      <c r="C1268">
        <v>15</v>
      </c>
      <c r="D1268">
        <v>829</v>
      </c>
      <c r="E1268" t="s">
        <v>276</v>
      </c>
      <c r="F1268" t="s">
        <v>276</v>
      </c>
      <c r="G1268" t="s">
        <v>276</v>
      </c>
      <c r="H1268">
        <v>0</v>
      </c>
      <c r="I1268" t="s">
        <v>276</v>
      </c>
      <c r="J1268">
        <v>0</v>
      </c>
      <c r="K1268" t="s">
        <v>276</v>
      </c>
      <c r="L1268" t="s">
        <v>276</v>
      </c>
      <c r="M1268">
        <v>15</v>
      </c>
      <c r="N1268">
        <v>0</v>
      </c>
      <c r="O1268" s="26">
        <v>0</v>
      </c>
      <c r="P1268" s="26">
        <v>0</v>
      </c>
      <c r="Q1268" s="26">
        <v>0</v>
      </c>
    </row>
    <row r="1269" spans="1:17">
      <c r="A1269" s="32">
        <v>44302</v>
      </c>
      <c r="B1269" t="s">
        <v>153</v>
      </c>
      <c r="C1269">
        <v>518187</v>
      </c>
      <c r="D1269">
        <v>10137271</v>
      </c>
      <c r="F1269" t="s">
        <v>276</v>
      </c>
      <c r="G1269" t="s">
        <v>276</v>
      </c>
      <c r="H1269">
        <v>34543</v>
      </c>
      <c r="I1269" t="s">
        <v>276</v>
      </c>
      <c r="J1269">
        <v>670</v>
      </c>
      <c r="K1269" t="s">
        <v>276</v>
      </c>
      <c r="L1269" t="s">
        <v>276</v>
      </c>
      <c r="M1269">
        <v>473345</v>
      </c>
      <c r="N1269">
        <v>9535</v>
      </c>
      <c r="O1269" s="26">
        <v>40140</v>
      </c>
      <c r="P1269" s="26">
        <v>39991</v>
      </c>
      <c r="Q1269" s="26">
        <v>0</v>
      </c>
    </row>
    <row r="1270" spans="1:17">
      <c r="A1270" s="32">
        <v>44302</v>
      </c>
      <c r="B1270" t="s">
        <v>154</v>
      </c>
      <c r="C1270">
        <v>2543</v>
      </c>
      <c r="D1270">
        <v>616185</v>
      </c>
      <c r="E1270" t="s">
        <v>276</v>
      </c>
      <c r="F1270" t="s">
        <v>276</v>
      </c>
      <c r="G1270" t="s">
        <v>276</v>
      </c>
      <c r="H1270">
        <v>146</v>
      </c>
      <c r="I1270" t="s">
        <v>276</v>
      </c>
      <c r="J1270">
        <v>0</v>
      </c>
      <c r="K1270" t="s">
        <v>276</v>
      </c>
      <c r="L1270" t="s">
        <v>276</v>
      </c>
      <c r="M1270">
        <v>2394</v>
      </c>
      <c r="N1270">
        <v>3</v>
      </c>
      <c r="O1270" s="26">
        <v>0</v>
      </c>
      <c r="P1270" s="26">
        <v>0</v>
      </c>
      <c r="Q1270" s="26">
        <v>0</v>
      </c>
    </row>
    <row r="1271" spans="1:17">
      <c r="A1271" s="32">
        <v>44302</v>
      </c>
      <c r="B1271" t="s">
        <v>155</v>
      </c>
      <c r="C1271">
        <v>15</v>
      </c>
      <c r="D1271">
        <v>829</v>
      </c>
      <c r="E1271" t="s">
        <v>276</v>
      </c>
      <c r="F1271" t="s">
        <v>276</v>
      </c>
      <c r="G1271" t="s">
        <v>276</v>
      </c>
      <c r="H1271">
        <v>0</v>
      </c>
      <c r="I1271" t="s">
        <v>276</v>
      </c>
      <c r="J1271">
        <v>0</v>
      </c>
      <c r="K1271" t="s">
        <v>276</v>
      </c>
      <c r="L1271" t="s">
        <v>276</v>
      </c>
      <c r="M1271">
        <v>15</v>
      </c>
      <c r="N1271">
        <v>0</v>
      </c>
      <c r="O1271" s="26">
        <v>0</v>
      </c>
      <c r="P1271" s="26">
        <v>0</v>
      </c>
      <c r="Q1271" s="26">
        <v>0</v>
      </c>
    </row>
    <row r="1272" spans="1:17">
      <c r="A1272" s="32">
        <v>44303</v>
      </c>
      <c r="B1272" t="s">
        <v>153</v>
      </c>
      <c r="C1272">
        <v>522647</v>
      </c>
      <c r="D1272">
        <v>10215237</v>
      </c>
      <c r="F1272" t="s">
        <v>276</v>
      </c>
      <c r="G1272" t="s">
        <v>276</v>
      </c>
      <c r="H1272">
        <v>36493</v>
      </c>
      <c r="I1272" t="s">
        <v>276</v>
      </c>
      <c r="J1272">
        <v>702</v>
      </c>
      <c r="K1272" t="s">
        <v>276</v>
      </c>
      <c r="L1272" t="s">
        <v>276</v>
      </c>
      <c r="M1272">
        <v>475966</v>
      </c>
      <c r="N1272">
        <v>9581</v>
      </c>
      <c r="O1272" s="26">
        <v>7577</v>
      </c>
      <c r="P1272" s="26">
        <v>0</v>
      </c>
      <c r="Q1272" s="26">
        <v>0</v>
      </c>
    </row>
    <row r="1273" spans="1:17">
      <c r="A1273" s="32">
        <v>44303</v>
      </c>
      <c r="B1273" t="s">
        <v>154</v>
      </c>
      <c r="C1273">
        <v>2556</v>
      </c>
      <c r="D1273">
        <v>617830</v>
      </c>
      <c r="E1273" t="s">
        <v>276</v>
      </c>
      <c r="F1273" t="s">
        <v>276</v>
      </c>
      <c r="G1273" t="s">
        <v>276</v>
      </c>
      <c r="H1273">
        <v>156</v>
      </c>
      <c r="I1273" t="s">
        <v>276</v>
      </c>
      <c r="J1273">
        <v>0</v>
      </c>
      <c r="K1273" t="s">
        <v>276</v>
      </c>
      <c r="L1273" t="s">
        <v>276</v>
      </c>
      <c r="M1273">
        <v>2397</v>
      </c>
      <c r="N1273">
        <v>3</v>
      </c>
      <c r="O1273" s="26">
        <v>0</v>
      </c>
      <c r="P1273" s="26">
        <v>0</v>
      </c>
      <c r="Q1273" s="26">
        <v>0</v>
      </c>
    </row>
    <row r="1274" spans="1:17">
      <c r="A1274" s="32">
        <v>44303</v>
      </c>
      <c r="B1274" t="s">
        <v>155</v>
      </c>
      <c r="C1274">
        <v>15</v>
      </c>
      <c r="D1274">
        <v>829</v>
      </c>
      <c r="E1274" t="s">
        <v>276</v>
      </c>
      <c r="F1274" t="s">
        <v>276</v>
      </c>
      <c r="G1274" t="s">
        <v>276</v>
      </c>
      <c r="H1274">
        <v>0</v>
      </c>
      <c r="I1274" t="s">
        <v>276</v>
      </c>
      <c r="J1274">
        <v>0</v>
      </c>
      <c r="K1274" t="s">
        <v>276</v>
      </c>
      <c r="L1274" t="s">
        <v>276</v>
      </c>
      <c r="M1274">
        <v>15</v>
      </c>
      <c r="N1274">
        <v>0</v>
      </c>
      <c r="O1274" s="26">
        <v>0</v>
      </c>
      <c r="P1274" s="26">
        <v>0</v>
      </c>
      <c r="Q1274" s="26">
        <v>0</v>
      </c>
    </row>
    <row r="1275" spans="1:17">
      <c r="A1275" s="32">
        <v>44304</v>
      </c>
      <c r="B1275" t="s">
        <v>153</v>
      </c>
      <c r="C1275">
        <v>527247</v>
      </c>
      <c r="D1275">
        <v>10265740</v>
      </c>
      <c r="F1275" t="s">
        <v>276</v>
      </c>
      <c r="G1275" t="s">
        <v>276</v>
      </c>
      <c r="H1275">
        <v>38600</v>
      </c>
      <c r="I1275" t="s">
        <v>276</v>
      </c>
      <c r="J1275">
        <v>723</v>
      </c>
      <c r="K1275" t="s">
        <v>276</v>
      </c>
      <c r="L1275" t="s">
        <v>276</v>
      </c>
      <c r="M1275">
        <v>478373</v>
      </c>
      <c r="N1275">
        <v>9619</v>
      </c>
      <c r="O1275" s="26">
        <v>8356</v>
      </c>
      <c r="P1275" s="26">
        <v>0</v>
      </c>
      <c r="Q1275" s="26">
        <v>0</v>
      </c>
    </row>
    <row r="1276" spans="1:17">
      <c r="A1276" s="32">
        <v>44304</v>
      </c>
      <c r="B1276" t="s">
        <v>154</v>
      </c>
      <c r="C1276">
        <v>2567</v>
      </c>
      <c r="D1276">
        <v>620179</v>
      </c>
      <c r="E1276" t="s">
        <v>276</v>
      </c>
      <c r="F1276" t="s">
        <v>276</v>
      </c>
      <c r="G1276" t="s">
        <v>276</v>
      </c>
      <c r="H1276">
        <v>159</v>
      </c>
      <c r="I1276" t="s">
        <v>276</v>
      </c>
      <c r="J1276">
        <v>0</v>
      </c>
      <c r="K1276" t="s">
        <v>276</v>
      </c>
      <c r="L1276" t="s">
        <v>276</v>
      </c>
      <c r="M1276">
        <v>2405</v>
      </c>
      <c r="N1276">
        <v>3</v>
      </c>
      <c r="O1276" s="26">
        <v>0</v>
      </c>
      <c r="P1276" s="26">
        <v>0</v>
      </c>
      <c r="Q1276" s="26">
        <v>0</v>
      </c>
    </row>
    <row r="1277" spans="1:17">
      <c r="A1277" s="32">
        <v>44304</v>
      </c>
      <c r="B1277" t="s">
        <v>155</v>
      </c>
      <c r="C1277">
        <v>15</v>
      </c>
      <c r="D1277">
        <v>829</v>
      </c>
      <c r="E1277" t="s">
        <v>276</v>
      </c>
      <c r="F1277" t="s">
        <v>276</v>
      </c>
      <c r="G1277" t="s">
        <v>276</v>
      </c>
      <c r="H1277">
        <v>0</v>
      </c>
      <c r="I1277" t="s">
        <v>276</v>
      </c>
      <c r="J1277">
        <v>0</v>
      </c>
      <c r="K1277" t="s">
        <v>276</v>
      </c>
      <c r="L1277" t="s">
        <v>276</v>
      </c>
      <c r="M1277">
        <v>15</v>
      </c>
      <c r="N1277">
        <v>0</v>
      </c>
      <c r="O1277" s="26">
        <v>0</v>
      </c>
      <c r="P1277" s="26">
        <v>0</v>
      </c>
      <c r="Q1277" s="26">
        <v>0</v>
      </c>
    </row>
    <row r="1278" spans="1:17">
      <c r="A1278" s="32">
        <v>44305</v>
      </c>
      <c r="B1278" t="s">
        <v>153</v>
      </c>
      <c r="C1278">
        <v>531466</v>
      </c>
      <c r="D1278">
        <v>10296311</v>
      </c>
      <c r="F1278" t="s">
        <v>276</v>
      </c>
      <c r="G1278" t="s">
        <v>276</v>
      </c>
      <c r="H1278">
        <v>40425</v>
      </c>
      <c r="I1278" t="s">
        <v>276</v>
      </c>
      <c r="J1278">
        <v>738</v>
      </c>
      <c r="K1278" t="s">
        <v>276</v>
      </c>
      <c r="L1278" t="s">
        <v>276</v>
      </c>
      <c r="M1278">
        <v>480632</v>
      </c>
      <c r="N1278">
        <v>9638</v>
      </c>
      <c r="O1278" s="26">
        <v>95010</v>
      </c>
      <c r="P1278" s="26">
        <v>54307</v>
      </c>
      <c r="Q1278" s="26">
        <v>0</v>
      </c>
    </row>
    <row r="1279" spans="1:17">
      <c r="A1279" s="32">
        <v>44305</v>
      </c>
      <c r="B1279" t="s">
        <v>154</v>
      </c>
      <c r="C1279">
        <v>2571</v>
      </c>
      <c r="D1279">
        <v>621807</v>
      </c>
      <c r="E1279" t="s">
        <v>276</v>
      </c>
      <c r="F1279" t="s">
        <v>276</v>
      </c>
      <c r="G1279" t="s">
        <v>276</v>
      </c>
      <c r="H1279">
        <v>163</v>
      </c>
      <c r="I1279" t="s">
        <v>276</v>
      </c>
      <c r="J1279">
        <v>0</v>
      </c>
      <c r="K1279" t="s">
        <v>276</v>
      </c>
      <c r="L1279" t="s">
        <v>276</v>
      </c>
      <c r="M1279">
        <v>2405</v>
      </c>
      <c r="N1279">
        <v>3</v>
      </c>
      <c r="O1279" s="26">
        <v>0</v>
      </c>
      <c r="P1279" s="26">
        <v>0</v>
      </c>
      <c r="Q1279" s="26">
        <v>0</v>
      </c>
    </row>
    <row r="1280" spans="1:17">
      <c r="A1280" s="32">
        <v>44305</v>
      </c>
      <c r="B1280" t="s">
        <v>155</v>
      </c>
      <c r="C1280">
        <v>15</v>
      </c>
      <c r="D1280">
        <v>829</v>
      </c>
      <c r="E1280" t="s">
        <v>276</v>
      </c>
      <c r="F1280" t="s">
        <v>276</v>
      </c>
      <c r="G1280" t="s">
        <v>276</v>
      </c>
      <c r="H1280">
        <v>0</v>
      </c>
      <c r="I1280" t="s">
        <v>276</v>
      </c>
      <c r="J1280">
        <v>0</v>
      </c>
      <c r="K1280" t="s">
        <v>276</v>
      </c>
      <c r="L1280" t="s">
        <v>276</v>
      </c>
      <c r="M1280">
        <v>15</v>
      </c>
      <c r="N1280">
        <v>0</v>
      </c>
      <c r="O1280" s="26">
        <v>0</v>
      </c>
      <c r="P1280" s="26">
        <v>0</v>
      </c>
      <c r="Q1280" s="26">
        <v>0</v>
      </c>
    </row>
    <row r="1281" spans="1:17">
      <c r="A1281" s="32">
        <v>44306</v>
      </c>
      <c r="B1281" t="s">
        <v>153</v>
      </c>
      <c r="C1281">
        <v>534716</v>
      </c>
      <c r="D1281">
        <v>10383007</v>
      </c>
      <c r="F1281" t="s">
        <v>276</v>
      </c>
      <c r="G1281" t="s">
        <v>276</v>
      </c>
      <c r="H1281">
        <v>40714</v>
      </c>
      <c r="I1281" t="s">
        <v>276</v>
      </c>
      <c r="J1281">
        <v>769</v>
      </c>
      <c r="K1281" t="s">
        <v>276</v>
      </c>
      <c r="L1281" t="s">
        <v>276</v>
      </c>
      <c r="M1281">
        <v>483631</v>
      </c>
      <c r="N1281">
        <v>9668</v>
      </c>
      <c r="O1281" s="26">
        <v>145220</v>
      </c>
      <c r="P1281" s="26">
        <v>27797</v>
      </c>
      <c r="Q1281" s="26">
        <v>0</v>
      </c>
    </row>
    <row r="1282" spans="1:17">
      <c r="A1282" s="32">
        <v>44306</v>
      </c>
      <c r="B1282" t="s">
        <v>154</v>
      </c>
      <c r="C1282">
        <v>2586</v>
      </c>
      <c r="D1282">
        <v>623967</v>
      </c>
      <c r="E1282" t="s">
        <v>276</v>
      </c>
      <c r="F1282" t="s">
        <v>276</v>
      </c>
      <c r="G1282" t="s">
        <v>276</v>
      </c>
      <c r="H1282">
        <v>153</v>
      </c>
      <c r="I1282" t="s">
        <v>276</v>
      </c>
      <c r="J1282">
        <v>0</v>
      </c>
      <c r="K1282" t="s">
        <v>276</v>
      </c>
      <c r="L1282" t="s">
        <v>276</v>
      </c>
      <c r="M1282">
        <v>2430</v>
      </c>
      <c r="N1282">
        <v>3</v>
      </c>
      <c r="O1282" s="26">
        <v>0</v>
      </c>
      <c r="P1282" s="26">
        <v>0</v>
      </c>
      <c r="Q1282" s="26">
        <v>0</v>
      </c>
    </row>
    <row r="1283" spans="1:17">
      <c r="A1283" s="32">
        <v>44306</v>
      </c>
      <c r="B1283" t="s">
        <v>155</v>
      </c>
      <c r="C1283">
        <v>15</v>
      </c>
      <c r="D1283">
        <v>829</v>
      </c>
      <c r="E1283" t="s">
        <v>276</v>
      </c>
      <c r="F1283" t="s">
        <v>276</v>
      </c>
      <c r="G1283" t="s">
        <v>276</v>
      </c>
      <c r="H1283">
        <v>0</v>
      </c>
      <c r="I1283" t="s">
        <v>276</v>
      </c>
      <c r="J1283">
        <v>0</v>
      </c>
      <c r="K1283" t="s">
        <v>276</v>
      </c>
      <c r="L1283" t="s">
        <v>276</v>
      </c>
      <c r="M1283">
        <v>15</v>
      </c>
      <c r="N1283">
        <v>0</v>
      </c>
      <c r="O1283" s="26">
        <v>0</v>
      </c>
      <c r="P1283" s="26">
        <v>0</v>
      </c>
      <c r="Q1283" s="26">
        <v>0</v>
      </c>
    </row>
    <row r="1284" spans="1:17">
      <c r="A1284" s="32">
        <v>44307</v>
      </c>
      <c r="B1284" t="s">
        <v>153</v>
      </c>
      <c r="C1284">
        <v>538881</v>
      </c>
      <c r="D1284">
        <v>10453958</v>
      </c>
      <c r="F1284" t="s">
        <v>276</v>
      </c>
      <c r="G1284" t="s">
        <v>276</v>
      </c>
      <c r="H1284">
        <v>41907</v>
      </c>
      <c r="I1284" t="s">
        <v>276</v>
      </c>
      <c r="J1284">
        <v>791</v>
      </c>
      <c r="K1284" t="s">
        <v>276</v>
      </c>
      <c r="L1284" t="s">
        <v>276</v>
      </c>
      <c r="M1284">
        <v>486479</v>
      </c>
      <c r="N1284">
        <v>9707</v>
      </c>
      <c r="O1284" s="26">
        <v>181720</v>
      </c>
      <c r="P1284" s="26">
        <v>26696</v>
      </c>
      <c r="Q1284" s="26">
        <v>0</v>
      </c>
    </row>
    <row r="1285" spans="1:17">
      <c r="A1285" s="32">
        <v>44307</v>
      </c>
      <c r="B1285" t="s">
        <v>154</v>
      </c>
      <c r="C1285">
        <v>2600</v>
      </c>
      <c r="D1285">
        <v>624815</v>
      </c>
      <c r="E1285" t="s">
        <v>276</v>
      </c>
      <c r="F1285" t="s">
        <v>276</v>
      </c>
      <c r="G1285" t="s">
        <v>276</v>
      </c>
      <c r="H1285">
        <v>147</v>
      </c>
      <c r="I1285" t="s">
        <v>276</v>
      </c>
      <c r="J1285">
        <v>0</v>
      </c>
      <c r="K1285" t="s">
        <v>276</v>
      </c>
      <c r="L1285" t="s">
        <v>276</v>
      </c>
      <c r="M1285">
        <v>2450</v>
      </c>
      <c r="N1285">
        <v>3</v>
      </c>
      <c r="O1285" s="26">
        <v>0</v>
      </c>
      <c r="P1285" s="26">
        <v>0</v>
      </c>
      <c r="Q1285" s="26">
        <v>0</v>
      </c>
    </row>
    <row r="1286" spans="1:17">
      <c r="A1286" s="32">
        <v>44307</v>
      </c>
      <c r="B1286" t="s">
        <v>155</v>
      </c>
      <c r="C1286">
        <v>15</v>
      </c>
      <c r="D1286">
        <v>829</v>
      </c>
      <c r="E1286" t="s">
        <v>276</v>
      </c>
      <c r="F1286" t="s">
        <v>276</v>
      </c>
      <c r="G1286" t="s">
        <v>276</v>
      </c>
      <c r="H1286">
        <v>0</v>
      </c>
      <c r="I1286" t="s">
        <v>276</v>
      </c>
      <c r="J1286">
        <v>0</v>
      </c>
      <c r="K1286" t="s">
        <v>276</v>
      </c>
      <c r="L1286" t="s">
        <v>276</v>
      </c>
      <c r="M1286">
        <v>15</v>
      </c>
      <c r="N1286">
        <v>0</v>
      </c>
      <c r="O1286" s="26">
        <v>0</v>
      </c>
      <c r="P1286" s="26">
        <v>0</v>
      </c>
      <c r="Q1286" s="26">
        <v>0</v>
      </c>
    </row>
    <row r="1287" spans="1:17">
      <c r="A1287" s="32">
        <v>44308</v>
      </c>
      <c r="B1287" t="s">
        <v>153</v>
      </c>
      <c r="C1287">
        <v>543799</v>
      </c>
      <c r="D1287">
        <v>10550386</v>
      </c>
      <c r="F1287" t="s">
        <v>276</v>
      </c>
      <c r="G1287" t="s">
        <v>276</v>
      </c>
      <c r="H1287">
        <v>44048</v>
      </c>
      <c r="I1287" t="s">
        <v>276</v>
      </c>
      <c r="J1287">
        <v>805</v>
      </c>
      <c r="K1287" t="s">
        <v>276</v>
      </c>
      <c r="L1287" t="s">
        <v>276</v>
      </c>
      <c r="M1287">
        <v>489177</v>
      </c>
      <c r="N1287">
        <v>9761</v>
      </c>
      <c r="O1287" s="26">
        <v>182006</v>
      </c>
      <c r="P1287" s="26">
        <v>21855</v>
      </c>
      <c r="Q1287" s="26">
        <v>0</v>
      </c>
    </row>
    <row r="1288" spans="1:17">
      <c r="A1288" s="32">
        <v>44308</v>
      </c>
      <c r="B1288" t="s">
        <v>154</v>
      </c>
      <c r="C1288">
        <v>2611</v>
      </c>
      <c r="D1288">
        <v>625962</v>
      </c>
      <c r="E1288" t="s">
        <v>276</v>
      </c>
      <c r="F1288" t="s">
        <v>276</v>
      </c>
      <c r="G1288" t="s">
        <v>276</v>
      </c>
      <c r="H1288">
        <v>139</v>
      </c>
      <c r="I1288" t="s">
        <v>276</v>
      </c>
      <c r="J1288">
        <v>0</v>
      </c>
      <c r="K1288" t="s">
        <v>276</v>
      </c>
      <c r="L1288" t="s">
        <v>276</v>
      </c>
      <c r="M1288">
        <v>2469</v>
      </c>
      <c r="N1288">
        <v>3</v>
      </c>
      <c r="O1288" s="26">
        <v>0</v>
      </c>
      <c r="P1288" s="26">
        <v>0</v>
      </c>
      <c r="Q1288" s="26">
        <v>0</v>
      </c>
    </row>
    <row r="1289" spans="1:17">
      <c r="A1289" s="32">
        <v>44308</v>
      </c>
      <c r="B1289" t="s">
        <v>155</v>
      </c>
      <c r="C1289">
        <v>15</v>
      </c>
      <c r="D1289">
        <v>829</v>
      </c>
      <c r="E1289" t="s">
        <v>276</v>
      </c>
      <c r="F1289" t="s">
        <v>276</v>
      </c>
      <c r="G1289" t="s">
        <v>276</v>
      </c>
      <c r="H1289">
        <v>0</v>
      </c>
      <c r="I1289" t="s">
        <v>276</v>
      </c>
      <c r="J1289">
        <v>0</v>
      </c>
      <c r="K1289" t="s">
        <v>276</v>
      </c>
      <c r="L1289" t="s">
        <v>276</v>
      </c>
      <c r="M1289">
        <v>15</v>
      </c>
      <c r="N1289">
        <v>0</v>
      </c>
      <c r="O1289" s="26">
        <v>0</v>
      </c>
      <c r="P1289" s="26">
        <v>0</v>
      </c>
      <c r="Q1289" s="26">
        <v>0</v>
      </c>
    </row>
    <row r="1290" spans="1:17">
      <c r="A1290" s="32">
        <v>44309</v>
      </c>
      <c r="B1290" t="s">
        <v>153</v>
      </c>
      <c r="C1290">
        <v>549259</v>
      </c>
      <c r="D1290">
        <v>10644643</v>
      </c>
      <c r="F1290" t="s">
        <v>276</v>
      </c>
      <c r="G1290" t="s">
        <v>276</v>
      </c>
      <c r="H1290">
        <v>46115</v>
      </c>
      <c r="I1290" t="s">
        <v>276</v>
      </c>
      <c r="J1290">
        <v>816</v>
      </c>
      <c r="K1290" t="s">
        <v>276</v>
      </c>
      <c r="L1290" t="s">
        <v>276</v>
      </c>
      <c r="M1290">
        <v>492392</v>
      </c>
      <c r="N1290">
        <v>9797</v>
      </c>
      <c r="O1290" s="26">
        <v>197883</v>
      </c>
      <c r="P1290" s="26">
        <v>29683</v>
      </c>
      <c r="Q1290" s="26">
        <v>0</v>
      </c>
    </row>
    <row r="1291" spans="1:17">
      <c r="A1291" s="32">
        <v>44309</v>
      </c>
      <c r="B1291" t="s">
        <v>154</v>
      </c>
      <c r="C1291">
        <v>2624</v>
      </c>
      <c r="D1291">
        <v>627660</v>
      </c>
      <c r="E1291" t="s">
        <v>276</v>
      </c>
      <c r="F1291" t="s">
        <v>276</v>
      </c>
      <c r="G1291" t="s">
        <v>276</v>
      </c>
      <c r="H1291">
        <v>146</v>
      </c>
      <c r="I1291" t="s">
        <v>276</v>
      </c>
      <c r="J1291">
        <v>0</v>
      </c>
      <c r="K1291" t="s">
        <v>276</v>
      </c>
      <c r="L1291" t="s">
        <v>276</v>
      </c>
      <c r="M1291">
        <v>2475</v>
      </c>
      <c r="N1291">
        <v>3</v>
      </c>
      <c r="O1291" s="26">
        <v>0</v>
      </c>
      <c r="P1291" s="26">
        <v>0</v>
      </c>
      <c r="Q1291" s="26">
        <v>0</v>
      </c>
    </row>
    <row r="1292" spans="1:17">
      <c r="A1292" s="32">
        <v>44309</v>
      </c>
      <c r="B1292" t="s">
        <v>155</v>
      </c>
      <c r="C1292">
        <v>15</v>
      </c>
      <c r="D1292">
        <v>829</v>
      </c>
      <c r="E1292" t="s">
        <v>276</v>
      </c>
      <c r="F1292" t="s">
        <v>276</v>
      </c>
      <c r="G1292" t="s">
        <v>276</v>
      </c>
      <c r="H1292">
        <v>0</v>
      </c>
      <c r="I1292" t="s">
        <v>276</v>
      </c>
      <c r="J1292">
        <v>0</v>
      </c>
      <c r="K1292" t="s">
        <v>276</v>
      </c>
      <c r="L1292" t="s">
        <v>276</v>
      </c>
      <c r="M1292">
        <v>15</v>
      </c>
      <c r="N1292">
        <v>0</v>
      </c>
      <c r="O1292" s="26">
        <v>0</v>
      </c>
      <c r="P1292" s="26">
        <v>0</v>
      </c>
      <c r="Q1292" s="26">
        <v>0</v>
      </c>
    </row>
    <row r="1293" spans="1:17">
      <c r="A1293" s="32">
        <v>44310</v>
      </c>
      <c r="B1293" t="s">
        <v>153</v>
      </c>
      <c r="C1293">
        <v>554356</v>
      </c>
      <c r="D1293">
        <v>10735929</v>
      </c>
      <c r="F1293" t="s">
        <v>276</v>
      </c>
      <c r="G1293" t="s">
        <v>276</v>
      </c>
      <c r="H1293">
        <v>48065</v>
      </c>
      <c r="I1293" t="s">
        <v>276</v>
      </c>
      <c r="J1293">
        <v>837</v>
      </c>
      <c r="K1293" t="s">
        <v>276</v>
      </c>
      <c r="L1293" t="s">
        <v>276</v>
      </c>
      <c r="M1293">
        <v>495734</v>
      </c>
      <c r="N1293">
        <v>9851</v>
      </c>
      <c r="O1293" s="26">
        <v>34544</v>
      </c>
      <c r="P1293" s="26">
        <v>0</v>
      </c>
      <c r="Q1293" s="26">
        <v>0</v>
      </c>
    </row>
    <row r="1294" spans="1:17">
      <c r="A1294" s="32">
        <v>44310</v>
      </c>
      <c r="B1294" t="s">
        <v>154</v>
      </c>
      <c r="C1294">
        <v>2628</v>
      </c>
      <c r="D1294">
        <v>629233</v>
      </c>
      <c r="E1294" t="s">
        <v>276</v>
      </c>
      <c r="F1294" t="s">
        <v>276</v>
      </c>
      <c r="G1294" t="s">
        <v>276</v>
      </c>
      <c r="H1294">
        <v>132</v>
      </c>
      <c r="I1294" t="s">
        <v>276</v>
      </c>
      <c r="J1294">
        <v>0</v>
      </c>
      <c r="K1294" t="s">
        <v>276</v>
      </c>
      <c r="L1294" t="s">
        <v>276</v>
      </c>
      <c r="M1294">
        <v>2493</v>
      </c>
      <c r="N1294">
        <v>3</v>
      </c>
      <c r="O1294" s="26">
        <v>0</v>
      </c>
      <c r="P1294" s="26">
        <v>0</v>
      </c>
      <c r="Q1294" s="26">
        <v>0</v>
      </c>
    </row>
    <row r="1295" spans="1:17">
      <c r="A1295" s="32">
        <v>44310</v>
      </c>
      <c r="B1295" t="s">
        <v>155</v>
      </c>
      <c r="C1295">
        <v>15</v>
      </c>
      <c r="D1295">
        <v>829</v>
      </c>
      <c r="E1295" t="s">
        <v>276</v>
      </c>
      <c r="F1295" t="s">
        <v>276</v>
      </c>
      <c r="G1295" t="s">
        <v>276</v>
      </c>
      <c r="H1295">
        <v>0</v>
      </c>
      <c r="I1295" t="s">
        <v>276</v>
      </c>
      <c r="J1295">
        <v>0</v>
      </c>
      <c r="K1295" t="s">
        <v>276</v>
      </c>
      <c r="L1295" t="s">
        <v>276</v>
      </c>
      <c r="M1295">
        <v>15</v>
      </c>
      <c r="N1295">
        <v>0</v>
      </c>
      <c r="O1295" s="26">
        <v>0</v>
      </c>
      <c r="P1295" s="26">
        <v>0</v>
      </c>
      <c r="Q1295" s="26">
        <v>0</v>
      </c>
    </row>
    <row r="1296" spans="1:17">
      <c r="A1296" s="32">
        <v>44311</v>
      </c>
      <c r="B1296" t="s">
        <v>153</v>
      </c>
      <c r="C1296">
        <v>559492</v>
      </c>
      <c r="D1296">
        <v>10794150</v>
      </c>
      <c r="F1296" t="s">
        <v>276</v>
      </c>
      <c r="G1296" t="s">
        <v>276</v>
      </c>
      <c r="H1296">
        <v>49674</v>
      </c>
      <c r="I1296" t="s">
        <v>276</v>
      </c>
      <c r="J1296">
        <v>864</v>
      </c>
      <c r="K1296" t="s">
        <v>276</v>
      </c>
      <c r="L1296" t="s">
        <v>276</v>
      </c>
      <c r="M1296">
        <v>499095</v>
      </c>
      <c r="N1296">
        <v>9910</v>
      </c>
      <c r="O1296" s="26">
        <v>25304</v>
      </c>
      <c r="P1296" s="26">
        <v>0</v>
      </c>
      <c r="Q1296" s="26">
        <v>0</v>
      </c>
    </row>
    <row r="1297" spans="1:17">
      <c r="A1297" s="32">
        <v>44311</v>
      </c>
      <c r="B1297" t="s">
        <v>154</v>
      </c>
      <c r="C1297">
        <v>2634</v>
      </c>
      <c r="D1297">
        <v>631409</v>
      </c>
      <c r="E1297" t="s">
        <v>276</v>
      </c>
      <c r="F1297" t="s">
        <v>276</v>
      </c>
      <c r="G1297" t="s">
        <v>276</v>
      </c>
      <c r="H1297">
        <v>132</v>
      </c>
      <c r="I1297" t="s">
        <v>276</v>
      </c>
      <c r="J1297">
        <v>0</v>
      </c>
      <c r="K1297" t="s">
        <v>276</v>
      </c>
      <c r="L1297" t="s">
        <v>276</v>
      </c>
      <c r="M1297">
        <v>2499</v>
      </c>
      <c r="N1297">
        <v>3</v>
      </c>
      <c r="O1297" s="26">
        <v>0</v>
      </c>
      <c r="P1297" s="26">
        <v>0</v>
      </c>
      <c r="Q1297" s="26">
        <v>0</v>
      </c>
    </row>
    <row r="1298" spans="1:17">
      <c r="A1298" s="32">
        <v>44311</v>
      </c>
      <c r="B1298" t="s">
        <v>155</v>
      </c>
      <c r="C1298">
        <v>15</v>
      </c>
      <c r="D1298">
        <v>829</v>
      </c>
      <c r="E1298" t="s">
        <v>276</v>
      </c>
      <c r="F1298" t="s">
        <v>276</v>
      </c>
      <c r="G1298" t="s">
        <v>276</v>
      </c>
      <c r="H1298">
        <v>0</v>
      </c>
      <c r="I1298" t="s">
        <v>276</v>
      </c>
      <c r="J1298">
        <v>0</v>
      </c>
      <c r="K1298" t="s">
        <v>276</v>
      </c>
      <c r="L1298" t="s">
        <v>276</v>
      </c>
      <c r="M1298">
        <v>15</v>
      </c>
      <c r="N1298">
        <v>0</v>
      </c>
      <c r="O1298" s="26">
        <v>0</v>
      </c>
      <c r="P1298" s="26">
        <v>0</v>
      </c>
      <c r="Q1298" s="26">
        <v>0</v>
      </c>
    </row>
    <row r="1299" spans="1:17">
      <c r="A1299" s="32">
        <v>44312</v>
      </c>
      <c r="B1299" t="s">
        <v>153</v>
      </c>
      <c r="C1299">
        <v>564211</v>
      </c>
      <c r="D1299">
        <v>10830036</v>
      </c>
      <c r="F1299" t="s">
        <v>276</v>
      </c>
      <c r="G1299" t="s">
        <v>276</v>
      </c>
      <c r="H1299">
        <v>51167</v>
      </c>
      <c r="I1299" t="s">
        <v>276</v>
      </c>
      <c r="J1299">
        <v>898</v>
      </c>
      <c r="K1299" t="s">
        <v>276</v>
      </c>
      <c r="L1299" t="s">
        <v>276</v>
      </c>
      <c r="M1299">
        <v>502221</v>
      </c>
      <c r="N1299">
        <v>9969</v>
      </c>
      <c r="O1299" s="26">
        <v>276299</v>
      </c>
      <c r="P1299" s="26">
        <v>41651</v>
      </c>
      <c r="Q1299" s="26">
        <v>0</v>
      </c>
    </row>
    <row r="1300" spans="1:17">
      <c r="A1300" s="32">
        <v>44312</v>
      </c>
      <c r="B1300" t="s">
        <v>154</v>
      </c>
      <c r="C1300">
        <v>2637</v>
      </c>
      <c r="D1300">
        <v>633273</v>
      </c>
      <c r="E1300" t="s">
        <v>276</v>
      </c>
      <c r="F1300" t="s">
        <v>276</v>
      </c>
      <c r="G1300" t="s">
        <v>276</v>
      </c>
      <c r="H1300">
        <v>135</v>
      </c>
      <c r="I1300" t="s">
        <v>276</v>
      </c>
      <c r="J1300">
        <v>0</v>
      </c>
      <c r="K1300" t="s">
        <v>276</v>
      </c>
      <c r="L1300" t="s">
        <v>276</v>
      </c>
      <c r="M1300">
        <v>2502</v>
      </c>
      <c r="N1300">
        <v>3</v>
      </c>
      <c r="O1300" s="26">
        <v>0</v>
      </c>
      <c r="P1300" s="26">
        <v>0</v>
      </c>
      <c r="Q1300" s="26">
        <v>0</v>
      </c>
    </row>
    <row r="1301" spans="1:17">
      <c r="A1301" s="32">
        <v>44312</v>
      </c>
      <c r="B1301" t="s">
        <v>155</v>
      </c>
      <c r="C1301">
        <v>15</v>
      </c>
      <c r="D1301">
        <v>829</v>
      </c>
      <c r="E1301" t="s">
        <v>276</v>
      </c>
      <c r="F1301" t="s">
        <v>276</v>
      </c>
      <c r="G1301" t="s">
        <v>276</v>
      </c>
      <c r="H1301">
        <v>0</v>
      </c>
      <c r="I1301" t="s">
        <v>276</v>
      </c>
      <c r="J1301">
        <v>0</v>
      </c>
      <c r="K1301" t="s">
        <v>276</v>
      </c>
      <c r="L1301" t="s">
        <v>276</v>
      </c>
      <c r="M1301">
        <v>15</v>
      </c>
      <c r="N1301">
        <v>0</v>
      </c>
      <c r="O1301" s="26">
        <v>0</v>
      </c>
      <c r="P1301" s="26">
        <v>0</v>
      </c>
      <c r="Q1301" s="26">
        <v>0</v>
      </c>
    </row>
    <row r="1302" spans="1:17">
      <c r="A1302" s="32">
        <v>44313</v>
      </c>
      <c r="B1302" t="s">
        <v>153</v>
      </c>
      <c r="C1302">
        <v>568372</v>
      </c>
      <c r="D1302">
        <v>10913961</v>
      </c>
      <c r="F1302" t="s">
        <v>276</v>
      </c>
      <c r="G1302" t="s">
        <v>276</v>
      </c>
      <c r="H1302">
        <v>51606</v>
      </c>
      <c r="I1302" t="s">
        <v>276</v>
      </c>
      <c r="J1302">
        <v>916</v>
      </c>
      <c r="K1302" t="s">
        <v>276</v>
      </c>
      <c r="L1302" t="s">
        <v>276</v>
      </c>
      <c r="M1302">
        <v>505850</v>
      </c>
      <c r="N1302">
        <v>10001</v>
      </c>
      <c r="O1302" s="26">
        <v>244901</v>
      </c>
      <c r="P1302" s="26">
        <v>31105</v>
      </c>
      <c r="Q1302" s="26">
        <v>0</v>
      </c>
    </row>
    <row r="1303" spans="1:17">
      <c r="A1303" s="32">
        <v>44313</v>
      </c>
      <c r="B1303" t="s">
        <v>154</v>
      </c>
      <c r="C1303">
        <v>2653</v>
      </c>
      <c r="D1303">
        <v>635804</v>
      </c>
      <c r="E1303" t="s">
        <v>276</v>
      </c>
      <c r="F1303" t="s">
        <v>276</v>
      </c>
      <c r="G1303" t="s">
        <v>276</v>
      </c>
      <c r="H1303">
        <v>127</v>
      </c>
      <c r="I1303" t="s">
        <v>276</v>
      </c>
      <c r="J1303">
        <v>0</v>
      </c>
      <c r="K1303" t="s">
        <v>276</v>
      </c>
      <c r="L1303" t="s">
        <v>276</v>
      </c>
      <c r="M1303">
        <v>2523</v>
      </c>
      <c r="N1303">
        <v>3</v>
      </c>
      <c r="O1303" s="26">
        <v>0</v>
      </c>
      <c r="P1303" s="26">
        <v>0</v>
      </c>
      <c r="Q1303" s="26">
        <v>0</v>
      </c>
    </row>
    <row r="1304" spans="1:17">
      <c r="A1304" s="32">
        <v>44313</v>
      </c>
      <c r="B1304" t="s">
        <v>155</v>
      </c>
      <c r="C1304">
        <v>15</v>
      </c>
      <c r="D1304">
        <v>829</v>
      </c>
      <c r="E1304" t="s">
        <v>276</v>
      </c>
      <c r="F1304" t="s">
        <v>276</v>
      </c>
      <c r="G1304" t="s">
        <v>276</v>
      </c>
      <c r="H1304">
        <v>0</v>
      </c>
      <c r="I1304" t="s">
        <v>276</v>
      </c>
      <c r="J1304">
        <v>0</v>
      </c>
      <c r="K1304" t="s">
        <v>276</v>
      </c>
      <c r="L1304" t="s">
        <v>276</v>
      </c>
      <c r="M1304">
        <v>15</v>
      </c>
      <c r="N1304">
        <v>0</v>
      </c>
      <c r="O1304" s="26">
        <v>0</v>
      </c>
      <c r="P1304" s="26">
        <v>0</v>
      </c>
      <c r="Q1304" s="26">
        <v>0</v>
      </c>
    </row>
    <row r="1305" spans="1:17">
      <c r="A1305" s="32">
        <v>44314</v>
      </c>
      <c r="B1305" t="s">
        <v>153</v>
      </c>
      <c r="C1305">
        <v>572888</v>
      </c>
      <c r="D1305">
        <v>10995009</v>
      </c>
      <c r="F1305" t="s">
        <v>276</v>
      </c>
      <c r="G1305" t="s">
        <v>276</v>
      </c>
      <c r="H1305">
        <v>52439</v>
      </c>
      <c r="I1305" t="s">
        <v>276</v>
      </c>
      <c r="J1305">
        <v>953</v>
      </c>
      <c r="K1305" t="s">
        <v>276</v>
      </c>
      <c r="L1305" t="s">
        <v>276</v>
      </c>
      <c r="M1305">
        <v>509501</v>
      </c>
      <c r="N1305">
        <v>10052</v>
      </c>
      <c r="O1305" s="26">
        <v>273034</v>
      </c>
      <c r="P1305" s="26">
        <v>44268</v>
      </c>
      <c r="Q1305" s="26">
        <v>0</v>
      </c>
    </row>
    <row r="1306" spans="1:17">
      <c r="A1306" s="32">
        <v>44314</v>
      </c>
      <c r="B1306" t="s">
        <v>154</v>
      </c>
      <c r="C1306">
        <v>2660</v>
      </c>
      <c r="D1306">
        <v>636874</v>
      </c>
      <c r="E1306" t="s">
        <v>276</v>
      </c>
      <c r="F1306" t="s">
        <v>276</v>
      </c>
      <c r="G1306" t="s">
        <v>276</v>
      </c>
      <c r="H1306">
        <v>104</v>
      </c>
      <c r="I1306" t="s">
        <v>276</v>
      </c>
      <c r="J1306">
        <v>0</v>
      </c>
      <c r="K1306" t="s">
        <v>276</v>
      </c>
      <c r="L1306" t="s">
        <v>276</v>
      </c>
      <c r="M1306">
        <v>2553</v>
      </c>
      <c r="N1306">
        <v>3</v>
      </c>
      <c r="O1306" s="26">
        <v>0</v>
      </c>
      <c r="P1306" s="26">
        <v>0</v>
      </c>
      <c r="Q1306" s="26">
        <v>0</v>
      </c>
    </row>
    <row r="1307" spans="1:17">
      <c r="A1307" s="32">
        <v>44314</v>
      </c>
      <c r="B1307" t="s">
        <v>155</v>
      </c>
      <c r="C1307">
        <v>15</v>
      </c>
      <c r="D1307">
        <v>829</v>
      </c>
      <c r="E1307" t="s">
        <v>276</v>
      </c>
      <c r="F1307" t="s">
        <v>276</v>
      </c>
      <c r="G1307" t="s">
        <v>276</v>
      </c>
      <c r="H1307">
        <v>0</v>
      </c>
      <c r="I1307" t="s">
        <v>276</v>
      </c>
      <c r="J1307">
        <v>0</v>
      </c>
      <c r="K1307" t="s">
        <v>276</v>
      </c>
      <c r="L1307" t="s">
        <v>276</v>
      </c>
      <c r="M1307">
        <v>15</v>
      </c>
      <c r="N1307">
        <v>0</v>
      </c>
      <c r="O1307" s="26">
        <v>0</v>
      </c>
      <c r="P1307" s="26">
        <v>0</v>
      </c>
      <c r="Q1307" s="26">
        <v>0</v>
      </c>
    </row>
    <row r="1308" spans="1:17">
      <c r="A1308" s="32">
        <v>44315</v>
      </c>
      <c r="B1308" t="s">
        <v>153</v>
      </c>
      <c r="C1308">
        <v>578306</v>
      </c>
      <c r="D1308">
        <v>11063115</v>
      </c>
      <c r="F1308" t="s">
        <v>276</v>
      </c>
      <c r="G1308" t="s">
        <v>276</v>
      </c>
      <c r="H1308">
        <v>54098</v>
      </c>
      <c r="I1308" t="s">
        <v>276</v>
      </c>
      <c r="J1308">
        <v>951</v>
      </c>
      <c r="K1308" t="s">
        <v>276</v>
      </c>
      <c r="L1308" t="s">
        <v>276</v>
      </c>
      <c r="M1308">
        <v>512983</v>
      </c>
      <c r="N1308">
        <v>10104</v>
      </c>
      <c r="O1308" s="26">
        <v>20018</v>
      </c>
      <c r="P1308" s="26">
        <v>0</v>
      </c>
      <c r="Q1308" s="26">
        <v>0</v>
      </c>
    </row>
    <row r="1309" spans="1:17">
      <c r="A1309" s="32">
        <v>44315</v>
      </c>
      <c r="B1309" t="s">
        <v>154</v>
      </c>
      <c r="C1309">
        <v>2667</v>
      </c>
      <c r="D1309">
        <v>638242</v>
      </c>
      <c r="E1309" t="s">
        <v>276</v>
      </c>
      <c r="F1309" t="s">
        <v>276</v>
      </c>
      <c r="G1309" t="s">
        <v>276</v>
      </c>
      <c r="H1309">
        <v>102</v>
      </c>
      <c r="I1309" t="s">
        <v>276</v>
      </c>
      <c r="J1309">
        <v>0</v>
      </c>
      <c r="K1309" t="s">
        <v>276</v>
      </c>
      <c r="L1309" t="s">
        <v>276</v>
      </c>
      <c r="M1309">
        <v>2562</v>
      </c>
      <c r="N1309">
        <v>3</v>
      </c>
      <c r="O1309" s="26">
        <v>0</v>
      </c>
      <c r="P1309" s="26">
        <v>0</v>
      </c>
      <c r="Q1309" s="26">
        <v>0</v>
      </c>
    </row>
    <row r="1310" spans="1:17">
      <c r="A1310" s="32">
        <v>44315</v>
      </c>
      <c r="B1310" t="s">
        <v>155</v>
      </c>
      <c r="C1310">
        <v>15</v>
      </c>
      <c r="D1310">
        <v>829</v>
      </c>
      <c r="E1310" t="s">
        <v>276</v>
      </c>
      <c r="F1310" t="s">
        <v>276</v>
      </c>
      <c r="G1310" t="s">
        <v>276</v>
      </c>
      <c r="H1310">
        <v>0</v>
      </c>
      <c r="I1310" t="s">
        <v>276</v>
      </c>
      <c r="J1310">
        <v>0</v>
      </c>
      <c r="K1310" t="s">
        <v>276</v>
      </c>
      <c r="L1310" t="s">
        <v>276</v>
      </c>
      <c r="M1310">
        <v>15</v>
      </c>
      <c r="N1310">
        <v>0</v>
      </c>
      <c r="O1310" s="26">
        <v>0</v>
      </c>
      <c r="P1310" s="26">
        <v>0</v>
      </c>
      <c r="Q1310" s="26">
        <v>0</v>
      </c>
    </row>
    <row r="1311" spans="1:17">
      <c r="A1311" s="32">
        <v>44316</v>
      </c>
      <c r="B1311" t="s">
        <v>153</v>
      </c>
      <c r="C1311">
        <v>584086</v>
      </c>
      <c r="D1311">
        <v>11155036</v>
      </c>
      <c r="F1311" t="s">
        <v>276</v>
      </c>
      <c r="G1311" t="s">
        <v>276</v>
      </c>
      <c r="H1311">
        <v>56169</v>
      </c>
      <c r="I1311" t="s">
        <v>276</v>
      </c>
      <c r="J1311">
        <v>978</v>
      </c>
      <c r="K1311" t="s">
        <v>276</v>
      </c>
      <c r="L1311" t="s">
        <v>276</v>
      </c>
      <c r="M1311">
        <v>516466</v>
      </c>
      <c r="N1311">
        <v>10191</v>
      </c>
      <c r="O1311" s="26">
        <v>287336</v>
      </c>
      <c r="P1311" s="26">
        <v>47240</v>
      </c>
      <c r="Q1311" s="26">
        <v>0</v>
      </c>
    </row>
    <row r="1312" spans="1:17">
      <c r="A1312" s="32">
        <v>44316</v>
      </c>
      <c r="B1312" t="s">
        <v>154</v>
      </c>
      <c r="C1312">
        <v>2681</v>
      </c>
      <c r="D1312">
        <v>640079</v>
      </c>
      <c r="E1312" t="s">
        <v>276</v>
      </c>
      <c r="F1312" t="s">
        <v>276</v>
      </c>
      <c r="G1312" t="s">
        <v>276</v>
      </c>
      <c r="H1312">
        <v>112</v>
      </c>
      <c r="I1312" t="s">
        <v>276</v>
      </c>
      <c r="J1312">
        <v>0</v>
      </c>
      <c r="K1312" t="s">
        <v>276</v>
      </c>
      <c r="L1312" t="s">
        <v>276</v>
      </c>
      <c r="M1312">
        <v>2566</v>
      </c>
      <c r="N1312">
        <v>3</v>
      </c>
      <c r="O1312" s="26">
        <v>0</v>
      </c>
      <c r="P1312" s="26">
        <v>0</v>
      </c>
      <c r="Q1312" s="26">
        <v>0</v>
      </c>
    </row>
    <row r="1313" spans="1:17">
      <c r="A1313" s="32">
        <v>44316</v>
      </c>
      <c r="B1313" t="s">
        <v>155</v>
      </c>
      <c r="C1313">
        <v>15</v>
      </c>
      <c r="D1313">
        <v>829</v>
      </c>
      <c r="E1313" t="s">
        <v>276</v>
      </c>
      <c r="F1313" t="s">
        <v>276</v>
      </c>
      <c r="G1313" t="s">
        <v>276</v>
      </c>
      <c r="H1313">
        <v>0</v>
      </c>
      <c r="I1313" t="s">
        <v>276</v>
      </c>
      <c r="J1313">
        <v>0</v>
      </c>
      <c r="K1313" t="s">
        <v>276</v>
      </c>
      <c r="L1313" t="s">
        <v>276</v>
      </c>
      <c r="M1313">
        <v>15</v>
      </c>
      <c r="N1313">
        <v>0</v>
      </c>
      <c r="O1313" s="26">
        <v>0</v>
      </c>
      <c r="P1313" s="26">
        <v>0</v>
      </c>
      <c r="Q1313" s="26">
        <v>0</v>
      </c>
    </row>
    <row r="1314" spans="1:17">
      <c r="A1314" s="32">
        <v>44317</v>
      </c>
      <c r="B1314" t="s">
        <v>153</v>
      </c>
      <c r="C1314">
        <v>588900</v>
      </c>
      <c r="D1314">
        <v>11255120</v>
      </c>
      <c r="F1314" t="s">
        <v>276</v>
      </c>
      <c r="G1314" t="s">
        <v>276</v>
      </c>
      <c r="H1314">
        <v>57119</v>
      </c>
      <c r="I1314" t="s">
        <v>276</v>
      </c>
      <c r="J1314">
        <v>1020</v>
      </c>
      <c r="K1314" t="s">
        <v>276</v>
      </c>
      <c r="L1314" t="s">
        <v>276</v>
      </c>
      <c r="M1314">
        <v>520644</v>
      </c>
      <c r="N1314">
        <v>10226</v>
      </c>
      <c r="O1314" s="26">
        <v>39603</v>
      </c>
      <c r="P1314" s="26">
        <v>0</v>
      </c>
      <c r="Q1314" s="26">
        <v>0</v>
      </c>
    </row>
    <row r="1315" spans="1:17">
      <c r="A1315" s="32">
        <v>44317</v>
      </c>
      <c r="B1315" t="s">
        <v>154</v>
      </c>
      <c r="C1315">
        <v>2687</v>
      </c>
      <c r="D1315">
        <v>641842</v>
      </c>
      <c r="E1315" t="s">
        <v>276</v>
      </c>
      <c r="F1315" t="s">
        <v>276</v>
      </c>
      <c r="G1315" t="s">
        <v>276</v>
      </c>
      <c r="H1315">
        <v>116</v>
      </c>
      <c r="I1315" t="s">
        <v>276</v>
      </c>
      <c r="J1315">
        <v>0</v>
      </c>
      <c r="K1315" t="s">
        <v>276</v>
      </c>
      <c r="L1315" t="s">
        <v>276</v>
      </c>
      <c r="M1315">
        <v>2568</v>
      </c>
      <c r="N1315">
        <v>3</v>
      </c>
      <c r="O1315" s="26">
        <v>0</v>
      </c>
      <c r="P1315" s="26">
        <v>0</v>
      </c>
      <c r="Q1315" s="26">
        <v>0</v>
      </c>
    </row>
    <row r="1316" spans="1:17">
      <c r="A1316" s="32">
        <v>44317</v>
      </c>
      <c r="B1316" t="s">
        <v>155</v>
      </c>
      <c r="C1316">
        <v>15</v>
      </c>
      <c r="D1316">
        <v>829</v>
      </c>
      <c r="E1316" t="s">
        <v>276</v>
      </c>
      <c r="F1316" t="s">
        <v>276</v>
      </c>
      <c r="G1316" t="s">
        <v>276</v>
      </c>
      <c r="H1316">
        <v>0</v>
      </c>
      <c r="I1316" t="s">
        <v>276</v>
      </c>
      <c r="J1316">
        <v>0</v>
      </c>
      <c r="K1316" t="s">
        <v>276</v>
      </c>
      <c r="L1316" t="s">
        <v>276</v>
      </c>
      <c r="M1316">
        <v>15</v>
      </c>
      <c r="N1316">
        <v>0</v>
      </c>
      <c r="O1316" s="26">
        <v>0</v>
      </c>
      <c r="P1316" s="26">
        <v>0</v>
      </c>
      <c r="Q1316" s="26">
        <v>0</v>
      </c>
    </row>
    <row r="1317" spans="1:17">
      <c r="A1317" s="32">
        <v>44318</v>
      </c>
      <c r="B1317" t="s">
        <v>153</v>
      </c>
      <c r="C1317">
        <v>594500</v>
      </c>
      <c r="D1317">
        <v>11323443</v>
      </c>
      <c r="F1317" t="s">
        <v>276</v>
      </c>
      <c r="G1317" t="s">
        <v>276</v>
      </c>
      <c r="H1317">
        <v>58722</v>
      </c>
      <c r="I1317" t="s">
        <v>276</v>
      </c>
      <c r="J1317">
        <v>1050</v>
      </c>
      <c r="K1317" t="s">
        <v>276</v>
      </c>
      <c r="L1317" t="s">
        <v>276</v>
      </c>
      <c r="M1317">
        <v>524642</v>
      </c>
      <c r="N1317">
        <v>10293</v>
      </c>
      <c r="O1317" s="26">
        <v>27212</v>
      </c>
      <c r="P1317" s="26">
        <v>0</v>
      </c>
      <c r="Q1317" s="26">
        <v>0</v>
      </c>
    </row>
    <row r="1318" spans="1:17">
      <c r="A1318" s="32">
        <v>44318</v>
      </c>
      <c r="B1318" t="s">
        <v>154</v>
      </c>
      <c r="C1318">
        <v>2710</v>
      </c>
      <c r="D1318">
        <v>644177</v>
      </c>
      <c r="E1318" t="s">
        <v>276</v>
      </c>
      <c r="F1318" t="s">
        <v>276</v>
      </c>
      <c r="G1318" t="s">
        <v>276</v>
      </c>
      <c r="H1318">
        <v>131</v>
      </c>
      <c r="I1318" t="s">
        <v>276</v>
      </c>
      <c r="J1318">
        <v>0</v>
      </c>
      <c r="K1318" t="s">
        <v>276</v>
      </c>
      <c r="L1318" t="s">
        <v>276</v>
      </c>
      <c r="M1318">
        <v>2576</v>
      </c>
      <c r="N1318">
        <v>3</v>
      </c>
      <c r="O1318" s="26">
        <v>0</v>
      </c>
      <c r="P1318" s="26">
        <v>0</v>
      </c>
      <c r="Q1318" s="26">
        <v>0</v>
      </c>
    </row>
    <row r="1319" spans="1:17">
      <c r="A1319" s="32">
        <v>44318</v>
      </c>
      <c r="B1319" t="s">
        <v>155</v>
      </c>
      <c r="C1319">
        <v>15</v>
      </c>
      <c r="D1319">
        <v>829</v>
      </c>
      <c r="E1319" t="s">
        <v>276</v>
      </c>
      <c r="F1319" t="s">
        <v>276</v>
      </c>
      <c r="G1319" t="s">
        <v>276</v>
      </c>
      <c r="H1319">
        <v>0</v>
      </c>
      <c r="I1319" t="s">
        <v>276</v>
      </c>
      <c r="J1319">
        <v>0</v>
      </c>
      <c r="K1319" t="s">
        <v>276</v>
      </c>
      <c r="L1319" t="s">
        <v>276</v>
      </c>
      <c r="M1319">
        <v>15</v>
      </c>
      <c r="N1319">
        <v>0</v>
      </c>
      <c r="O1319" s="26">
        <v>0</v>
      </c>
      <c r="P1319" s="26">
        <v>0</v>
      </c>
      <c r="Q1319" s="26">
        <v>0</v>
      </c>
    </row>
    <row r="1320" spans="1:17">
      <c r="A1320" s="32">
        <v>44319</v>
      </c>
      <c r="B1320" t="s">
        <v>153</v>
      </c>
      <c r="C1320">
        <v>600119</v>
      </c>
      <c r="D1320">
        <v>11359660</v>
      </c>
      <c r="F1320" t="s">
        <v>276</v>
      </c>
      <c r="G1320" t="s">
        <v>276</v>
      </c>
      <c r="H1320">
        <v>60156</v>
      </c>
      <c r="I1320" t="s">
        <v>276</v>
      </c>
      <c r="J1320">
        <v>1084</v>
      </c>
      <c r="K1320" t="s">
        <v>276</v>
      </c>
      <c r="L1320" t="s">
        <v>276</v>
      </c>
      <c r="M1320">
        <v>528470</v>
      </c>
      <c r="N1320">
        <v>10358</v>
      </c>
      <c r="O1320" s="26">
        <v>7387</v>
      </c>
      <c r="P1320" s="26">
        <v>784</v>
      </c>
      <c r="Q1320" s="26">
        <v>0</v>
      </c>
    </row>
    <row r="1321" spans="1:17">
      <c r="A1321" s="32">
        <v>44319</v>
      </c>
      <c r="B1321" t="s">
        <v>154</v>
      </c>
      <c r="C1321">
        <v>2728</v>
      </c>
      <c r="D1321">
        <v>646518</v>
      </c>
      <c r="E1321" t="s">
        <v>276</v>
      </c>
      <c r="F1321" t="s">
        <v>276</v>
      </c>
      <c r="G1321" t="s">
        <v>276</v>
      </c>
      <c r="H1321">
        <v>141</v>
      </c>
      <c r="I1321" t="s">
        <v>276</v>
      </c>
      <c r="J1321">
        <v>0</v>
      </c>
      <c r="K1321" t="s">
        <v>276</v>
      </c>
      <c r="L1321" t="s">
        <v>276</v>
      </c>
      <c r="M1321">
        <v>2584</v>
      </c>
      <c r="N1321">
        <v>3</v>
      </c>
      <c r="O1321" s="26">
        <v>0</v>
      </c>
      <c r="P1321" s="26">
        <v>0</v>
      </c>
      <c r="Q1321" s="26">
        <v>0</v>
      </c>
    </row>
    <row r="1322" spans="1:17">
      <c r="A1322" s="32">
        <v>44319</v>
      </c>
      <c r="B1322" t="s">
        <v>155</v>
      </c>
      <c r="C1322">
        <v>15</v>
      </c>
      <c r="D1322">
        <v>829</v>
      </c>
      <c r="E1322" t="s">
        <v>276</v>
      </c>
      <c r="F1322" t="s">
        <v>276</v>
      </c>
      <c r="G1322" t="s">
        <v>276</v>
      </c>
      <c r="H1322">
        <v>0</v>
      </c>
      <c r="I1322" t="s">
        <v>276</v>
      </c>
      <c r="J1322">
        <v>0</v>
      </c>
      <c r="K1322" t="s">
        <v>276</v>
      </c>
      <c r="L1322" t="s">
        <v>276</v>
      </c>
      <c r="M1322">
        <v>15</v>
      </c>
      <c r="N1322">
        <v>0</v>
      </c>
      <c r="O1322" s="26">
        <v>0</v>
      </c>
      <c r="P1322" s="26">
        <v>0</v>
      </c>
      <c r="Q1322" s="26">
        <v>0</v>
      </c>
    </row>
    <row r="1323" spans="1:17">
      <c r="A1323" s="32">
        <v>44320</v>
      </c>
      <c r="B1323" t="s">
        <v>153</v>
      </c>
      <c r="C1323">
        <v>604872</v>
      </c>
      <c r="D1323">
        <v>11403846</v>
      </c>
      <c r="F1323" t="s">
        <v>276</v>
      </c>
      <c r="G1323" t="s">
        <v>276</v>
      </c>
      <c r="H1323">
        <v>61292</v>
      </c>
      <c r="I1323" t="s">
        <v>276</v>
      </c>
      <c r="J1323">
        <v>1083</v>
      </c>
      <c r="K1323" t="s">
        <v>276</v>
      </c>
      <c r="L1323" t="s">
        <v>276</v>
      </c>
      <c r="M1323">
        <v>532219</v>
      </c>
      <c r="N1323">
        <v>10416</v>
      </c>
      <c r="O1323" s="26">
        <v>8440</v>
      </c>
      <c r="P1323" s="26">
        <v>704</v>
      </c>
      <c r="Q1323" s="26">
        <v>0</v>
      </c>
    </row>
    <row r="1324" spans="1:17">
      <c r="A1324" s="32">
        <v>44320</v>
      </c>
      <c r="B1324" t="s">
        <v>154</v>
      </c>
      <c r="C1324">
        <v>2739</v>
      </c>
      <c r="D1324">
        <v>649034</v>
      </c>
      <c r="E1324" t="s">
        <v>276</v>
      </c>
      <c r="F1324" t="s">
        <v>276</v>
      </c>
      <c r="G1324" t="s">
        <v>276</v>
      </c>
      <c r="H1324">
        <v>133</v>
      </c>
      <c r="I1324" t="s">
        <v>276</v>
      </c>
      <c r="J1324">
        <v>0</v>
      </c>
      <c r="K1324" t="s">
        <v>276</v>
      </c>
      <c r="L1324" t="s">
        <v>276</v>
      </c>
      <c r="M1324">
        <v>2602</v>
      </c>
      <c r="N1324">
        <v>4</v>
      </c>
      <c r="O1324" s="26">
        <v>0</v>
      </c>
      <c r="P1324" s="26">
        <v>0</v>
      </c>
      <c r="Q1324" s="26">
        <v>0</v>
      </c>
    </row>
    <row r="1325" spans="1:17">
      <c r="A1325" s="32">
        <v>44320</v>
      </c>
      <c r="B1325" t="s">
        <v>155</v>
      </c>
      <c r="C1325">
        <v>15</v>
      </c>
      <c r="D1325">
        <v>829</v>
      </c>
      <c r="E1325" t="s">
        <v>276</v>
      </c>
      <c r="F1325" t="s">
        <v>276</v>
      </c>
      <c r="G1325" t="s">
        <v>276</v>
      </c>
      <c r="H1325">
        <v>0</v>
      </c>
      <c r="I1325" t="s">
        <v>276</v>
      </c>
      <c r="J1325">
        <v>0</v>
      </c>
      <c r="K1325" t="s">
        <v>276</v>
      </c>
      <c r="L1325" t="s">
        <v>276</v>
      </c>
      <c r="M1325">
        <v>15</v>
      </c>
      <c r="N1325">
        <v>0</v>
      </c>
      <c r="O1325" s="26">
        <v>0</v>
      </c>
      <c r="P1325" s="26">
        <v>0</v>
      </c>
      <c r="Q1325" s="26">
        <v>0</v>
      </c>
    </row>
    <row r="1326" spans="1:17">
      <c r="A1326" s="32">
        <v>44321</v>
      </c>
      <c r="B1326" t="s">
        <v>153</v>
      </c>
      <c r="C1326">
        <v>609603</v>
      </c>
      <c r="D1326">
        <v>11431592</v>
      </c>
      <c r="F1326" t="s">
        <v>276</v>
      </c>
      <c r="G1326" t="s">
        <v>276</v>
      </c>
      <c r="H1326">
        <v>61715</v>
      </c>
      <c r="I1326" t="s">
        <v>276</v>
      </c>
      <c r="J1326">
        <v>1114</v>
      </c>
      <c r="K1326" t="s">
        <v>276</v>
      </c>
      <c r="L1326" t="s">
        <v>276</v>
      </c>
      <c r="M1326">
        <v>536321</v>
      </c>
      <c r="N1326">
        <v>10466</v>
      </c>
      <c r="O1326" s="26">
        <v>9805</v>
      </c>
      <c r="P1326" s="26">
        <v>899</v>
      </c>
      <c r="Q1326" s="26">
        <v>0</v>
      </c>
    </row>
    <row r="1327" spans="1:17">
      <c r="A1327" s="32">
        <v>44321</v>
      </c>
      <c r="B1327" t="s">
        <v>154</v>
      </c>
      <c r="C1327">
        <v>2742</v>
      </c>
      <c r="D1327">
        <v>649997</v>
      </c>
      <c r="E1327" t="s">
        <v>276</v>
      </c>
      <c r="F1327" t="s">
        <v>276</v>
      </c>
      <c r="G1327" t="s">
        <v>276</v>
      </c>
      <c r="H1327">
        <v>128</v>
      </c>
      <c r="I1327" t="s">
        <v>276</v>
      </c>
      <c r="J1327">
        <v>0</v>
      </c>
      <c r="K1327" t="s">
        <v>276</v>
      </c>
      <c r="L1327" t="s">
        <v>276</v>
      </c>
      <c r="M1327">
        <v>2610</v>
      </c>
      <c r="N1327">
        <v>4</v>
      </c>
      <c r="O1327" s="26">
        <v>0</v>
      </c>
      <c r="P1327" s="26">
        <v>0</v>
      </c>
      <c r="Q1327" s="26">
        <v>0</v>
      </c>
    </row>
    <row r="1328" spans="1:17">
      <c r="A1328" s="32">
        <v>44321</v>
      </c>
      <c r="B1328" t="s">
        <v>155</v>
      </c>
      <c r="C1328">
        <v>15</v>
      </c>
      <c r="D1328">
        <v>829</v>
      </c>
      <c r="E1328" t="s">
        <v>276</v>
      </c>
      <c r="F1328" t="s">
        <v>276</v>
      </c>
      <c r="G1328" t="s">
        <v>276</v>
      </c>
      <c r="H1328">
        <v>0</v>
      </c>
      <c r="I1328" t="s">
        <v>276</v>
      </c>
      <c r="J1328">
        <v>0</v>
      </c>
      <c r="K1328" t="s">
        <v>276</v>
      </c>
      <c r="L1328" t="s">
        <v>276</v>
      </c>
      <c r="M1328">
        <v>15</v>
      </c>
      <c r="N1328">
        <v>0</v>
      </c>
      <c r="O1328" s="26">
        <v>0</v>
      </c>
      <c r="P1328" s="26">
        <v>0</v>
      </c>
      <c r="Q1328" s="26">
        <v>0</v>
      </c>
    </row>
    <row r="1329" spans="1:17">
      <c r="A1329" s="32">
        <v>44322</v>
      </c>
      <c r="B1329" t="s">
        <v>153</v>
      </c>
      <c r="C1329">
        <v>613355</v>
      </c>
      <c r="D1329">
        <v>11498677</v>
      </c>
      <c r="F1329" t="s">
        <v>276</v>
      </c>
      <c r="G1329" t="s">
        <v>276</v>
      </c>
      <c r="H1329">
        <v>61716</v>
      </c>
      <c r="I1329" t="s">
        <v>276</v>
      </c>
      <c r="J1329">
        <v>1098</v>
      </c>
      <c r="K1329" t="s">
        <v>276</v>
      </c>
      <c r="L1329" t="s">
        <v>276</v>
      </c>
      <c r="M1329">
        <v>539944</v>
      </c>
      <c r="N1329">
        <v>10513</v>
      </c>
      <c r="O1329" s="26">
        <v>316192</v>
      </c>
      <c r="P1329" s="26">
        <v>71936</v>
      </c>
      <c r="Q1329" s="26">
        <v>0</v>
      </c>
    </row>
    <row r="1330" spans="1:17">
      <c r="A1330" s="32">
        <v>44322</v>
      </c>
      <c r="B1330" t="s">
        <v>154</v>
      </c>
      <c r="C1330">
        <v>2753</v>
      </c>
      <c r="D1330">
        <v>651216</v>
      </c>
      <c r="E1330" t="s">
        <v>276</v>
      </c>
      <c r="F1330" t="s">
        <v>276</v>
      </c>
      <c r="G1330" t="s">
        <v>276</v>
      </c>
      <c r="H1330">
        <v>139</v>
      </c>
      <c r="I1330" t="s">
        <v>276</v>
      </c>
      <c r="J1330">
        <v>0</v>
      </c>
      <c r="K1330" t="s">
        <v>276</v>
      </c>
      <c r="L1330" t="s">
        <v>276</v>
      </c>
      <c r="M1330">
        <v>2610</v>
      </c>
      <c r="N1330">
        <v>4</v>
      </c>
      <c r="O1330" s="26">
        <v>0</v>
      </c>
      <c r="P1330" s="26">
        <v>0</v>
      </c>
      <c r="Q1330" s="26">
        <v>0</v>
      </c>
    </row>
    <row r="1331" spans="1:17">
      <c r="A1331" s="32">
        <v>44322</v>
      </c>
      <c r="B1331" t="s">
        <v>155</v>
      </c>
      <c r="C1331">
        <v>15</v>
      </c>
      <c r="D1331">
        <v>829</v>
      </c>
      <c r="E1331" t="s">
        <v>276</v>
      </c>
      <c r="F1331" t="s">
        <v>276</v>
      </c>
      <c r="G1331" t="s">
        <v>276</v>
      </c>
      <c r="H1331">
        <v>0</v>
      </c>
      <c r="I1331" t="s">
        <v>276</v>
      </c>
      <c r="J1331">
        <v>0</v>
      </c>
      <c r="K1331" t="s">
        <v>276</v>
      </c>
      <c r="L1331" t="s">
        <v>276</v>
      </c>
      <c r="M1331">
        <v>15</v>
      </c>
      <c r="N1331">
        <v>0</v>
      </c>
      <c r="O1331" s="26">
        <v>0</v>
      </c>
      <c r="P1331" s="26">
        <v>0</v>
      </c>
      <c r="Q1331" s="26">
        <v>0</v>
      </c>
    </row>
    <row r="1332" spans="1:17">
      <c r="A1332" s="32">
        <v>44323</v>
      </c>
      <c r="B1332" t="s">
        <v>153</v>
      </c>
      <c r="C1332">
        <v>618197</v>
      </c>
      <c r="D1332">
        <v>11588263</v>
      </c>
      <c r="F1332" t="s">
        <v>276</v>
      </c>
      <c r="G1332" t="s">
        <v>276</v>
      </c>
      <c r="H1332">
        <v>62453</v>
      </c>
      <c r="I1332" t="s">
        <v>276</v>
      </c>
      <c r="J1332">
        <v>1131</v>
      </c>
      <c r="K1332" t="s">
        <v>276</v>
      </c>
      <c r="L1332" t="s">
        <v>276</v>
      </c>
      <c r="M1332">
        <v>543410</v>
      </c>
      <c r="N1332">
        <v>10585</v>
      </c>
      <c r="O1332" s="26">
        <v>147144</v>
      </c>
      <c r="P1332" s="26">
        <v>54674</v>
      </c>
      <c r="Q1332" s="26">
        <v>0</v>
      </c>
    </row>
    <row r="1333" spans="1:17">
      <c r="A1333" s="32">
        <v>44323</v>
      </c>
      <c r="B1333" t="s">
        <v>154</v>
      </c>
      <c r="C1333">
        <v>2782</v>
      </c>
      <c r="D1333">
        <v>652907</v>
      </c>
      <c r="E1333" t="s">
        <v>276</v>
      </c>
      <c r="F1333" t="s">
        <v>276</v>
      </c>
      <c r="G1333" t="s">
        <v>276</v>
      </c>
      <c r="H1333">
        <v>161</v>
      </c>
      <c r="I1333" t="s">
        <v>276</v>
      </c>
      <c r="J1333">
        <v>0</v>
      </c>
      <c r="K1333" t="s">
        <v>276</v>
      </c>
      <c r="L1333" t="s">
        <v>276</v>
      </c>
      <c r="M1333">
        <v>2617</v>
      </c>
      <c r="N1333">
        <v>4</v>
      </c>
      <c r="O1333" s="26">
        <v>0</v>
      </c>
      <c r="P1333" s="26">
        <v>0</v>
      </c>
      <c r="Q1333" s="26">
        <v>0</v>
      </c>
    </row>
    <row r="1334" spans="1:17">
      <c r="A1334" s="32">
        <v>44323</v>
      </c>
      <c r="B1334" t="s">
        <v>155</v>
      </c>
      <c r="C1334">
        <v>15</v>
      </c>
      <c r="D1334">
        <v>829</v>
      </c>
      <c r="E1334" t="s">
        <v>276</v>
      </c>
      <c r="F1334" t="s">
        <v>276</v>
      </c>
      <c r="G1334" t="s">
        <v>276</v>
      </c>
      <c r="H1334">
        <v>0</v>
      </c>
      <c r="I1334" t="s">
        <v>276</v>
      </c>
      <c r="J1334">
        <v>0</v>
      </c>
      <c r="K1334" t="s">
        <v>276</v>
      </c>
      <c r="L1334" t="s">
        <v>276</v>
      </c>
      <c r="M1334">
        <v>15</v>
      </c>
      <c r="N1334">
        <v>0</v>
      </c>
      <c r="O1334" s="26">
        <v>0</v>
      </c>
      <c r="P1334" s="26">
        <v>0</v>
      </c>
      <c r="Q1334" s="26">
        <v>0</v>
      </c>
    </row>
    <row r="1335" spans="1:17">
      <c r="A1335" s="32">
        <v>44324</v>
      </c>
      <c r="B1335" t="s">
        <v>153</v>
      </c>
      <c r="C1335">
        <v>623703</v>
      </c>
      <c r="D1335">
        <v>11698021</v>
      </c>
      <c r="F1335" t="s">
        <v>276</v>
      </c>
      <c r="G1335" t="s">
        <v>276</v>
      </c>
      <c r="H1335">
        <v>63315</v>
      </c>
      <c r="I1335" t="s">
        <v>276</v>
      </c>
      <c r="J1335">
        <v>1131</v>
      </c>
      <c r="K1335" t="s">
        <v>276</v>
      </c>
      <c r="L1335" t="s">
        <v>276</v>
      </c>
      <c r="M1335">
        <v>548641</v>
      </c>
      <c r="N1335">
        <v>10698</v>
      </c>
      <c r="O1335" s="26">
        <v>62536</v>
      </c>
      <c r="P1335" s="26">
        <v>7563</v>
      </c>
      <c r="Q1335" s="26">
        <v>0</v>
      </c>
    </row>
    <row r="1336" spans="1:17">
      <c r="A1336" s="32">
        <v>44324</v>
      </c>
      <c r="B1336" t="s">
        <v>154</v>
      </c>
      <c r="C1336">
        <v>2804</v>
      </c>
      <c r="D1336">
        <v>654484</v>
      </c>
      <c r="E1336" t="s">
        <v>276</v>
      </c>
      <c r="F1336" t="s">
        <v>276</v>
      </c>
      <c r="G1336" t="s">
        <v>276</v>
      </c>
      <c r="H1336">
        <v>163</v>
      </c>
      <c r="I1336" t="s">
        <v>276</v>
      </c>
      <c r="J1336">
        <v>0</v>
      </c>
      <c r="K1336" t="s">
        <v>276</v>
      </c>
      <c r="L1336" t="s">
        <v>276</v>
      </c>
      <c r="M1336">
        <v>2637</v>
      </c>
      <c r="N1336">
        <v>4</v>
      </c>
      <c r="O1336" s="26">
        <v>0</v>
      </c>
      <c r="P1336" s="26">
        <v>0</v>
      </c>
      <c r="Q1336" s="26">
        <v>0</v>
      </c>
    </row>
    <row r="1337" spans="1:17">
      <c r="A1337" s="32">
        <v>44324</v>
      </c>
      <c r="B1337" t="s">
        <v>155</v>
      </c>
      <c r="C1337">
        <v>15</v>
      </c>
      <c r="D1337">
        <v>829</v>
      </c>
      <c r="E1337" t="s">
        <v>276</v>
      </c>
      <c r="F1337" t="s">
        <v>276</v>
      </c>
      <c r="G1337" t="s">
        <v>276</v>
      </c>
      <c r="H1337">
        <v>0</v>
      </c>
      <c r="I1337" t="s">
        <v>276</v>
      </c>
      <c r="J1337">
        <v>0</v>
      </c>
      <c r="K1337" t="s">
        <v>276</v>
      </c>
      <c r="L1337" t="s">
        <v>276</v>
      </c>
      <c r="M1337">
        <v>15</v>
      </c>
      <c r="N1337">
        <v>0</v>
      </c>
      <c r="O1337" s="26">
        <v>0</v>
      </c>
      <c r="P1337" s="26">
        <v>0</v>
      </c>
      <c r="Q1337" s="26">
        <v>0</v>
      </c>
    </row>
    <row r="1338" spans="1:17">
      <c r="A1338" s="32">
        <v>44325</v>
      </c>
      <c r="B1338" t="s">
        <v>153</v>
      </c>
      <c r="C1338">
        <v>630197</v>
      </c>
      <c r="D1338">
        <v>11769022</v>
      </c>
      <c r="F1338" t="s">
        <v>276</v>
      </c>
      <c r="G1338" t="s">
        <v>276</v>
      </c>
      <c r="H1338">
        <v>64966</v>
      </c>
      <c r="I1338" t="s">
        <v>276</v>
      </c>
      <c r="J1338">
        <v>1144</v>
      </c>
      <c r="K1338" t="s">
        <v>276</v>
      </c>
      <c r="L1338" t="s">
        <v>276</v>
      </c>
      <c r="M1338">
        <v>552740</v>
      </c>
      <c r="N1338">
        <v>10819</v>
      </c>
      <c r="O1338" s="26">
        <v>75847</v>
      </c>
      <c r="P1338" s="26">
        <v>8158</v>
      </c>
      <c r="Q1338" s="26">
        <v>0</v>
      </c>
    </row>
    <row r="1339" spans="1:17">
      <c r="A1339" s="32">
        <v>44325</v>
      </c>
      <c r="B1339" t="s">
        <v>154</v>
      </c>
      <c r="C1339">
        <v>2815</v>
      </c>
      <c r="D1339">
        <v>656471</v>
      </c>
      <c r="E1339" t="s">
        <v>276</v>
      </c>
      <c r="F1339" t="s">
        <v>276</v>
      </c>
      <c r="G1339" t="s">
        <v>276</v>
      </c>
      <c r="H1339">
        <v>165</v>
      </c>
      <c r="I1339" t="s">
        <v>276</v>
      </c>
      <c r="J1339">
        <v>0</v>
      </c>
      <c r="K1339" t="s">
        <v>276</v>
      </c>
      <c r="L1339" t="s">
        <v>276</v>
      </c>
      <c r="M1339">
        <v>2646</v>
      </c>
      <c r="N1339">
        <v>4</v>
      </c>
      <c r="O1339" s="26">
        <v>0</v>
      </c>
      <c r="P1339" s="26">
        <v>0</v>
      </c>
      <c r="Q1339" s="26">
        <v>0</v>
      </c>
    </row>
    <row r="1340" spans="1:17">
      <c r="A1340" s="32">
        <v>44325</v>
      </c>
      <c r="B1340" t="s">
        <v>155</v>
      </c>
      <c r="C1340">
        <v>15</v>
      </c>
      <c r="D1340">
        <v>829</v>
      </c>
      <c r="E1340" t="s">
        <v>276</v>
      </c>
      <c r="F1340" t="s">
        <v>276</v>
      </c>
      <c r="G1340" t="s">
        <v>276</v>
      </c>
      <c r="H1340">
        <v>0</v>
      </c>
      <c r="I1340" t="s">
        <v>276</v>
      </c>
      <c r="J1340">
        <v>0</v>
      </c>
      <c r="K1340" t="s">
        <v>276</v>
      </c>
      <c r="L1340" t="s">
        <v>276</v>
      </c>
      <c r="M1340">
        <v>15</v>
      </c>
      <c r="N1340">
        <v>0</v>
      </c>
      <c r="O1340" s="26">
        <v>0</v>
      </c>
      <c r="P1340" s="26">
        <v>0</v>
      </c>
      <c r="Q1340" s="26">
        <v>0</v>
      </c>
    </row>
    <row r="1341" spans="1:17">
      <c r="A1341" s="32">
        <v>44326</v>
      </c>
      <c r="B1341" t="s">
        <v>153</v>
      </c>
      <c r="C1341">
        <v>637210</v>
      </c>
      <c r="D1341">
        <v>11810360</v>
      </c>
      <c r="F1341" t="s">
        <v>276</v>
      </c>
      <c r="G1341" t="s">
        <v>276</v>
      </c>
      <c r="H1341">
        <v>67038</v>
      </c>
      <c r="I1341" t="s">
        <v>276</v>
      </c>
      <c r="J1341">
        <v>1152</v>
      </c>
      <c r="K1341" t="s">
        <v>276</v>
      </c>
      <c r="L1341" t="s">
        <v>276</v>
      </c>
      <c r="M1341">
        <v>556883</v>
      </c>
      <c r="N1341">
        <v>10872</v>
      </c>
      <c r="O1341" s="26">
        <v>260661</v>
      </c>
      <c r="P1341" s="26">
        <v>96334</v>
      </c>
      <c r="Q1341" s="26">
        <v>0</v>
      </c>
    </row>
    <row r="1342" spans="1:17">
      <c r="A1342" s="32">
        <v>44326</v>
      </c>
      <c r="B1342" t="s">
        <v>154</v>
      </c>
      <c r="C1342">
        <v>2819</v>
      </c>
      <c r="D1342">
        <v>658364</v>
      </c>
      <c r="E1342" t="s">
        <v>276</v>
      </c>
      <c r="F1342" t="s">
        <v>276</v>
      </c>
      <c r="G1342" t="s">
        <v>276</v>
      </c>
      <c r="H1342">
        <v>160</v>
      </c>
      <c r="I1342" t="s">
        <v>276</v>
      </c>
      <c r="J1342">
        <v>0</v>
      </c>
      <c r="K1342" t="s">
        <v>276</v>
      </c>
      <c r="L1342" t="s">
        <v>276</v>
      </c>
      <c r="M1342">
        <v>2655</v>
      </c>
      <c r="N1342">
        <v>4</v>
      </c>
      <c r="O1342" s="26">
        <v>0</v>
      </c>
      <c r="P1342" s="26">
        <v>0</v>
      </c>
      <c r="Q1342" s="26">
        <v>0</v>
      </c>
    </row>
    <row r="1343" spans="1:17">
      <c r="A1343" s="32">
        <v>44326</v>
      </c>
      <c r="B1343" t="s">
        <v>155</v>
      </c>
      <c r="C1343">
        <v>15</v>
      </c>
      <c r="D1343">
        <v>829</v>
      </c>
      <c r="E1343" t="s">
        <v>276</v>
      </c>
      <c r="F1343" t="s">
        <v>276</v>
      </c>
      <c r="G1343" t="s">
        <v>276</v>
      </c>
      <c r="H1343">
        <v>0</v>
      </c>
      <c r="I1343" t="s">
        <v>276</v>
      </c>
      <c r="J1343">
        <v>0</v>
      </c>
      <c r="K1343" t="s">
        <v>276</v>
      </c>
      <c r="L1343" t="s">
        <v>276</v>
      </c>
      <c r="M1343">
        <v>15</v>
      </c>
      <c r="N1343">
        <v>0</v>
      </c>
      <c r="O1343" s="26">
        <v>0</v>
      </c>
      <c r="P1343" s="26">
        <v>0</v>
      </c>
      <c r="Q1343" s="26">
        <v>0</v>
      </c>
    </row>
    <row r="1344" spans="1:17">
      <c r="A1344" s="32">
        <v>44327</v>
      </c>
      <c r="B1344" t="s">
        <v>153</v>
      </c>
      <c r="C1344">
        <v>642970</v>
      </c>
      <c r="D1344">
        <v>11941037</v>
      </c>
      <c r="F1344" t="s">
        <v>276</v>
      </c>
      <c r="G1344" t="s">
        <v>276</v>
      </c>
      <c r="H1344">
        <v>68061</v>
      </c>
      <c r="I1344" t="s">
        <v>276</v>
      </c>
      <c r="J1344">
        <v>1176</v>
      </c>
      <c r="K1344" t="s">
        <v>276</v>
      </c>
      <c r="L1344" t="s">
        <v>276</v>
      </c>
      <c r="M1344">
        <v>561452</v>
      </c>
      <c r="N1344">
        <v>10937</v>
      </c>
      <c r="O1344" s="26">
        <v>222796</v>
      </c>
      <c r="P1344" s="26">
        <v>122153</v>
      </c>
      <c r="Q1344" s="26">
        <v>0</v>
      </c>
    </row>
    <row r="1345" spans="1:17">
      <c r="A1345" s="32">
        <v>44327</v>
      </c>
      <c r="B1345" t="s">
        <v>154</v>
      </c>
      <c r="C1345">
        <v>2832</v>
      </c>
      <c r="D1345">
        <v>660927</v>
      </c>
      <c r="E1345" t="s">
        <v>276</v>
      </c>
      <c r="F1345" t="s">
        <v>276</v>
      </c>
      <c r="G1345" t="s">
        <v>276</v>
      </c>
      <c r="H1345">
        <v>167</v>
      </c>
      <c r="I1345" t="s">
        <v>276</v>
      </c>
      <c r="J1345">
        <v>0</v>
      </c>
      <c r="K1345" t="s">
        <v>276</v>
      </c>
      <c r="L1345" t="s">
        <v>276</v>
      </c>
      <c r="M1345">
        <v>2661</v>
      </c>
      <c r="N1345">
        <v>4</v>
      </c>
      <c r="O1345" s="26">
        <v>0</v>
      </c>
      <c r="P1345" s="26">
        <v>0</v>
      </c>
      <c r="Q1345" s="26">
        <v>0</v>
      </c>
    </row>
    <row r="1346" spans="1:17">
      <c r="A1346" s="32">
        <v>44327</v>
      </c>
      <c r="B1346" t="s">
        <v>155</v>
      </c>
      <c r="C1346">
        <v>15</v>
      </c>
      <c r="D1346">
        <v>829</v>
      </c>
      <c r="E1346" t="s">
        <v>276</v>
      </c>
      <c r="F1346" t="s">
        <v>276</v>
      </c>
      <c r="G1346" t="s">
        <v>276</v>
      </c>
      <c r="H1346">
        <v>0</v>
      </c>
      <c r="I1346" t="s">
        <v>276</v>
      </c>
      <c r="J1346">
        <v>0</v>
      </c>
      <c r="K1346" t="s">
        <v>276</v>
      </c>
      <c r="L1346" t="s">
        <v>276</v>
      </c>
      <c r="M1346">
        <v>15</v>
      </c>
      <c r="N1346">
        <v>0</v>
      </c>
      <c r="O1346" s="26">
        <v>0</v>
      </c>
      <c r="P1346" s="26">
        <v>0</v>
      </c>
      <c r="Q1346" s="26">
        <v>0</v>
      </c>
    </row>
    <row r="1347" spans="1:17">
      <c r="A1347" s="32">
        <v>44328</v>
      </c>
      <c r="B1347" t="s">
        <v>153</v>
      </c>
      <c r="C1347">
        <v>648851</v>
      </c>
      <c r="D1347">
        <v>12038075</v>
      </c>
      <c r="F1347" t="s">
        <v>276</v>
      </c>
      <c r="G1347" t="s">
        <v>276</v>
      </c>
      <c r="H1347">
        <v>69255</v>
      </c>
      <c r="I1347" t="s">
        <v>276</v>
      </c>
      <c r="J1347">
        <v>1189</v>
      </c>
      <c r="K1347" t="s">
        <v>276</v>
      </c>
      <c r="L1347" t="s">
        <v>276</v>
      </c>
      <c r="M1347">
        <v>565876</v>
      </c>
      <c r="N1347">
        <v>11060</v>
      </c>
      <c r="O1347" s="26">
        <v>245268</v>
      </c>
      <c r="P1347" s="26">
        <v>150772</v>
      </c>
      <c r="Q1347" s="26">
        <v>0</v>
      </c>
    </row>
    <row r="1348" spans="1:17">
      <c r="A1348" s="32">
        <v>44328</v>
      </c>
      <c r="B1348" t="s">
        <v>154</v>
      </c>
      <c r="C1348">
        <v>2836</v>
      </c>
      <c r="D1348">
        <v>662034</v>
      </c>
      <c r="E1348" t="s">
        <v>276</v>
      </c>
      <c r="F1348" t="s">
        <v>276</v>
      </c>
      <c r="G1348" t="s">
        <v>276</v>
      </c>
      <c r="H1348">
        <v>165</v>
      </c>
      <c r="I1348" t="s">
        <v>276</v>
      </c>
      <c r="J1348">
        <v>0</v>
      </c>
      <c r="K1348" t="s">
        <v>276</v>
      </c>
      <c r="L1348" t="s">
        <v>276</v>
      </c>
      <c r="M1348">
        <v>2667</v>
      </c>
      <c r="N1348">
        <v>4</v>
      </c>
      <c r="O1348" s="26">
        <v>0</v>
      </c>
      <c r="P1348" s="26">
        <v>0</v>
      </c>
      <c r="Q1348" s="26">
        <v>0</v>
      </c>
    </row>
    <row r="1349" spans="1:17">
      <c r="A1349" s="32">
        <v>44328</v>
      </c>
      <c r="B1349" t="s">
        <v>155</v>
      </c>
      <c r="C1349">
        <v>15</v>
      </c>
      <c r="D1349">
        <v>829</v>
      </c>
      <c r="E1349" t="s">
        <v>276</v>
      </c>
      <c r="F1349" t="s">
        <v>276</v>
      </c>
      <c r="G1349" t="s">
        <v>276</v>
      </c>
      <c r="H1349">
        <v>0</v>
      </c>
      <c r="I1349" t="s">
        <v>276</v>
      </c>
      <c r="J1349">
        <v>0</v>
      </c>
      <c r="K1349" t="s">
        <v>276</v>
      </c>
      <c r="L1349" t="s">
        <v>276</v>
      </c>
      <c r="M1349">
        <v>15</v>
      </c>
      <c r="N1349">
        <v>0</v>
      </c>
      <c r="O1349" s="26">
        <v>0</v>
      </c>
      <c r="P1349" s="26">
        <v>0</v>
      </c>
      <c r="Q1349" s="26">
        <v>0</v>
      </c>
    </row>
    <row r="1350" spans="1:17">
      <c r="A1350" s="32">
        <v>44329</v>
      </c>
      <c r="B1350" t="s">
        <v>153</v>
      </c>
      <c r="C1350">
        <v>655777</v>
      </c>
      <c r="D1350">
        <v>12125148</v>
      </c>
      <c r="F1350" t="s">
        <v>276</v>
      </c>
      <c r="G1350" t="s">
        <v>276</v>
      </c>
      <c r="H1350">
        <v>70104</v>
      </c>
      <c r="I1350" t="s">
        <v>276</v>
      </c>
      <c r="J1350">
        <v>1214</v>
      </c>
      <c r="K1350" t="s">
        <v>276</v>
      </c>
      <c r="L1350" t="s">
        <v>276</v>
      </c>
      <c r="M1350">
        <v>571211</v>
      </c>
      <c r="N1350">
        <v>11161</v>
      </c>
      <c r="O1350" s="26">
        <v>252575</v>
      </c>
      <c r="P1350" s="26">
        <v>176270</v>
      </c>
      <c r="Q1350" s="26">
        <v>0</v>
      </c>
    </row>
    <row r="1351" spans="1:17">
      <c r="A1351" s="32">
        <v>44329</v>
      </c>
      <c r="B1351" t="s">
        <v>154</v>
      </c>
      <c r="C1351">
        <v>2837</v>
      </c>
      <c r="D1351">
        <v>663734</v>
      </c>
      <c r="E1351" t="s">
        <v>276</v>
      </c>
      <c r="F1351" t="s">
        <v>276</v>
      </c>
      <c r="G1351" t="s">
        <v>276</v>
      </c>
      <c r="H1351">
        <v>146</v>
      </c>
      <c r="I1351" t="s">
        <v>276</v>
      </c>
      <c r="J1351">
        <v>0</v>
      </c>
      <c r="K1351" t="s">
        <v>276</v>
      </c>
      <c r="L1351" t="s">
        <v>276</v>
      </c>
      <c r="M1351">
        <v>2687</v>
      </c>
      <c r="N1351">
        <v>4</v>
      </c>
      <c r="O1351" s="26">
        <v>0</v>
      </c>
      <c r="P1351" s="26">
        <v>0</v>
      </c>
      <c r="Q1351" s="26">
        <v>0</v>
      </c>
    </row>
    <row r="1352" spans="1:17">
      <c r="A1352" s="32">
        <v>44329</v>
      </c>
      <c r="B1352" t="s">
        <v>155</v>
      </c>
      <c r="C1352">
        <v>15</v>
      </c>
      <c r="D1352">
        <v>829</v>
      </c>
      <c r="E1352" t="s">
        <v>276</v>
      </c>
      <c r="F1352" t="s">
        <v>276</v>
      </c>
      <c r="G1352" t="s">
        <v>276</v>
      </c>
      <c r="H1352">
        <v>0</v>
      </c>
      <c r="I1352" t="s">
        <v>276</v>
      </c>
      <c r="J1352">
        <v>0</v>
      </c>
      <c r="K1352" t="s">
        <v>276</v>
      </c>
      <c r="L1352" t="s">
        <v>276</v>
      </c>
      <c r="M1352">
        <v>15</v>
      </c>
      <c r="N1352">
        <v>0</v>
      </c>
      <c r="O1352" s="26">
        <v>0</v>
      </c>
      <c r="P1352" s="26">
        <v>0</v>
      </c>
      <c r="Q1352" s="26">
        <v>0</v>
      </c>
    </row>
    <row r="1353" spans="1:17">
      <c r="A1353" s="32">
        <v>44330</v>
      </c>
      <c r="B1353" t="s">
        <v>153</v>
      </c>
      <c r="C1353">
        <v>662688</v>
      </c>
      <c r="D1353">
        <v>12247650</v>
      </c>
      <c r="F1353" t="s">
        <v>276</v>
      </c>
      <c r="G1353" t="s">
        <v>276</v>
      </c>
      <c r="H1353">
        <v>71144</v>
      </c>
      <c r="I1353" t="s">
        <v>276</v>
      </c>
      <c r="J1353">
        <v>1209</v>
      </c>
      <c r="K1353" t="s">
        <v>276</v>
      </c>
      <c r="L1353" t="s">
        <v>276</v>
      </c>
      <c r="M1353">
        <v>576736</v>
      </c>
      <c r="N1353">
        <v>11251</v>
      </c>
      <c r="O1353" s="26">
        <v>235181</v>
      </c>
      <c r="P1353" s="26">
        <v>192340</v>
      </c>
      <c r="Q1353" s="26">
        <v>0</v>
      </c>
    </row>
    <row r="1354" spans="1:17">
      <c r="A1354" s="32">
        <v>44330</v>
      </c>
      <c r="B1354" t="s">
        <v>154</v>
      </c>
      <c r="C1354">
        <v>2844</v>
      </c>
      <c r="D1354">
        <v>665475</v>
      </c>
      <c r="E1354" t="s">
        <v>276</v>
      </c>
      <c r="F1354" t="s">
        <v>276</v>
      </c>
      <c r="G1354" t="s">
        <v>276</v>
      </c>
      <c r="H1354">
        <v>145</v>
      </c>
      <c r="I1354" t="s">
        <v>276</v>
      </c>
      <c r="J1354">
        <v>0</v>
      </c>
      <c r="K1354" t="s">
        <v>276</v>
      </c>
      <c r="L1354" t="s">
        <v>276</v>
      </c>
      <c r="M1354">
        <v>2695</v>
      </c>
      <c r="N1354">
        <v>4</v>
      </c>
      <c r="O1354" s="26">
        <v>0</v>
      </c>
      <c r="P1354" s="26">
        <v>0</v>
      </c>
      <c r="Q1354" s="26">
        <v>0</v>
      </c>
    </row>
    <row r="1355" spans="1:17">
      <c r="A1355" s="32">
        <v>44330</v>
      </c>
      <c r="B1355" t="s">
        <v>155</v>
      </c>
      <c r="C1355">
        <v>15</v>
      </c>
      <c r="D1355">
        <v>829</v>
      </c>
      <c r="E1355" t="s">
        <v>276</v>
      </c>
      <c r="F1355" t="s">
        <v>276</v>
      </c>
      <c r="G1355" t="s">
        <v>276</v>
      </c>
      <c r="H1355">
        <v>0</v>
      </c>
      <c r="I1355" t="s">
        <v>276</v>
      </c>
      <c r="J1355">
        <v>0</v>
      </c>
      <c r="K1355" t="s">
        <v>276</v>
      </c>
      <c r="L1355" t="s">
        <v>276</v>
      </c>
      <c r="M1355">
        <v>15</v>
      </c>
      <c r="N1355">
        <v>0</v>
      </c>
      <c r="O1355" s="26">
        <v>0</v>
      </c>
      <c r="P1355" s="26">
        <v>0</v>
      </c>
      <c r="Q1355" s="26">
        <v>0</v>
      </c>
    </row>
    <row r="1356" spans="1:17">
      <c r="A1356" s="32">
        <v>44331</v>
      </c>
      <c r="B1356" t="s">
        <v>153</v>
      </c>
      <c r="C1356">
        <v>668979</v>
      </c>
      <c r="D1356">
        <v>12347326</v>
      </c>
      <c r="F1356" t="s">
        <v>276</v>
      </c>
      <c r="G1356" t="s">
        <v>276</v>
      </c>
      <c r="H1356">
        <v>72760</v>
      </c>
      <c r="I1356" t="s">
        <v>276</v>
      </c>
      <c r="J1356">
        <v>1231</v>
      </c>
      <c r="K1356" t="s">
        <v>276</v>
      </c>
      <c r="L1356" t="s">
        <v>276</v>
      </c>
      <c r="M1356">
        <v>582055</v>
      </c>
      <c r="N1356">
        <v>11361</v>
      </c>
      <c r="O1356" s="26">
        <v>139214</v>
      </c>
      <c r="P1356" s="26">
        <v>34084</v>
      </c>
      <c r="Q1356" s="26">
        <v>0</v>
      </c>
    </row>
    <row r="1357" spans="1:17">
      <c r="A1357" s="32">
        <v>44331</v>
      </c>
      <c r="B1357" t="s">
        <v>154</v>
      </c>
      <c r="C1357">
        <v>2847</v>
      </c>
      <c r="D1357">
        <v>667089</v>
      </c>
      <c r="E1357" t="s">
        <v>276</v>
      </c>
      <c r="F1357" t="s">
        <v>276</v>
      </c>
      <c r="G1357" t="s">
        <v>276</v>
      </c>
      <c r="H1357">
        <v>143</v>
      </c>
      <c r="I1357" t="s">
        <v>276</v>
      </c>
      <c r="J1357">
        <v>0</v>
      </c>
      <c r="K1357" t="s">
        <v>276</v>
      </c>
      <c r="L1357" t="s">
        <v>276</v>
      </c>
      <c r="M1357">
        <v>2700</v>
      </c>
      <c r="N1357">
        <v>4</v>
      </c>
      <c r="O1357" s="26">
        <v>0</v>
      </c>
      <c r="P1357" s="26">
        <v>0</v>
      </c>
      <c r="Q1357" s="26">
        <v>0</v>
      </c>
    </row>
    <row r="1358" spans="1:17">
      <c r="A1358" s="32">
        <v>44331</v>
      </c>
      <c r="B1358" t="s">
        <v>155</v>
      </c>
      <c r="C1358">
        <v>15</v>
      </c>
      <c r="D1358">
        <v>829</v>
      </c>
      <c r="E1358" t="s">
        <v>276</v>
      </c>
      <c r="F1358" t="s">
        <v>276</v>
      </c>
      <c r="G1358" t="s">
        <v>276</v>
      </c>
      <c r="H1358">
        <v>0</v>
      </c>
      <c r="I1358" t="s">
        <v>276</v>
      </c>
      <c r="J1358">
        <v>0</v>
      </c>
      <c r="K1358" t="s">
        <v>276</v>
      </c>
      <c r="L1358" t="s">
        <v>276</v>
      </c>
      <c r="M1358">
        <v>15</v>
      </c>
      <c r="N1358">
        <v>0</v>
      </c>
      <c r="O1358" s="26">
        <v>0</v>
      </c>
      <c r="P1358" s="26">
        <v>0</v>
      </c>
      <c r="Q1358" s="26">
        <v>0</v>
      </c>
    </row>
    <row r="1359" spans="1:17">
      <c r="A1359" s="32">
        <v>44332</v>
      </c>
      <c r="B1359" t="s">
        <v>153</v>
      </c>
      <c r="C1359">
        <v>675121</v>
      </c>
      <c r="D1359">
        <v>12414194</v>
      </c>
      <c r="F1359" t="s">
        <v>276</v>
      </c>
      <c r="G1359" t="s">
        <v>276</v>
      </c>
      <c r="H1359">
        <v>73424</v>
      </c>
      <c r="I1359" t="s">
        <v>276</v>
      </c>
      <c r="J1359">
        <v>1223</v>
      </c>
      <c r="K1359" t="s">
        <v>276</v>
      </c>
      <c r="L1359" t="s">
        <v>276</v>
      </c>
      <c r="M1359">
        <v>587319</v>
      </c>
      <c r="N1359">
        <v>11459</v>
      </c>
      <c r="O1359" s="26">
        <v>190121</v>
      </c>
      <c r="P1359" s="26">
        <v>24030</v>
      </c>
      <c r="Q1359" s="26">
        <v>0</v>
      </c>
    </row>
    <row r="1360" spans="1:17">
      <c r="A1360" s="32">
        <v>44332</v>
      </c>
      <c r="B1360" t="s">
        <v>154</v>
      </c>
      <c r="C1360">
        <v>2852</v>
      </c>
      <c r="D1360">
        <v>669400</v>
      </c>
      <c r="E1360" t="s">
        <v>276</v>
      </c>
      <c r="F1360" t="s">
        <v>276</v>
      </c>
      <c r="G1360" t="s">
        <v>276</v>
      </c>
      <c r="H1360">
        <v>138</v>
      </c>
      <c r="I1360" t="s">
        <v>276</v>
      </c>
      <c r="J1360">
        <v>0</v>
      </c>
      <c r="K1360" t="s">
        <v>276</v>
      </c>
      <c r="L1360" t="s">
        <v>276</v>
      </c>
      <c r="M1360">
        <v>2710</v>
      </c>
      <c r="N1360">
        <v>4</v>
      </c>
      <c r="O1360" s="26">
        <v>0</v>
      </c>
      <c r="P1360" s="26">
        <v>0</v>
      </c>
      <c r="Q1360" s="26">
        <v>0</v>
      </c>
    </row>
    <row r="1361" spans="1:17">
      <c r="A1361" s="32">
        <v>44332</v>
      </c>
      <c r="B1361" t="s">
        <v>155</v>
      </c>
      <c r="C1361">
        <v>15</v>
      </c>
      <c r="D1361">
        <v>829</v>
      </c>
      <c r="E1361" t="s">
        <v>276</v>
      </c>
      <c r="F1361" t="s">
        <v>276</v>
      </c>
      <c r="G1361" t="s">
        <v>276</v>
      </c>
      <c r="H1361">
        <v>0</v>
      </c>
      <c r="I1361" t="s">
        <v>276</v>
      </c>
      <c r="J1361">
        <v>0</v>
      </c>
      <c r="K1361" t="s">
        <v>276</v>
      </c>
      <c r="L1361" t="s">
        <v>276</v>
      </c>
      <c r="M1361">
        <v>15</v>
      </c>
      <c r="N1361">
        <v>0</v>
      </c>
      <c r="O1361" s="26">
        <v>0</v>
      </c>
      <c r="P1361" s="26">
        <v>0</v>
      </c>
      <c r="Q1361" s="26">
        <v>0</v>
      </c>
    </row>
    <row r="1362" spans="1:17">
      <c r="A1362" s="32">
        <v>44333</v>
      </c>
      <c r="B1362" t="s">
        <v>153</v>
      </c>
      <c r="C1362">
        <v>680292</v>
      </c>
      <c r="D1362">
        <v>12450142</v>
      </c>
      <c r="F1362" t="s">
        <v>276</v>
      </c>
      <c r="G1362" t="s">
        <v>276</v>
      </c>
      <c r="H1362">
        <v>73235</v>
      </c>
      <c r="I1362" t="s">
        <v>276</v>
      </c>
      <c r="J1362">
        <v>1227</v>
      </c>
      <c r="K1362" t="s">
        <v>276</v>
      </c>
      <c r="L1362" t="s">
        <v>276</v>
      </c>
      <c r="M1362">
        <v>592451</v>
      </c>
      <c r="N1362">
        <v>11504</v>
      </c>
      <c r="O1362" s="26">
        <v>344956</v>
      </c>
      <c r="P1362" s="26">
        <v>266621</v>
      </c>
      <c r="Q1362" s="26">
        <v>0</v>
      </c>
    </row>
    <row r="1363" spans="1:17">
      <c r="A1363" s="32">
        <v>44333</v>
      </c>
      <c r="B1363" t="s">
        <v>154</v>
      </c>
      <c r="C1363">
        <v>2868</v>
      </c>
      <c r="D1363">
        <v>671498</v>
      </c>
      <c r="E1363" t="s">
        <v>276</v>
      </c>
      <c r="F1363" t="s">
        <v>276</v>
      </c>
      <c r="G1363" t="s">
        <v>276</v>
      </c>
      <c r="H1363">
        <v>153</v>
      </c>
      <c r="I1363" t="s">
        <v>276</v>
      </c>
      <c r="J1363">
        <v>0</v>
      </c>
      <c r="K1363" t="s">
        <v>276</v>
      </c>
      <c r="L1363" t="s">
        <v>276</v>
      </c>
      <c r="M1363">
        <v>2711</v>
      </c>
      <c r="N1363">
        <v>4</v>
      </c>
      <c r="O1363" s="26">
        <v>0</v>
      </c>
      <c r="P1363" s="26">
        <v>0</v>
      </c>
      <c r="Q1363" s="26">
        <v>0</v>
      </c>
    </row>
    <row r="1364" spans="1:17">
      <c r="A1364" s="32">
        <v>44333</v>
      </c>
      <c r="B1364" t="s">
        <v>155</v>
      </c>
      <c r="C1364">
        <v>15</v>
      </c>
      <c r="D1364">
        <v>829</v>
      </c>
      <c r="E1364" t="s">
        <v>276</v>
      </c>
      <c r="F1364" t="s">
        <v>276</v>
      </c>
      <c r="G1364" t="s">
        <v>276</v>
      </c>
      <c r="H1364">
        <v>0</v>
      </c>
      <c r="I1364" t="s">
        <v>276</v>
      </c>
      <c r="J1364">
        <v>0</v>
      </c>
      <c r="K1364" t="s">
        <v>276</v>
      </c>
      <c r="L1364" t="s">
        <v>276</v>
      </c>
      <c r="M1364">
        <v>15</v>
      </c>
      <c r="N1364">
        <v>0</v>
      </c>
      <c r="O1364" s="26">
        <v>0</v>
      </c>
      <c r="P1364" s="26">
        <v>0</v>
      </c>
      <c r="Q1364" s="26">
        <v>0</v>
      </c>
    </row>
    <row r="1365" spans="1:17">
      <c r="A1365" s="32">
        <v>44334</v>
      </c>
      <c r="B1365" t="s">
        <v>153</v>
      </c>
      <c r="C1365">
        <v>684939</v>
      </c>
      <c r="D1365">
        <v>12545567</v>
      </c>
      <c r="F1365" t="s">
        <v>276</v>
      </c>
      <c r="G1365" t="s">
        <v>276</v>
      </c>
      <c r="H1365">
        <v>70565</v>
      </c>
      <c r="I1365" t="s">
        <v>276</v>
      </c>
      <c r="J1365">
        <v>1235</v>
      </c>
      <c r="K1365" t="s">
        <v>276</v>
      </c>
      <c r="L1365" t="s">
        <v>276</v>
      </c>
      <c r="M1365">
        <v>599618</v>
      </c>
      <c r="N1365">
        <v>11587</v>
      </c>
      <c r="O1365" s="26">
        <v>351546</v>
      </c>
      <c r="P1365" s="26">
        <v>222074</v>
      </c>
      <c r="Q1365" s="26">
        <v>0</v>
      </c>
    </row>
    <row r="1366" spans="1:17">
      <c r="A1366" s="32">
        <v>44334</v>
      </c>
      <c r="B1366" t="s">
        <v>154</v>
      </c>
      <c r="C1366">
        <v>2871</v>
      </c>
      <c r="D1366">
        <v>673903</v>
      </c>
      <c r="E1366" t="s">
        <v>276</v>
      </c>
      <c r="F1366" t="s">
        <v>276</v>
      </c>
      <c r="G1366" t="s">
        <v>276</v>
      </c>
      <c r="H1366">
        <v>144</v>
      </c>
      <c r="I1366" t="s">
        <v>276</v>
      </c>
      <c r="J1366">
        <v>0</v>
      </c>
      <c r="K1366" t="s">
        <v>276</v>
      </c>
      <c r="L1366" t="s">
        <v>276</v>
      </c>
      <c r="M1366">
        <v>2723</v>
      </c>
      <c r="N1366">
        <v>4</v>
      </c>
      <c r="O1366" s="26">
        <v>0</v>
      </c>
      <c r="P1366" s="26">
        <v>0</v>
      </c>
      <c r="Q1366" s="26">
        <v>0</v>
      </c>
    </row>
    <row r="1367" spans="1:17">
      <c r="A1367" s="32">
        <v>44334</v>
      </c>
      <c r="B1367" t="s">
        <v>155</v>
      </c>
      <c r="C1367">
        <v>15</v>
      </c>
      <c r="D1367">
        <v>829</v>
      </c>
      <c r="E1367" t="s">
        <v>276</v>
      </c>
      <c r="F1367" t="s">
        <v>276</v>
      </c>
      <c r="G1367" t="s">
        <v>276</v>
      </c>
      <c r="H1367">
        <v>0</v>
      </c>
      <c r="I1367" t="s">
        <v>276</v>
      </c>
      <c r="J1367">
        <v>0</v>
      </c>
      <c r="K1367" t="s">
        <v>276</v>
      </c>
      <c r="L1367" t="s">
        <v>276</v>
      </c>
      <c r="M1367">
        <v>15</v>
      </c>
      <c r="N1367">
        <v>0</v>
      </c>
      <c r="O1367" s="26">
        <v>0</v>
      </c>
      <c r="P1367" s="26">
        <v>0</v>
      </c>
      <c r="Q1367" s="26">
        <v>0</v>
      </c>
    </row>
    <row r="1368" spans="1:17">
      <c r="A1368" s="32">
        <v>44335</v>
      </c>
      <c r="B1368" t="s">
        <v>153</v>
      </c>
      <c r="C1368">
        <v>689816</v>
      </c>
      <c r="D1368">
        <v>12631919</v>
      </c>
      <c r="F1368" t="s">
        <v>276</v>
      </c>
      <c r="G1368" t="s">
        <v>276</v>
      </c>
      <c r="H1368">
        <v>68228</v>
      </c>
      <c r="I1368" t="s">
        <v>276</v>
      </c>
      <c r="J1368">
        <v>1293</v>
      </c>
      <c r="K1368" t="s">
        <v>276</v>
      </c>
      <c r="L1368" t="s">
        <v>276</v>
      </c>
      <c r="M1368">
        <v>606339</v>
      </c>
      <c r="N1368">
        <v>11847</v>
      </c>
      <c r="O1368" s="26">
        <v>400435</v>
      </c>
      <c r="P1368" s="26">
        <v>249848</v>
      </c>
      <c r="Q1368" s="26">
        <v>0</v>
      </c>
    </row>
    <row r="1369" spans="1:17">
      <c r="A1369" s="32">
        <v>44335</v>
      </c>
      <c r="B1369" t="s">
        <v>154</v>
      </c>
      <c r="C1369">
        <v>2871</v>
      </c>
      <c r="D1369">
        <v>674926</v>
      </c>
      <c r="E1369" t="s">
        <v>276</v>
      </c>
      <c r="F1369" t="s">
        <v>276</v>
      </c>
      <c r="G1369" t="s">
        <v>276</v>
      </c>
      <c r="H1369">
        <v>135</v>
      </c>
      <c r="I1369" t="s">
        <v>276</v>
      </c>
      <c r="J1369">
        <v>0</v>
      </c>
      <c r="K1369" t="s">
        <v>276</v>
      </c>
      <c r="L1369" t="s">
        <v>276</v>
      </c>
      <c r="M1369">
        <v>2732</v>
      </c>
      <c r="N1369">
        <v>4</v>
      </c>
      <c r="O1369" s="26">
        <v>0</v>
      </c>
      <c r="P1369" s="26">
        <v>0</v>
      </c>
      <c r="Q1369" s="26">
        <v>0</v>
      </c>
    </row>
    <row r="1370" spans="1:17">
      <c r="A1370" s="32">
        <v>44335</v>
      </c>
      <c r="B1370" t="s">
        <v>155</v>
      </c>
      <c r="C1370">
        <v>15</v>
      </c>
      <c r="D1370">
        <v>829</v>
      </c>
      <c r="E1370" t="s">
        <v>276</v>
      </c>
      <c r="F1370" t="s">
        <v>276</v>
      </c>
      <c r="G1370" t="s">
        <v>276</v>
      </c>
      <c r="H1370">
        <v>0</v>
      </c>
      <c r="I1370" t="s">
        <v>276</v>
      </c>
      <c r="J1370">
        <v>0</v>
      </c>
      <c r="K1370" t="s">
        <v>276</v>
      </c>
      <c r="L1370" t="s">
        <v>276</v>
      </c>
      <c r="M1370">
        <v>15</v>
      </c>
      <c r="N1370">
        <v>0</v>
      </c>
      <c r="O1370" s="26">
        <v>0</v>
      </c>
      <c r="P1370" s="26">
        <v>0</v>
      </c>
      <c r="Q1370" s="26">
        <v>0</v>
      </c>
    </row>
    <row r="1371" spans="1:17">
      <c r="A1371" s="32">
        <v>44336</v>
      </c>
      <c r="B1371" t="s">
        <v>153</v>
      </c>
      <c r="C1371">
        <v>695360</v>
      </c>
      <c r="D1371">
        <v>12781153</v>
      </c>
      <c r="F1371" t="s">
        <v>276</v>
      </c>
      <c r="G1371" t="s">
        <v>276</v>
      </c>
      <c r="H1371">
        <v>66835</v>
      </c>
      <c r="I1371" t="s">
        <v>276</v>
      </c>
      <c r="J1371">
        <v>1288</v>
      </c>
      <c r="K1371" t="s">
        <v>276</v>
      </c>
      <c r="L1371" t="s">
        <v>276</v>
      </c>
      <c r="M1371">
        <v>612524</v>
      </c>
      <c r="N1371">
        <v>11936</v>
      </c>
      <c r="O1371" s="26">
        <v>407454</v>
      </c>
      <c r="P1371" s="26">
        <v>136615</v>
      </c>
      <c r="Q1371" s="26">
        <v>0</v>
      </c>
    </row>
    <row r="1372" spans="1:17">
      <c r="A1372" s="32">
        <v>44336</v>
      </c>
      <c r="B1372" t="s">
        <v>154</v>
      </c>
      <c r="C1372">
        <v>2879</v>
      </c>
      <c r="D1372">
        <v>676185</v>
      </c>
      <c r="E1372" t="s">
        <v>276</v>
      </c>
      <c r="F1372" t="s">
        <v>276</v>
      </c>
      <c r="G1372" t="s">
        <v>276</v>
      </c>
      <c r="H1372">
        <v>90</v>
      </c>
      <c r="I1372" t="s">
        <v>276</v>
      </c>
      <c r="J1372">
        <v>0</v>
      </c>
      <c r="K1372" t="s">
        <v>276</v>
      </c>
      <c r="L1372" t="s">
        <v>276</v>
      </c>
      <c r="M1372">
        <v>2785</v>
      </c>
      <c r="N1372">
        <v>4</v>
      </c>
      <c r="O1372" s="26">
        <v>0</v>
      </c>
      <c r="P1372" s="26">
        <v>0</v>
      </c>
      <c r="Q1372" s="26">
        <v>0</v>
      </c>
    </row>
    <row r="1373" spans="1:17">
      <c r="A1373" s="32">
        <v>44336</v>
      </c>
      <c r="B1373" t="s">
        <v>155</v>
      </c>
      <c r="C1373">
        <v>15</v>
      </c>
      <c r="D1373">
        <v>829</v>
      </c>
      <c r="E1373" t="s">
        <v>276</v>
      </c>
      <c r="F1373" t="s">
        <v>276</v>
      </c>
      <c r="G1373" t="s">
        <v>276</v>
      </c>
      <c r="H1373">
        <v>0</v>
      </c>
      <c r="I1373" t="s">
        <v>276</v>
      </c>
      <c r="J1373">
        <v>0</v>
      </c>
      <c r="K1373" t="s">
        <v>276</v>
      </c>
      <c r="L1373" t="s">
        <v>276</v>
      </c>
      <c r="M1373">
        <v>15</v>
      </c>
      <c r="N1373">
        <v>0</v>
      </c>
      <c r="O1373" s="26">
        <v>0</v>
      </c>
      <c r="P1373" s="26">
        <v>0</v>
      </c>
      <c r="Q1373" s="26">
        <v>0</v>
      </c>
    </row>
    <row r="1374" spans="1:17">
      <c r="A1374" s="32">
        <v>44337</v>
      </c>
      <c r="B1374" t="s">
        <v>153</v>
      </c>
      <c r="C1374">
        <v>701255</v>
      </c>
      <c r="D1374">
        <v>12878440</v>
      </c>
      <c r="F1374" t="s">
        <v>276</v>
      </c>
      <c r="G1374" t="s">
        <v>276</v>
      </c>
      <c r="H1374">
        <v>66721</v>
      </c>
      <c r="I1374" t="s">
        <v>276</v>
      </c>
      <c r="J1374">
        <v>1294</v>
      </c>
      <c r="K1374" t="s">
        <v>276</v>
      </c>
      <c r="L1374" t="s">
        <v>276</v>
      </c>
      <c r="M1374">
        <v>618796</v>
      </c>
      <c r="N1374">
        <v>12042</v>
      </c>
      <c r="O1374" s="26">
        <v>383759</v>
      </c>
      <c r="P1374" s="26">
        <v>208132</v>
      </c>
      <c r="Q1374" s="26">
        <v>0</v>
      </c>
    </row>
    <row r="1375" spans="1:17">
      <c r="A1375" s="32">
        <v>44337</v>
      </c>
      <c r="B1375" t="s">
        <v>154</v>
      </c>
      <c r="C1375">
        <v>2869</v>
      </c>
      <c r="D1375">
        <v>677707</v>
      </c>
      <c r="E1375" t="s">
        <v>276</v>
      </c>
      <c r="F1375" t="s">
        <v>276</v>
      </c>
      <c r="G1375" t="s">
        <v>276</v>
      </c>
      <c r="H1375">
        <v>88</v>
      </c>
      <c r="I1375" t="s">
        <v>276</v>
      </c>
      <c r="J1375">
        <v>0</v>
      </c>
      <c r="K1375" t="s">
        <v>276</v>
      </c>
      <c r="L1375" t="s">
        <v>276</v>
      </c>
      <c r="M1375">
        <v>2797</v>
      </c>
      <c r="N1375">
        <v>4</v>
      </c>
      <c r="O1375" s="26">
        <v>0</v>
      </c>
      <c r="P1375" s="26">
        <v>0</v>
      </c>
      <c r="Q1375" s="26">
        <v>0</v>
      </c>
    </row>
    <row r="1376" spans="1:17">
      <c r="A1376" s="32">
        <v>44337</v>
      </c>
      <c r="B1376" t="s">
        <v>155</v>
      </c>
      <c r="C1376">
        <v>15</v>
      </c>
      <c r="D1376">
        <v>829</v>
      </c>
      <c r="E1376" t="s">
        <v>276</v>
      </c>
      <c r="F1376" t="s">
        <v>276</v>
      </c>
      <c r="G1376" t="s">
        <v>276</v>
      </c>
      <c r="H1376">
        <v>0</v>
      </c>
      <c r="I1376" t="s">
        <v>276</v>
      </c>
      <c r="J1376">
        <v>0</v>
      </c>
      <c r="K1376" t="s">
        <v>276</v>
      </c>
      <c r="L1376" t="s">
        <v>276</v>
      </c>
      <c r="M1376">
        <v>15</v>
      </c>
      <c r="N1376">
        <v>0</v>
      </c>
      <c r="O1376" s="26">
        <v>0</v>
      </c>
      <c r="P1376" s="26">
        <v>0</v>
      </c>
      <c r="Q1376" s="26">
        <v>0</v>
      </c>
    </row>
    <row r="1377" spans="1:17">
      <c r="A1377" s="32">
        <v>44338</v>
      </c>
      <c r="B1377" t="s">
        <v>153</v>
      </c>
      <c r="C1377">
        <v>706620</v>
      </c>
      <c r="D1377">
        <v>12995585</v>
      </c>
      <c r="F1377" t="s">
        <v>276</v>
      </c>
      <c r="G1377" t="s">
        <v>276</v>
      </c>
      <c r="H1377">
        <v>65752</v>
      </c>
      <c r="I1377" t="s">
        <v>276</v>
      </c>
      <c r="J1377">
        <v>1303</v>
      </c>
      <c r="K1377" t="s">
        <v>276</v>
      </c>
      <c r="L1377" t="s">
        <v>276</v>
      </c>
      <c r="M1377">
        <v>625696</v>
      </c>
      <c r="N1377">
        <v>12148</v>
      </c>
      <c r="O1377" s="26">
        <v>287684</v>
      </c>
      <c r="P1377" s="26">
        <v>41802</v>
      </c>
      <c r="Q1377" s="26">
        <v>0</v>
      </c>
    </row>
    <row r="1378" spans="1:17">
      <c r="A1378" s="32">
        <v>44338</v>
      </c>
      <c r="B1378" t="s">
        <v>154</v>
      </c>
      <c r="C1378">
        <v>2892</v>
      </c>
      <c r="D1378">
        <v>679220</v>
      </c>
      <c r="E1378" t="s">
        <v>276</v>
      </c>
      <c r="F1378" t="s">
        <v>276</v>
      </c>
      <c r="G1378" t="s">
        <v>276</v>
      </c>
      <c r="H1378">
        <v>77</v>
      </c>
      <c r="I1378" t="s">
        <v>276</v>
      </c>
      <c r="J1378">
        <v>0</v>
      </c>
      <c r="K1378" t="s">
        <v>276</v>
      </c>
      <c r="L1378" t="s">
        <v>276</v>
      </c>
      <c r="M1378">
        <v>2811</v>
      </c>
      <c r="N1378">
        <v>4</v>
      </c>
      <c r="O1378" s="26">
        <v>0</v>
      </c>
      <c r="P1378" s="26">
        <v>0</v>
      </c>
      <c r="Q1378" s="26">
        <v>0</v>
      </c>
    </row>
    <row r="1379" spans="1:17">
      <c r="A1379" s="32">
        <v>44338</v>
      </c>
      <c r="B1379" t="s">
        <v>155</v>
      </c>
      <c r="C1379">
        <v>15</v>
      </c>
      <c r="D1379">
        <v>829</v>
      </c>
      <c r="E1379" t="s">
        <v>276</v>
      </c>
      <c r="F1379" t="s">
        <v>276</v>
      </c>
      <c r="G1379" t="s">
        <v>276</v>
      </c>
      <c r="H1379">
        <v>0</v>
      </c>
      <c r="I1379" t="s">
        <v>276</v>
      </c>
      <c r="J1379">
        <v>0</v>
      </c>
      <c r="K1379" t="s">
        <v>276</v>
      </c>
      <c r="L1379" t="s">
        <v>276</v>
      </c>
      <c r="M1379">
        <v>15</v>
      </c>
      <c r="N1379">
        <v>0</v>
      </c>
      <c r="O1379" s="26">
        <v>0</v>
      </c>
      <c r="P1379" s="26">
        <v>0</v>
      </c>
      <c r="Q1379" s="26">
        <v>0</v>
      </c>
    </row>
    <row r="1380" spans="1:17">
      <c r="A1380" s="32">
        <v>44339</v>
      </c>
      <c r="B1380" t="s">
        <v>153</v>
      </c>
      <c r="C1380">
        <v>711360</v>
      </c>
      <c r="D1380">
        <v>13062168</v>
      </c>
      <c r="F1380" t="s">
        <v>276</v>
      </c>
      <c r="G1380" t="s">
        <v>276</v>
      </c>
      <c r="H1380">
        <v>64765</v>
      </c>
      <c r="I1380" t="s">
        <v>276</v>
      </c>
      <c r="J1380">
        <v>1304</v>
      </c>
      <c r="K1380" t="s">
        <v>276</v>
      </c>
      <c r="L1380" t="s">
        <v>276</v>
      </c>
      <c r="M1380">
        <v>631273</v>
      </c>
      <c r="N1380">
        <v>12232</v>
      </c>
      <c r="O1380" s="26">
        <v>327325</v>
      </c>
      <c r="P1380" s="26">
        <v>27876</v>
      </c>
      <c r="Q1380" s="26">
        <v>0</v>
      </c>
    </row>
    <row r="1381" spans="1:17">
      <c r="A1381" s="32">
        <v>44339</v>
      </c>
      <c r="B1381" t="s">
        <v>154</v>
      </c>
      <c r="C1381">
        <v>2899</v>
      </c>
      <c r="D1381">
        <v>681295</v>
      </c>
      <c r="E1381" t="s">
        <v>276</v>
      </c>
      <c r="F1381" t="s">
        <v>276</v>
      </c>
      <c r="G1381" t="s">
        <v>276</v>
      </c>
      <c r="H1381">
        <v>80</v>
      </c>
      <c r="I1381" t="s">
        <v>276</v>
      </c>
      <c r="J1381">
        <v>0</v>
      </c>
      <c r="K1381" t="s">
        <v>276</v>
      </c>
      <c r="L1381" t="s">
        <v>276</v>
      </c>
      <c r="M1381">
        <v>2815</v>
      </c>
      <c r="N1381">
        <v>4</v>
      </c>
      <c r="O1381" s="26">
        <v>0</v>
      </c>
      <c r="P1381" s="26">
        <v>0</v>
      </c>
      <c r="Q1381" s="26">
        <v>0</v>
      </c>
    </row>
    <row r="1382" spans="1:17">
      <c r="A1382" s="32">
        <v>44339</v>
      </c>
      <c r="B1382" t="s">
        <v>155</v>
      </c>
      <c r="C1382">
        <v>15</v>
      </c>
      <c r="D1382">
        <v>829</v>
      </c>
      <c r="E1382" t="s">
        <v>276</v>
      </c>
      <c r="F1382" t="s">
        <v>276</v>
      </c>
      <c r="G1382" t="s">
        <v>276</v>
      </c>
      <c r="H1382">
        <v>0</v>
      </c>
      <c r="I1382" t="s">
        <v>276</v>
      </c>
      <c r="J1382">
        <v>0</v>
      </c>
      <c r="K1382" t="s">
        <v>276</v>
      </c>
      <c r="L1382" t="s">
        <v>276</v>
      </c>
      <c r="M1382">
        <v>15</v>
      </c>
      <c r="N1382">
        <v>0</v>
      </c>
      <c r="O1382" s="26">
        <v>0</v>
      </c>
      <c r="P1382" s="26">
        <v>0</v>
      </c>
      <c r="Q1382" s="26">
        <v>0</v>
      </c>
    </row>
    <row r="1383" spans="1:17">
      <c r="A1383" s="32">
        <v>44340</v>
      </c>
      <c r="B1383" t="s">
        <v>153</v>
      </c>
      <c r="C1383">
        <v>715940</v>
      </c>
      <c r="D1383">
        <v>13097431</v>
      </c>
      <c r="F1383" t="s">
        <v>276</v>
      </c>
      <c r="G1383" t="s">
        <v>276</v>
      </c>
      <c r="H1383">
        <v>63968</v>
      </c>
      <c r="I1383" t="s">
        <v>276</v>
      </c>
      <c r="J1383">
        <v>1300</v>
      </c>
      <c r="K1383" t="s">
        <v>276</v>
      </c>
      <c r="L1383" t="s">
        <v>276</v>
      </c>
      <c r="M1383">
        <v>637057</v>
      </c>
      <c r="N1383">
        <v>12308</v>
      </c>
      <c r="O1383" s="26">
        <v>590217</v>
      </c>
      <c r="P1383" s="26">
        <v>204059</v>
      </c>
      <c r="Q1383" s="26">
        <v>0</v>
      </c>
    </row>
    <row r="1384" spans="1:17">
      <c r="A1384" s="32">
        <v>44340</v>
      </c>
      <c r="B1384" t="s">
        <v>154</v>
      </c>
      <c r="C1384">
        <v>2909</v>
      </c>
      <c r="D1384">
        <v>683140</v>
      </c>
      <c r="E1384" t="s">
        <v>276</v>
      </c>
      <c r="F1384" t="s">
        <v>276</v>
      </c>
      <c r="G1384" t="s">
        <v>276</v>
      </c>
      <c r="H1384">
        <v>90</v>
      </c>
      <c r="I1384" t="s">
        <v>276</v>
      </c>
      <c r="J1384">
        <v>0</v>
      </c>
      <c r="K1384" t="s">
        <v>276</v>
      </c>
      <c r="L1384" t="s">
        <v>276</v>
      </c>
      <c r="M1384">
        <v>2815</v>
      </c>
      <c r="N1384">
        <v>4</v>
      </c>
      <c r="O1384" s="26">
        <v>0</v>
      </c>
      <c r="P1384" s="26">
        <v>0</v>
      </c>
      <c r="Q1384" s="26">
        <v>0</v>
      </c>
    </row>
    <row r="1385" spans="1:17">
      <c r="A1385" s="32">
        <v>44340</v>
      </c>
      <c r="B1385" t="s">
        <v>155</v>
      </c>
      <c r="C1385">
        <v>15</v>
      </c>
      <c r="D1385">
        <v>829</v>
      </c>
      <c r="E1385" t="s">
        <v>276</v>
      </c>
      <c r="F1385" t="s">
        <v>276</v>
      </c>
      <c r="G1385" t="s">
        <v>276</v>
      </c>
      <c r="H1385">
        <v>0</v>
      </c>
      <c r="I1385" t="s">
        <v>276</v>
      </c>
      <c r="J1385">
        <v>0</v>
      </c>
      <c r="K1385" t="s">
        <v>276</v>
      </c>
      <c r="L1385" t="s">
        <v>276</v>
      </c>
      <c r="M1385">
        <v>15</v>
      </c>
      <c r="N1385">
        <v>0</v>
      </c>
      <c r="O1385" s="26">
        <v>0</v>
      </c>
      <c r="P1385" s="26">
        <v>0</v>
      </c>
      <c r="Q1385" s="26">
        <v>0</v>
      </c>
    </row>
    <row r="1386" spans="1:17">
      <c r="A1386" s="32">
        <v>44341</v>
      </c>
      <c r="B1386" t="s">
        <v>153</v>
      </c>
      <c r="C1386">
        <v>718984</v>
      </c>
      <c r="D1386">
        <v>13189047</v>
      </c>
      <c r="F1386" t="s">
        <v>276</v>
      </c>
      <c r="G1386" t="s">
        <v>276</v>
      </c>
      <c r="H1386">
        <v>61541</v>
      </c>
      <c r="I1386" t="s">
        <v>276</v>
      </c>
      <c r="J1386">
        <v>1294</v>
      </c>
      <c r="K1386" t="s">
        <v>276</v>
      </c>
      <c r="L1386" t="s">
        <v>276</v>
      </c>
      <c r="M1386">
        <v>642319</v>
      </c>
      <c r="N1386">
        <v>12394</v>
      </c>
      <c r="O1386" s="26">
        <v>611810</v>
      </c>
      <c r="P1386" s="26">
        <v>63006</v>
      </c>
      <c r="Q1386" s="26">
        <v>0</v>
      </c>
    </row>
    <row r="1387" spans="1:17">
      <c r="A1387" s="32">
        <v>44341</v>
      </c>
      <c r="B1387" t="s">
        <v>154</v>
      </c>
      <c r="C1387">
        <v>2913</v>
      </c>
      <c r="D1387">
        <v>685727</v>
      </c>
      <c r="E1387" t="s">
        <v>276</v>
      </c>
      <c r="F1387" t="s">
        <v>276</v>
      </c>
      <c r="G1387" t="s">
        <v>276</v>
      </c>
      <c r="H1387">
        <v>86</v>
      </c>
      <c r="I1387" t="s">
        <v>276</v>
      </c>
      <c r="J1387">
        <v>0</v>
      </c>
      <c r="K1387" t="s">
        <v>276</v>
      </c>
      <c r="L1387" t="s">
        <v>276</v>
      </c>
      <c r="M1387">
        <v>2823</v>
      </c>
      <c r="N1387">
        <v>4</v>
      </c>
      <c r="O1387" s="26">
        <v>0</v>
      </c>
      <c r="P1387" s="26">
        <v>0</v>
      </c>
      <c r="Q1387" s="26">
        <v>0</v>
      </c>
    </row>
    <row r="1388" spans="1:17">
      <c r="A1388" s="32">
        <v>44341</v>
      </c>
      <c r="B1388" t="s">
        <v>155</v>
      </c>
      <c r="C1388">
        <v>15</v>
      </c>
      <c r="D1388">
        <v>829</v>
      </c>
      <c r="E1388" t="s">
        <v>276</v>
      </c>
      <c r="F1388" t="s">
        <v>276</v>
      </c>
      <c r="G1388" t="s">
        <v>276</v>
      </c>
      <c r="H1388">
        <v>0</v>
      </c>
      <c r="I1388" t="s">
        <v>276</v>
      </c>
      <c r="J1388">
        <v>0</v>
      </c>
      <c r="K1388" t="s">
        <v>276</v>
      </c>
      <c r="L1388" t="s">
        <v>276</v>
      </c>
      <c r="M1388">
        <v>15</v>
      </c>
      <c r="N1388">
        <v>0</v>
      </c>
      <c r="O1388" s="26">
        <v>0</v>
      </c>
      <c r="P1388" s="26">
        <v>0</v>
      </c>
      <c r="Q1388" s="26">
        <v>0</v>
      </c>
    </row>
    <row r="1389" spans="1:17">
      <c r="A1389" s="32">
        <v>44342</v>
      </c>
      <c r="B1389" t="s">
        <v>153</v>
      </c>
      <c r="C1389">
        <v>722605</v>
      </c>
      <c r="D1389">
        <v>13259092</v>
      </c>
      <c r="F1389" t="s">
        <v>276</v>
      </c>
      <c r="G1389" t="s">
        <v>276</v>
      </c>
      <c r="H1389">
        <v>60260</v>
      </c>
      <c r="I1389" t="s">
        <v>276</v>
      </c>
      <c r="J1389">
        <v>1413</v>
      </c>
      <c r="K1389" t="s">
        <v>276</v>
      </c>
      <c r="L1389" t="s">
        <v>276</v>
      </c>
      <c r="M1389">
        <v>647273</v>
      </c>
      <c r="N1389">
        <v>12493</v>
      </c>
      <c r="O1389" s="26">
        <v>674051</v>
      </c>
      <c r="P1389" s="26">
        <v>61700</v>
      </c>
      <c r="Q1389" s="26">
        <v>0</v>
      </c>
    </row>
    <row r="1390" spans="1:17">
      <c r="A1390" s="32">
        <v>44342</v>
      </c>
      <c r="B1390" t="s">
        <v>154</v>
      </c>
      <c r="C1390">
        <v>2916</v>
      </c>
      <c r="D1390">
        <v>686826</v>
      </c>
      <c r="E1390" t="s">
        <v>276</v>
      </c>
      <c r="F1390" t="s">
        <v>276</v>
      </c>
      <c r="G1390" t="s">
        <v>276</v>
      </c>
      <c r="H1390">
        <v>89</v>
      </c>
      <c r="I1390" t="s">
        <v>276</v>
      </c>
      <c r="J1390">
        <v>0</v>
      </c>
      <c r="K1390" t="s">
        <v>276</v>
      </c>
      <c r="L1390" t="s">
        <v>276</v>
      </c>
      <c r="M1390">
        <v>2823</v>
      </c>
      <c r="N1390">
        <v>4</v>
      </c>
      <c r="O1390" s="26">
        <v>0</v>
      </c>
      <c r="P1390" s="26">
        <v>0</v>
      </c>
      <c r="Q1390" s="26">
        <v>0</v>
      </c>
    </row>
    <row r="1391" spans="1:17">
      <c r="A1391" s="32">
        <v>44342</v>
      </c>
      <c r="B1391" t="s">
        <v>155</v>
      </c>
      <c r="C1391">
        <v>15</v>
      </c>
      <c r="D1391">
        <v>829</v>
      </c>
      <c r="E1391" t="s">
        <v>276</v>
      </c>
      <c r="F1391" t="s">
        <v>276</v>
      </c>
      <c r="G1391" t="s">
        <v>276</v>
      </c>
      <c r="H1391">
        <v>0</v>
      </c>
      <c r="I1391" t="s">
        <v>276</v>
      </c>
      <c r="J1391">
        <v>0</v>
      </c>
      <c r="K1391" t="s">
        <v>276</v>
      </c>
      <c r="L1391" t="s">
        <v>276</v>
      </c>
      <c r="M1391">
        <v>15</v>
      </c>
      <c r="N1391">
        <v>0</v>
      </c>
      <c r="O1391" s="26">
        <v>0</v>
      </c>
      <c r="P1391" s="26">
        <v>0</v>
      </c>
      <c r="Q1391" s="26">
        <v>0</v>
      </c>
    </row>
    <row r="1392" spans="1:17">
      <c r="A1392" s="32">
        <v>44343</v>
      </c>
      <c r="B1392" t="s">
        <v>153</v>
      </c>
      <c r="C1392">
        <v>726912</v>
      </c>
      <c r="D1392">
        <v>13346181</v>
      </c>
      <c r="F1392" t="s">
        <v>276</v>
      </c>
      <c r="G1392" t="s">
        <v>276</v>
      </c>
      <c r="H1392">
        <v>59210</v>
      </c>
      <c r="I1392" t="s">
        <v>276</v>
      </c>
      <c r="J1392">
        <v>1371</v>
      </c>
      <c r="K1392" t="s">
        <v>276</v>
      </c>
      <c r="L1392" t="s">
        <v>276</v>
      </c>
      <c r="M1392">
        <v>652354</v>
      </c>
      <c r="N1392">
        <v>12597</v>
      </c>
      <c r="O1392" s="26">
        <v>646184</v>
      </c>
      <c r="P1392" s="26">
        <v>105730</v>
      </c>
      <c r="Q1392" s="26">
        <v>0</v>
      </c>
    </row>
    <row r="1393" spans="1:17">
      <c r="A1393" s="32">
        <v>44343</v>
      </c>
      <c r="B1393" t="s">
        <v>154</v>
      </c>
      <c r="C1393">
        <v>2926</v>
      </c>
      <c r="D1393">
        <v>688198</v>
      </c>
      <c r="E1393" t="s">
        <v>276</v>
      </c>
      <c r="F1393" t="s">
        <v>276</v>
      </c>
      <c r="G1393" t="s">
        <v>276</v>
      </c>
      <c r="H1393">
        <v>69</v>
      </c>
      <c r="I1393" t="s">
        <v>276</v>
      </c>
      <c r="J1393">
        <v>0</v>
      </c>
      <c r="K1393" t="s">
        <v>276</v>
      </c>
      <c r="L1393" t="s">
        <v>276</v>
      </c>
      <c r="M1393">
        <v>2853</v>
      </c>
      <c r="N1393">
        <v>4</v>
      </c>
      <c r="O1393" s="26">
        <v>0</v>
      </c>
      <c r="P1393" s="26">
        <v>0</v>
      </c>
      <c r="Q1393" s="26">
        <v>0</v>
      </c>
    </row>
    <row r="1394" spans="1:17">
      <c r="A1394" s="32">
        <v>44343</v>
      </c>
      <c r="B1394" t="s">
        <v>155</v>
      </c>
      <c r="C1394">
        <v>15</v>
      </c>
      <c r="D1394">
        <v>829</v>
      </c>
      <c r="E1394" t="s">
        <v>276</v>
      </c>
      <c r="F1394" t="s">
        <v>276</v>
      </c>
      <c r="G1394" t="s">
        <v>276</v>
      </c>
      <c r="H1394">
        <v>0</v>
      </c>
      <c r="I1394" t="s">
        <v>276</v>
      </c>
      <c r="J1394">
        <v>0</v>
      </c>
      <c r="K1394" t="s">
        <v>276</v>
      </c>
      <c r="L1394" t="s">
        <v>276</v>
      </c>
      <c r="M1394">
        <v>15</v>
      </c>
      <c r="N1394">
        <v>0</v>
      </c>
      <c r="O1394" s="26">
        <v>0</v>
      </c>
      <c r="P1394" s="26">
        <v>0</v>
      </c>
      <c r="Q1394" s="26">
        <v>0</v>
      </c>
    </row>
    <row r="1395" spans="1:17">
      <c r="A1395" s="32">
        <v>44344</v>
      </c>
      <c r="B1395" t="s">
        <v>153</v>
      </c>
      <c r="C1395">
        <v>730936</v>
      </c>
      <c r="D1395">
        <v>13462765</v>
      </c>
      <c r="F1395" t="s">
        <v>276</v>
      </c>
      <c r="G1395" t="s">
        <v>276</v>
      </c>
      <c r="H1395">
        <v>58515</v>
      </c>
      <c r="I1395" t="s">
        <v>276</v>
      </c>
      <c r="J1395">
        <v>1375</v>
      </c>
      <c r="K1395" t="s">
        <v>276</v>
      </c>
      <c r="L1395" t="s">
        <v>276</v>
      </c>
      <c r="M1395">
        <v>656861</v>
      </c>
      <c r="N1395">
        <v>12710</v>
      </c>
      <c r="O1395" s="26">
        <v>624198</v>
      </c>
      <c r="P1395" s="26">
        <v>124416</v>
      </c>
      <c r="Q1395" s="26">
        <v>0</v>
      </c>
    </row>
    <row r="1396" spans="1:17">
      <c r="A1396" s="32">
        <v>44344</v>
      </c>
      <c r="B1396" t="s">
        <v>154</v>
      </c>
      <c r="C1396">
        <v>2936</v>
      </c>
      <c r="D1396">
        <v>690113</v>
      </c>
      <c r="E1396" t="s">
        <v>276</v>
      </c>
      <c r="F1396" t="s">
        <v>276</v>
      </c>
      <c r="G1396" t="s">
        <v>276</v>
      </c>
      <c r="H1396">
        <v>76</v>
      </c>
      <c r="I1396" t="s">
        <v>276</v>
      </c>
      <c r="J1396">
        <v>0</v>
      </c>
      <c r="K1396" t="s">
        <v>276</v>
      </c>
      <c r="L1396" t="s">
        <v>276</v>
      </c>
      <c r="M1396">
        <v>2856</v>
      </c>
      <c r="N1396">
        <v>4</v>
      </c>
      <c r="O1396" s="26">
        <v>0</v>
      </c>
      <c r="P1396" s="26">
        <v>0</v>
      </c>
      <c r="Q1396" s="26">
        <v>0</v>
      </c>
    </row>
    <row r="1397" spans="1:17">
      <c r="A1397" s="32">
        <v>44344</v>
      </c>
      <c r="B1397" t="s">
        <v>155</v>
      </c>
      <c r="C1397">
        <v>15</v>
      </c>
      <c r="D1397">
        <v>829</v>
      </c>
      <c r="E1397" t="s">
        <v>276</v>
      </c>
      <c r="F1397" t="s">
        <v>276</v>
      </c>
      <c r="G1397" t="s">
        <v>276</v>
      </c>
      <c r="H1397">
        <v>0</v>
      </c>
      <c r="I1397" t="s">
        <v>276</v>
      </c>
      <c r="J1397">
        <v>0</v>
      </c>
      <c r="K1397" t="s">
        <v>276</v>
      </c>
      <c r="L1397" t="s">
        <v>276</v>
      </c>
      <c r="M1397">
        <v>15</v>
      </c>
      <c r="N1397">
        <v>0</v>
      </c>
      <c r="O1397" s="26">
        <v>0</v>
      </c>
      <c r="P1397" s="26">
        <v>0</v>
      </c>
      <c r="Q1397" s="26">
        <v>0</v>
      </c>
    </row>
    <row r="1398" spans="1:17">
      <c r="A1398" s="32">
        <v>44345</v>
      </c>
      <c r="B1398" t="s">
        <v>153</v>
      </c>
      <c r="C1398">
        <v>735092</v>
      </c>
      <c r="D1398">
        <v>13581288</v>
      </c>
      <c r="F1398" t="s">
        <v>276</v>
      </c>
      <c r="G1398" t="s">
        <v>276</v>
      </c>
      <c r="H1398">
        <v>56022</v>
      </c>
      <c r="I1398" t="s">
        <v>276</v>
      </c>
      <c r="J1398">
        <v>1383</v>
      </c>
      <c r="K1398" t="s">
        <v>276</v>
      </c>
      <c r="L1398" t="s">
        <v>276</v>
      </c>
      <c r="M1398">
        <v>664062</v>
      </c>
      <c r="N1398">
        <v>12815</v>
      </c>
      <c r="O1398" s="26">
        <v>478117</v>
      </c>
      <c r="P1398" s="26">
        <v>59454</v>
      </c>
      <c r="Q1398" s="26">
        <v>0</v>
      </c>
    </row>
    <row r="1399" spans="1:17">
      <c r="A1399" s="32">
        <v>44345</v>
      </c>
      <c r="B1399" t="s">
        <v>154</v>
      </c>
      <c r="C1399">
        <v>2938</v>
      </c>
      <c r="D1399">
        <v>691910</v>
      </c>
      <c r="E1399" t="s">
        <v>276</v>
      </c>
      <c r="F1399" t="s">
        <v>276</v>
      </c>
      <c r="G1399" t="s">
        <v>276</v>
      </c>
      <c r="H1399">
        <v>69</v>
      </c>
      <c r="I1399" t="s">
        <v>276</v>
      </c>
      <c r="J1399">
        <v>0</v>
      </c>
      <c r="K1399" t="s">
        <v>276</v>
      </c>
      <c r="L1399" t="s">
        <v>276</v>
      </c>
      <c r="M1399">
        <v>2865</v>
      </c>
      <c r="N1399">
        <v>4</v>
      </c>
      <c r="O1399" s="26">
        <v>0</v>
      </c>
      <c r="P1399" s="26">
        <v>0</v>
      </c>
      <c r="Q1399" s="26">
        <v>0</v>
      </c>
    </row>
    <row r="1400" spans="1:17">
      <c r="A1400" s="32">
        <v>44345</v>
      </c>
      <c r="B1400" t="s">
        <v>155</v>
      </c>
      <c r="C1400">
        <v>15</v>
      </c>
      <c r="D1400">
        <v>829</v>
      </c>
      <c r="E1400" t="s">
        <v>276</v>
      </c>
      <c r="F1400" t="s">
        <v>276</v>
      </c>
      <c r="G1400" t="s">
        <v>276</v>
      </c>
      <c r="H1400">
        <v>0</v>
      </c>
      <c r="I1400" t="s">
        <v>276</v>
      </c>
      <c r="J1400">
        <v>0</v>
      </c>
      <c r="K1400" t="s">
        <v>276</v>
      </c>
      <c r="L1400" t="s">
        <v>276</v>
      </c>
      <c r="M1400">
        <v>15</v>
      </c>
      <c r="N1400">
        <v>0</v>
      </c>
      <c r="O1400" s="26">
        <v>0</v>
      </c>
      <c r="P1400" s="26">
        <v>0</v>
      </c>
      <c r="Q1400" s="26">
        <v>0</v>
      </c>
    </row>
    <row r="1401" spans="1:17">
      <c r="A1401" s="32">
        <v>44346</v>
      </c>
      <c r="B1401" t="s">
        <v>153</v>
      </c>
      <c r="C1401">
        <v>738713</v>
      </c>
      <c r="D1401">
        <v>13638372</v>
      </c>
      <c r="F1401" t="s">
        <v>276</v>
      </c>
      <c r="G1401" t="s">
        <v>276</v>
      </c>
      <c r="H1401">
        <v>55439</v>
      </c>
      <c r="I1401" t="s">
        <v>276</v>
      </c>
      <c r="J1401">
        <v>1347</v>
      </c>
      <c r="K1401" t="s">
        <v>276</v>
      </c>
      <c r="L1401" t="s">
        <v>276</v>
      </c>
      <c r="M1401">
        <v>668886</v>
      </c>
      <c r="N1401">
        <v>12916</v>
      </c>
      <c r="O1401" s="26">
        <v>465008</v>
      </c>
      <c r="P1401" s="26">
        <v>67743</v>
      </c>
      <c r="Q1401" s="26">
        <v>0</v>
      </c>
    </row>
    <row r="1402" spans="1:17">
      <c r="A1402" s="32">
        <v>44346</v>
      </c>
      <c r="B1402" t="s">
        <v>154</v>
      </c>
      <c r="C1402">
        <v>2946</v>
      </c>
      <c r="D1402">
        <v>694413</v>
      </c>
      <c r="E1402" t="s">
        <v>276</v>
      </c>
      <c r="F1402" t="s">
        <v>276</v>
      </c>
      <c r="G1402" t="s">
        <v>276</v>
      </c>
      <c r="H1402">
        <v>71</v>
      </c>
      <c r="I1402" t="s">
        <v>276</v>
      </c>
      <c r="J1402">
        <v>0</v>
      </c>
      <c r="K1402" t="s">
        <v>276</v>
      </c>
      <c r="L1402" t="s">
        <v>276</v>
      </c>
      <c r="M1402">
        <v>2871</v>
      </c>
      <c r="N1402">
        <v>4</v>
      </c>
      <c r="O1402" s="26">
        <v>0</v>
      </c>
      <c r="P1402" s="26">
        <v>0</v>
      </c>
      <c r="Q1402" s="26">
        <v>0</v>
      </c>
    </row>
    <row r="1403" spans="1:17">
      <c r="A1403" s="32">
        <v>44346</v>
      </c>
      <c r="B1403" t="s">
        <v>155</v>
      </c>
      <c r="C1403">
        <v>15</v>
      </c>
      <c r="D1403">
        <v>829</v>
      </c>
      <c r="E1403" t="s">
        <v>276</v>
      </c>
      <c r="F1403" t="s">
        <v>276</v>
      </c>
      <c r="G1403" t="s">
        <v>276</v>
      </c>
      <c r="H1403">
        <v>0</v>
      </c>
      <c r="I1403" t="s">
        <v>276</v>
      </c>
      <c r="J1403">
        <v>0</v>
      </c>
      <c r="K1403" t="s">
        <v>276</v>
      </c>
      <c r="L1403" t="s">
        <v>276</v>
      </c>
      <c r="M1403">
        <v>15</v>
      </c>
      <c r="N1403">
        <v>0</v>
      </c>
      <c r="O1403" s="26">
        <v>0</v>
      </c>
      <c r="P1403" s="26">
        <v>0</v>
      </c>
      <c r="Q1403" s="26">
        <v>0</v>
      </c>
    </row>
    <row r="1404" spans="1:17">
      <c r="A1404" s="32">
        <v>44347</v>
      </c>
      <c r="B1404" t="s">
        <v>153</v>
      </c>
      <c r="C1404">
        <v>741524</v>
      </c>
      <c r="D1404">
        <v>13668469</v>
      </c>
      <c r="F1404" t="s">
        <v>276</v>
      </c>
      <c r="G1404" t="s">
        <v>276</v>
      </c>
      <c r="H1404">
        <v>53676</v>
      </c>
      <c r="I1404" t="s">
        <v>276</v>
      </c>
      <c r="J1404">
        <v>1349</v>
      </c>
      <c r="K1404" t="s">
        <v>276</v>
      </c>
      <c r="L1404" t="s">
        <v>276</v>
      </c>
      <c r="M1404">
        <v>672990</v>
      </c>
      <c r="N1404">
        <v>12963</v>
      </c>
      <c r="O1404" s="26">
        <v>670008</v>
      </c>
      <c r="P1404" s="26">
        <v>236470</v>
      </c>
      <c r="Q1404" s="26">
        <v>0</v>
      </c>
    </row>
    <row r="1405" spans="1:17">
      <c r="A1405" s="32">
        <v>44347</v>
      </c>
      <c r="B1405" t="s">
        <v>154</v>
      </c>
      <c r="C1405">
        <v>2948</v>
      </c>
      <c r="D1405">
        <v>696604</v>
      </c>
      <c r="E1405" t="s">
        <v>276</v>
      </c>
      <c r="F1405" t="s">
        <v>276</v>
      </c>
      <c r="G1405" t="s">
        <v>276</v>
      </c>
      <c r="H1405">
        <v>72</v>
      </c>
      <c r="I1405" t="s">
        <v>276</v>
      </c>
      <c r="J1405">
        <v>0</v>
      </c>
      <c r="K1405" t="s">
        <v>276</v>
      </c>
      <c r="L1405" t="s">
        <v>276</v>
      </c>
      <c r="M1405">
        <v>2872</v>
      </c>
      <c r="N1405">
        <v>4</v>
      </c>
      <c r="O1405" s="26">
        <v>0</v>
      </c>
      <c r="P1405" s="26">
        <v>0</v>
      </c>
      <c r="Q1405" s="26">
        <v>0</v>
      </c>
    </row>
    <row r="1406" spans="1:17">
      <c r="A1406" s="32">
        <v>44347</v>
      </c>
      <c r="B1406" t="s">
        <v>155</v>
      </c>
      <c r="C1406">
        <v>15</v>
      </c>
      <c r="D1406">
        <v>829</v>
      </c>
      <c r="E1406" t="s">
        <v>276</v>
      </c>
      <c r="F1406" t="s">
        <v>276</v>
      </c>
      <c r="G1406" t="s">
        <v>276</v>
      </c>
      <c r="H1406">
        <v>0</v>
      </c>
      <c r="I1406" t="s">
        <v>276</v>
      </c>
      <c r="J1406">
        <v>0</v>
      </c>
      <c r="K1406" t="s">
        <v>276</v>
      </c>
      <c r="L1406" t="s">
        <v>276</v>
      </c>
      <c r="M1406">
        <v>15</v>
      </c>
      <c r="N1406">
        <v>0</v>
      </c>
      <c r="O1406" s="26">
        <v>0</v>
      </c>
      <c r="P1406" s="26">
        <v>0</v>
      </c>
      <c r="Q1406" s="26">
        <v>0</v>
      </c>
    </row>
    <row r="1407" spans="1:17">
      <c r="A1407" s="32">
        <v>44348</v>
      </c>
      <c r="B1407" t="s">
        <v>153</v>
      </c>
      <c r="C1407">
        <v>743743</v>
      </c>
      <c r="D1407">
        <v>13752172</v>
      </c>
      <c r="F1407" t="s">
        <v>276</v>
      </c>
      <c r="G1407" t="s">
        <v>276</v>
      </c>
      <c r="H1407">
        <v>51512</v>
      </c>
      <c r="I1407" t="s">
        <v>276</v>
      </c>
      <c r="J1407">
        <v>1323</v>
      </c>
      <c r="K1407" t="s">
        <v>276</v>
      </c>
      <c r="L1407" t="s">
        <v>276</v>
      </c>
      <c r="M1407">
        <v>677733</v>
      </c>
      <c r="N1407">
        <v>13044</v>
      </c>
      <c r="O1407" s="26">
        <v>725073</v>
      </c>
      <c r="P1407" s="26">
        <v>214086</v>
      </c>
      <c r="Q1407" s="26">
        <v>0</v>
      </c>
    </row>
    <row r="1408" spans="1:17">
      <c r="A1408" s="32">
        <v>44348</v>
      </c>
      <c r="B1408" t="s">
        <v>154</v>
      </c>
      <c r="C1408">
        <v>2955</v>
      </c>
      <c r="D1408">
        <v>700144</v>
      </c>
      <c r="E1408" t="s">
        <v>276</v>
      </c>
      <c r="F1408" t="s">
        <v>276</v>
      </c>
      <c r="G1408" t="s">
        <v>276</v>
      </c>
      <c r="H1408">
        <v>78</v>
      </c>
      <c r="I1408" t="s">
        <v>276</v>
      </c>
      <c r="J1408">
        <v>0</v>
      </c>
      <c r="K1408" t="s">
        <v>276</v>
      </c>
      <c r="L1408" t="s">
        <v>276</v>
      </c>
      <c r="M1408">
        <v>2873</v>
      </c>
      <c r="N1408">
        <v>4</v>
      </c>
      <c r="O1408" s="26">
        <v>0</v>
      </c>
      <c r="P1408" s="26">
        <v>0</v>
      </c>
      <c r="Q1408" s="26">
        <v>0</v>
      </c>
    </row>
    <row r="1409" spans="1:17">
      <c r="A1409" s="32">
        <v>44348</v>
      </c>
      <c r="B1409" t="s">
        <v>155</v>
      </c>
      <c r="C1409">
        <v>15</v>
      </c>
      <c r="D1409">
        <v>829</v>
      </c>
      <c r="E1409" t="s">
        <v>276</v>
      </c>
      <c r="F1409" t="s">
        <v>276</v>
      </c>
      <c r="G1409" t="s">
        <v>276</v>
      </c>
      <c r="H1409">
        <v>0</v>
      </c>
      <c r="I1409" t="s">
        <v>276</v>
      </c>
      <c r="J1409">
        <v>0</v>
      </c>
      <c r="K1409" t="s">
        <v>276</v>
      </c>
      <c r="L1409" t="s">
        <v>276</v>
      </c>
      <c r="M1409">
        <v>15</v>
      </c>
      <c r="N1409">
        <v>0</v>
      </c>
      <c r="O1409" s="26">
        <v>0</v>
      </c>
      <c r="P1409" s="26">
        <v>0</v>
      </c>
      <c r="Q1409" s="26">
        <v>0</v>
      </c>
    </row>
    <row r="1410" spans="1:17">
      <c r="A1410" s="32">
        <v>44349</v>
      </c>
      <c r="B1410" t="s">
        <v>153</v>
      </c>
      <c r="C1410">
        <v>746158</v>
      </c>
      <c r="D1410">
        <v>13819566</v>
      </c>
      <c r="F1410" t="s">
        <v>276</v>
      </c>
      <c r="G1410" t="s">
        <v>276</v>
      </c>
      <c r="H1410">
        <v>49400</v>
      </c>
      <c r="I1410" t="s">
        <v>276</v>
      </c>
      <c r="J1410">
        <v>1284</v>
      </c>
      <c r="K1410" t="s">
        <v>276</v>
      </c>
      <c r="L1410" t="s">
        <v>276</v>
      </c>
      <c r="M1410">
        <v>682468</v>
      </c>
      <c r="N1410">
        <v>13136</v>
      </c>
      <c r="O1410" s="26">
        <v>752151</v>
      </c>
      <c r="P1410" s="26">
        <v>236232</v>
      </c>
      <c r="Q1410" s="26">
        <v>0</v>
      </c>
    </row>
    <row r="1411" spans="1:17">
      <c r="A1411" s="32">
        <v>44349</v>
      </c>
      <c r="B1411" t="s">
        <v>154</v>
      </c>
      <c r="C1411">
        <v>2957</v>
      </c>
      <c r="D1411">
        <v>701852</v>
      </c>
      <c r="E1411" t="s">
        <v>276</v>
      </c>
      <c r="F1411" t="s">
        <v>276</v>
      </c>
      <c r="G1411" t="s">
        <v>276</v>
      </c>
      <c r="H1411">
        <v>71</v>
      </c>
      <c r="I1411" t="s">
        <v>276</v>
      </c>
      <c r="J1411">
        <v>0</v>
      </c>
      <c r="K1411" t="s">
        <v>276</v>
      </c>
      <c r="L1411" t="s">
        <v>276</v>
      </c>
      <c r="M1411">
        <v>2882</v>
      </c>
      <c r="N1411">
        <v>4</v>
      </c>
      <c r="O1411" s="26">
        <v>0</v>
      </c>
      <c r="P1411" s="26">
        <v>0</v>
      </c>
      <c r="Q1411" s="26">
        <v>0</v>
      </c>
    </row>
    <row r="1412" spans="1:17">
      <c r="A1412" s="32">
        <v>44349</v>
      </c>
      <c r="B1412" t="s">
        <v>155</v>
      </c>
      <c r="C1412">
        <v>15</v>
      </c>
      <c r="D1412">
        <v>829</v>
      </c>
      <c r="E1412" t="s">
        <v>276</v>
      </c>
      <c r="F1412" t="s">
        <v>276</v>
      </c>
      <c r="G1412" t="s">
        <v>276</v>
      </c>
      <c r="H1412">
        <v>0</v>
      </c>
      <c r="I1412" t="s">
        <v>276</v>
      </c>
      <c r="J1412">
        <v>0</v>
      </c>
      <c r="K1412" t="s">
        <v>276</v>
      </c>
      <c r="L1412" t="s">
        <v>276</v>
      </c>
      <c r="M1412">
        <v>15</v>
      </c>
      <c r="N1412">
        <v>0</v>
      </c>
      <c r="O1412" s="26">
        <v>0</v>
      </c>
      <c r="P1412" s="26">
        <v>0</v>
      </c>
      <c r="Q1412" s="26">
        <v>0</v>
      </c>
    </row>
    <row r="1413" spans="1:17">
      <c r="A1413" s="32">
        <v>44350</v>
      </c>
      <c r="B1413" t="s">
        <v>153</v>
      </c>
      <c r="C1413">
        <v>749213</v>
      </c>
      <c r="D1413">
        <v>13896156</v>
      </c>
      <c r="F1413" t="s">
        <v>276</v>
      </c>
      <c r="G1413" t="s">
        <v>276</v>
      </c>
      <c r="H1413">
        <v>46897</v>
      </c>
      <c r="I1413" t="s">
        <v>276</v>
      </c>
      <c r="J1413">
        <v>1227</v>
      </c>
      <c r="K1413" t="s">
        <v>276</v>
      </c>
      <c r="L1413" t="s">
        <v>276</v>
      </c>
      <c r="M1413">
        <v>687720</v>
      </c>
      <c r="N1413">
        <v>13241</v>
      </c>
      <c r="O1413" s="26">
        <v>744560</v>
      </c>
      <c r="P1413" s="26">
        <v>230280</v>
      </c>
      <c r="Q1413" s="26">
        <v>0</v>
      </c>
    </row>
    <row r="1414" spans="1:17">
      <c r="A1414" s="32">
        <v>44350</v>
      </c>
      <c r="B1414" t="s">
        <v>154</v>
      </c>
      <c r="C1414">
        <v>2963</v>
      </c>
      <c r="D1414">
        <v>703576</v>
      </c>
      <c r="E1414" t="s">
        <v>276</v>
      </c>
      <c r="F1414" t="s">
        <v>276</v>
      </c>
      <c r="G1414" t="s">
        <v>276</v>
      </c>
      <c r="H1414">
        <v>71</v>
      </c>
      <c r="I1414" t="s">
        <v>276</v>
      </c>
      <c r="J1414">
        <v>0</v>
      </c>
      <c r="K1414" t="s">
        <v>276</v>
      </c>
      <c r="L1414" t="s">
        <v>276</v>
      </c>
      <c r="M1414">
        <v>2888</v>
      </c>
      <c r="N1414">
        <v>4</v>
      </c>
      <c r="O1414" s="26">
        <v>0</v>
      </c>
      <c r="P1414" s="26">
        <v>0</v>
      </c>
      <c r="Q1414" s="26">
        <v>0</v>
      </c>
    </row>
    <row r="1415" spans="1:17">
      <c r="A1415" s="32">
        <v>44350</v>
      </c>
      <c r="B1415" t="s">
        <v>155</v>
      </c>
      <c r="C1415">
        <v>15</v>
      </c>
      <c r="D1415">
        <v>829</v>
      </c>
      <c r="E1415" t="s">
        <v>276</v>
      </c>
      <c r="F1415" t="s">
        <v>276</v>
      </c>
      <c r="G1415" t="s">
        <v>276</v>
      </c>
      <c r="H1415">
        <v>0</v>
      </c>
      <c r="I1415" t="s">
        <v>276</v>
      </c>
      <c r="J1415">
        <v>0</v>
      </c>
      <c r="K1415" t="s">
        <v>276</v>
      </c>
      <c r="L1415" t="s">
        <v>276</v>
      </c>
      <c r="M1415">
        <v>15</v>
      </c>
      <c r="N1415">
        <v>0</v>
      </c>
      <c r="O1415" s="26">
        <v>0</v>
      </c>
      <c r="P1415" s="26">
        <v>0</v>
      </c>
      <c r="Q1415" s="26">
        <v>0</v>
      </c>
    </row>
    <row r="1416" spans="1:17">
      <c r="A1416" s="32">
        <v>44351</v>
      </c>
      <c r="B1416" t="s">
        <v>153</v>
      </c>
      <c r="C1416">
        <v>752080</v>
      </c>
      <c r="D1416">
        <v>14072535</v>
      </c>
      <c r="F1416" t="s">
        <v>276</v>
      </c>
      <c r="G1416" t="s">
        <v>276</v>
      </c>
      <c r="H1416">
        <v>45419</v>
      </c>
      <c r="I1416" t="s">
        <v>276</v>
      </c>
      <c r="J1416">
        <v>1198</v>
      </c>
      <c r="K1416" t="s">
        <v>276</v>
      </c>
      <c r="L1416" t="s">
        <v>276</v>
      </c>
      <c r="M1416">
        <v>692101</v>
      </c>
      <c r="N1416">
        <v>13360</v>
      </c>
      <c r="O1416" s="26">
        <v>730301</v>
      </c>
      <c r="P1416" s="26">
        <v>220739</v>
      </c>
      <c r="Q1416" s="26">
        <v>0</v>
      </c>
    </row>
    <row r="1417" spans="1:17">
      <c r="A1417" s="32">
        <v>44351</v>
      </c>
      <c r="B1417" t="s">
        <v>154</v>
      </c>
      <c r="C1417">
        <v>2970</v>
      </c>
      <c r="D1417">
        <v>705460</v>
      </c>
      <c r="E1417" t="s">
        <v>276</v>
      </c>
      <c r="F1417" t="s">
        <v>276</v>
      </c>
      <c r="G1417" t="s">
        <v>276</v>
      </c>
      <c r="H1417">
        <v>72</v>
      </c>
      <c r="I1417" t="s">
        <v>276</v>
      </c>
      <c r="J1417">
        <v>0</v>
      </c>
      <c r="K1417" t="s">
        <v>276</v>
      </c>
      <c r="L1417" t="s">
        <v>276</v>
      </c>
      <c r="M1417">
        <v>2894</v>
      </c>
      <c r="N1417">
        <v>4</v>
      </c>
      <c r="O1417" s="26">
        <v>0</v>
      </c>
      <c r="P1417" s="26">
        <v>0</v>
      </c>
      <c r="Q1417" s="26">
        <v>0</v>
      </c>
    </row>
    <row r="1418" spans="1:17">
      <c r="A1418" s="32">
        <v>44351</v>
      </c>
      <c r="B1418" t="s">
        <v>155</v>
      </c>
      <c r="C1418">
        <v>15</v>
      </c>
      <c r="D1418">
        <v>829</v>
      </c>
      <c r="E1418" t="s">
        <v>276</v>
      </c>
      <c r="F1418" t="s">
        <v>276</v>
      </c>
      <c r="G1418" t="s">
        <v>276</v>
      </c>
      <c r="H1418">
        <v>0</v>
      </c>
      <c r="I1418" t="s">
        <v>276</v>
      </c>
      <c r="J1418">
        <v>0</v>
      </c>
      <c r="K1418" t="s">
        <v>276</v>
      </c>
      <c r="L1418" t="s">
        <v>276</v>
      </c>
      <c r="M1418">
        <v>15</v>
      </c>
      <c r="N1418">
        <v>0</v>
      </c>
      <c r="O1418" s="26">
        <v>0</v>
      </c>
      <c r="P1418" s="26">
        <v>0</v>
      </c>
      <c r="Q1418" s="26">
        <v>0</v>
      </c>
    </row>
    <row r="1419" spans="1:17">
      <c r="A1419" s="32">
        <v>44352</v>
      </c>
      <c r="B1419" t="s">
        <v>153</v>
      </c>
      <c r="C1419">
        <v>754669</v>
      </c>
      <c r="D1419">
        <v>14170832</v>
      </c>
      <c r="F1419" t="s">
        <v>276</v>
      </c>
      <c r="G1419" t="s">
        <v>276</v>
      </c>
      <c r="H1419">
        <v>43211</v>
      </c>
      <c r="I1419" t="s">
        <v>276</v>
      </c>
      <c r="J1419">
        <v>1157</v>
      </c>
      <c r="K1419" t="s">
        <v>276</v>
      </c>
      <c r="L1419" t="s">
        <v>276</v>
      </c>
      <c r="M1419">
        <v>696828</v>
      </c>
      <c r="N1419">
        <v>13445</v>
      </c>
      <c r="O1419" s="26">
        <v>625287</v>
      </c>
      <c r="P1419" s="26">
        <v>130641</v>
      </c>
      <c r="Q1419" s="26">
        <v>0</v>
      </c>
    </row>
    <row r="1420" spans="1:17">
      <c r="A1420" s="32">
        <v>44352</v>
      </c>
      <c r="B1420" t="s">
        <v>154</v>
      </c>
      <c r="C1420">
        <v>2979</v>
      </c>
      <c r="D1420">
        <v>707669</v>
      </c>
      <c r="E1420" t="s">
        <v>276</v>
      </c>
      <c r="F1420" t="s">
        <v>276</v>
      </c>
      <c r="G1420" t="s">
        <v>276</v>
      </c>
      <c r="H1420">
        <v>77</v>
      </c>
      <c r="I1420" t="s">
        <v>276</v>
      </c>
      <c r="J1420">
        <v>0</v>
      </c>
      <c r="K1420" t="s">
        <v>276</v>
      </c>
      <c r="L1420" t="s">
        <v>276</v>
      </c>
      <c r="M1420">
        <v>2898</v>
      </c>
      <c r="N1420">
        <v>4</v>
      </c>
      <c r="O1420" s="26">
        <v>0</v>
      </c>
      <c r="P1420" s="26">
        <v>0</v>
      </c>
      <c r="Q1420" s="26">
        <v>0</v>
      </c>
    </row>
    <row r="1421" spans="1:17">
      <c r="A1421" s="32">
        <v>44352</v>
      </c>
      <c r="B1421" t="s">
        <v>155</v>
      </c>
      <c r="C1421">
        <v>15</v>
      </c>
      <c r="D1421">
        <v>829</v>
      </c>
      <c r="E1421" t="s">
        <v>276</v>
      </c>
      <c r="F1421" t="s">
        <v>276</v>
      </c>
      <c r="G1421" t="s">
        <v>276</v>
      </c>
      <c r="H1421">
        <v>0</v>
      </c>
      <c r="I1421" t="s">
        <v>276</v>
      </c>
      <c r="J1421">
        <v>0</v>
      </c>
      <c r="K1421" t="s">
        <v>276</v>
      </c>
      <c r="L1421" t="s">
        <v>276</v>
      </c>
      <c r="M1421">
        <v>15</v>
      </c>
      <c r="N1421">
        <v>0</v>
      </c>
      <c r="O1421" s="26">
        <v>0</v>
      </c>
      <c r="P1421" s="26">
        <v>0</v>
      </c>
      <c r="Q1421" s="26">
        <v>0</v>
      </c>
    </row>
    <row r="1422" spans="1:17">
      <c r="A1422" s="32">
        <v>44353</v>
      </c>
      <c r="B1422" t="s">
        <v>153</v>
      </c>
      <c r="C1422">
        <v>757325</v>
      </c>
      <c r="D1422">
        <v>14225016</v>
      </c>
      <c r="F1422" t="s">
        <v>276</v>
      </c>
      <c r="G1422" t="s">
        <v>276</v>
      </c>
      <c r="H1422">
        <v>42051</v>
      </c>
      <c r="I1422" t="s">
        <v>276</v>
      </c>
      <c r="J1422">
        <v>1131</v>
      </c>
      <c r="K1422" t="s">
        <v>276</v>
      </c>
      <c r="L1422" t="s">
        <v>276</v>
      </c>
      <c r="M1422">
        <v>700609</v>
      </c>
      <c r="N1422">
        <v>13519</v>
      </c>
      <c r="O1422" s="26">
        <v>569526</v>
      </c>
      <c r="P1422" s="26">
        <v>182764</v>
      </c>
      <c r="Q1422" s="26">
        <v>0</v>
      </c>
    </row>
    <row r="1423" spans="1:17">
      <c r="A1423" s="32">
        <v>44353</v>
      </c>
      <c r="B1423" t="s">
        <v>154</v>
      </c>
      <c r="C1423">
        <v>2983</v>
      </c>
      <c r="D1423">
        <v>710224</v>
      </c>
      <c r="E1423" t="s">
        <v>276</v>
      </c>
      <c r="F1423" t="s">
        <v>276</v>
      </c>
      <c r="G1423" t="s">
        <v>276</v>
      </c>
      <c r="H1423">
        <v>78</v>
      </c>
      <c r="I1423" t="s">
        <v>276</v>
      </c>
      <c r="J1423">
        <v>0</v>
      </c>
      <c r="K1423" t="s">
        <v>276</v>
      </c>
      <c r="L1423" t="s">
        <v>276</v>
      </c>
      <c r="M1423">
        <v>2901</v>
      </c>
      <c r="N1423">
        <v>4</v>
      </c>
      <c r="O1423" s="26">
        <v>0</v>
      </c>
      <c r="P1423" s="26">
        <v>0</v>
      </c>
      <c r="Q1423" s="26">
        <v>0</v>
      </c>
    </row>
    <row r="1424" spans="1:17">
      <c r="A1424" s="32">
        <v>44353</v>
      </c>
      <c r="B1424" t="s">
        <v>155</v>
      </c>
      <c r="C1424">
        <v>15</v>
      </c>
      <c r="D1424">
        <v>829</v>
      </c>
      <c r="E1424" t="s">
        <v>276</v>
      </c>
      <c r="F1424" t="s">
        <v>276</v>
      </c>
      <c r="G1424" t="s">
        <v>276</v>
      </c>
      <c r="H1424">
        <v>0</v>
      </c>
      <c r="I1424" t="s">
        <v>276</v>
      </c>
      <c r="J1424">
        <v>0</v>
      </c>
      <c r="K1424" t="s">
        <v>276</v>
      </c>
      <c r="L1424" t="s">
        <v>276</v>
      </c>
      <c r="M1424">
        <v>15</v>
      </c>
      <c r="N1424">
        <v>0</v>
      </c>
      <c r="O1424" s="26">
        <v>0</v>
      </c>
      <c r="P1424" s="26">
        <v>0</v>
      </c>
      <c r="Q1424" s="26">
        <v>0</v>
      </c>
    </row>
    <row r="1425" spans="1:17">
      <c r="A1425" s="32">
        <v>44354</v>
      </c>
      <c r="B1425" t="s">
        <v>153</v>
      </c>
      <c r="C1425">
        <v>759398</v>
      </c>
      <c r="D1425">
        <v>14251482</v>
      </c>
      <c r="F1425" t="s">
        <v>276</v>
      </c>
      <c r="G1425" t="s">
        <v>276</v>
      </c>
      <c r="H1425">
        <v>40992</v>
      </c>
      <c r="I1425" t="s">
        <v>276</v>
      </c>
      <c r="J1425">
        <v>1120</v>
      </c>
      <c r="K1425" t="s">
        <v>276</v>
      </c>
      <c r="L1425" t="s">
        <v>276</v>
      </c>
      <c r="M1425">
        <v>703716</v>
      </c>
      <c r="N1425">
        <v>13570</v>
      </c>
      <c r="O1425" s="26">
        <v>781390</v>
      </c>
      <c r="P1425" s="26">
        <v>328011</v>
      </c>
      <c r="Q1425" s="26">
        <v>0</v>
      </c>
    </row>
    <row r="1426" spans="1:17">
      <c r="A1426" s="32">
        <v>44354</v>
      </c>
      <c r="B1426" t="s">
        <v>154</v>
      </c>
      <c r="C1426">
        <v>2988</v>
      </c>
      <c r="D1426">
        <v>712411</v>
      </c>
      <c r="E1426" t="s">
        <v>276</v>
      </c>
      <c r="F1426" t="s">
        <v>276</v>
      </c>
      <c r="G1426" t="s">
        <v>276</v>
      </c>
      <c r="H1426">
        <v>71</v>
      </c>
      <c r="I1426" t="s">
        <v>276</v>
      </c>
      <c r="J1426">
        <v>0</v>
      </c>
      <c r="K1426" t="s">
        <v>276</v>
      </c>
      <c r="L1426" t="s">
        <v>276</v>
      </c>
      <c r="M1426">
        <v>2913</v>
      </c>
      <c r="N1426">
        <v>4</v>
      </c>
      <c r="O1426" s="26">
        <v>0</v>
      </c>
      <c r="P1426" s="26">
        <v>0</v>
      </c>
      <c r="Q1426" s="26">
        <v>0</v>
      </c>
    </row>
    <row r="1427" spans="1:17">
      <c r="A1427" s="32">
        <v>44354</v>
      </c>
      <c r="B1427" t="s">
        <v>155</v>
      </c>
      <c r="C1427">
        <v>15</v>
      </c>
      <c r="D1427">
        <v>829</v>
      </c>
      <c r="E1427" t="s">
        <v>276</v>
      </c>
      <c r="F1427" t="s">
        <v>276</v>
      </c>
      <c r="G1427" t="s">
        <v>276</v>
      </c>
      <c r="H1427">
        <v>0</v>
      </c>
      <c r="I1427" t="s">
        <v>276</v>
      </c>
      <c r="J1427">
        <v>0</v>
      </c>
      <c r="K1427" t="s">
        <v>276</v>
      </c>
      <c r="L1427" t="s">
        <v>276</v>
      </c>
      <c r="M1427">
        <v>15</v>
      </c>
      <c r="N1427">
        <v>0</v>
      </c>
      <c r="O1427" s="26">
        <v>0</v>
      </c>
      <c r="P1427" s="26">
        <v>0</v>
      </c>
      <c r="Q1427" s="26">
        <v>0</v>
      </c>
    </row>
    <row r="1428" spans="1:17">
      <c r="A1428" s="32">
        <v>44355</v>
      </c>
      <c r="B1428" t="s">
        <v>153</v>
      </c>
      <c r="C1428">
        <v>760886</v>
      </c>
      <c r="D1428">
        <v>14326616</v>
      </c>
      <c r="F1428" t="s">
        <v>276</v>
      </c>
      <c r="G1428" t="s">
        <v>276</v>
      </c>
      <c r="H1428">
        <v>39005</v>
      </c>
      <c r="I1428" t="s">
        <v>276</v>
      </c>
      <c r="J1428">
        <v>1099</v>
      </c>
      <c r="K1428" t="s">
        <v>276</v>
      </c>
      <c r="L1428" t="s">
        <v>276</v>
      </c>
      <c r="M1428">
        <v>707280</v>
      </c>
      <c r="N1428">
        <v>13641</v>
      </c>
      <c r="O1428" s="26">
        <v>811034</v>
      </c>
      <c r="P1428" s="26">
        <v>327363</v>
      </c>
      <c r="Q1428" s="26">
        <v>0</v>
      </c>
    </row>
    <row r="1429" spans="1:17">
      <c r="A1429" s="32">
        <v>44355</v>
      </c>
      <c r="B1429" t="s">
        <v>154</v>
      </c>
      <c r="C1429">
        <v>2990</v>
      </c>
      <c r="D1429">
        <v>715449</v>
      </c>
      <c r="E1429" t="s">
        <v>276</v>
      </c>
      <c r="F1429" t="s">
        <v>276</v>
      </c>
      <c r="G1429" t="s">
        <v>276</v>
      </c>
      <c r="H1429">
        <v>65</v>
      </c>
      <c r="I1429" t="s">
        <v>276</v>
      </c>
      <c r="J1429">
        <v>0</v>
      </c>
      <c r="K1429" t="s">
        <v>276</v>
      </c>
      <c r="L1429" t="s">
        <v>276</v>
      </c>
      <c r="M1429">
        <v>2921</v>
      </c>
      <c r="N1429">
        <v>4</v>
      </c>
      <c r="O1429" s="26">
        <v>0</v>
      </c>
      <c r="P1429" s="26">
        <v>0</v>
      </c>
      <c r="Q1429" s="26">
        <v>0</v>
      </c>
    </row>
    <row r="1430" spans="1:17">
      <c r="A1430" s="32">
        <v>44355</v>
      </c>
      <c r="B1430" t="s">
        <v>155</v>
      </c>
      <c r="C1430">
        <v>15</v>
      </c>
      <c r="D1430">
        <v>829</v>
      </c>
      <c r="E1430" t="s">
        <v>276</v>
      </c>
      <c r="F1430" t="s">
        <v>276</v>
      </c>
      <c r="G1430" t="s">
        <v>276</v>
      </c>
      <c r="H1430">
        <v>0</v>
      </c>
      <c r="I1430" t="s">
        <v>276</v>
      </c>
      <c r="J1430">
        <v>0</v>
      </c>
      <c r="K1430" t="s">
        <v>276</v>
      </c>
      <c r="L1430" t="s">
        <v>276</v>
      </c>
      <c r="M1430">
        <v>15</v>
      </c>
      <c r="N1430">
        <v>0</v>
      </c>
      <c r="O1430" s="26">
        <v>0</v>
      </c>
      <c r="P1430" s="26">
        <v>0</v>
      </c>
      <c r="Q1430" s="26">
        <v>0</v>
      </c>
    </row>
    <row r="1431" spans="1:17">
      <c r="A1431" s="32">
        <v>44356</v>
      </c>
      <c r="B1431" t="s">
        <v>153</v>
      </c>
      <c r="C1431">
        <v>762613</v>
      </c>
      <c r="D1431">
        <v>14388757</v>
      </c>
      <c r="F1431" t="s">
        <v>276</v>
      </c>
      <c r="G1431" t="s">
        <v>276</v>
      </c>
      <c r="H1431">
        <v>37068</v>
      </c>
      <c r="I1431" t="s">
        <v>276</v>
      </c>
      <c r="J1431">
        <v>1055</v>
      </c>
      <c r="K1431" t="s">
        <v>276</v>
      </c>
      <c r="L1431" t="s">
        <v>276</v>
      </c>
      <c r="M1431">
        <v>710871</v>
      </c>
      <c r="N1431">
        <v>12739</v>
      </c>
      <c r="O1431" s="26">
        <v>792667</v>
      </c>
      <c r="P1431" s="26">
        <v>391916</v>
      </c>
      <c r="Q1431" s="26">
        <v>0</v>
      </c>
    </row>
    <row r="1432" spans="1:17">
      <c r="A1432" s="32">
        <v>44356</v>
      </c>
      <c r="B1432" t="s">
        <v>154</v>
      </c>
      <c r="C1432">
        <v>2991</v>
      </c>
      <c r="D1432">
        <v>716940</v>
      </c>
      <c r="E1432" t="s">
        <v>276</v>
      </c>
      <c r="F1432" t="s">
        <v>276</v>
      </c>
      <c r="G1432" t="s">
        <v>276</v>
      </c>
      <c r="H1432">
        <v>66</v>
      </c>
      <c r="I1432" t="s">
        <v>276</v>
      </c>
      <c r="J1432">
        <v>0</v>
      </c>
      <c r="K1432" t="s">
        <v>276</v>
      </c>
      <c r="L1432" t="s">
        <v>276</v>
      </c>
      <c r="M1432">
        <v>2921</v>
      </c>
      <c r="N1432">
        <v>4</v>
      </c>
      <c r="O1432" s="26">
        <v>0</v>
      </c>
      <c r="P1432" s="26">
        <v>0</v>
      </c>
      <c r="Q1432" s="26">
        <v>0</v>
      </c>
    </row>
    <row r="1433" spans="1:17">
      <c r="A1433" s="32">
        <v>44356</v>
      </c>
      <c r="B1433" t="s">
        <v>155</v>
      </c>
      <c r="C1433">
        <v>15</v>
      </c>
      <c r="D1433">
        <v>829</v>
      </c>
      <c r="E1433" t="s">
        <v>276</v>
      </c>
      <c r="F1433" t="s">
        <v>276</v>
      </c>
      <c r="G1433" t="s">
        <v>276</v>
      </c>
      <c r="H1433">
        <v>0</v>
      </c>
      <c r="I1433" t="s">
        <v>276</v>
      </c>
      <c r="J1433">
        <v>0</v>
      </c>
      <c r="K1433" t="s">
        <v>276</v>
      </c>
      <c r="L1433" t="s">
        <v>276</v>
      </c>
      <c r="M1433">
        <v>15</v>
      </c>
      <c r="N1433">
        <v>0</v>
      </c>
      <c r="O1433" s="26">
        <v>0</v>
      </c>
      <c r="P1433" s="26">
        <v>0</v>
      </c>
      <c r="Q1433" s="26">
        <v>0</v>
      </c>
    </row>
    <row r="1434" spans="1:17">
      <c r="A1434" s="32">
        <v>44357</v>
      </c>
      <c r="B1434" t="s">
        <v>153</v>
      </c>
      <c r="C1434">
        <v>764784</v>
      </c>
      <c r="D1434">
        <v>14451972</v>
      </c>
      <c r="F1434" t="s">
        <v>276</v>
      </c>
      <c r="G1434" t="s">
        <v>276</v>
      </c>
      <c r="H1434">
        <v>35268</v>
      </c>
      <c r="I1434" t="s">
        <v>276</v>
      </c>
      <c r="J1434">
        <v>1015</v>
      </c>
      <c r="K1434" t="s">
        <v>276</v>
      </c>
      <c r="L1434" t="s">
        <v>276</v>
      </c>
      <c r="M1434">
        <v>714925</v>
      </c>
      <c r="N1434">
        <v>13837</v>
      </c>
      <c r="O1434" s="26">
        <v>760537</v>
      </c>
      <c r="P1434" s="26">
        <v>392676</v>
      </c>
      <c r="Q1434" s="26">
        <v>0</v>
      </c>
    </row>
    <row r="1435" spans="1:17">
      <c r="A1435" s="32">
        <v>44357</v>
      </c>
      <c r="B1435" t="s">
        <v>154</v>
      </c>
      <c r="C1435">
        <v>3009</v>
      </c>
      <c r="D1435">
        <v>718466</v>
      </c>
      <c r="E1435" t="s">
        <v>276</v>
      </c>
      <c r="F1435" t="s">
        <v>276</v>
      </c>
      <c r="G1435" t="s">
        <v>276</v>
      </c>
      <c r="H1435">
        <v>63</v>
      </c>
      <c r="I1435" t="s">
        <v>276</v>
      </c>
      <c r="J1435">
        <v>0</v>
      </c>
      <c r="K1435" t="s">
        <v>276</v>
      </c>
      <c r="L1435" t="s">
        <v>276</v>
      </c>
      <c r="M1435">
        <v>2942</v>
      </c>
      <c r="N1435">
        <v>4</v>
      </c>
      <c r="O1435" s="26">
        <v>0</v>
      </c>
      <c r="P1435" s="26">
        <v>0</v>
      </c>
      <c r="Q1435" s="26">
        <v>0</v>
      </c>
    </row>
    <row r="1436" spans="1:17">
      <c r="A1436" s="32">
        <v>44357</v>
      </c>
      <c r="B1436" t="s">
        <v>155</v>
      </c>
      <c r="C1436">
        <v>15</v>
      </c>
      <c r="D1436">
        <v>829</v>
      </c>
      <c r="E1436" t="s">
        <v>276</v>
      </c>
      <c r="F1436" t="s">
        <v>276</v>
      </c>
      <c r="G1436" t="s">
        <v>276</v>
      </c>
      <c r="H1436">
        <v>0</v>
      </c>
      <c r="I1436" t="s">
        <v>276</v>
      </c>
      <c r="J1436">
        <v>0</v>
      </c>
      <c r="K1436" t="s">
        <v>276</v>
      </c>
      <c r="L1436" t="s">
        <v>276</v>
      </c>
      <c r="M1436">
        <v>15</v>
      </c>
      <c r="N1436">
        <v>0</v>
      </c>
      <c r="O1436" s="26">
        <v>0</v>
      </c>
      <c r="P1436" s="26">
        <v>0</v>
      </c>
      <c r="Q1436" s="26">
        <v>0</v>
      </c>
    </row>
    <row r="1437" spans="1:17">
      <c r="A1437" s="32">
        <v>44358</v>
      </c>
      <c r="B1437" t="s">
        <v>153</v>
      </c>
      <c r="C1437">
        <v>766894</v>
      </c>
      <c r="D1437">
        <v>14526685</v>
      </c>
      <c r="F1437" t="s">
        <v>276</v>
      </c>
      <c r="G1437" t="s">
        <v>276</v>
      </c>
      <c r="H1437">
        <v>33943</v>
      </c>
      <c r="I1437" t="s">
        <v>276</v>
      </c>
      <c r="J1437">
        <v>942</v>
      </c>
      <c r="K1437" t="s">
        <v>276</v>
      </c>
      <c r="L1437" t="s">
        <v>276</v>
      </c>
      <c r="M1437">
        <v>718300</v>
      </c>
      <c r="N1437">
        <v>13903</v>
      </c>
      <c r="O1437" s="26">
        <v>770631</v>
      </c>
      <c r="P1437" s="26">
        <v>364505</v>
      </c>
      <c r="Q1437" s="26">
        <v>0</v>
      </c>
    </row>
    <row r="1438" spans="1:17">
      <c r="A1438" s="32">
        <v>44358</v>
      </c>
      <c r="B1438" t="s">
        <v>154</v>
      </c>
      <c r="C1438">
        <v>3011</v>
      </c>
      <c r="D1438">
        <v>720290</v>
      </c>
      <c r="E1438" t="s">
        <v>276</v>
      </c>
      <c r="F1438" t="s">
        <v>276</v>
      </c>
      <c r="G1438" t="s">
        <v>276</v>
      </c>
      <c r="H1438">
        <v>62</v>
      </c>
      <c r="I1438" t="s">
        <v>276</v>
      </c>
      <c r="J1438">
        <v>0</v>
      </c>
      <c r="K1438" t="s">
        <v>276</v>
      </c>
      <c r="L1438" t="s">
        <v>276</v>
      </c>
      <c r="M1438">
        <v>2945</v>
      </c>
      <c r="N1438">
        <v>4</v>
      </c>
      <c r="O1438" s="26">
        <v>0</v>
      </c>
      <c r="P1438" s="26">
        <v>0</v>
      </c>
      <c r="Q1438" s="26">
        <v>0</v>
      </c>
    </row>
    <row r="1439" spans="1:17">
      <c r="A1439" s="32">
        <v>44358</v>
      </c>
      <c r="B1439" t="s">
        <v>155</v>
      </c>
      <c r="C1439">
        <v>15</v>
      </c>
      <c r="D1439">
        <v>829</v>
      </c>
      <c r="E1439" t="s">
        <v>276</v>
      </c>
      <c r="F1439" t="s">
        <v>276</v>
      </c>
      <c r="G1439" t="s">
        <v>276</v>
      </c>
      <c r="H1439">
        <v>0</v>
      </c>
      <c r="I1439" t="s">
        <v>276</v>
      </c>
      <c r="J1439">
        <v>0</v>
      </c>
      <c r="K1439" t="s">
        <v>276</v>
      </c>
      <c r="L1439" t="s">
        <v>276</v>
      </c>
      <c r="M1439">
        <v>15</v>
      </c>
      <c r="N1439">
        <v>0</v>
      </c>
      <c r="O1439" s="26">
        <v>0</v>
      </c>
      <c r="P1439" s="26">
        <v>0</v>
      </c>
      <c r="Q1439" s="26">
        <v>0</v>
      </c>
    </row>
    <row r="1440" spans="1:17">
      <c r="A1440" s="32">
        <v>44359</v>
      </c>
      <c r="B1440" t="s">
        <v>153</v>
      </c>
      <c r="C1440">
        <v>768812</v>
      </c>
      <c r="D1440">
        <v>14626535</v>
      </c>
      <c r="F1440" t="s">
        <v>276</v>
      </c>
      <c r="G1440" t="s">
        <v>276</v>
      </c>
      <c r="H1440">
        <v>32235</v>
      </c>
      <c r="I1440" t="s">
        <v>276</v>
      </c>
      <c r="J1440">
        <v>890</v>
      </c>
      <c r="K1440" t="s">
        <v>276</v>
      </c>
      <c r="L1440" t="s">
        <v>276</v>
      </c>
      <c r="M1440">
        <v>721837</v>
      </c>
      <c r="N1440">
        <v>13972</v>
      </c>
      <c r="O1440" s="26">
        <v>670664</v>
      </c>
      <c r="P1440" s="26">
        <v>278509</v>
      </c>
      <c r="Q1440" s="26">
        <v>0</v>
      </c>
    </row>
    <row r="1441" spans="1:17">
      <c r="A1441" s="32">
        <v>44359</v>
      </c>
      <c r="B1441" t="s">
        <v>154</v>
      </c>
      <c r="C1441">
        <v>3013</v>
      </c>
      <c r="D1441">
        <v>722323</v>
      </c>
      <c r="E1441" t="s">
        <v>276</v>
      </c>
      <c r="F1441" t="s">
        <v>276</v>
      </c>
      <c r="G1441" t="s">
        <v>276</v>
      </c>
      <c r="H1441">
        <v>56</v>
      </c>
      <c r="I1441" t="s">
        <v>276</v>
      </c>
      <c r="J1441">
        <v>0</v>
      </c>
      <c r="K1441" t="s">
        <v>276</v>
      </c>
      <c r="L1441" t="s">
        <v>276</v>
      </c>
      <c r="M1441">
        <v>2952</v>
      </c>
      <c r="N1441">
        <v>5</v>
      </c>
      <c r="O1441" s="26">
        <v>0</v>
      </c>
      <c r="P1441" s="26">
        <v>0</v>
      </c>
      <c r="Q1441" s="26">
        <v>0</v>
      </c>
    </row>
    <row r="1442" spans="1:17">
      <c r="A1442" s="32">
        <v>44359</v>
      </c>
      <c r="B1442" t="s">
        <v>155</v>
      </c>
      <c r="C1442">
        <v>15</v>
      </c>
      <c r="D1442">
        <v>829</v>
      </c>
      <c r="E1442" t="s">
        <v>276</v>
      </c>
      <c r="F1442" t="s">
        <v>276</v>
      </c>
      <c r="G1442" t="s">
        <v>276</v>
      </c>
      <c r="H1442">
        <v>0</v>
      </c>
      <c r="I1442" t="s">
        <v>276</v>
      </c>
      <c r="J1442">
        <v>0</v>
      </c>
      <c r="K1442" t="s">
        <v>276</v>
      </c>
      <c r="L1442" t="s">
        <v>276</v>
      </c>
      <c r="M1442">
        <v>15</v>
      </c>
      <c r="N1442">
        <v>0</v>
      </c>
      <c r="O1442" s="26">
        <v>0</v>
      </c>
      <c r="P1442" s="26">
        <v>0</v>
      </c>
      <c r="Q1442" s="26">
        <v>0</v>
      </c>
    </row>
    <row r="1443" spans="1:17">
      <c r="A1443" s="32">
        <v>44360</v>
      </c>
      <c r="B1443" t="s">
        <v>153</v>
      </c>
      <c r="C1443">
        <v>770791</v>
      </c>
      <c r="D1443">
        <v>14677832</v>
      </c>
      <c r="F1443" t="s">
        <v>276</v>
      </c>
      <c r="G1443" t="s">
        <v>276</v>
      </c>
      <c r="H1443">
        <v>31250</v>
      </c>
      <c r="I1443" t="s">
        <v>276</v>
      </c>
      <c r="J1443">
        <v>852</v>
      </c>
      <c r="K1443" t="s">
        <v>276</v>
      </c>
      <c r="L1443" t="s">
        <v>276</v>
      </c>
      <c r="M1443">
        <v>724762</v>
      </c>
      <c r="N1443">
        <v>14028</v>
      </c>
      <c r="O1443" s="26">
        <v>609990</v>
      </c>
      <c r="P1443" s="26">
        <v>318379</v>
      </c>
      <c r="Q1443" s="26">
        <v>0</v>
      </c>
    </row>
    <row r="1444" spans="1:17">
      <c r="A1444" s="32">
        <v>44360</v>
      </c>
      <c r="B1444" t="s">
        <v>154</v>
      </c>
      <c r="C1444">
        <v>3016</v>
      </c>
      <c r="D1444">
        <v>725161</v>
      </c>
      <c r="E1444" t="s">
        <v>276</v>
      </c>
      <c r="F1444" t="s">
        <v>276</v>
      </c>
      <c r="G1444" t="s">
        <v>276</v>
      </c>
      <c r="H1444">
        <v>58</v>
      </c>
      <c r="I1444" t="s">
        <v>276</v>
      </c>
      <c r="J1444">
        <v>0</v>
      </c>
      <c r="K1444" t="s">
        <v>276</v>
      </c>
      <c r="L1444" t="s">
        <v>276</v>
      </c>
      <c r="M1444">
        <v>2953</v>
      </c>
      <c r="N1444">
        <v>5</v>
      </c>
      <c r="O1444" s="26">
        <v>0</v>
      </c>
      <c r="P1444" s="26">
        <v>0</v>
      </c>
      <c r="Q1444" s="26">
        <v>0</v>
      </c>
    </row>
    <row r="1445" spans="1:17">
      <c r="A1445" s="32">
        <v>44360</v>
      </c>
      <c r="B1445" t="s">
        <v>155</v>
      </c>
      <c r="C1445">
        <v>15</v>
      </c>
      <c r="D1445">
        <v>829</v>
      </c>
      <c r="E1445" t="s">
        <v>276</v>
      </c>
      <c r="F1445" t="s">
        <v>276</v>
      </c>
      <c r="G1445" t="s">
        <v>276</v>
      </c>
      <c r="H1445">
        <v>0</v>
      </c>
      <c r="I1445" t="s">
        <v>276</v>
      </c>
      <c r="J1445">
        <v>0</v>
      </c>
      <c r="K1445" t="s">
        <v>276</v>
      </c>
      <c r="L1445" t="s">
        <v>276</v>
      </c>
      <c r="M1445">
        <v>15</v>
      </c>
      <c r="N1445">
        <v>0</v>
      </c>
      <c r="O1445" s="26">
        <v>0</v>
      </c>
      <c r="P1445" s="26">
        <v>0</v>
      </c>
      <c r="Q1445" s="26">
        <v>0</v>
      </c>
    </row>
    <row r="1446" spans="1:17">
      <c r="A1446" s="32">
        <v>44361</v>
      </c>
      <c r="B1446" t="s">
        <v>153</v>
      </c>
      <c r="C1446">
        <v>772198</v>
      </c>
      <c r="D1446">
        <v>14702891</v>
      </c>
      <c r="F1446" t="s">
        <v>276</v>
      </c>
      <c r="G1446" t="s">
        <v>276</v>
      </c>
      <c r="H1446">
        <v>30530</v>
      </c>
      <c r="I1446" t="s">
        <v>276</v>
      </c>
      <c r="J1446">
        <v>849</v>
      </c>
      <c r="K1446" t="s">
        <v>276</v>
      </c>
      <c r="L1446" t="s">
        <v>276</v>
      </c>
      <c r="M1446">
        <v>727478</v>
      </c>
      <c r="N1446">
        <v>14066</v>
      </c>
      <c r="O1446" s="26">
        <v>709746</v>
      </c>
      <c r="P1446" s="26">
        <v>545187</v>
      </c>
      <c r="Q1446" s="26">
        <v>0</v>
      </c>
    </row>
    <row r="1447" spans="1:17">
      <c r="A1447" s="32">
        <v>44361</v>
      </c>
      <c r="B1447" t="s">
        <v>154</v>
      </c>
      <c r="C1447">
        <v>3018</v>
      </c>
      <c r="D1447">
        <v>727600</v>
      </c>
      <c r="E1447" t="s">
        <v>276</v>
      </c>
      <c r="F1447" t="s">
        <v>276</v>
      </c>
      <c r="G1447" t="s">
        <v>276</v>
      </c>
      <c r="H1447">
        <v>60</v>
      </c>
      <c r="I1447" t="s">
        <v>276</v>
      </c>
      <c r="J1447">
        <v>0</v>
      </c>
      <c r="K1447" t="s">
        <v>276</v>
      </c>
      <c r="L1447" t="s">
        <v>276</v>
      </c>
      <c r="M1447">
        <v>2953</v>
      </c>
      <c r="N1447">
        <v>5</v>
      </c>
      <c r="O1447" s="26">
        <v>0</v>
      </c>
      <c r="P1447" s="26">
        <v>0</v>
      </c>
      <c r="Q1447" s="26">
        <v>0</v>
      </c>
    </row>
    <row r="1448" spans="1:17">
      <c r="A1448" s="32">
        <v>44361</v>
      </c>
      <c r="B1448" t="s">
        <v>155</v>
      </c>
      <c r="C1448">
        <v>15</v>
      </c>
      <c r="D1448">
        <v>829</v>
      </c>
      <c r="E1448" t="s">
        <v>276</v>
      </c>
      <c r="F1448" t="s">
        <v>276</v>
      </c>
      <c r="G1448" t="s">
        <v>276</v>
      </c>
      <c r="H1448">
        <v>0</v>
      </c>
      <c r="I1448" t="s">
        <v>276</v>
      </c>
      <c r="J1448">
        <v>0</v>
      </c>
      <c r="K1448" t="s">
        <v>276</v>
      </c>
      <c r="L1448" t="s">
        <v>276</v>
      </c>
      <c r="M1448">
        <v>15</v>
      </c>
      <c r="N1448">
        <v>0</v>
      </c>
      <c r="O1448" s="26">
        <v>0</v>
      </c>
      <c r="P1448" s="26">
        <v>0</v>
      </c>
      <c r="Q1448" s="26">
        <v>0</v>
      </c>
    </row>
    <row r="1449" spans="1:17">
      <c r="A1449" s="32">
        <v>44362</v>
      </c>
      <c r="B1449" t="s">
        <v>153</v>
      </c>
      <c r="C1449">
        <v>773268</v>
      </c>
      <c r="D1449">
        <v>14763205</v>
      </c>
      <c r="F1449" t="s">
        <v>276</v>
      </c>
      <c r="G1449" t="s">
        <v>276</v>
      </c>
      <c r="H1449">
        <v>28228</v>
      </c>
      <c r="I1449" t="s">
        <v>276</v>
      </c>
      <c r="J1449">
        <v>827</v>
      </c>
      <c r="K1449" t="s">
        <v>276</v>
      </c>
      <c r="L1449" t="s">
        <v>276</v>
      </c>
      <c r="M1449">
        <v>730343</v>
      </c>
      <c r="N1449">
        <v>14121</v>
      </c>
      <c r="O1449" s="26">
        <v>710604</v>
      </c>
      <c r="P1449" s="26">
        <v>561857</v>
      </c>
      <c r="Q1449" s="26">
        <v>0</v>
      </c>
    </row>
    <row r="1450" spans="1:17">
      <c r="A1450" s="32">
        <v>44362</v>
      </c>
      <c r="B1450" t="s">
        <v>154</v>
      </c>
      <c r="C1450">
        <v>3024</v>
      </c>
      <c r="D1450">
        <v>730947</v>
      </c>
      <c r="E1450" t="s">
        <v>276</v>
      </c>
      <c r="F1450" t="s">
        <v>276</v>
      </c>
      <c r="G1450" t="s">
        <v>276</v>
      </c>
      <c r="H1450">
        <v>61</v>
      </c>
      <c r="I1450" t="s">
        <v>276</v>
      </c>
      <c r="J1450">
        <v>0</v>
      </c>
      <c r="K1450" t="s">
        <v>276</v>
      </c>
      <c r="L1450" t="s">
        <v>276</v>
      </c>
      <c r="M1450">
        <v>2958</v>
      </c>
      <c r="N1450">
        <v>5</v>
      </c>
      <c r="O1450" s="26">
        <v>0</v>
      </c>
      <c r="P1450" s="26">
        <v>0</v>
      </c>
      <c r="Q1450" s="26">
        <v>0</v>
      </c>
    </row>
    <row r="1451" spans="1:17">
      <c r="A1451" s="32">
        <v>44362</v>
      </c>
      <c r="B1451" t="s">
        <v>155</v>
      </c>
      <c r="C1451">
        <v>15</v>
      </c>
      <c r="D1451">
        <v>829</v>
      </c>
      <c r="E1451" t="s">
        <v>276</v>
      </c>
      <c r="F1451" t="s">
        <v>276</v>
      </c>
      <c r="G1451" t="s">
        <v>276</v>
      </c>
      <c r="H1451">
        <v>0</v>
      </c>
      <c r="I1451" t="s">
        <v>276</v>
      </c>
      <c r="J1451">
        <v>0</v>
      </c>
      <c r="K1451" t="s">
        <v>276</v>
      </c>
      <c r="L1451" t="s">
        <v>276</v>
      </c>
      <c r="M1451">
        <v>15</v>
      </c>
      <c r="N1451">
        <v>0</v>
      </c>
      <c r="O1451" s="26">
        <v>0</v>
      </c>
      <c r="P1451" s="26">
        <v>0</v>
      </c>
      <c r="Q1451" s="26">
        <v>0</v>
      </c>
    </row>
    <row r="1452" spans="1:17">
      <c r="A1452" s="32">
        <v>44363</v>
      </c>
      <c r="B1452" t="s">
        <v>153</v>
      </c>
      <c r="C1452">
        <v>774604</v>
      </c>
      <c r="D1452">
        <v>14824418</v>
      </c>
      <c r="F1452" t="s">
        <v>276</v>
      </c>
      <c r="G1452" t="s">
        <v>276</v>
      </c>
      <c r="H1452">
        <v>25809</v>
      </c>
      <c r="I1452" t="s">
        <v>276</v>
      </c>
      <c r="J1452">
        <v>803</v>
      </c>
      <c r="K1452" t="s">
        <v>276</v>
      </c>
      <c r="L1452" t="s">
        <v>276</v>
      </c>
      <c r="M1452">
        <v>733965</v>
      </c>
      <c r="N1452">
        <v>14182</v>
      </c>
      <c r="O1452" s="26">
        <v>694554</v>
      </c>
      <c r="P1452" s="26">
        <v>614816</v>
      </c>
      <c r="Q1452" s="26">
        <v>0</v>
      </c>
    </row>
    <row r="1453" spans="1:17">
      <c r="A1453" s="32">
        <v>44363</v>
      </c>
      <c r="B1453" t="s">
        <v>154</v>
      </c>
      <c r="C1453">
        <v>3024</v>
      </c>
      <c r="D1453">
        <v>732562</v>
      </c>
      <c r="E1453" t="s">
        <v>276</v>
      </c>
      <c r="F1453" t="s">
        <v>276</v>
      </c>
      <c r="G1453" t="s">
        <v>276</v>
      </c>
      <c r="H1453">
        <v>58</v>
      </c>
      <c r="I1453" t="s">
        <v>276</v>
      </c>
      <c r="J1453">
        <v>0</v>
      </c>
      <c r="K1453" t="s">
        <v>276</v>
      </c>
      <c r="L1453" t="s">
        <v>276</v>
      </c>
      <c r="M1453">
        <v>2961</v>
      </c>
      <c r="N1453">
        <v>5</v>
      </c>
      <c r="O1453" s="26">
        <v>0</v>
      </c>
      <c r="P1453" s="26">
        <v>0</v>
      </c>
      <c r="Q1453" s="26">
        <v>0</v>
      </c>
    </row>
    <row r="1454" spans="1:17">
      <c r="A1454" s="32">
        <v>44363</v>
      </c>
      <c r="B1454" t="s">
        <v>155</v>
      </c>
      <c r="C1454">
        <v>15</v>
      </c>
      <c r="D1454">
        <v>829</v>
      </c>
      <c r="E1454" t="s">
        <v>276</v>
      </c>
      <c r="F1454" t="s">
        <v>276</v>
      </c>
      <c r="G1454" t="s">
        <v>276</v>
      </c>
      <c r="H1454">
        <v>0</v>
      </c>
      <c r="I1454" t="s">
        <v>276</v>
      </c>
      <c r="J1454">
        <v>0</v>
      </c>
      <c r="K1454" t="s">
        <v>276</v>
      </c>
      <c r="L1454" t="s">
        <v>276</v>
      </c>
      <c r="M1454">
        <v>15</v>
      </c>
      <c r="N1454">
        <v>0</v>
      </c>
      <c r="O1454" s="26">
        <v>0</v>
      </c>
      <c r="P1454" s="26">
        <v>0</v>
      </c>
      <c r="Q1454" s="26">
        <v>0</v>
      </c>
    </row>
    <row r="1455" spans="1:17">
      <c r="A1455" s="32">
        <v>44364</v>
      </c>
      <c r="B1455" t="s">
        <v>153</v>
      </c>
      <c r="C1455">
        <v>776290</v>
      </c>
      <c r="D1455">
        <v>14890404</v>
      </c>
      <c r="F1455" t="s">
        <v>276</v>
      </c>
      <c r="G1455" t="s">
        <v>276</v>
      </c>
      <c r="H1455">
        <v>24317</v>
      </c>
      <c r="I1455" t="s">
        <v>276</v>
      </c>
      <c r="J1455">
        <v>763</v>
      </c>
      <c r="K1455" t="s">
        <v>276</v>
      </c>
      <c r="L1455" t="s">
        <v>276</v>
      </c>
      <c r="M1455">
        <v>737235</v>
      </c>
      <c r="N1455">
        <v>14264</v>
      </c>
      <c r="O1455" s="26">
        <v>706836</v>
      </c>
      <c r="P1455" s="26">
        <v>606657</v>
      </c>
      <c r="Q1455" s="26">
        <v>0</v>
      </c>
    </row>
    <row r="1456" spans="1:17">
      <c r="A1456" s="32">
        <v>44364</v>
      </c>
      <c r="B1456" t="s">
        <v>154</v>
      </c>
      <c r="C1456">
        <v>3033</v>
      </c>
      <c r="D1456">
        <v>734511</v>
      </c>
      <c r="E1456" t="s">
        <v>276</v>
      </c>
      <c r="F1456" t="s">
        <v>276</v>
      </c>
      <c r="G1456" t="s">
        <v>276</v>
      </c>
      <c r="H1456">
        <v>65</v>
      </c>
      <c r="I1456" t="s">
        <v>276</v>
      </c>
      <c r="J1456">
        <v>0</v>
      </c>
      <c r="K1456" t="s">
        <v>276</v>
      </c>
      <c r="L1456" t="s">
        <v>276</v>
      </c>
      <c r="M1456">
        <v>2963</v>
      </c>
      <c r="N1456">
        <v>5</v>
      </c>
      <c r="O1456" s="26">
        <v>0</v>
      </c>
      <c r="P1456" s="26">
        <v>0</v>
      </c>
      <c r="Q1456" s="26">
        <v>0</v>
      </c>
    </row>
    <row r="1457" spans="1:17">
      <c r="A1457" s="32">
        <v>44364</v>
      </c>
      <c r="B1457" t="s">
        <v>155</v>
      </c>
      <c r="C1457">
        <v>15</v>
      </c>
      <c r="D1457">
        <v>829</v>
      </c>
      <c r="E1457" t="s">
        <v>276</v>
      </c>
      <c r="F1457" t="s">
        <v>276</v>
      </c>
      <c r="G1457" t="s">
        <v>276</v>
      </c>
      <c r="H1457">
        <v>0</v>
      </c>
      <c r="I1457" t="s">
        <v>276</v>
      </c>
      <c r="J1457">
        <v>0</v>
      </c>
      <c r="K1457" t="s">
        <v>276</v>
      </c>
      <c r="L1457" t="s">
        <v>276</v>
      </c>
      <c r="M1457">
        <v>15</v>
      </c>
      <c r="N1457">
        <v>0</v>
      </c>
      <c r="O1457" s="26">
        <v>0</v>
      </c>
      <c r="P1457" s="26">
        <v>0</v>
      </c>
      <c r="Q1457" s="26">
        <v>0</v>
      </c>
    </row>
    <row r="1458" spans="1:17">
      <c r="A1458" s="32">
        <v>44365</v>
      </c>
      <c r="B1458" t="s">
        <v>153</v>
      </c>
      <c r="C1458">
        <v>777843</v>
      </c>
      <c r="D1458">
        <v>14961010</v>
      </c>
      <c r="F1458" t="s">
        <v>276</v>
      </c>
      <c r="G1458" t="s">
        <v>276</v>
      </c>
      <c r="H1458">
        <v>22969</v>
      </c>
      <c r="I1458" t="s">
        <v>276</v>
      </c>
      <c r="J1458">
        <v>775</v>
      </c>
      <c r="K1458" t="s">
        <v>276</v>
      </c>
      <c r="L1458" t="s">
        <v>276</v>
      </c>
      <c r="M1458">
        <v>739870</v>
      </c>
      <c r="N1458">
        <v>14315</v>
      </c>
      <c r="O1458" s="26">
        <v>689748</v>
      </c>
      <c r="P1458" s="26">
        <v>580459</v>
      </c>
      <c r="Q1458" s="26">
        <v>0</v>
      </c>
    </row>
    <row r="1459" spans="1:17">
      <c r="A1459" s="32">
        <v>44365</v>
      </c>
      <c r="B1459" t="s">
        <v>154</v>
      </c>
      <c r="C1459">
        <v>3040</v>
      </c>
      <c r="D1459">
        <v>736506</v>
      </c>
      <c r="E1459" t="s">
        <v>276</v>
      </c>
      <c r="F1459" t="s">
        <v>276</v>
      </c>
      <c r="G1459" t="s">
        <v>276</v>
      </c>
      <c r="H1459">
        <v>72</v>
      </c>
      <c r="I1459" t="s">
        <v>276</v>
      </c>
      <c r="J1459">
        <v>0</v>
      </c>
      <c r="K1459" t="s">
        <v>276</v>
      </c>
      <c r="L1459" t="s">
        <v>276</v>
      </c>
      <c r="M1459">
        <v>2963</v>
      </c>
      <c r="N1459">
        <v>5</v>
      </c>
      <c r="O1459" s="26">
        <v>0</v>
      </c>
      <c r="P1459" s="26">
        <v>0</v>
      </c>
      <c r="Q1459" s="26">
        <v>0</v>
      </c>
    </row>
    <row r="1460" spans="1:17">
      <c r="A1460" s="32">
        <v>44365</v>
      </c>
      <c r="B1460" t="s">
        <v>155</v>
      </c>
      <c r="C1460">
        <v>15</v>
      </c>
      <c r="D1460">
        <v>829</v>
      </c>
      <c r="E1460" t="s">
        <v>276</v>
      </c>
      <c r="F1460" t="s">
        <v>276</v>
      </c>
      <c r="G1460" t="s">
        <v>276</v>
      </c>
      <c r="H1460">
        <v>0</v>
      </c>
      <c r="I1460" t="s">
        <v>276</v>
      </c>
      <c r="J1460">
        <v>0</v>
      </c>
      <c r="K1460" t="s">
        <v>276</v>
      </c>
      <c r="L1460" t="s">
        <v>276</v>
      </c>
      <c r="M1460">
        <v>15</v>
      </c>
      <c r="N1460">
        <v>0</v>
      </c>
      <c r="O1460" s="26">
        <v>0</v>
      </c>
      <c r="P1460" s="26">
        <v>0</v>
      </c>
      <c r="Q1460" s="26">
        <v>0</v>
      </c>
    </row>
    <row r="1461" spans="1:17">
      <c r="A1461" s="32">
        <v>44366</v>
      </c>
      <c r="B1461" t="s">
        <v>153</v>
      </c>
      <c r="C1461">
        <v>779432</v>
      </c>
      <c r="D1461">
        <v>15030019</v>
      </c>
      <c r="F1461" t="s">
        <v>276</v>
      </c>
      <c r="G1461" t="s">
        <v>276</v>
      </c>
      <c r="H1461">
        <v>21134</v>
      </c>
      <c r="I1461" t="s">
        <v>276</v>
      </c>
      <c r="J1461">
        <v>740</v>
      </c>
      <c r="K1461" t="s">
        <v>276</v>
      </c>
      <c r="L1461" t="s">
        <v>276</v>
      </c>
      <c r="M1461">
        <v>743453</v>
      </c>
      <c r="N1461">
        <v>14360</v>
      </c>
      <c r="O1461" s="26">
        <v>673903</v>
      </c>
      <c r="P1461" s="26">
        <v>447729</v>
      </c>
      <c r="Q1461" s="26">
        <v>0</v>
      </c>
    </row>
    <row r="1462" spans="1:17">
      <c r="A1462" s="32">
        <v>44366</v>
      </c>
      <c r="B1462" t="s">
        <v>154</v>
      </c>
      <c r="C1462">
        <v>3044</v>
      </c>
      <c r="D1462">
        <v>738859</v>
      </c>
      <c r="E1462" t="s">
        <v>276</v>
      </c>
      <c r="F1462" t="s">
        <v>276</v>
      </c>
      <c r="G1462" t="s">
        <v>276</v>
      </c>
      <c r="H1462">
        <v>76</v>
      </c>
      <c r="I1462" t="s">
        <v>276</v>
      </c>
      <c r="J1462">
        <v>0</v>
      </c>
      <c r="K1462" t="s">
        <v>276</v>
      </c>
      <c r="L1462" t="s">
        <v>276</v>
      </c>
      <c r="M1462">
        <v>2963</v>
      </c>
      <c r="N1462">
        <v>5</v>
      </c>
      <c r="O1462" s="26">
        <v>0</v>
      </c>
      <c r="P1462" s="26">
        <v>0</v>
      </c>
      <c r="Q1462" s="26">
        <v>0</v>
      </c>
    </row>
    <row r="1463" spans="1:17">
      <c r="A1463" s="32">
        <v>44366</v>
      </c>
      <c r="B1463" t="s">
        <v>155</v>
      </c>
      <c r="C1463">
        <v>15</v>
      </c>
      <c r="D1463">
        <v>829</v>
      </c>
      <c r="E1463" t="s">
        <v>276</v>
      </c>
      <c r="F1463" t="s">
        <v>276</v>
      </c>
      <c r="G1463" t="s">
        <v>276</v>
      </c>
      <c r="H1463">
        <v>0</v>
      </c>
      <c r="I1463" t="s">
        <v>276</v>
      </c>
      <c r="J1463">
        <v>0</v>
      </c>
      <c r="K1463" t="s">
        <v>276</v>
      </c>
      <c r="L1463" t="s">
        <v>276</v>
      </c>
      <c r="M1463">
        <v>15</v>
      </c>
      <c r="N1463">
        <v>0</v>
      </c>
      <c r="O1463" s="26">
        <v>0</v>
      </c>
      <c r="P1463" s="26">
        <v>0</v>
      </c>
      <c r="Q1463" s="26">
        <v>0</v>
      </c>
    </row>
    <row r="1464" spans="1:17">
      <c r="A1464" s="32">
        <v>44367</v>
      </c>
      <c r="B1464" t="s">
        <v>153</v>
      </c>
      <c r="C1464">
        <v>780931</v>
      </c>
      <c r="D1464">
        <v>15073032</v>
      </c>
      <c r="F1464" t="s">
        <v>276</v>
      </c>
      <c r="G1464" t="s">
        <v>276</v>
      </c>
      <c r="H1464">
        <v>20257</v>
      </c>
      <c r="I1464" t="s">
        <v>276</v>
      </c>
      <c r="J1464">
        <v>714</v>
      </c>
      <c r="K1464" t="s">
        <v>276</v>
      </c>
      <c r="L1464" t="s">
        <v>276</v>
      </c>
      <c r="M1464">
        <v>745653</v>
      </c>
      <c r="N1464">
        <v>14395</v>
      </c>
      <c r="O1464" s="26">
        <v>673676</v>
      </c>
      <c r="P1464" s="26">
        <v>441353</v>
      </c>
      <c r="Q1464" s="26">
        <v>0</v>
      </c>
    </row>
    <row r="1465" spans="1:17">
      <c r="A1465" s="32">
        <v>44367</v>
      </c>
      <c r="B1465" t="s">
        <v>154</v>
      </c>
      <c r="C1465">
        <v>3054</v>
      </c>
      <c r="D1465">
        <v>741809</v>
      </c>
      <c r="E1465" t="s">
        <v>276</v>
      </c>
      <c r="F1465" t="s">
        <v>276</v>
      </c>
      <c r="G1465" t="s">
        <v>276</v>
      </c>
      <c r="H1465">
        <v>86</v>
      </c>
      <c r="I1465" t="s">
        <v>276</v>
      </c>
      <c r="J1465">
        <v>0</v>
      </c>
      <c r="K1465" t="s">
        <v>276</v>
      </c>
      <c r="L1465" t="s">
        <v>276</v>
      </c>
      <c r="M1465">
        <v>2963</v>
      </c>
      <c r="N1465">
        <v>5</v>
      </c>
      <c r="O1465" s="26">
        <v>0</v>
      </c>
      <c r="P1465" s="26">
        <v>0</v>
      </c>
      <c r="Q1465" s="26">
        <v>0</v>
      </c>
    </row>
    <row r="1466" spans="1:17">
      <c r="A1466" s="32">
        <v>44367</v>
      </c>
      <c r="B1466" t="s">
        <v>155</v>
      </c>
      <c r="C1466">
        <v>15</v>
      </c>
      <c r="D1466">
        <v>829</v>
      </c>
      <c r="E1466" t="s">
        <v>276</v>
      </c>
      <c r="F1466" t="s">
        <v>276</v>
      </c>
      <c r="G1466" t="s">
        <v>276</v>
      </c>
      <c r="H1466">
        <v>0</v>
      </c>
      <c r="I1466" t="s">
        <v>276</v>
      </c>
      <c r="J1466">
        <v>0</v>
      </c>
      <c r="K1466" t="s">
        <v>276</v>
      </c>
      <c r="L1466" t="s">
        <v>276</v>
      </c>
      <c r="M1466">
        <v>15</v>
      </c>
      <c r="N1466">
        <v>0</v>
      </c>
      <c r="O1466" s="26">
        <v>0</v>
      </c>
      <c r="P1466" s="26">
        <v>0</v>
      </c>
      <c r="Q1466" s="26">
        <v>0</v>
      </c>
    </row>
    <row r="1467" spans="1:17">
      <c r="A1467" s="32">
        <v>44368</v>
      </c>
      <c r="B1467" t="s">
        <v>153</v>
      </c>
      <c r="C1467">
        <v>782213</v>
      </c>
      <c r="D1467">
        <v>15104446</v>
      </c>
      <c r="F1467" t="s">
        <v>276</v>
      </c>
      <c r="G1467" t="s">
        <v>276</v>
      </c>
      <c r="H1467">
        <v>19778</v>
      </c>
      <c r="I1467" t="s">
        <v>276</v>
      </c>
      <c r="J1467">
        <v>721</v>
      </c>
      <c r="K1467" t="s">
        <v>276</v>
      </c>
      <c r="L1467" t="s">
        <v>276</v>
      </c>
      <c r="M1467">
        <v>747449</v>
      </c>
      <c r="N1467">
        <v>14418</v>
      </c>
      <c r="O1467" s="26">
        <v>779449</v>
      </c>
      <c r="P1467" s="26">
        <v>630224</v>
      </c>
      <c r="Q1467" s="26">
        <v>0</v>
      </c>
    </row>
    <row r="1468" spans="1:17">
      <c r="A1468" s="32">
        <v>44368</v>
      </c>
      <c r="B1468" t="s">
        <v>154</v>
      </c>
      <c r="C1468">
        <v>3059</v>
      </c>
      <c r="D1468">
        <v>744101</v>
      </c>
      <c r="E1468" t="s">
        <v>276</v>
      </c>
      <c r="F1468" t="s">
        <v>276</v>
      </c>
      <c r="G1468" t="s">
        <v>276</v>
      </c>
      <c r="H1468">
        <v>88</v>
      </c>
      <c r="I1468" t="s">
        <v>276</v>
      </c>
      <c r="J1468">
        <v>0</v>
      </c>
      <c r="K1468" t="s">
        <v>276</v>
      </c>
      <c r="L1468" t="s">
        <v>276</v>
      </c>
      <c r="M1468">
        <v>2966</v>
      </c>
      <c r="N1468">
        <v>5</v>
      </c>
      <c r="O1468" s="26">
        <v>0</v>
      </c>
      <c r="P1468" s="26">
        <v>0</v>
      </c>
      <c r="Q1468" s="26">
        <v>0</v>
      </c>
    </row>
    <row r="1469" spans="1:17">
      <c r="A1469" s="32">
        <v>44368</v>
      </c>
      <c r="B1469" t="s">
        <v>155</v>
      </c>
      <c r="C1469">
        <v>15</v>
      </c>
      <c r="D1469">
        <v>829</v>
      </c>
      <c r="E1469" t="s">
        <v>276</v>
      </c>
      <c r="F1469" t="s">
        <v>276</v>
      </c>
      <c r="G1469" t="s">
        <v>276</v>
      </c>
      <c r="H1469">
        <v>0</v>
      </c>
      <c r="I1469" t="s">
        <v>276</v>
      </c>
      <c r="J1469">
        <v>0</v>
      </c>
      <c r="K1469" t="s">
        <v>276</v>
      </c>
      <c r="L1469" t="s">
        <v>276</v>
      </c>
      <c r="M1469">
        <v>15</v>
      </c>
      <c r="N1469">
        <v>0</v>
      </c>
      <c r="O1469" s="26">
        <v>0</v>
      </c>
      <c r="P1469" s="26">
        <v>0</v>
      </c>
      <c r="Q1469" s="26">
        <v>0</v>
      </c>
    </row>
    <row r="1470" spans="1:17">
      <c r="A1470" s="32">
        <v>44369</v>
      </c>
      <c r="B1470" t="s">
        <v>153</v>
      </c>
      <c r="C1470">
        <v>783220</v>
      </c>
      <c r="D1470">
        <v>15154290</v>
      </c>
      <c r="F1470" t="s">
        <v>276</v>
      </c>
      <c r="G1470" t="s">
        <v>276</v>
      </c>
      <c r="H1470">
        <v>18722</v>
      </c>
      <c r="I1470" t="s">
        <v>276</v>
      </c>
      <c r="J1470">
        <v>697</v>
      </c>
      <c r="K1470" t="s">
        <v>276</v>
      </c>
      <c r="L1470" t="s">
        <v>276</v>
      </c>
      <c r="M1470">
        <v>749446</v>
      </c>
      <c r="N1470">
        <v>14449</v>
      </c>
      <c r="O1470" s="26">
        <v>786366</v>
      </c>
      <c r="P1470" s="26">
        <v>664257</v>
      </c>
      <c r="Q1470" s="26">
        <v>0</v>
      </c>
    </row>
    <row r="1471" spans="1:17">
      <c r="A1471" s="32">
        <v>44369</v>
      </c>
      <c r="B1471" t="s">
        <v>154</v>
      </c>
      <c r="C1471">
        <v>3063</v>
      </c>
      <c r="D1471">
        <v>747185</v>
      </c>
      <c r="E1471" t="s">
        <v>276</v>
      </c>
      <c r="F1471" t="s">
        <v>276</v>
      </c>
      <c r="G1471" t="s">
        <v>276</v>
      </c>
      <c r="H1471">
        <v>92</v>
      </c>
      <c r="I1471" t="s">
        <v>276</v>
      </c>
      <c r="J1471">
        <v>0</v>
      </c>
      <c r="K1471" t="s">
        <v>276</v>
      </c>
      <c r="L1471" t="s">
        <v>276</v>
      </c>
      <c r="M1471">
        <v>2966</v>
      </c>
      <c r="N1471">
        <v>5</v>
      </c>
      <c r="O1471" s="26">
        <v>0</v>
      </c>
      <c r="P1471" s="26">
        <v>0</v>
      </c>
      <c r="Q1471" s="26">
        <v>0</v>
      </c>
    </row>
    <row r="1472" spans="1:17">
      <c r="A1472" s="32">
        <v>44369</v>
      </c>
      <c r="B1472" t="s">
        <v>155</v>
      </c>
      <c r="C1472">
        <v>15</v>
      </c>
      <c r="D1472">
        <v>829</v>
      </c>
      <c r="E1472" t="s">
        <v>276</v>
      </c>
      <c r="F1472" t="s">
        <v>276</v>
      </c>
      <c r="G1472" t="s">
        <v>276</v>
      </c>
      <c r="H1472">
        <v>0</v>
      </c>
      <c r="I1472" t="s">
        <v>276</v>
      </c>
      <c r="J1472">
        <v>0</v>
      </c>
      <c r="K1472" t="s">
        <v>276</v>
      </c>
      <c r="L1472" t="s">
        <v>276</v>
      </c>
      <c r="M1472">
        <v>15</v>
      </c>
      <c r="N1472">
        <v>0</v>
      </c>
      <c r="O1472" s="26">
        <v>0</v>
      </c>
      <c r="P1472" s="26">
        <v>0</v>
      </c>
      <c r="Q1472" s="26">
        <v>0</v>
      </c>
    </row>
    <row r="1473" spans="1:17">
      <c r="A1473" s="32">
        <v>44370</v>
      </c>
      <c r="B1473" t="s">
        <v>153</v>
      </c>
      <c r="C1473">
        <v>784567</v>
      </c>
      <c r="D1473">
        <v>15206904</v>
      </c>
      <c r="F1473" t="s">
        <v>276</v>
      </c>
      <c r="G1473" t="s">
        <v>276</v>
      </c>
      <c r="H1473">
        <v>18119</v>
      </c>
      <c r="I1473" t="s">
        <v>276</v>
      </c>
      <c r="J1473">
        <v>646</v>
      </c>
      <c r="K1473" t="s">
        <v>276</v>
      </c>
      <c r="L1473" t="s">
        <v>276</v>
      </c>
      <c r="M1473">
        <v>751347</v>
      </c>
      <c r="N1473">
        <v>14491</v>
      </c>
      <c r="O1473" s="26">
        <v>803434</v>
      </c>
      <c r="P1473" s="26">
        <v>697851</v>
      </c>
      <c r="Q1473" s="26">
        <v>0</v>
      </c>
    </row>
    <row r="1474" spans="1:17">
      <c r="A1474" s="32">
        <v>44370</v>
      </c>
      <c r="B1474" t="s">
        <v>154</v>
      </c>
      <c r="C1474">
        <v>3068</v>
      </c>
      <c r="D1474">
        <v>748599</v>
      </c>
      <c r="E1474" t="s">
        <v>276</v>
      </c>
      <c r="F1474" t="s">
        <v>276</v>
      </c>
      <c r="G1474" t="s">
        <v>276</v>
      </c>
      <c r="H1474">
        <v>91</v>
      </c>
      <c r="I1474" t="s">
        <v>276</v>
      </c>
      <c r="J1474">
        <v>0</v>
      </c>
      <c r="K1474" t="s">
        <v>276</v>
      </c>
      <c r="L1474" t="s">
        <v>276</v>
      </c>
      <c r="M1474">
        <v>2972</v>
      </c>
      <c r="N1474">
        <v>5</v>
      </c>
      <c r="O1474" s="26">
        <v>0</v>
      </c>
      <c r="P1474" s="26">
        <v>0</v>
      </c>
      <c r="Q1474" s="26">
        <v>0</v>
      </c>
    </row>
    <row r="1475" spans="1:17">
      <c r="A1475" s="32">
        <v>44370</v>
      </c>
      <c r="B1475" t="s">
        <v>155</v>
      </c>
      <c r="C1475">
        <v>15</v>
      </c>
      <c r="D1475">
        <v>829</v>
      </c>
      <c r="E1475" t="s">
        <v>276</v>
      </c>
      <c r="F1475" t="s">
        <v>276</v>
      </c>
      <c r="G1475" t="s">
        <v>276</v>
      </c>
      <c r="H1475">
        <v>0</v>
      </c>
      <c r="I1475" t="s">
        <v>276</v>
      </c>
      <c r="J1475">
        <v>0</v>
      </c>
      <c r="K1475" t="s">
        <v>276</v>
      </c>
      <c r="L1475" t="s">
        <v>276</v>
      </c>
      <c r="M1475">
        <v>15</v>
      </c>
      <c r="N1475">
        <v>0</v>
      </c>
      <c r="O1475" s="26">
        <v>0</v>
      </c>
      <c r="P1475" s="26">
        <v>0</v>
      </c>
      <c r="Q1475" s="26">
        <v>0</v>
      </c>
    </row>
    <row r="1476" spans="1:17">
      <c r="A1476" s="32">
        <v>44371</v>
      </c>
      <c r="B1476" t="s">
        <v>153</v>
      </c>
      <c r="C1476">
        <v>786353</v>
      </c>
      <c r="D1476">
        <v>15269252</v>
      </c>
      <c r="F1476" t="s">
        <v>276</v>
      </c>
      <c r="G1476" t="s">
        <v>276</v>
      </c>
      <c r="H1476">
        <v>17907</v>
      </c>
      <c r="I1476" t="s">
        <v>276</v>
      </c>
      <c r="J1476">
        <v>629</v>
      </c>
      <c r="K1476" t="s">
        <v>276</v>
      </c>
      <c r="L1476" t="s">
        <v>276</v>
      </c>
      <c r="M1476">
        <v>753300</v>
      </c>
      <c r="N1476">
        <v>14548</v>
      </c>
      <c r="O1476" s="26">
        <v>774949</v>
      </c>
      <c r="P1476" s="26">
        <v>702893</v>
      </c>
      <c r="Q1476" s="26">
        <v>0</v>
      </c>
    </row>
    <row r="1477" spans="1:17">
      <c r="A1477" s="32">
        <v>44371</v>
      </c>
      <c r="B1477" t="s">
        <v>154</v>
      </c>
      <c r="C1477">
        <v>3072</v>
      </c>
      <c r="D1477">
        <v>750300</v>
      </c>
      <c r="E1477" t="s">
        <v>276</v>
      </c>
      <c r="F1477" t="s">
        <v>276</v>
      </c>
      <c r="G1477" t="s">
        <v>276</v>
      </c>
      <c r="H1477">
        <v>89</v>
      </c>
      <c r="I1477" t="s">
        <v>276</v>
      </c>
      <c r="J1477">
        <v>0</v>
      </c>
      <c r="K1477" t="s">
        <v>276</v>
      </c>
      <c r="L1477" t="s">
        <v>276</v>
      </c>
      <c r="M1477">
        <v>2978</v>
      </c>
      <c r="N1477">
        <v>5</v>
      </c>
      <c r="O1477" s="26">
        <v>0</v>
      </c>
      <c r="P1477" s="26">
        <v>0</v>
      </c>
      <c r="Q1477" s="26">
        <v>0</v>
      </c>
    </row>
    <row r="1478" spans="1:17">
      <c r="A1478" s="32">
        <v>44371</v>
      </c>
      <c r="B1478" t="s">
        <v>155</v>
      </c>
      <c r="C1478">
        <v>15</v>
      </c>
      <c r="D1478">
        <v>829</v>
      </c>
      <c r="E1478" t="s">
        <v>276</v>
      </c>
      <c r="F1478" t="s">
        <v>276</v>
      </c>
      <c r="G1478" t="s">
        <v>276</v>
      </c>
      <c r="H1478">
        <v>0</v>
      </c>
      <c r="I1478" t="s">
        <v>276</v>
      </c>
      <c r="J1478">
        <v>0</v>
      </c>
      <c r="K1478" t="s">
        <v>276</v>
      </c>
      <c r="L1478" t="s">
        <v>276</v>
      </c>
      <c r="M1478">
        <v>15</v>
      </c>
      <c r="N1478">
        <v>0</v>
      </c>
      <c r="O1478" s="26">
        <v>0</v>
      </c>
      <c r="P1478" s="26">
        <v>0</v>
      </c>
      <c r="Q1478" s="26">
        <v>0</v>
      </c>
    </row>
    <row r="1479" spans="1:17">
      <c r="A1479" s="32">
        <v>44372</v>
      </c>
      <c r="B1479" t="s">
        <v>153</v>
      </c>
      <c r="C1479">
        <v>787988</v>
      </c>
      <c r="D1479">
        <v>15329672</v>
      </c>
      <c r="F1479" t="s">
        <v>276</v>
      </c>
      <c r="G1479" t="s">
        <v>276</v>
      </c>
      <c r="H1479">
        <v>17910</v>
      </c>
      <c r="I1479" t="s">
        <v>276</v>
      </c>
      <c r="J1479">
        <v>590</v>
      </c>
      <c r="K1479" t="s">
        <v>276</v>
      </c>
      <c r="L1479" t="s">
        <v>276</v>
      </c>
      <c r="M1479">
        <v>755178</v>
      </c>
      <c r="N1479">
        <v>14593</v>
      </c>
      <c r="O1479" s="26">
        <v>771029</v>
      </c>
      <c r="P1479" s="26">
        <v>706982</v>
      </c>
      <c r="Q1479" s="26">
        <v>0</v>
      </c>
    </row>
    <row r="1480" spans="1:17">
      <c r="A1480" s="32">
        <v>44372</v>
      </c>
      <c r="B1480" t="s">
        <v>154</v>
      </c>
      <c r="C1480">
        <v>3079</v>
      </c>
      <c r="D1480">
        <v>752301</v>
      </c>
      <c r="E1480" t="s">
        <v>276</v>
      </c>
      <c r="F1480" t="s">
        <v>276</v>
      </c>
      <c r="G1480" t="s">
        <v>276</v>
      </c>
      <c r="H1480">
        <v>94</v>
      </c>
      <c r="I1480" t="s">
        <v>276</v>
      </c>
      <c r="J1480">
        <v>0</v>
      </c>
      <c r="K1480" t="s">
        <v>276</v>
      </c>
      <c r="L1480" t="s">
        <v>276</v>
      </c>
      <c r="M1480">
        <v>2980</v>
      </c>
      <c r="N1480">
        <v>5</v>
      </c>
      <c r="O1480" s="26">
        <v>0</v>
      </c>
      <c r="P1480" s="26">
        <v>0</v>
      </c>
      <c r="Q1480" s="26">
        <v>0</v>
      </c>
    </row>
    <row r="1481" spans="1:17">
      <c r="A1481" s="32">
        <v>44372</v>
      </c>
      <c r="B1481" t="s">
        <v>155</v>
      </c>
      <c r="C1481">
        <v>15</v>
      </c>
      <c r="D1481">
        <v>829</v>
      </c>
      <c r="E1481" t="s">
        <v>276</v>
      </c>
      <c r="F1481" t="s">
        <v>276</v>
      </c>
      <c r="G1481" t="s">
        <v>276</v>
      </c>
      <c r="H1481">
        <v>0</v>
      </c>
      <c r="I1481" t="s">
        <v>276</v>
      </c>
      <c r="J1481">
        <v>0</v>
      </c>
      <c r="K1481" t="s">
        <v>276</v>
      </c>
      <c r="L1481" t="s">
        <v>276</v>
      </c>
      <c r="M1481">
        <v>15</v>
      </c>
      <c r="N1481">
        <v>0</v>
      </c>
      <c r="O1481" s="26">
        <v>0</v>
      </c>
      <c r="P1481" s="26">
        <v>0</v>
      </c>
      <c r="Q1481" s="26">
        <v>0</v>
      </c>
    </row>
    <row r="1482" spans="1:17">
      <c r="A1482" s="32">
        <v>44373</v>
      </c>
      <c r="B1482" t="s">
        <v>153</v>
      </c>
      <c r="C1482">
        <v>789735</v>
      </c>
      <c r="D1482">
        <v>15419331</v>
      </c>
      <c r="F1482" t="s">
        <v>276</v>
      </c>
      <c r="G1482" t="s">
        <v>276</v>
      </c>
      <c r="H1482">
        <v>17349</v>
      </c>
      <c r="I1482" t="s">
        <v>276</v>
      </c>
      <c r="J1482">
        <v>577</v>
      </c>
      <c r="K1482" t="s">
        <v>276</v>
      </c>
      <c r="L1482" t="s">
        <v>276</v>
      </c>
      <c r="M1482">
        <v>757227</v>
      </c>
      <c r="N1482">
        <v>14621</v>
      </c>
      <c r="O1482" s="26">
        <v>757674</v>
      </c>
      <c r="P1482" s="26">
        <v>590899</v>
      </c>
      <c r="Q1482" s="26">
        <v>0</v>
      </c>
    </row>
    <row r="1483" spans="1:17">
      <c r="A1483" s="32">
        <v>44373</v>
      </c>
      <c r="B1483" t="s">
        <v>154</v>
      </c>
      <c r="C1483">
        <v>3082</v>
      </c>
      <c r="D1483">
        <v>754682</v>
      </c>
      <c r="E1483" t="s">
        <v>276</v>
      </c>
      <c r="F1483" t="s">
        <v>276</v>
      </c>
      <c r="G1483" t="s">
        <v>276</v>
      </c>
      <c r="H1483">
        <v>76</v>
      </c>
      <c r="I1483" t="s">
        <v>276</v>
      </c>
      <c r="J1483">
        <v>0</v>
      </c>
      <c r="K1483" t="s">
        <v>276</v>
      </c>
      <c r="L1483" t="s">
        <v>276</v>
      </c>
      <c r="M1483">
        <v>3001</v>
      </c>
      <c r="N1483">
        <v>5</v>
      </c>
      <c r="O1483" s="26">
        <v>0</v>
      </c>
      <c r="P1483" s="26">
        <v>0</v>
      </c>
      <c r="Q1483" s="26">
        <v>0</v>
      </c>
    </row>
    <row r="1484" spans="1:17">
      <c r="A1484" s="32">
        <v>44373</v>
      </c>
      <c r="B1484" t="s">
        <v>155</v>
      </c>
      <c r="C1484">
        <v>15</v>
      </c>
      <c r="D1484">
        <v>829</v>
      </c>
      <c r="E1484" t="s">
        <v>276</v>
      </c>
      <c r="F1484" t="s">
        <v>276</v>
      </c>
      <c r="G1484" t="s">
        <v>276</v>
      </c>
      <c r="H1484">
        <v>0</v>
      </c>
      <c r="I1484" t="s">
        <v>276</v>
      </c>
      <c r="J1484">
        <v>0</v>
      </c>
      <c r="K1484" t="s">
        <v>276</v>
      </c>
      <c r="L1484" t="s">
        <v>276</v>
      </c>
      <c r="M1484">
        <v>15</v>
      </c>
      <c r="N1484">
        <v>0</v>
      </c>
      <c r="O1484" s="26">
        <v>0</v>
      </c>
      <c r="P1484" s="26">
        <v>0</v>
      </c>
      <c r="Q1484" s="26">
        <v>0</v>
      </c>
    </row>
    <row r="1485" spans="1:17">
      <c r="A1485" s="32">
        <v>44374</v>
      </c>
      <c r="B1485" t="s">
        <v>153</v>
      </c>
      <c r="C1485">
        <v>791346</v>
      </c>
      <c r="D1485">
        <v>15462476</v>
      </c>
      <c r="F1485" t="s">
        <v>276</v>
      </c>
      <c r="G1485" t="s">
        <v>276</v>
      </c>
      <c r="H1485">
        <v>17210</v>
      </c>
      <c r="I1485" t="s">
        <v>276</v>
      </c>
      <c r="J1485">
        <v>567</v>
      </c>
      <c r="K1485" t="s">
        <v>276</v>
      </c>
      <c r="L1485" t="s">
        <v>276</v>
      </c>
      <c r="M1485">
        <v>758887</v>
      </c>
      <c r="N1485">
        <v>14652</v>
      </c>
      <c r="O1485" s="26">
        <v>784935</v>
      </c>
      <c r="P1485" s="26">
        <v>543318</v>
      </c>
      <c r="Q1485" s="26">
        <v>0</v>
      </c>
    </row>
    <row r="1486" spans="1:17">
      <c r="A1486" s="32">
        <v>44374</v>
      </c>
      <c r="B1486" t="s">
        <v>154</v>
      </c>
      <c r="C1486">
        <v>3096</v>
      </c>
      <c r="D1486">
        <v>757993</v>
      </c>
      <c r="E1486" t="s">
        <v>276</v>
      </c>
      <c r="F1486" t="s">
        <v>276</v>
      </c>
      <c r="G1486" t="s">
        <v>276</v>
      </c>
      <c r="H1486">
        <v>81</v>
      </c>
      <c r="I1486" t="s">
        <v>276</v>
      </c>
      <c r="J1486">
        <v>0</v>
      </c>
      <c r="K1486" t="s">
        <v>276</v>
      </c>
      <c r="L1486" t="s">
        <v>276</v>
      </c>
      <c r="M1486">
        <v>3010</v>
      </c>
      <c r="N1486">
        <v>5</v>
      </c>
      <c r="O1486" s="26">
        <v>0</v>
      </c>
      <c r="P1486" s="26">
        <v>0</v>
      </c>
      <c r="Q1486" s="26">
        <v>0</v>
      </c>
    </row>
    <row r="1487" spans="1:17">
      <c r="A1487" s="32">
        <v>44374</v>
      </c>
      <c r="B1487" t="s">
        <v>155</v>
      </c>
      <c r="C1487">
        <v>15</v>
      </c>
      <c r="D1487">
        <v>829</v>
      </c>
      <c r="E1487" t="s">
        <v>276</v>
      </c>
      <c r="F1487" t="s">
        <v>276</v>
      </c>
      <c r="G1487" t="s">
        <v>276</v>
      </c>
      <c r="H1487">
        <v>0</v>
      </c>
      <c r="I1487" t="s">
        <v>276</v>
      </c>
      <c r="J1487">
        <v>0</v>
      </c>
      <c r="K1487" t="s">
        <v>276</v>
      </c>
      <c r="L1487" t="s">
        <v>276</v>
      </c>
      <c r="M1487">
        <v>15</v>
      </c>
      <c r="N1487">
        <v>0</v>
      </c>
      <c r="O1487" s="26">
        <v>0</v>
      </c>
      <c r="P1487" s="26">
        <v>0</v>
      </c>
      <c r="Q1487" s="26">
        <v>0</v>
      </c>
    </row>
    <row r="1488" spans="1:17">
      <c r="A1488" s="32">
        <v>44375</v>
      </c>
      <c r="B1488" t="s">
        <v>153</v>
      </c>
      <c r="C1488">
        <v>792641</v>
      </c>
      <c r="D1488">
        <v>15483614</v>
      </c>
      <c r="F1488" t="s">
        <v>276</v>
      </c>
      <c r="G1488" t="s">
        <v>276</v>
      </c>
      <c r="H1488">
        <v>17017</v>
      </c>
      <c r="I1488" t="s">
        <v>276</v>
      </c>
      <c r="J1488">
        <v>564</v>
      </c>
      <c r="K1488" t="s">
        <v>276</v>
      </c>
      <c r="L1488" t="s">
        <v>276</v>
      </c>
      <c r="M1488">
        <v>760339</v>
      </c>
      <c r="N1488">
        <v>14664</v>
      </c>
      <c r="O1488" s="26">
        <v>810679</v>
      </c>
      <c r="P1488" s="26">
        <v>710704</v>
      </c>
      <c r="Q1488" s="26">
        <v>0</v>
      </c>
    </row>
    <row r="1489" spans="1:17">
      <c r="A1489" s="32">
        <v>44375</v>
      </c>
      <c r="B1489" t="s">
        <v>154</v>
      </c>
      <c r="C1489">
        <v>3100</v>
      </c>
      <c r="D1489">
        <v>760712</v>
      </c>
      <c r="E1489" t="s">
        <v>276</v>
      </c>
      <c r="F1489" t="s">
        <v>276</v>
      </c>
      <c r="G1489" t="s">
        <v>276</v>
      </c>
      <c r="H1489">
        <v>85</v>
      </c>
      <c r="I1489" t="s">
        <v>276</v>
      </c>
      <c r="J1489">
        <v>0</v>
      </c>
      <c r="K1489" t="s">
        <v>276</v>
      </c>
      <c r="L1489" t="s">
        <v>276</v>
      </c>
      <c r="M1489">
        <v>3010</v>
      </c>
      <c r="N1489">
        <v>5</v>
      </c>
      <c r="O1489" s="26">
        <v>0</v>
      </c>
      <c r="P1489" s="26">
        <v>0</v>
      </c>
      <c r="Q1489" s="26">
        <v>0</v>
      </c>
    </row>
    <row r="1490" spans="1:17">
      <c r="A1490" s="32">
        <v>44375</v>
      </c>
      <c r="B1490" t="s">
        <v>155</v>
      </c>
      <c r="C1490">
        <v>15</v>
      </c>
      <c r="D1490">
        <v>829</v>
      </c>
      <c r="E1490" t="s">
        <v>276</v>
      </c>
      <c r="F1490" t="s">
        <v>276</v>
      </c>
      <c r="G1490" t="s">
        <v>276</v>
      </c>
      <c r="H1490">
        <v>0</v>
      </c>
      <c r="I1490" t="s">
        <v>276</v>
      </c>
      <c r="J1490">
        <v>0</v>
      </c>
      <c r="K1490" t="s">
        <v>276</v>
      </c>
      <c r="L1490" t="s">
        <v>276</v>
      </c>
      <c r="M1490">
        <v>15</v>
      </c>
      <c r="N1490">
        <v>0</v>
      </c>
      <c r="O1490" s="26">
        <v>0</v>
      </c>
      <c r="P1490" s="26">
        <v>0</v>
      </c>
      <c r="Q1490" s="26">
        <v>0</v>
      </c>
    </row>
    <row r="1491" spans="1:17">
      <c r="A1491" s="32">
        <v>44376</v>
      </c>
      <c r="B1491" t="s">
        <v>153</v>
      </c>
      <c r="C1491">
        <v>793701</v>
      </c>
      <c r="D1491">
        <v>15546229</v>
      </c>
      <c r="F1491" t="s">
        <v>276</v>
      </c>
      <c r="G1491" t="s">
        <v>276</v>
      </c>
      <c r="H1491">
        <v>16531</v>
      </c>
      <c r="I1491" t="s">
        <v>276</v>
      </c>
      <c r="J1491">
        <v>552</v>
      </c>
      <c r="K1491" t="s">
        <v>276</v>
      </c>
      <c r="L1491" t="s">
        <v>276</v>
      </c>
      <c r="M1491">
        <v>761879</v>
      </c>
      <c r="N1491">
        <v>14700</v>
      </c>
      <c r="O1491" s="26">
        <v>825737</v>
      </c>
      <c r="P1491" s="26">
        <v>747692</v>
      </c>
      <c r="Q1491" s="26">
        <v>0</v>
      </c>
    </row>
    <row r="1492" spans="1:17">
      <c r="A1492" s="32">
        <v>44376</v>
      </c>
      <c r="B1492" t="s">
        <v>154</v>
      </c>
      <c r="C1492">
        <v>3113</v>
      </c>
      <c r="D1492">
        <v>764904</v>
      </c>
      <c r="E1492" t="s">
        <v>276</v>
      </c>
      <c r="F1492" t="s">
        <v>276</v>
      </c>
      <c r="G1492" t="s">
        <v>276</v>
      </c>
      <c r="H1492">
        <v>89</v>
      </c>
      <c r="I1492" t="s">
        <v>276</v>
      </c>
      <c r="J1492">
        <v>0</v>
      </c>
      <c r="K1492" t="s">
        <v>276</v>
      </c>
      <c r="L1492" t="s">
        <v>276</v>
      </c>
      <c r="M1492">
        <v>3019</v>
      </c>
      <c r="N1492">
        <v>5</v>
      </c>
      <c r="O1492" s="26">
        <v>0</v>
      </c>
      <c r="P1492" s="26">
        <v>0</v>
      </c>
      <c r="Q1492" s="26">
        <v>0</v>
      </c>
    </row>
    <row r="1493" spans="1:17">
      <c r="A1493" s="32">
        <v>44376</v>
      </c>
      <c r="B1493" t="s">
        <v>155</v>
      </c>
      <c r="C1493">
        <v>15</v>
      </c>
      <c r="D1493">
        <v>829</v>
      </c>
      <c r="E1493" t="s">
        <v>276</v>
      </c>
      <c r="F1493" t="s">
        <v>276</v>
      </c>
      <c r="G1493" t="s">
        <v>276</v>
      </c>
      <c r="H1493">
        <v>0</v>
      </c>
      <c r="I1493" t="s">
        <v>276</v>
      </c>
      <c r="J1493">
        <v>0</v>
      </c>
      <c r="K1493" t="s">
        <v>276</v>
      </c>
      <c r="L1493" t="s">
        <v>276</v>
      </c>
      <c r="M1493">
        <v>15</v>
      </c>
      <c r="N1493">
        <v>0</v>
      </c>
      <c r="O1493" s="26">
        <v>0</v>
      </c>
      <c r="P1493" s="26">
        <v>0</v>
      </c>
      <c r="Q1493" s="26">
        <v>0</v>
      </c>
    </row>
    <row r="1494" spans="1:17">
      <c r="A1494" s="32">
        <v>44377</v>
      </c>
      <c r="B1494" t="s">
        <v>153</v>
      </c>
      <c r="C1494">
        <v>795026</v>
      </c>
      <c r="D1494">
        <v>15608145</v>
      </c>
      <c r="F1494" t="s">
        <v>276</v>
      </c>
      <c r="G1494" t="s">
        <v>276</v>
      </c>
      <c r="H1494">
        <v>16159</v>
      </c>
      <c r="I1494" t="s">
        <v>276</v>
      </c>
      <c r="J1494">
        <v>523</v>
      </c>
      <c r="K1494" t="s">
        <v>276</v>
      </c>
      <c r="L1494" t="s">
        <v>276</v>
      </c>
      <c r="M1494">
        <v>763569</v>
      </c>
      <c r="N1494">
        <v>14735</v>
      </c>
      <c r="O1494" s="26">
        <v>860411</v>
      </c>
      <c r="P1494" s="26">
        <v>736113</v>
      </c>
      <c r="Q1494" s="26">
        <v>0</v>
      </c>
    </row>
    <row r="1495" spans="1:17">
      <c r="A1495" s="32">
        <v>44377</v>
      </c>
      <c r="B1495" t="s">
        <v>154</v>
      </c>
      <c r="C1495">
        <v>3118</v>
      </c>
      <c r="D1495">
        <v>766834</v>
      </c>
      <c r="E1495" t="s">
        <v>276</v>
      </c>
      <c r="F1495" t="s">
        <v>276</v>
      </c>
      <c r="G1495" t="s">
        <v>276</v>
      </c>
      <c r="H1495">
        <v>81</v>
      </c>
      <c r="I1495" t="s">
        <v>276</v>
      </c>
      <c r="J1495">
        <v>0</v>
      </c>
      <c r="K1495" t="s">
        <v>276</v>
      </c>
      <c r="L1495" t="s">
        <v>276</v>
      </c>
      <c r="M1495">
        <v>3032</v>
      </c>
      <c r="N1495">
        <v>5</v>
      </c>
      <c r="O1495" s="26">
        <v>0</v>
      </c>
      <c r="P1495" s="26">
        <v>0</v>
      </c>
      <c r="Q1495" s="26">
        <v>0</v>
      </c>
    </row>
    <row r="1496" spans="1:17">
      <c r="A1496" s="32">
        <v>44377</v>
      </c>
      <c r="B1496" t="s">
        <v>155</v>
      </c>
      <c r="C1496">
        <v>15</v>
      </c>
      <c r="D1496">
        <v>829</v>
      </c>
      <c r="E1496" t="s">
        <v>276</v>
      </c>
      <c r="F1496" t="s">
        <v>276</v>
      </c>
      <c r="G1496" t="s">
        <v>276</v>
      </c>
      <c r="H1496">
        <v>0</v>
      </c>
      <c r="I1496" t="s">
        <v>276</v>
      </c>
      <c r="J1496">
        <v>0</v>
      </c>
      <c r="K1496" t="s">
        <v>276</v>
      </c>
      <c r="L1496" t="s">
        <v>276</v>
      </c>
      <c r="M1496">
        <v>15</v>
      </c>
      <c r="N1496">
        <v>0</v>
      </c>
      <c r="O1496" s="26">
        <v>0</v>
      </c>
      <c r="P1496" s="26">
        <v>0</v>
      </c>
      <c r="Q1496" s="26">
        <v>0</v>
      </c>
    </row>
    <row r="1497" spans="1:17">
      <c r="A1497" s="32">
        <v>44378</v>
      </c>
      <c r="B1497" t="s">
        <v>153</v>
      </c>
      <c r="C1497">
        <v>796835</v>
      </c>
      <c r="D1497">
        <v>15675721</v>
      </c>
      <c r="F1497" t="s">
        <v>276</v>
      </c>
      <c r="G1497" t="s">
        <v>276</v>
      </c>
      <c r="H1497">
        <v>16272</v>
      </c>
      <c r="I1497" t="s">
        <v>276</v>
      </c>
      <c r="J1497">
        <v>517</v>
      </c>
      <c r="K1497" t="s">
        <v>276</v>
      </c>
      <c r="L1497" t="s">
        <v>276</v>
      </c>
      <c r="M1497">
        <v>765277</v>
      </c>
      <c r="N1497">
        <v>14776</v>
      </c>
      <c r="O1497" s="26">
        <v>672187</v>
      </c>
      <c r="P1497" s="26">
        <v>716656</v>
      </c>
      <c r="Q1497" s="26">
        <v>0</v>
      </c>
    </row>
    <row r="1498" spans="1:17">
      <c r="A1498" s="32">
        <v>44378</v>
      </c>
      <c r="B1498" t="s">
        <v>154</v>
      </c>
      <c r="C1498">
        <v>3128</v>
      </c>
      <c r="D1498">
        <v>768999</v>
      </c>
      <c r="E1498" t="s">
        <v>276</v>
      </c>
      <c r="F1498" t="s">
        <v>276</v>
      </c>
      <c r="G1498" t="s">
        <v>276</v>
      </c>
      <c r="H1498">
        <v>87</v>
      </c>
      <c r="I1498" t="s">
        <v>276</v>
      </c>
      <c r="J1498">
        <v>0</v>
      </c>
      <c r="K1498" t="s">
        <v>276</v>
      </c>
      <c r="L1498" t="s">
        <v>276</v>
      </c>
      <c r="M1498">
        <v>3036</v>
      </c>
      <c r="N1498">
        <v>5</v>
      </c>
      <c r="O1498" s="26">
        <v>0</v>
      </c>
      <c r="P1498" s="26">
        <v>0</v>
      </c>
      <c r="Q1498" s="26">
        <v>0</v>
      </c>
    </row>
    <row r="1499" spans="1:17">
      <c r="A1499" s="32">
        <v>44378</v>
      </c>
      <c r="B1499" t="s">
        <v>155</v>
      </c>
      <c r="C1499">
        <v>15</v>
      </c>
      <c r="D1499">
        <v>829</v>
      </c>
      <c r="E1499" t="s">
        <v>276</v>
      </c>
      <c r="F1499" t="s">
        <v>276</v>
      </c>
      <c r="G1499" t="s">
        <v>276</v>
      </c>
      <c r="H1499">
        <v>0</v>
      </c>
      <c r="I1499" t="s">
        <v>276</v>
      </c>
      <c r="J1499">
        <v>0</v>
      </c>
      <c r="K1499" t="s">
        <v>276</v>
      </c>
      <c r="L1499" t="s">
        <v>276</v>
      </c>
      <c r="M1499">
        <v>15</v>
      </c>
      <c r="N1499">
        <v>0</v>
      </c>
      <c r="O1499" s="26">
        <v>0</v>
      </c>
      <c r="P1499" s="26">
        <v>0</v>
      </c>
      <c r="Q1499" s="26">
        <v>0</v>
      </c>
    </row>
    <row r="1500" spans="1:17">
      <c r="A1500" s="32">
        <v>44379</v>
      </c>
      <c r="B1500" t="s">
        <v>153</v>
      </c>
      <c r="C1500">
        <v>798573</v>
      </c>
      <c r="D1500">
        <v>15752784</v>
      </c>
      <c r="F1500" t="s">
        <v>276</v>
      </c>
      <c r="G1500" t="s">
        <v>276</v>
      </c>
      <c r="H1500">
        <v>16249</v>
      </c>
      <c r="I1500" t="s">
        <v>276</v>
      </c>
      <c r="J1500">
        <v>511</v>
      </c>
      <c r="K1500" t="s">
        <v>276</v>
      </c>
      <c r="L1500" t="s">
        <v>276</v>
      </c>
      <c r="M1500">
        <v>766949</v>
      </c>
      <c r="N1500">
        <v>14797</v>
      </c>
      <c r="O1500" s="26">
        <v>622301</v>
      </c>
      <c r="P1500" s="26">
        <v>726655</v>
      </c>
      <c r="Q1500" s="26">
        <v>0</v>
      </c>
    </row>
    <row r="1501" spans="1:17">
      <c r="A1501" s="32">
        <v>44379</v>
      </c>
      <c r="B1501" t="s">
        <v>154</v>
      </c>
      <c r="C1501">
        <v>3133</v>
      </c>
      <c r="D1501">
        <v>771923</v>
      </c>
      <c r="E1501" t="s">
        <v>276</v>
      </c>
      <c r="F1501" t="s">
        <v>276</v>
      </c>
      <c r="G1501" t="s">
        <v>276</v>
      </c>
      <c r="H1501">
        <v>84</v>
      </c>
      <c r="I1501" t="s">
        <v>276</v>
      </c>
      <c r="J1501">
        <v>0</v>
      </c>
      <c r="K1501" t="s">
        <v>276</v>
      </c>
      <c r="L1501" t="s">
        <v>276</v>
      </c>
      <c r="M1501">
        <v>3044</v>
      </c>
      <c r="N1501">
        <v>5</v>
      </c>
      <c r="O1501" s="26">
        <v>0</v>
      </c>
      <c r="P1501" s="26">
        <v>0</v>
      </c>
      <c r="Q1501" s="26">
        <v>0</v>
      </c>
    </row>
    <row r="1502" spans="1:17">
      <c r="A1502" s="32">
        <v>44379</v>
      </c>
      <c r="B1502" t="s">
        <v>155</v>
      </c>
      <c r="C1502">
        <v>15</v>
      </c>
      <c r="D1502">
        <v>829</v>
      </c>
      <c r="E1502" t="s">
        <v>276</v>
      </c>
      <c r="F1502" t="s">
        <v>276</v>
      </c>
      <c r="G1502" t="s">
        <v>276</v>
      </c>
      <c r="H1502">
        <v>0</v>
      </c>
      <c r="I1502" t="s">
        <v>276</v>
      </c>
      <c r="J1502">
        <v>0</v>
      </c>
      <c r="K1502" t="s">
        <v>276</v>
      </c>
      <c r="L1502" t="s">
        <v>276</v>
      </c>
      <c r="M1502">
        <v>15</v>
      </c>
      <c r="N1502">
        <v>0</v>
      </c>
      <c r="O1502" s="26">
        <v>0</v>
      </c>
      <c r="P1502" s="26">
        <v>0</v>
      </c>
      <c r="Q1502" s="26">
        <v>0</v>
      </c>
    </row>
    <row r="1503" spans="1:17">
      <c r="A1503" s="32">
        <v>44380</v>
      </c>
      <c r="B1503" t="s">
        <v>153</v>
      </c>
      <c r="C1503">
        <v>800333</v>
      </c>
      <c r="D1503">
        <v>15819828</v>
      </c>
      <c r="F1503" t="s">
        <v>276</v>
      </c>
      <c r="G1503" t="s">
        <v>276</v>
      </c>
      <c r="H1503">
        <v>16192</v>
      </c>
      <c r="I1503" t="s">
        <v>276</v>
      </c>
      <c r="J1503">
        <v>501</v>
      </c>
      <c r="K1503" t="s">
        <v>276</v>
      </c>
      <c r="L1503" t="s">
        <v>276</v>
      </c>
      <c r="M1503">
        <v>768722</v>
      </c>
      <c r="N1503">
        <v>14819</v>
      </c>
      <c r="O1503" s="26">
        <v>888216</v>
      </c>
      <c r="P1503" s="26">
        <v>613799</v>
      </c>
      <c r="Q1503" s="26">
        <v>0</v>
      </c>
    </row>
    <row r="1504" spans="1:17">
      <c r="A1504" s="32">
        <v>44380</v>
      </c>
      <c r="B1504" t="s">
        <v>154</v>
      </c>
      <c r="C1504">
        <v>3144</v>
      </c>
      <c r="D1504">
        <v>775415</v>
      </c>
      <c r="E1504" t="s">
        <v>276</v>
      </c>
      <c r="F1504" t="s">
        <v>276</v>
      </c>
      <c r="G1504" t="s">
        <v>276</v>
      </c>
      <c r="H1504">
        <v>92</v>
      </c>
      <c r="I1504" t="s">
        <v>276</v>
      </c>
      <c r="J1504">
        <v>0</v>
      </c>
      <c r="K1504" t="s">
        <v>276</v>
      </c>
      <c r="L1504" t="s">
        <v>276</v>
      </c>
      <c r="M1504">
        <v>3047</v>
      </c>
      <c r="N1504">
        <v>5</v>
      </c>
      <c r="O1504" s="26">
        <v>0</v>
      </c>
      <c r="P1504" s="26">
        <v>0</v>
      </c>
      <c r="Q1504" s="26">
        <v>0</v>
      </c>
    </row>
    <row r="1505" spans="1:17">
      <c r="A1505" s="32">
        <v>44380</v>
      </c>
      <c r="B1505" t="s">
        <v>155</v>
      </c>
      <c r="C1505">
        <v>15</v>
      </c>
      <c r="D1505">
        <v>829</v>
      </c>
      <c r="E1505" t="s">
        <v>276</v>
      </c>
      <c r="F1505" t="s">
        <v>276</v>
      </c>
      <c r="G1505" t="s">
        <v>276</v>
      </c>
      <c r="H1505">
        <v>0</v>
      </c>
      <c r="I1505" t="s">
        <v>276</v>
      </c>
      <c r="J1505">
        <v>0</v>
      </c>
      <c r="K1505" t="s">
        <v>276</v>
      </c>
      <c r="L1505" t="s">
        <v>276</v>
      </c>
      <c r="M1505">
        <v>15</v>
      </c>
      <c r="N1505">
        <v>0</v>
      </c>
      <c r="O1505" s="26">
        <v>0</v>
      </c>
      <c r="P1505" s="26">
        <v>0</v>
      </c>
      <c r="Q1505" s="26">
        <v>0</v>
      </c>
    </row>
    <row r="1506" spans="1:17">
      <c r="A1506" s="32">
        <v>44381</v>
      </c>
      <c r="B1506" t="s">
        <v>153</v>
      </c>
      <c r="C1506">
        <v>802203</v>
      </c>
      <c r="D1506">
        <v>15857880</v>
      </c>
      <c r="F1506" t="s">
        <v>276</v>
      </c>
      <c r="G1506" t="s">
        <v>276</v>
      </c>
      <c r="H1506">
        <v>16350</v>
      </c>
      <c r="I1506" t="s">
        <v>276</v>
      </c>
      <c r="J1506">
        <v>496</v>
      </c>
      <c r="K1506" t="s">
        <v>276</v>
      </c>
      <c r="L1506" t="s">
        <v>276</v>
      </c>
      <c r="M1506">
        <v>770414</v>
      </c>
      <c r="N1506">
        <v>14837</v>
      </c>
      <c r="O1506" s="26">
        <v>840034</v>
      </c>
      <c r="P1506" s="26">
        <v>544105</v>
      </c>
      <c r="Q1506" s="26">
        <v>0</v>
      </c>
    </row>
    <row r="1507" spans="1:17">
      <c r="A1507" s="32">
        <v>44381</v>
      </c>
      <c r="B1507" t="s">
        <v>154</v>
      </c>
      <c r="C1507">
        <v>3158</v>
      </c>
      <c r="D1507">
        <v>779294</v>
      </c>
      <c r="E1507" t="s">
        <v>276</v>
      </c>
      <c r="F1507" t="s">
        <v>276</v>
      </c>
      <c r="G1507" t="s">
        <v>276</v>
      </c>
      <c r="H1507">
        <v>102</v>
      </c>
      <c r="I1507" t="s">
        <v>276</v>
      </c>
      <c r="J1507">
        <v>0</v>
      </c>
      <c r="K1507" t="s">
        <v>276</v>
      </c>
      <c r="L1507" t="s">
        <v>276</v>
      </c>
      <c r="M1507">
        <v>3051</v>
      </c>
      <c r="N1507">
        <v>5</v>
      </c>
      <c r="O1507" s="26">
        <v>0</v>
      </c>
      <c r="P1507" s="26">
        <v>0</v>
      </c>
      <c r="Q1507" s="26">
        <v>0</v>
      </c>
    </row>
    <row r="1508" spans="1:17">
      <c r="A1508" s="32">
        <v>44381</v>
      </c>
      <c r="B1508" t="s">
        <v>155</v>
      </c>
      <c r="C1508">
        <v>15</v>
      </c>
      <c r="D1508">
        <v>829</v>
      </c>
      <c r="E1508" t="s">
        <v>276</v>
      </c>
      <c r="F1508" t="s">
        <v>276</v>
      </c>
      <c r="G1508" t="s">
        <v>276</v>
      </c>
      <c r="H1508">
        <v>0</v>
      </c>
      <c r="I1508" t="s">
        <v>276</v>
      </c>
      <c r="J1508">
        <v>0</v>
      </c>
      <c r="K1508" t="s">
        <v>276</v>
      </c>
      <c r="L1508" t="s">
        <v>276</v>
      </c>
      <c r="M1508">
        <v>15</v>
      </c>
      <c r="N1508">
        <v>0</v>
      </c>
      <c r="O1508" s="26">
        <v>0</v>
      </c>
      <c r="P1508" s="26">
        <v>0</v>
      </c>
      <c r="Q1508" s="26">
        <v>0</v>
      </c>
    </row>
    <row r="1509" spans="1:17">
      <c r="A1509" s="32">
        <v>44382</v>
      </c>
      <c r="B1509" t="s">
        <v>153</v>
      </c>
      <c r="C1509">
        <v>803652</v>
      </c>
      <c r="D1509">
        <v>15874978</v>
      </c>
      <c r="F1509" t="s">
        <v>276</v>
      </c>
      <c r="G1509" t="s">
        <v>276</v>
      </c>
      <c r="H1509">
        <v>16199</v>
      </c>
      <c r="I1509" t="s">
        <v>276</v>
      </c>
      <c r="J1509">
        <v>491</v>
      </c>
      <c r="K1509" t="s">
        <v>276</v>
      </c>
      <c r="L1509" t="s">
        <v>276</v>
      </c>
      <c r="M1509">
        <v>771975</v>
      </c>
      <c r="N1509">
        <v>14843</v>
      </c>
      <c r="O1509" s="26">
        <v>1001964</v>
      </c>
      <c r="P1509" s="26">
        <v>661270</v>
      </c>
      <c r="Q1509" s="26">
        <v>0</v>
      </c>
    </row>
    <row r="1510" spans="1:17">
      <c r="A1510" s="32">
        <v>44382</v>
      </c>
      <c r="B1510" t="s">
        <v>154</v>
      </c>
      <c r="C1510">
        <v>3167</v>
      </c>
      <c r="D1510">
        <v>782346</v>
      </c>
      <c r="E1510" t="s">
        <v>276</v>
      </c>
      <c r="F1510" t="s">
        <v>276</v>
      </c>
      <c r="G1510" t="s">
        <v>276</v>
      </c>
      <c r="H1510">
        <v>110</v>
      </c>
      <c r="I1510" t="s">
        <v>276</v>
      </c>
      <c r="J1510">
        <v>0</v>
      </c>
      <c r="K1510" t="s">
        <v>276</v>
      </c>
      <c r="L1510" t="s">
        <v>276</v>
      </c>
      <c r="M1510">
        <v>3052</v>
      </c>
      <c r="N1510">
        <v>5</v>
      </c>
      <c r="O1510" s="26">
        <v>0</v>
      </c>
      <c r="P1510" s="26">
        <v>0</v>
      </c>
      <c r="Q1510" s="26">
        <v>0</v>
      </c>
    </row>
    <row r="1511" spans="1:17">
      <c r="A1511" s="32">
        <v>44382</v>
      </c>
      <c r="B1511" t="s">
        <v>155</v>
      </c>
      <c r="C1511">
        <v>15</v>
      </c>
      <c r="D1511">
        <v>829</v>
      </c>
      <c r="E1511" t="s">
        <v>276</v>
      </c>
      <c r="F1511" t="s">
        <v>276</v>
      </c>
      <c r="G1511" t="s">
        <v>276</v>
      </c>
      <c r="H1511">
        <v>0</v>
      </c>
      <c r="I1511" t="s">
        <v>276</v>
      </c>
      <c r="J1511">
        <v>0</v>
      </c>
      <c r="K1511" t="s">
        <v>276</v>
      </c>
      <c r="L1511" t="s">
        <v>276</v>
      </c>
      <c r="M1511">
        <v>15</v>
      </c>
      <c r="N1511">
        <v>0</v>
      </c>
      <c r="O1511" s="26">
        <v>0</v>
      </c>
      <c r="P1511" s="26">
        <v>0</v>
      </c>
      <c r="Q1511" s="26">
        <v>0</v>
      </c>
    </row>
    <row r="1512" spans="1:17">
      <c r="A1512" s="32">
        <v>44383</v>
      </c>
      <c r="B1512" t="s">
        <v>153</v>
      </c>
      <c r="C1512">
        <v>804760</v>
      </c>
      <c r="D1512">
        <v>15933684</v>
      </c>
      <c r="F1512" t="s">
        <v>276</v>
      </c>
      <c r="G1512" t="s">
        <v>276</v>
      </c>
      <c r="H1512">
        <v>15739</v>
      </c>
      <c r="I1512" t="s">
        <v>276</v>
      </c>
      <c r="J1512">
        <v>481</v>
      </c>
      <c r="K1512" t="s">
        <v>276</v>
      </c>
      <c r="L1512" t="s">
        <v>276</v>
      </c>
      <c r="M1512">
        <v>773568</v>
      </c>
      <c r="N1512">
        <v>14857</v>
      </c>
      <c r="O1512" s="26">
        <v>1040238</v>
      </c>
      <c r="P1512" s="26">
        <v>677057</v>
      </c>
      <c r="Q1512" s="26">
        <v>0</v>
      </c>
    </row>
    <row r="1513" spans="1:17">
      <c r="A1513" s="32">
        <v>44383</v>
      </c>
      <c r="B1513" t="s">
        <v>154</v>
      </c>
      <c r="C1513">
        <v>3176</v>
      </c>
      <c r="D1513">
        <v>786540</v>
      </c>
      <c r="E1513" t="s">
        <v>276</v>
      </c>
      <c r="F1513" t="s">
        <v>276</v>
      </c>
      <c r="G1513" t="s">
        <v>276</v>
      </c>
      <c r="H1513">
        <v>108</v>
      </c>
      <c r="I1513" t="s">
        <v>276</v>
      </c>
      <c r="J1513">
        <v>0</v>
      </c>
      <c r="K1513" t="s">
        <v>276</v>
      </c>
      <c r="L1513" t="s">
        <v>276</v>
      </c>
      <c r="M1513">
        <v>3063</v>
      </c>
      <c r="N1513">
        <v>5</v>
      </c>
      <c r="O1513" s="26">
        <v>0</v>
      </c>
      <c r="P1513" s="26">
        <v>0</v>
      </c>
      <c r="Q1513" s="26">
        <v>0</v>
      </c>
    </row>
    <row r="1514" spans="1:17">
      <c r="A1514" s="32">
        <v>44383</v>
      </c>
      <c r="B1514" t="s">
        <v>155</v>
      </c>
      <c r="C1514">
        <v>15</v>
      </c>
      <c r="D1514">
        <v>829</v>
      </c>
      <c r="E1514" t="s">
        <v>276</v>
      </c>
      <c r="F1514" t="s">
        <v>276</v>
      </c>
      <c r="G1514" t="s">
        <v>276</v>
      </c>
      <c r="H1514">
        <v>0</v>
      </c>
      <c r="I1514" t="s">
        <v>276</v>
      </c>
      <c r="J1514">
        <v>0</v>
      </c>
      <c r="K1514" t="s">
        <v>276</v>
      </c>
      <c r="L1514" t="s">
        <v>276</v>
      </c>
      <c r="M1514">
        <v>15</v>
      </c>
      <c r="N1514">
        <v>0</v>
      </c>
      <c r="O1514" s="26">
        <v>0</v>
      </c>
      <c r="P1514" s="26">
        <v>0</v>
      </c>
      <c r="Q1514" s="26">
        <v>0</v>
      </c>
    </row>
    <row r="1515" spans="1:17">
      <c r="A1515" s="32">
        <v>44384</v>
      </c>
      <c r="B1515" t="s">
        <v>153</v>
      </c>
      <c r="C1515">
        <v>806351</v>
      </c>
      <c r="D1515">
        <v>15987640</v>
      </c>
      <c r="F1515" t="s">
        <v>276</v>
      </c>
      <c r="G1515" t="s">
        <v>276</v>
      </c>
      <c r="H1515">
        <v>15423</v>
      </c>
      <c r="I1515" t="s">
        <v>276</v>
      </c>
      <c r="J1515">
        <v>480</v>
      </c>
      <c r="K1515" t="s">
        <v>276</v>
      </c>
      <c r="L1515" t="s">
        <v>276</v>
      </c>
      <c r="M1515">
        <v>775406</v>
      </c>
      <c r="N1515">
        <v>14879</v>
      </c>
      <c r="O1515" s="26">
        <v>1052583</v>
      </c>
      <c r="P1515" s="26">
        <v>651684</v>
      </c>
      <c r="Q1515" s="26">
        <v>0</v>
      </c>
    </row>
    <row r="1516" spans="1:17">
      <c r="A1516" s="32">
        <v>44384</v>
      </c>
      <c r="B1516" t="s">
        <v>154</v>
      </c>
      <c r="C1516">
        <v>3187</v>
      </c>
      <c r="D1516">
        <v>788972</v>
      </c>
      <c r="E1516" t="s">
        <v>276</v>
      </c>
      <c r="F1516" t="s">
        <v>276</v>
      </c>
      <c r="G1516" t="s">
        <v>276</v>
      </c>
      <c r="H1516">
        <v>111</v>
      </c>
      <c r="I1516" t="s">
        <v>276</v>
      </c>
      <c r="J1516">
        <v>0</v>
      </c>
      <c r="K1516" t="s">
        <v>276</v>
      </c>
      <c r="L1516" t="s">
        <v>276</v>
      </c>
      <c r="M1516">
        <v>3071</v>
      </c>
      <c r="N1516">
        <v>5</v>
      </c>
      <c r="O1516" s="26">
        <v>0</v>
      </c>
      <c r="P1516" s="26">
        <v>0</v>
      </c>
      <c r="Q1516" s="26">
        <v>0</v>
      </c>
    </row>
    <row r="1517" spans="1:17">
      <c r="A1517" s="32">
        <v>44384</v>
      </c>
      <c r="B1517" t="s">
        <v>155</v>
      </c>
      <c r="C1517">
        <v>15</v>
      </c>
      <c r="D1517">
        <v>829</v>
      </c>
      <c r="E1517" t="s">
        <v>276</v>
      </c>
      <c r="F1517" t="s">
        <v>276</v>
      </c>
      <c r="G1517" t="s">
        <v>276</v>
      </c>
      <c r="H1517">
        <v>0</v>
      </c>
      <c r="I1517" t="s">
        <v>276</v>
      </c>
      <c r="J1517">
        <v>0</v>
      </c>
      <c r="K1517" t="s">
        <v>276</v>
      </c>
      <c r="L1517" t="s">
        <v>276</v>
      </c>
      <c r="M1517">
        <v>15</v>
      </c>
      <c r="N1517">
        <v>0</v>
      </c>
      <c r="O1517" s="26">
        <v>0</v>
      </c>
      <c r="P1517" s="26">
        <v>0</v>
      </c>
      <c r="Q1517" s="26">
        <v>0</v>
      </c>
    </row>
    <row r="1518" spans="1:17">
      <c r="A1518" s="32">
        <v>44385</v>
      </c>
      <c r="B1518" t="s">
        <v>153</v>
      </c>
      <c r="C1518">
        <v>808499</v>
      </c>
      <c r="D1518">
        <v>16054126</v>
      </c>
      <c r="F1518" t="s">
        <v>276</v>
      </c>
      <c r="G1518" t="s">
        <v>276</v>
      </c>
      <c r="H1518">
        <v>16127</v>
      </c>
      <c r="I1518" t="s">
        <v>276</v>
      </c>
      <c r="J1518">
        <v>464</v>
      </c>
      <c r="K1518" t="s">
        <v>276</v>
      </c>
      <c r="L1518" t="s">
        <v>276</v>
      </c>
      <c r="M1518">
        <v>776910</v>
      </c>
      <c r="N1518">
        <v>14892</v>
      </c>
      <c r="O1518" s="26">
        <v>1058927</v>
      </c>
      <c r="P1518" s="26">
        <v>648530</v>
      </c>
      <c r="Q1518" s="26">
        <v>0</v>
      </c>
    </row>
    <row r="1519" spans="1:17">
      <c r="A1519" s="32">
        <v>44385</v>
      </c>
      <c r="B1519" t="s">
        <v>154</v>
      </c>
      <c r="C1519">
        <v>3198</v>
      </c>
      <c r="D1519">
        <v>791398</v>
      </c>
      <c r="E1519" t="s">
        <v>276</v>
      </c>
      <c r="F1519" t="s">
        <v>276</v>
      </c>
      <c r="G1519" t="s">
        <v>276</v>
      </c>
      <c r="H1519">
        <v>107</v>
      </c>
      <c r="I1519" t="s">
        <v>276</v>
      </c>
      <c r="J1519">
        <v>0</v>
      </c>
      <c r="K1519" t="s">
        <v>276</v>
      </c>
      <c r="L1519" t="s">
        <v>276</v>
      </c>
      <c r="M1519">
        <v>3086</v>
      </c>
      <c r="N1519">
        <v>5</v>
      </c>
      <c r="O1519" s="26">
        <v>0</v>
      </c>
      <c r="P1519" s="26">
        <v>0</v>
      </c>
      <c r="Q1519" s="26">
        <v>0</v>
      </c>
    </row>
    <row r="1520" spans="1:17">
      <c r="A1520" s="32">
        <v>44385</v>
      </c>
      <c r="B1520" t="s">
        <v>155</v>
      </c>
      <c r="C1520">
        <v>15</v>
      </c>
      <c r="D1520">
        <v>829</v>
      </c>
      <c r="E1520" t="s">
        <v>276</v>
      </c>
      <c r="F1520" t="s">
        <v>276</v>
      </c>
      <c r="G1520" t="s">
        <v>276</v>
      </c>
      <c r="H1520">
        <v>0</v>
      </c>
      <c r="I1520" t="s">
        <v>276</v>
      </c>
      <c r="J1520">
        <v>0</v>
      </c>
      <c r="K1520" t="s">
        <v>276</v>
      </c>
      <c r="L1520" t="s">
        <v>276</v>
      </c>
      <c r="M1520">
        <v>15</v>
      </c>
      <c r="N1520">
        <v>0</v>
      </c>
      <c r="O1520" s="26">
        <v>0</v>
      </c>
      <c r="P1520" s="26">
        <v>0</v>
      </c>
      <c r="Q1520" s="26">
        <v>0</v>
      </c>
    </row>
    <row r="1521" spans="1:17">
      <c r="A1521" s="32">
        <v>44386</v>
      </c>
      <c r="B1521" t="s">
        <v>153</v>
      </c>
      <c r="C1521">
        <v>810756</v>
      </c>
      <c r="D1521">
        <v>16114829</v>
      </c>
      <c r="F1521" t="s">
        <v>276</v>
      </c>
      <c r="G1521" t="s">
        <v>276</v>
      </c>
      <c r="H1521">
        <v>16629</v>
      </c>
      <c r="I1521" t="s">
        <v>276</v>
      </c>
      <c r="J1521">
        <v>441</v>
      </c>
      <c r="K1521" t="s">
        <v>276</v>
      </c>
      <c r="L1521" t="s">
        <v>276</v>
      </c>
      <c r="M1521">
        <v>778510</v>
      </c>
      <c r="N1521">
        <v>14912</v>
      </c>
      <c r="O1521" s="26">
        <v>1065920</v>
      </c>
      <c r="P1521" s="26">
        <v>648276</v>
      </c>
      <c r="Q1521" s="26">
        <v>0</v>
      </c>
    </row>
    <row r="1522" spans="1:17">
      <c r="A1522" s="32">
        <v>44386</v>
      </c>
      <c r="B1522" t="s">
        <v>154</v>
      </c>
      <c r="C1522">
        <v>3205</v>
      </c>
      <c r="D1522">
        <v>794203</v>
      </c>
      <c r="E1522" t="s">
        <v>276</v>
      </c>
      <c r="F1522" t="s">
        <v>276</v>
      </c>
      <c r="G1522" t="s">
        <v>276</v>
      </c>
      <c r="H1522">
        <v>112</v>
      </c>
      <c r="I1522" t="s">
        <v>276</v>
      </c>
      <c r="J1522">
        <v>0</v>
      </c>
      <c r="K1522" t="s">
        <v>276</v>
      </c>
      <c r="L1522" t="s">
        <v>276</v>
      </c>
      <c r="M1522">
        <v>3088</v>
      </c>
      <c r="N1522">
        <v>5</v>
      </c>
      <c r="O1522" s="26">
        <v>0</v>
      </c>
      <c r="P1522" s="26">
        <v>0</v>
      </c>
      <c r="Q1522" s="26">
        <v>0</v>
      </c>
    </row>
    <row r="1523" spans="1:17">
      <c r="A1523" s="32">
        <v>44386</v>
      </c>
      <c r="B1523" t="s">
        <v>155</v>
      </c>
      <c r="C1523">
        <v>15</v>
      </c>
      <c r="D1523">
        <v>829</v>
      </c>
      <c r="E1523" t="s">
        <v>276</v>
      </c>
      <c r="F1523" t="s">
        <v>276</v>
      </c>
      <c r="G1523" t="s">
        <v>276</v>
      </c>
      <c r="H1523">
        <v>0</v>
      </c>
      <c r="I1523" t="s">
        <v>276</v>
      </c>
      <c r="J1523">
        <v>0</v>
      </c>
      <c r="K1523" t="s">
        <v>276</v>
      </c>
      <c r="L1523" t="s">
        <v>276</v>
      </c>
      <c r="M1523">
        <v>15</v>
      </c>
      <c r="N1523">
        <v>0</v>
      </c>
      <c r="O1523" s="26">
        <v>0</v>
      </c>
      <c r="P1523" s="26">
        <v>0</v>
      </c>
      <c r="Q1523" s="26">
        <v>0</v>
      </c>
    </row>
    <row r="1524" spans="1:17">
      <c r="A1524" s="32">
        <v>44387</v>
      </c>
      <c r="B1524" t="s">
        <v>153</v>
      </c>
      <c r="C1524">
        <v>813004</v>
      </c>
      <c r="D1524">
        <v>16186021</v>
      </c>
      <c r="F1524" t="s">
        <v>276</v>
      </c>
      <c r="G1524" t="s">
        <v>276</v>
      </c>
      <c r="H1524">
        <v>17015</v>
      </c>
      <c r="I1524" t="s">
        <v>276</v>
      </c>
      <c r="J1524">
        <v>428</v>
      </c>
      <c r="K1524" t="s">
        <v>276</v>
      </c>
      <c r="L1524" t="s">
        <v>276</v>
      </c>
      <c r="M1524">
        <v>780323</v>
      </c>
      <c r="N1524">
        <v>14928</v>
      </c>
      <c r="O1524" s="26">
        <v>1039044</v>
      </c>
      <c r="P1524" s="26">
        <v>622059</v>
      </c>
      <c r="Q1524" s="26">
        <v>0</v>
      </c>
    </row>
    <row r="1525" spans="1:17">
      <c r="A1525" s="32">
        <v>44387</v>
      </c>
      <c r="B1525" t="s">
        <v>154</v>
      </c>
      <c r="C1525">
        <v>3223</v>
      </c>
      <c r="D1525">
        <v>797554</v>
      </c>
      <c r="E1525" t="s">
        <v>276</v>
      </c>
      <c r="F1525" t="s">
        <v>276</v>
      </c>
      <c r="G1525" t="s">
        <v>276</v>
      </c>
      <c r="H1525">
        <v>127</v>
      </c>
      <c r="I1525" t="s">
        <v>276</v>
      </c>
      <c r="J1525">
        <v>0</v>
      </c>
      <c r="K1525" t="s">
        <v>276</v>
      </c>
      <c r="L1525" t="s">
        <v>276</v>
      </c>
      <c r="M1525">
        <v>3091</v>
      </c>
      <c r="N1525">
        <v>5</v>
      </c>
      <c r="O1525" s="26">
        <v>0</v>
      </c>
      <c r="P1525" s="26">
        <v>0</v>
      </c>
      <c r="Q1525" s="26">
        <v>0</v>
      </c>
    </row>
    <row r="1526" spans="1:17">
      <c r="A1526" s="32">
        <v>44387</v>
      </c>
      <c r="B1526" t="s">
        <v>155</v>
      </c>
      <c r="C1526">
        <v>15</v>
      </c>
      <c r="D1526">
        <v>829</v>
      </c>
      <c r="E1526" t="s">
        <v>276</v>
      </c>
      <c r="F1526" t="s">
        <v>276</v>
      </c>
      <c r="G1526" t="s">
        <v>276</v>
      </c>
      <c r="H1526">
        <v>0</v>
      </c>
      <c r="I1526" t="s">
        <v>276</v>
      </c>
      <c r="J1526">
        <v>0</v>
      </c>
      <c r="K1526" t="s">
        <v>276</v>
      </c>
      <c r="L1526" t="s">
        <v>276</v>
      </c>
      <c r="M1526">
        <v>15</v>
      </c>
      <c r="N1526">
        <v>0</v>
      </c>
      <c r="O1526" s="26">
        <v>0</v>
      </c>
      <c r="P1526" s="26">
        <v>0</v>
      </c>
      <c r="Q1526" s="26">
        <v>0</v>
      </c>
    </row>
    <row r="1527" spans="1:17">
      <c r="A1527" s="32">
        <v>44388</v>
      </c>
      <c r="B1527" t="s">
        <v>153</v>
      </c>
      <c r="C1527">
        <v>815446</v>
      </c>
      <c r="D1527">
        <v>16230144</v>
      </c>
      <c r="F1527" t="s">
        <v>276</v>
      </c>
      <c r="G1527" t="s">
        <v>276</v>
      </c>
      <c r="H1527">
        <v>17906</v>
      </c>
      <c r="I1527" t="s">
        <v>276</v>
      </c>
      <c r="J1527">
        <v>425</v>
      </c>
      <c r="K1527" t="s">
        <v>276</v>
      </c>
      <c r="L1527" t="s">
        <v>276</v>
      </c>
      <c r="M1527">
        <v>781868</v>
      </c>
      <c r="N1527">
        <v>14943</v>
      </c>
      <c r="O1527" s="26">
        <v>765115</v>
      </c>
      <c r="P1527" s="26">
        <v>630213</v>
      </c>
      <c r="Q1527" s="26">
        <v>0</v>
      </c>
    </row>
    <row r="1528" spans="1:17">
      <c r="A1528" s="32">
        <v>44388</v>
      </c>
      <c r="B1528" t="s">
        <v>154</v>
      </c>
      <c r="C1528">
        <v>3229</v>
      </c>
      <c r="D1528">
        <v>801448</v>
      </c>
      <c r="E1528" t="s">
        <v>276</v>
      </c>
      <c r="F1528" t="s">
        <v>276</v>
      </c>
      <c r="G1528" t="s">
        <v>276</v>
      </c>
      <c r="H1528">
        <v>115</v>
      </c>
      <c r="I1528" t="s">
        <v>276</v>
      </c>
      <c r="J1528">
        <v>0</v>
      </c>
      <c r="K1528" t="s">
        <v>276</v>
      </c>
      <c r="L1528" t="s">
        <v>276</v>
      </c>
      <c r="M1528">
        <v>3109</v>
      </c>
      <c r="N1528">
        <v>5</v>
      </c>
      <c r="O1528" s="26">
        <v>0</v>
      </c>
      <c r="P1528" s="26">
        <v>0</v>
      </c>
      <c r="Q1528" s="26">
        <v>0</v>
      </c>
    </row>
    <row r="1529" spans="1:17">
      <c r="A1529" s="32">
        <v>44388</v>
      </c>
      <c r="B1529" t="s">
        <v>155</v>
      </c>
      <c r="C1529">
        <v>15</v>
      </c>
      <c r="D1529">
        <v>829</v>
      </c>
      <c r="E1529" t="s">
        <v>276</v>
      </c>
      <c r="F1529" t="s">
        <v>276</v>
      </c>
      <c r="G1529" t="s">
        <v>276</v>
      </c>
      <c r="H1529">
        <v>0</v>
      </c>
      <c r="I1529" t="s">
        <v>276</v>
      </c>
      <c r="J1529">
        <v>0</v>
      </c>
      <c r="K1529" t="s">
        <v>276</v>
      </c>
      <c r="L1529" t="s">
        <v>276</v>
      </c>
      <c r="M1529">
        <v>15</v>
      </c>
      <c r="N1529">
        <v>0</v>
      </c>
      <c r="O1529" s="26">
        <v>0</v>
      </c>
      <c r="P1529" s="26">
        <v>0</v>
      </c>
      <c r="Q1529" s="26">
        <v>0</v>
      </c>
    </row>
    <row r="1530" spans="1:17">
      <c r="A1530" s="32">
        <v>44389</v>
      </c>
      <c r="B1530" t="s">
        <v>153</v>
      </c>
      <c r="C1530">
        <v>817461</v>
      </c>
      <c r="D1530">
        <v>16256238</v>
      </c>
      <c r="F1530" t="s">
        <v>276</v>
      </c>
      <c r="G1530" t="s">
        <v>276</v>
      </c>
      <c r="H1530">
        <v>18332</v>
      </c>
      <c r="I1530" t="s">
        <v>276</v>
      </c>
      <c r="J1530">
        <v>432</v>
      </c>
      <c r="K1530" t="s">
        <v>276</v>
      </c>
      <c r="L1530" t="s">
        <v>276</v>
      </c>
      <c r="M1530">
        <v>783457</v>
      </c>
      <c r="N1530">
        <v>14950</v>
      </c>
      <c r="O1530" s="26">
        <v>870545</v>
      </c>
      <c r="P1530" s="26">
        <v>685047</v>
      </c>
      <c r="Q1530" s="26">
        <v>0</v>
      </c>
    </row>
    <row r="1531" spans="1:17">
      <c r="A1531" s="32">
        <v>44389</v>
      </c>
      <c r="B1531" t="s">
        <v>154</v>
      </c>
      <c r="C1531">
        <v>3239</v>
      </c>
      <c r="D1531">
        <v>805021</v>
      </c>
      <c r="E1531" t="s">
        <v>276</v>
      </c>
      <c r="F1531" t="s">
        <v>276</v>
      </c>
      <c r="G1531" t="s">
        <v>276</v>
      </c>
      <c r="H1531">
        <v>125</v>
      </c>
      <c r="I1531" t="s">
        <v>276</v>
      </c>
      <c r="J1531">
        <v>0</v>
      </c>
      <c r="K1531" t="s">
        <v>276</v>
      </c>
      <c r="L1531" t="s">
        <v>276</v>
      </c>
      <c r="M1531">
        <v>3109</v>
      </c>
      <c r="N1531">
        <v>5</v>
      </c>
      <c r="O1531" s="26">
        <v>0</v>
      </c>
      <c r="P1531" s="26">
        <v>0</v>
      </c>
      <c r="Q1531" s="26">
        <v>0</v>
      </c>
    </row>
    <row r="1532" spans="1:17">
      <c r="A1532" s="32">
        <v>44389</v>
      </c>
      <c r="B1532" t="s">
        <v>155</v>
      </c>
      <c r="C1532">
        <v>15</v>
      </c>
      <c r="D1532">
        <v>829</v>
      </c>
      <c r="E1532" t="s">
        <v>276</v>
      </c>
      <c r="F1532" t="s">
        <v>276</v>
      </c>
      <c r="G1532" t="s">
        <v>276</v>
      </c>
      <c r="H1532">
        <v>0</v>
      </c>
      <c r="I1532" t="s">
        <v>276</v>
      </c>
      <c r="J1532">
        <v>0</v>
      </c>
      <c r="K1532" t="s">
        <v>276</v>
      </c>
      <c r="L1532" t="s">
        <v>276</v>
      </c>
      <c r="M1532">
        <v>15</v>
      </c>
      <c r="N1532">
        <v>0</v>
      </c>
      <c r="O1532" s="26">
        <v>0</v>
      </c>
      <c r="P1532" s="26">
        <v>0</v>
      </c>
      <c r="Q1532" s="26">
        <v>0</v>
      </c>
    </row>
    <row r="1533" spans="1:17">
      <c r="A1533" s="32">
        <v>44390</v>
      </c>
      <c r="B1533" t="s">
        <v>153</v>
      </c>
      <c r="C1533">
        <v>819013</v>
      </c>
      <c r="D1533">
        <v>16320460</v>
      </c>
      <c r="F1533" t="s">
        <v>276</v>
      </c>
      <c r="G1533" t="s">
        <v>276</v>
      </c>
      <c r="H1533">
        <v>18354</v>
      </c>
      <c r="I1533" t="s">
        <v>276</v>
      </c>
      <c r="J1533">
        <v>424</v>
      </c>
      <c r="K1533" t="s">
        <v>276</v>
      </c>
      <c r="L1533" t="s">
        <v>276</v>
      </c>
      <c r="M1533">
        <v>785001</v>
      </c>
      <c r="N1533">
        <v>14954</v>
      </c>
      <c r="O1533" s="26">
        <v>905521</v>
      </c>
      <c r="P1533" s="26">
        <v>672629</v>
      </c>
      <c r="Q1533" s="26">
        <v>0</v>
      </c>
    </row>
    <row r="1534" spans="1:17">
      <c r="A1534" s="32">
        <v>44390</v>
      </c>
      <c r="B1534" t="s">
        <v>154</v>
      </c>
      <c r="C1534">
        <v>3252</v>
      </c>
      <c r="D1534">
        <v>809753</v>
      </c>
      <c r="E1534" t="s">
        <v>276</v>
      </c>
      <c r="F1534" t="s">
        <v>276</v>
      </c>
      <c r="G1534" t="s">
        <v>276</v>
      </c>
      <c r="H1534">
        <v>132</v>
      </c>
      <c r="I1534" t="s">
        <v>276</v>
      </c>
      <c r="J1534">
        <v>0</v>
      </c>
      <c r="K1534" t="s">
        <v>276</v>
      </c>
      <c r="L1534" t="s">
        <v>276</v>
      </c>
      <c r="M1534">
        <v>3115</v>
      </c>
      <c r="N1534">
        <v>5</v>
      </c>
      <c r="O1534" s="26">
        <v>0</v>
      </c>
      <c r="P1534" s="26">
        <v>0</v>
      </c>
      <c r="Q1534" s="26">
        <v>0</v>
      </c>
    </row>
    <row r="1535" spans="1:17">
      <c r="A1535" s="32">
        <v>44390</v>
      </c>
      <c r="B1535" t="s">
        <v>155</v>
      </c>
      <c r="C1535">
        <v>15</v>
      </c>
      <c r="D1535">
        <v>829</v>
      </c>
      <c r="E1535" t="s">
        <v>276</v>
      </c>
      <c r="F1535" t="s">
        <v>276</v>
      </c>
      <c r="G1535" t="s">
        <v>276</v>
      </c>
      <c r="H1535">
        <v>0</v>
      </c>
      <c r="I1535" t="s">
        <v>276</v>
      </c>
      <c r="J1535">
        <v>0</v>
      </c>
      <c r="K1535" t="s">
        <v>276</v>
      </c>
      <c r="L1535" t="s">
        <v>276</v>
      </c>
      <c r="M1535">
        <v>15</v>
      </c>
      <c r="N1535">
        <v>0</v>
      </c>
      <c r="O1535" s="26">
        <v>0</v>
      </c>
      <c r="P1535" s="26">
        <v>0</v>
      </c>
      <c r="Q1535" s="26">
        <v>0</v>
      </c>
    </row>
    <row r="1536" spans="1:17">
      <c r="A1536" s="32">
        <v>44391</v>
      </c>
      <c r="B1536" t="s">
        <v>153</v>
      </c>
      <c r="C1536">
        <v>821313</v>
      </c>
      <c r="D1536">
        <v>16424357</v>
      </c>
      <c r="F1536" t="s">
        <v>276</v>
      </c>
      <c r="G1536" t="s">
        <v>276</v>
      </c>
      <c r="H1536">
        <v>18873</v>
      </c>
      <c r="I1536" t="s">
        <v>276</v>
      </c>
      <c r="J1536">
        <v>412</v>
      </c>
      <c r="K1536" t="s">
        <v>276</v>
      </c>
      <c r="L1536" t="s">
        <v>276</v>
      </c>
      <c r="M1536">
        <v>786765</v>
      </c>
      <c r="N1536">
        <v>14966</v>
      </c>
      <c r="O1536" s="26">
        <v>880110</v>
      </c>
      <c r="P1536" s="26">
        <v>681183</v>
      </c>
      <c r="Q1536" s="26">
        <v>0</v>
      </c>
    </row>
    <row r="1537" spans="1:17">
      <c r="A1537" s="32">
        <v>44391</v>
      </c>
      <c r="B1537" t="s">
        <v>154</v>
      </c>
      <c r="C1537">
        <v>3261</v>
      </c>
      <c r="D1537">
        <v>812819</v>
      </c>
      <c r="E1537" t="s">
        <v>276</v>
      </c>
      <c r="F1537" t="s">
        <v>276</v>
      </c>
      <c r="G1537" t="s">
        <v>276</v>
      </c>
      <c r="H1537">
        <v>131</v>
      </c>
      <c r="I1537" t="s">
        <v>276</v>
      </c>
      <c r="J1537">
        <v>0</v>
      </c>
      <c r="K1537" t="s">
        <v>276</v>
      </c>
      <c r="L1537" t="s">
        <v>276</v>
      </c>
      <c r="M1537">
        <v>3125</v>
      </c>
      <c r="N1537">
        <v>5</v>
      </c>
      <c r="O1537" s="26">
        <v>0</v>
      </c>
      <c r="P1537" s="26">
        <v>0</v>
      </c>
      <c r="Q1537" s="26">
        <v>0</v>
      </c>
    </row>
    <row r="1538" spans="1:17">
      <c r="A1538" s="32">
        <v>44391</v>
      </c>
      <c r="B1538" t="s">
        <v>155</v>
      </c>
      <c r="C1538">
        <v>15</v>
      </c>
      <c r="D1538">
        <v>829</v>
      </c>
      <c r="E1538" t="s">
        <v>276</v>
      </c>
      <c r="F1538" t="s">
        <v>276</v>
      </c>
      <c r="G1538" t="s">
        <v>276</v>
      </c>
      <c r="H1538">
        <v>0</v>
      </c>
      <c r="I1538" t="s">
        <v>276</v>
      </c>
      <c r="J1538">
        <v>0</v>
      </c>
      <c r="K1538" t="s">
        <v>276</v>
      </c>
      <c r="L1538" t="s">
        <v>276</v>
      </c>
      <c r="M1538">
        <v>15</v>
      </c>
      <c r="N1538">
        <v>0</v>
      </c>
      <c r="O1538" s="26">
        <v>0</v>
      </c>
      <c r="P1538" s="26">
        <v>0</v>
      </c>
      <c r="Q1538" s="26">
        <v>0</v>
      </c>
    </row>
    <row r="1539" spans="1:17">
      <c r="A1539" s="32">
        <v>44392</v>
      </c>
      <c r="B1539" t="s">
        <v>153</v>
      </c>
      <c r="C1539">
        <v>824474</v>
      </c>
      <c r="D1539">
        <v>16488531</v>
      </c>
      <c r="F1539" t="s">
        <v>276</v>
      </c>
      <c r="G1539" t="s">
        <v>276</v>
      </c>
      <c r="H1539">
        <v>20047</v>
      </c>
      <c r="I1539" t="s">
        <v>276</v>
      </c>
      <c r="J1539">
        <v>396</v>
      </c>
      <c r="K1539" t="s">
        <v>276</v>
      </c>
      <c r="L1539" t="s">
        <v>276</v>
      </c>
      <c r="M1539">
        <v>788604</v>
      </c>
      <c r="N1539">
        <v>14985</v>
      </c>
      <c r="O1539" s="26">
        <v>863771</v>
      </c>
      <c r="P1539" s="26">
        <v>657325</v>
      </c>
      <c r="Q1539" s="26">
        <v>0</v>
      </c>
    </row>
    <row r="1540" spans="1:17">
      <c r="A1540" s="32">
        <v>44392</v>
      </c>
      <c r="B1540" t="s">
        <v>154</v>
      </c>
      <c r="C1540">
        <v>3283</v>
      </c>
      <c r="D1540">
        <v>816661</v>
      </c>
      <c r="E1540" t="s">
        <v>276</v>
      </c>
      <c r="F1540" t="s">
        <v>276</v>
      </c>
      <c r="G1540" t="s">
        <v>276</v>
      </c>
      <c r="H1540">
        <v>146</v>
      </c>
      <c r="I1540" t="s">
        <v>276</v>
      </c>
      <c r="J1540">
        <v>0</v>
      </c>
      <c r="K1540" t="s">
        <v>276</v>
      </c>
      <c r="L1540" t="s">
        <v>276</v>
      </c>
      <c r="M1540">
        <v>3132</v>
      </c>
      <c r="N1540">
        <v>5</v>
      </c>
      <c r="O1540" s="26">
        <v>0</v>
      </c>
      <c r="P1540" s="26">
        <v>0</v>
      </c>
      <c r="Q1540" s="26">
        <v>0</v>
      </c>
    </row>
    <row r="1541" spans="1:17">
      <c r="A1541" s="32">
        <v>44392</v>
      </c>
      <c r="B1541" t="s">
        <v>155</v>
      </c>
      <c r="C1541">
        <v>15</v>
      </c>
      <c r="D1541">
        <v>829</v>
      </c>
      <c r="E1541" t="s">
        <v>276</v>
      </c>
      <c r="F1541" t="s">
        <v>276</v>
      </c>
      <c r="G1541" t="s">
        <v>276</v>
      </c>
      <c r="H1541">
        <v>0</v>
      </c>
      <c r="I1541" t="s">
        <v>276</v>
      </c>
      <c r="J1541">
        <v>0</v>
      </c>
      <c r="K1541" t="s">
        <v>276</v>
      </c>
      <c r="L1541" t="s">
        <v>276</v>
      </c>
      <c r="M1541">
        <v>15</v>
      </c>
      <c r="N1541">
        <v>0</v>
      </c>
      <c r="O1541" s="26">
        <v>0</v>
      </c>
      <c r="P1541" s="26">
        <v>0</v>
      </c>
      <c r="Q1541" s="26">
        <v>0</v>
      </c>
    </row>
    <row r="1542" spans="1:17">
      <c r="A1542" s="32">
        <v>44393</v>
      </c>
      <c r="B1542" t="s">
        <v>153</v>
      </c>
      <c r="C1542">
        <v>827885</v>
      </c>
      <c r="D1542">
        <v>16556044</v>
      </c>
      <c r="F1542" t="s">
        <v>276</v>
      </c>
      <c r="G1542" t="s">
        <v>276</v>
      </c>
      <c r="H1542">
        <v>21555</v>
      </c>
      <c r="I1542" t="s">
        <v>276</v>
      </c>
      <c r="J1542">
        <v>376</v>
      </c>
      <c r="K1542" t="s">
        <v>276</v>
      </c>
      <c r="L1542" t="s">
        <v>276</v>
      </c>
      <c r="M1542">
        <v>790481</v>
      </c>
      <c r="N1542">
        <v>15009</v>
      </c>
      <c r="O1542" s="26">
        <v>897279</v>
      </c>
      <c r="P1542" s="26">
        <v>648365</v>
      </c>
      <c r="Q1542" s="26">
        <v>0</v>
      </c>
    </row>
    <row r="1543" spans="1:17">
      <c r="A1543" s="32">
        <v>44393</v>
      </c>
      <c r="B1543" t="s">
        <v>154</v>
      </c>
      <c r="C1543">
        <v>3293</v>
      </c>
      <c r="D1543">
        <v>820536</v>
      </c>
      <c r="E1543" t="s">
        <v>276</v>
      </c>
      <c r="F1543" t="s">
        <v>276</v>
      </c>
      <c r="G1543" t="s">
        <v>276</v>
      </c>
      <c r="H1543">
        <v>141</v>
      </c>
      <c r="I1543" t="s">
        <v>276</v>
      </c>
      <c r="J1543">
        <v>0</v>
      </c>
      <c r="K1543" t="s">
        <v>276</v>
      </c>
      <c r="L1543" t="s">
        <v>276</v>
      </c>
      <c r="M1543">
        <v>3147</v>
      </c>
      <c r="N1543">
        <v>5</v>
      </c>
      <c r="O1543" s="26">
        <v>0</v>
      </c>
      <c r="P1543" s="26">
        <v>0</v>
      </c>
      <c r="Q1543" s="26">
        <v>0</v>
      </c>
    </row>
    <row r="1544" spans="1:17">
      <c r="A1544" s="32">
        <v>44393</v>
      </c>
      <c r="B1544" t="s">
        <v>155</v>
      </c>
      <c r="C1544">
        <v>15</v>
      </c>
      <c r="D1544">
        <v>829</v>
      </c>
      <c r="E1544" t="s">
        <v>276</v>
      </c>
      <c r="F1544" t="s">
        <v>276</v>
      </c>
      <c r="G1544" t="s">
        <v>276</v>
      </c>
      <c r="H1544">
        <v>0</v>
      </c>
      <c r="I1544" t="s">
        <v>276</v>
      </c>
      <c r="J1544">
        <v>0</v>
      </c>
      <c r="K1544" t="s">
        <v>276</v>
      </c>
      <c r="L1544" t="s">
        <v>276</v>
      </c>
      <c r="M1544">
        <v>15</v>
      </c>
      <c r="N1544">
        <v>0</v>
      </c>
      <c r="O1544" s="26">
        <v>0</v>
      </c>
      <c r="P1544" s="26">
        <v>0</v>
      </c>
      <c r="Q1544" s="26">
        <v>0</v>
      </c>
    </row>
    <row r="1545" spans="1:17">
      <c r="A1545" s="32">
        <v>44394</v>
      </c>
      <c r="B1545" t="s">
        <v>153</v>
      </c>
      <c r="C1545">
        <v>831297</v>
      </c>
      <c r="D1545">
        <v>16632480</v>
      </c>
      <c r="F1545" t="s">
        <v>276</v>
      </c>
      <c r="G1545" t="s">
        <v>276</v>
      </c>
      <c r="H1545">
        <v>23244</v>
      </c>
      <c r="I1545" t="s">
        <v>276</v>
      </c>
      <c r="J1545">
        <v>382</v>
      </c>
      <c r="K1545" t="s">
        <v>276</v>
      </c>
      <c r="L1545" t="s">
        <v>276</v>
      </c>
      <c r="M1545">
        <v>792221</v>
      </c>
      <c r="N1545">
        <v>15022</v>
      </c>
      <c r="O1545" s="26">
        <v>827052</v>
      </c>
      <c r="P1545" s="26">
        <v>648748</v>
      </c>
      <c r="Q1545" s="26">
        <v>0</v>
      </c>
    </row>
    <row r="1546" spans="1:17">
      <c r="A1546" s="32">
        <v>44394</v>
      </c>
      <c r="B1546" t="s">
        <v>154</v>
      </c>
      <c r="C1546">
        <v>3306</v>
      </c>
      <c r="D1546">
        <v>824927</v>
      </c>
      <c r="E1546" t="s">
        <v>276</v>
      </c>
      <c r="F1546" t="s">
        <v>276</v>
      </c>
      <c r="G1546" t="s">
        <v>276</v>
      </c>
      <c r="H1546">
        <v>149</v>
      </c>
      <c r="I1546" t="s">
        <v>276</v>
      </c>
      <c r="J1546">
        <v>0</v>
      </c>
      <c r="K1546" t="s">
        <v>276</v>
      </c>
      <c r="L1546" t="s">
        <v>276</v>
      </c>
      <c r="M1546">
        <v>3152</v>
      </c>
      <c r="N1546">
        <v>5</v>
      </c>
      <c r="O1546" s="26">
        <v>0</v>
      </c>
      <c r="P1546" s="26">
        <v>0</v>
      </c>
      <c r="Q1546" s="26">
        <v>0</v>
      </c>
    </row>
    <row r="1547" spans="1:17">
      <c r="A1547" s="32">
        <v>44394</v>
      </c>
      <c r="B1547" t="s">
        <v>155</v>
      </c>
      <c r="C1547">
        <v>15</v>
      </c>
      <c r="D1547">
        <v>829</v>
      </c>
      <c r="E1547" t="s">
        <v>276</v>
      </c>
      <c r="F1547" t="s">
        <v>276</v>
      </c>
      <c r="G1547" t="s">
        <v>276</v>
      </c>
      <c r="H1547">
        <v>0</v>
      </c>
      <c r="I1547" t="s">
        <v>276</v>
      </c>
      <c r="J1547">
        <v>0</v>
      </c>
      <c r="K1547" t="s">
        <v>276</v>
      </c>
      <c r="L1547" t="s">
        <v>276</v>
      </c>
      <c r="M1547">
        <v>15</v>
      </c>
      <c r="N1547">
        <v>0</v>
      </c>
      <c r="O1547" s="26">
        <v>0</v>
      </c>
      <c r="P1547" s="26">
        <v>0</v>
      </c>
      <c r="Q1547" s="26">
        <v>0</v>
      </c>
    </row>
    <row r="1548" spans="1:17">
      <c r="A1548" s="32">
        <v>44395</v>
      </c>
      <c r="B1548" t="s">
        <v>153</v>
      </c>
      <c r="C1548">
        <v>835096</v>
      </c>
      <c r="D1548">
        <v>16675953</v>
      </c>
      <c r="F1548" t="s">
        <v>276</v>
      </c>
      <c r="G1548" t="s">
        <v>276</v>
      </c>
      <c r="H1548">
        <v>25121</v>
      </c>
      <c r="I1548" t="s">
        <v>276</v>
      </c>
      <c r="J1548">
        <v>378</v>
      </c>
      <c r="K1548" t="s">
        <v>276</v>
      </c>
      <c r="L1548" t="s">
        <v>276</v>
      </c>
      <c r="M1548">
        <v>794038</v>
      </c>
      <c r="N1548">
        <v>15035</v>
      </c>
      <c r="O1548" s="26">
        <v>614753</v>
      </c>
      <c r="P1548" s="26">
        <v>664779</v>
      </c>
      <c r="Q1548" s="26">
        <v>0</v>
      </c>
    </row>
    <row r="1549" spans="1:17">
      <c r="A1549" s="32">
        <v>44395</v>
      </c>
      <c r="B1549" t="s">
        <v>154</v>
      </c>
      <c r="C1549">
        <v>3321</v>
      </c>
      <c r="D1549">
        <v>830053</v>
      </c>
      <c r="E1549" t="s">
        <v>276</v>
      </c>
      <c r="F1549" t="s">
        <v>276</v>
      </c>
      <c r="G1549" t="s">
        <v>276</v>
      </c>
      <c r="H1549">
        <v>161</v>
      </c>
      <c r="I1549" t="s">
        <v>276</v>
      </c>
      <c r="J1549">
        <v>0</v>
      </c>
      <c r="K1549" t="s">
        <v>276</v>
      </c>
      <c r="L1549" t="s">
        <v>276</v>
      </c>
      <c r="M1549">
        <v>3155</v>
      </c>
      <c r="N1549">
        <v>5</v>
      </c>
      <c r="O1549" s="26">
        <v>0</v>
      </c>
      <c r="P1549" s="26">
        <v>0</v>
      </c>
      <c r="Q1549" s="26">
        <v>0</v>
      </c>
    </row>
    <row r="1550" spans="1:17">
      <c r="A1550" s="32">
        <v>44395</v>
      </c>
      <c r="B1550" t="s">
        <v>155</v>
      </c>
      <c r="C1550">
        <v>15</v>
      </c>
      <c r="D1550">
        <v>829</v>
      </c>
      <c r="E1550" t="s">
        <v>276</v>
      </c>
      <c r="F1550" t="s">
        <v>276</v>
      </c>
      <c r="G1550" t="s">
        <v>276</v>
      </c>
      <c r="H1550">
        <v>0</v>
      </c>
      <c r="I1550" t="s">
        <v>276</v>
      </c>
      <c r="J1550">
        <v>0</v>
      </c>
      <c r="K1550" t="s">
        <v>276</v>
      </c>
      <c r="L1550" t="s">
        <v>276</v>
      </c>
      <c r="M1550">
        <v>15</v>
      </c>
      <c r="N1550">
        <v>0</v>
      </c>
      <c r="O1550" s="26">
        <v>0</v>
      </c>
      <c r="P1550" s="26">
        <v>0</v>
      </c>
      <c r="Q1550" s="26">
        <v>0</v>
      </c>
    </row>
    <row r="1551" spans="1:17">
      <c r="A1551" s="32">
        <v>44396</v>
      </c>
      <c r="B1551" t="s">
        <v>153</v>
      </c>
      <c r="C1551">
        <v>838191</v>
      </c>
      <c r="D1551">
        <v>16701788</v>
      </c>
      <c r="F1551" t="s">
        <v>276</v>
      </c>
      <c r="G1551" t="s">
        <v>276</v>
      </c>
      <c r="H1551">
        <v>26315</v>
      </c>
      <c r="I1551" t="s">
        <v>276</v>
      </c>
      <c r="J1551">
        <v>392</v>
      </c>
      <c r="K1551" t="s">
        <v>276</v>
      </c>
      <c r="L1551" t="s">
        <v>276</v>
      </c>
      <c r="M1551">
        <v>795892</v>
      </c>
      <c r="N1551">
        <v>15043</v>
      </c>
      <c r="O1551" s="26">
        <v>542699</v>
      </c>
      <c r="P1551" s="26">
        <v>642636</v>
      </c>
      <c r="Q1551" s="26">
        <v>0</v>
      </c>
    </row>
    <row r="1552" spans="1:17">
      <c r="A1552" s="32">
        <v>44396</v>
      </c>
      <c r="B1552" t="s">
        <v>154</v>
      </c>
      <c r="C1552">
        <v>3331</v>
      </c>
      <c r="D1552">
        <v>835943</v>
      </c>
      <c r="E1552" t="s">
        <v>276</v>
      </c>
      <c r="F1552" t="s">
        <v>276</v>
      </c>
      <c r="G1552" t="s">
        <v>276</v>
      </c>
      <c r="H1552">
        <v>171</v>
      </c>
      <c r="I1552" t="s">
        <v>276</v>
      </c>
      <c r="J1552">
        <v>0</v>
      </c>
      <c r="K1552" t="s">
        <v>276</v>
      </c>
      <c r="L1552" t="s">
        <v>276</v>
      </c>
      <c r="M1552">
        <v>3155</v>
      </c>
      <c r="N1552">
        <v>5</v>
      </c>
      <c r="O1552" s="26">
        <v>0</v>
      </c>
      <c r="P1552" s="26">
        <v>0</v>
      </c>
      <c r="Q1552" s="26">
        <v>0</v>
      </c>
    </row>
    <row r="1553" spans="1:17">
      <c r="A1553" s="32">
        <v>44396</v>
      </c>
      <c r="B1553" t="s">
        <v>155</v>
      </c>
      <c r="C1553">
        <v>15</v>
      </c>
      <c r="D1553">
        <v>829</v>
      </c>
      <c r="E1553" t="s">
        <v>276</v>
      </c>
      <c r="F1553" t="s">
        <v>276</v>
      </c>
      <c r="G1553" t="s">
        <v>276</v>
      </c>
      <c r="H1553">
        <v>0</v>
      </c>
      <c r="I1553" t="s">
        <v>276</v>
      </c>
      <c r="J1553">
        <v>0</v>
      </c>
      <c r="K1553" t="s">
        <v>276</v>
      </c>
      <c r="L1553" t="s">
        <v>276</v>
      </c>
      <c r="M1553">
        <v>15</v>
      </c>
      <c r="N1553">
        <v>0</v>
      </c>
      <c r="O1553" s="26">
        <v>0</v>
      </c>
      <c r="P1553" s="26">
        <v>0</v>
      </c>
      <c r="Q1553" s="26">
        <v>0</v>
      </c>
    </row>
    <row r="1554" spans="1:17">
      <c r="A1554" s="32">
        <v>44397</v>
      </c>
      <c r="B1554" t="s">
        <v>153</v>
      </c>
      <c r="C1554">
        <v>840657</v>
      </c>
      <c r="D1554">
        <v>16770740</v>
      </c>
      <c r="F1554" t="s">
        <v>276</v>
      </c>
      <c r="G1554" t="s">
        <v>276</v>
      </c>
      <c r="H1554">
        <v>26612</v>
      </c>
      <c r="I1554" t="s">
        <v>276</v>
      </c>
      <c r="J1554">
        <v>406</v>
      </c>
      <c r="K1554" t="s">
        <v>276</v>
      </c>
      <c r="L1554" t="s">
        <v>276</v>
      </c>
      <c r="M1554">
        <v>798147</v>
      </c>
      <c r="N1554">
        <v>15055</v>
      </c>
      <c r="O1554" s="26">
        <v>814564</v>
      </c>
      <c r="P1554" s="26">
        <v>658664</v>
      </c>
      <c r="Q1554" s="26">
        <v>0</v>
      </c>
    </row>
    <row r="1555" spans="1:17">
      <c r="A1555" s="32">
        <v>44397</v>
      </c>
      <c r="B1555" t="s">
        <v>154</v>
      </c>
      <c r="C1555">
        <v>3342</v>
      </c>
      <c r="D1555">
        <v>843310</v>
      </c>
      <c r="E1555" t="s">
        <v>276</v>
      </c>
      <c r="F1555" t="s">
        <v>276</v>
      </c>
      <c r="G1555" t="s">
        <v>276</v>
      </c>
      <c r="H1555">
        <v>162</v>
      </c>
      <c r="I1555" t="s">
        <v>276</v>
      </c>
      <c r="J1555">
        <v>0</v>
      </c>
      <c r="K1555" t="s">
        <v>276</v>
      </c>
      <c r="L1555" t="s">
        <v>276</v>
      </c>
      <c r="M1555">
        <v>3175</v>
      </c>
      <c r="N1555">
        <v>5</v>
      </c>
      <c r="O1555" s="26">
        <v>0</v>
      </c>
      <c r="P1555" s="26">
        <v>0</v>
      </c>
      <c r="Q1555" s="26">
        <v>0</v>
      </c>
    </row>
    <row r="1556" spans="1:17">
      <c r="A1556" s="32">
        <v>44397</v>
      </c>
      <c r="B1556" t="s">
        <v>155</v>
      </c>
      <c r="C1556">
        <v>15</v>
      </c>
      <c r="D1556">
        <v>829</v>
      </c>
      <c r="E1556" t="s">
        <v>276</v>
      </c>
      <c r="F1556" t="s">
        <v>276</v>
      </c>
      <c r="G1556" t="s">
        <v>276</v>
      </c>
      <c r="H1556">
        <v>0</v>
      </c>
      <c r="I1556" t="s">
        <v>276</v>
      </c>
      <c r="J1556">
        <v>0</v>
      </c>
      <c r="K1556" t="s">
        <v>276</v>
      </c>
      <c r="L1556" t="s">
        <v>276</v>
      </c>
      <c r="M1556">
        <v>15</v>
      </c>
      <c r="N1556">
        <v>0</v>
      </c>
      <c r="O1556" s="26">
        <v>0</v>
      </c>
      <c r="P1556" s="26">
        <v>0</v>
      </c>
      <c r="Q1556" s="26">
        <v>0</v>
      </c>
    </row>
    <row r="1557" spans="1:17">
      <c r="A1557" s="32">
        <v>44398</v>
      </c>
      <c r="B1557" t="s">
        <v>153</v>
      </c>
      <c r="C1557">
        <v>844242</v>
      </c>
      <c r="D1557">
        <v>16836704</v>
      </c>
      <c r="F1557" t="s">
        <v>276</v>
      </c>
      <c r="G1557" t="s">
        <v>276</v>
      </c>
      <c r="H1557">
        <v>27797</v>
      </c>
      <c r="I1557" t="s">
        <v>276</v>
      </c>
      <c r="J1557">
        <v>390</v>
      </c>
      <c r="K1557" t="s">
        <v>276</v>
      </c>
      <c r="L1557" t="s">
        <v>276</v>
      </c>
      <c r="M1557">
        <v>800470</v>
      </c>
      <c r="N1557">
        <v>15074</v>
      </c>
      <c r="O1557" s="26">
        <v>745784</v>
      </c>
      <c r="P1557" s="26">
        <v>705664</v>
      </c>
      <c r="Q1557" s="26">
        <v>0</v>
      </c>
    </row>
    <row r="1558" spans="1:17">
      <c r="A1558" s="32">
        <v>44398</v>
      </c>
      <c r="B1558" t="s">
        <v>154</v>
      </c>
      <c r="C1558">
        <v>3357</v>
      </c>
      <c r="D1558">
        <v>848392</v>
      </c>
      <c r="E1558" t="s">
        <v>276</v>
      </c>
      <c r="F1558" t="s">
        <v>276</v>
      </c>
      <c r="G1558" t="s">
        <v>276</v>
      </c>
      <c r="H1558">
        <v>156</v>
      </c>
      <c r="I1558" t="s">
        <v>276</v>
      </c>
      <c r="J1558">
        <v>0</v>
      </c>
      <c r="K1558" t="s">
        <v>276</v>
      </c>
      <c r="L1558" t="s">
        <v>276</v>
      </c>
      <c r="M1558">
        <v>3196</v>
      </c>
      <c r="N1558">
        <v>5</v>
      </c>
      <c r="O1558" s="26">
        <v>0</v>
      </c>
      <c r="P1558" s="26">
        <v>0</v>
      </c>
      <c r="Q1558" s="26">
        <v>0</v>
      </c>
    </row>
    <row r="1559" spans="1:17">
      <c r="A1559" s="32">
        <v>44398</v>
      </c>
      <c r="B1559" t="s">
        <v>155</v>
      </c>
      <c r="C1559">
        <v>15</v>
      </c>
      <c r="D1559">
        <v>829</v>
      </c>
      <c r="E1559" t="s">
        <v>276</v>
      </c>
      <c r="F1559" t="s">
        <v>276</v>
      </c>
      <c r="G1559" t="s">
        <v>276</v>
      </c>
      <c r="H1559">
        <v>0</v>
      </c>
      <c r="I1559" t="s">
        <v>276</v>
      </c>
      <c r="J1559">
        <v>0</v>
      </c>
      <c r="K1559" t="s">
        <v>276</v>
      </c>
      <c r="L1559" t="s">
        <v>276</v>
      </c>
      <c r="M1559">
        <v>15</v>
      </c>
      <c r="N1559">
        <v>0</v>
      </c>
      <c r="O1559" s="26">
        <v>0</v>
      </c>
      <c r="P1559" s="26">
        <v>0</v>
      </c>
      <c r="Q1559" s="26">
        <v>0</v>
      </c>
    </row>
    <row r="1560" spans="1:17">
      <c r="A1560" s="32">
        <v>44399</v>
      </c>
      <c r="B1560" t="s">
        <v>153</v>
      </c>
      <c r="C1560">
        <v>849135</v>
      </c>
      <c r="D1560">
        <v>16906067</v>
      </c>
      <c r="F1560" t="s">
        <v>276</v>
      </c>
      <c r="G1560" t="s">
        <v>276</v>
      </c>
      <c r="H1560">
        <v>29973</v>
      </c>
      <c r="I1560" t="s">
        <v>276</v>
      </c>
      <c r="J1560">
        <v>392</v>
      </c>
      <c r="K1560" t="s">
        <v>276</v>
      </c>
      <c r="L1560" t="s">
        <v>276</v>
      </c>
      <c r="M1560">
        <v>802980</v>
      </c>
      <c r="N1560">
        <v>15092</v>
      </c>
      <c r="O1560" s="26">
        <v>322720</v>
      </c>
      <c r="P1560" s="26">
        <v>279295</v>
      </c>
      <c r="Q1560" s="26">
        <v>0</v>
      </c>
    </row>
    <row r="1561" spans="1:17">
      <c r="A1561" s="32">
        <v>44399</v>
      </c>
      <c r="B1561" t="s">
        <v>154</v>
      </c>
      <c r="C1561">
        <v>3367</v>
      </c>
      <c r="D1561">
        <v>853644</v>
      </c>
      <c r="E1561" t="s">
        <v>276</v>
      </c>
      <c r="F1561" t="s">
        <v>276</v>
      </c>
      <c r="G1561" t="s">
        <v>276</v>
      </c>
      <c r="H1561">
        <v>155</v>
      </c>
      <c r="I1561" t="s">
        <v>276</v>
      </c>
      <c r="J1561">
        <v>0</v>
      </c>
      <c r="K1561" t="s">
        <v>276</v>
      </c>
      <c r="L1561" t="s">
        <v>276</v>
      </c>
      <c r="M1561">
        <v>3207</v>
      </c>
      <c r="N1561">
        <v>5</v>
      </c>
      <c r="O1561" s="26">
        <v>0</v>
      </c>
      <c r="P1561" s="26">
        <v>0</v>
      </c>
      <c r="Q1561" s="26">
        <v>0</v>
      </c>
    </row>
    <row r="1562" spans="1:17">
      <c r="A1562" s="32">
        <v>44399</v>
      </c>
      <c r="B1562" t="s">
        <v>155</v>
      </c>
      <c r="C1562">
        <v>15</v>
      </c>
      <c r="D1562">
        <v>829</v>
      </c>
      <c r="E1562" t="s">
        <v>276</v>
      </c>
      <c r="F1562" t="s">
        <v>276</v>
      </c>
      <c r="G1562" t="s">
        <v>276</v>
      </c>
      <c r="H1562">
        <v>0</v>
      </c>
      <c r="I1562" t="s">
        <v>276</v>
      </c>
      <c r="J1562">
        <v>0</v>
      </c>
      <c r="K1562" t="s">
        <v>276</v>
      </c>
      <c r="L1562" t="s">
        <v>276</v>
      </c>
      <c r="M1562">
        <v>15</v>
      </c>
      <c r="N1562">
        <v>0</v>
      </c>
      <c r="O1562" s="26">
        <v>0</v>
      </c>
      <c r="P1562" s="26">
        <v>0</v>
      </c>
      <c r="Q1562" s="26">
        <v>0</v>
      </c>
    </row>
    <row r="1563" spans="1:17">
      <c r="A1563" s="32">
        <v>44400</v>
      </c>
      <c r="B1563" t="s">
        <v>153</v>
      </c>
      <c r="C1563">
        <v>854407</v>
      </c>
      <c r="D1563">
        <v>16943672</v>
      </c>
      <c r="F1563" t="s">
        <v>276</v>
      </c>
      <c r="G1563" t="s">
        <v>276</v>
      </c>
      <c r="H1563">
        <v>33006</v>
      </c>
      <c r="I1563" t="s">
        <v>276</v>
      </c>
      <c r="J1563">
        <v>431</v>
      </c>
      <c r="K1563" t="s">
        <v>276</v>
      </c>
      <c r="L1563" t="s">
        <v>276</v>
      </c>
      <c r="M1563">
        <v>805185</v>
      </c>
      <c r="N1563">
        <v>15101</v>
      </c>
      <c r="O1563" s="26">
        <v>252352</v>
      </c>
      <c r="P1563" s="26">
        <v>199420</v>
      </c>
      <c r="Q1563" s="26">
        <v>0</v>
      </c>
    </row>
    <row r="1564" spans="1:17">
      <c r="A1564" s="32">
        <v>44400</v>
      </c>
      <c r="B1564" t="s">
        <v>154</v>
      </c>
      <c r="C1564">
        <v>3377</v>
      </c>
      <c r="D1564">
        <v>858790</v>
      </c>
      <c r="E1564" t="s">
        <v>276</v>
      </c>
      <c r="F1564" t="s">
        <v>276</v>
      </c>
      <c r="G1564" t="s">
        <v>276</v>
      </c>
      <c r="H1564">
        <v>159</v>
      </c>
      <c r="I1564" t="s">
        <v>276</v>
      </c>
      <c r="J1564">
        <v>0</v>
      </c>
      <c r="K1564" t="s">
        <v>276</v>
      </c>
      <c r="L1564" t="s">
        <v>276</v>
      </c>
      <c r="M1564">
        <v>3213</v>
      </c>
      <c r="N1564">
        <v>5</v>
      </c>
      <c r="O1564" s="26">
        <v>0</v>
      </c>
      <c r="P1564" s="26">
        <v>0</v>
      </c>
      <c r="Q1564" s="26">
        <v>0</v>
      </c>
    </row>
    <row r="1565" spans="1:17">
      <c r="A1565" s="32">
        <v>44400</v>
      </c>
      <c r="B1565" t="s">
        <v>155</v>
      </c>
      <c r="C1565">
        <v>15</v>
      </c>
      <c r="D1565">
        <v>829</v>
      </c>
      <c r="E1565" t="s">
        <v>276</v>
      </c>
      <c r="F1565" t="s">
        <v>276</v>
      </c>
      <c r="G1565" t="s">
        <v>276</v>
      </c>
      <c r="H1565">
        <v>0</v>
      </c>
      <c r="I1565" t="s">
        <v>276</v>
      </c>
      <c r="J1565">
        <v>0</v>
      </c>
      <c r="K1565" t="s">
        <v>276</v>
      </c>
      <c r="L1565" t="s">
        <v>276</v>
      </c>
      <c r="M1565">
        <v>15</v>
      </c>
      <c r="N1565">
        <v>0</v>
      </c>
      <c r="O1565" s="26">
        <v>0</v>
      </c>
      <c r="P1565" s="26">
        <v>0</v>
      </c>
      <c r="Q1565" s="26">
        <v>0</v>
      </c>
    </row>
    <row r="1566" spans="1:17">
      <c r="A1566" s="32">
        <v>44401</v>
      </c>
      <c r="B1566" t="s">
        <v>153</v>
      </c>
      <c r="C1566">
        <v>858743</v>
      </c>
      <c r="D1566">
        <v>16993809</v>
      </c>
      <c r="F1566" t="s">
        <v>276</v>
      </c>
      <c r="G1566" t="s">
        <v>276</v>
      </c>
      <c r="H1566">
        <v>35017</v>
      </c>
      <c r="I1566" t="s">
        <v>276</v>
      </c>
      <c r="J1566">
        <v>436</v>
      </c>
      <c r="K1566" t="s">
        <v>276</v>
      </c>
      <c r="L1566" t="s">
        <v>276</v>
      </c>
      <c r="M1566">
        <v>807630</v>
      </c>
      <c r="N1566">
        <v>15110</v>
      </c>
      <c r="O1566" s="26">
        <v>465563</v>
      </c>
      <c r="P1566" s="26">
        <v>747977</v>
      </c>
      <c r="Q1566" s="26">
        <v>0</v>
      </c>
    </row>
    <row r="1567" spans="1:17">
      <c r="A1567" s="32">
        <v>44401</v>
      </c>
      <c r="B1567" t="s">
        <v>154</v>
      </c>
      <c r="C1567">
        <v>3390</v>
      </c>
      <c r="D1567">
        <v>863006</v>
      </c>
      <c r="E1567" t="s">
        <v>276</v>
      </c>
      <c r="F1567" t="s">
        <v>276</v>
      </c>
      <c r="G1567" t="s">
        <v>276</v>
      </c>
      <c r="H1567">
        <v>145</v>
      </c>
      <c r="I1567" t="s">
        <v>276</v>
      </c>
      <c r="J1567">
        <v>0</v>
      </c>
      <c r="K1567" t="s">
        <v>276</v>
      </c>
      <c r="L1567" t="s">
        <v>276</v>
      </c>
      <c r="M1567">
        <v>3239</v>
      </c>
      <c r="N1567">
        <v>6</v>
      </c>
      <c r="O1567" s="26">
        <v>0</v>
      </c>
      <c r="P1567" s="26">
        <v>0</v>
      </c>
      <c r="Q1567" s="26">
        <v>0</v>
      </c>
    </row>
    <row r="1568" spans="1:17">
      <c r="A1568" s="32">
        <v>44401</v>
      </c>
      <c r="B1568" t="s">
        <v>155</v>
      </c>
      <c r="C1568">
        <v>15</v>
      </c>
      <c r="D1568">
        <v>829</v>
      </c>
      <c r="E1568" t="s">
        <v>276</v>
      </c>
      <c r="F1568" t="s">
        <v>276</v>
      </c>
      <c r="G1568" t="s">
        <v>276</v>
      </c>
      <c r="H1568">
        <v>0</v>
      </c>
      <c r="I1568" t="s">
        <v>276</v>
      </c>
      <c r="J1568">
        <v>0</v>
      </c>
      <c r="K1568" t="s">
        <v>276</v>
      </c>
      <c r="L1568" t="s">
        <v>276</v>
      </c>
      <c r="M1568">
        <v>15</v>
      </c>
      <c r="N1568">
        <v>0</v>
      </c>
      <c r="O1568" s="26">
        <v>0</v>
      </c>
      <c r="P1568" s="26">
        <v>0</v>
      </c>
      <c r="Q1568" s="26">
        <v>0</v>
      </c>
    </row>
    <row r="1569" spans="1:17">
      <c r="A1569" s="32">
        <v>44402</v>
      </c>
      <c r="B1569" t="s">
        <v>153</v>
      </c>
      <c r="C1569">
        <v>862255</v>
      </c>
      <c r="D1569">
        <v>17025908</v>
      </c>
      <c r="F1569" t="s">
        <v>276</v>
      </c>
      <c r="G1569" t="s">
        <v>276</v>
      </c>
      <c r="H1569">
        <v>35436</v>
      </c>
      <c r="I1569" t="s">
        <v>276</v>
      </c>
      <c r="J1569">
        <v>448</v>
      </c>
      <c r="K1569" t="s">
        <v>276</v>
      </c>
      <c r="L1569" t="s">
        <v>276</v>
      </c>
      <c r="M1569">
        <v>810765</v>
      </c>
      <c r="N1569">
        <v>15118</v>
      </c>
      <c r="O1569" s="26">
        <v>419742</v>
      </c>
      <c r="P1569" s="26">
        <v>692164</v>
      </c>
      <c r="Q1569" s="26">
        <v>0</v>
      </c>
    </row>
    <row r="1570" spans="1:17">
      <c r="A1570" s="32">
        <v>44402</v>
      </c>
      <c r="B1570" t="s">
        <v>154</v>
      </c>
      <c r="C1570">
        <v>3396</v>
      </c>
      <c r="D1570">
        <v>866721</v>
      </c>
      <c r="E1570" t="s">
        <v>276</v>
      </c>
      <c r="F1570" t="s">
        <v>276</v>
      </c>
      <c r="G1570" t="s">
        <v>276</v>
      </c>
      <c r="H1570">
        <v>146</v>
      </c>
      <c r="I1570" t="s">
        <v>276</v>
      </c>
      <c r="J1570">
        <v>0</v>
      </c>
      <c r="K1570" t="s">
        <v>276</v>
      </c>
      <c r="L1570" t="s">
        <v>276</v>
      </c>
      <c r="M1570">
        <v>3244</v>
      </c>
      <c r="N1570">
        <v>6</v>
      </c>
      <c r="O1570" s="26">
        <v>0</v>
      </c>
      <c r="P1570" s="26">
        <v>0</v>
      </c>
      <c r="Q1570" s="26">
        <v>0</v>
      </c>
    </row>
    <row r="1571" spans="1:17">
      <c r="A1571" s="32">
        <v>44402</v>
      </c>
      <c r="B1571" t="s">
        <v>155</v>
      </c>
      <c r="C1571">
        <v>15</v>
      </c>
      <c r="D1571">
        <v>829</v>
      </c>
      <c r="E1571" t="s">
        <v>276</v>
      </c>
      <c r="F1571" t="s">
        <v>276</v>
      </c>
      <c r="G1571" t="s">
        <v>276</v>
      </c>
      <c r="H1571">
        <v>0</v>
      </c>
      <c r="I1571" t="s">
        <v>276</v>
      </c>
      <c r="J1571">
        <v>0</v>
      </c>
      <c r="K1571" t="s">
        <v>276</v>
      </c>
      <c r="L1571" t="s">
        <v>276</v>
      </c>
      <c r="M1571">
        <v>15</v>
      </c>
      <c r="N1571">
        <v>0</v>
      </c>
      <c r="O1571" s="26">
        <v>0</v>
      </c>
      <c r="P1571" s="26">
        <v>0</v>
      </c>
      <c r="Q1571" s="26">
        <v>0</v>
      </c>
    </row>
    <row r="1572" spans="1:17">
      <c r="A1572" s="32">
        <v>44403</v>
      </c>
      <c r="B1572" t="s">
        <v>153</v>
      </c>
      <c r="C1572">
        <v>867023</v>
      </c>
      <c r="D1572">
        <v>17043562</v>
      </c>
      <c r="F1572" t="s">
        <v>276</v>
      </c>
      <c r="G1572" t="s">
        <v>276</v>
      </c>
      <c r="H1572">
        <v>37223</v>
      </c>
      <c r="I1572" t="s">
        <v>276</v>
      </c>
      <c r="J1572">
        <v>466</v>
      </c>
      <c r="K1572" t="s">
        <v>276</v>
      </c>
      <c r="L1572" t="s">
        <v>276</v>
      </c>
      <c r="M1572">
        <v>813614</v>
      </c>
      <c r="N1572">
        <v>15123</v>
      </c>
      <c r="O1572" s="26">
        <v>584412</v>
      </c>
      <c r="P1572" s="26">
        <v>786380</v>
      </c>
      <c r="Q1572" s="26">
        <v>0</v>
      </c>
    </row>
    <row r="1573" spans="1:17">
      <c r="A1573" s="32">
        <v>44403</v>
      </c>
      <c r="B1573" t="s">
        <v>154</v>
      </c>
      <c r="C1573">
        <v>3407</v>
      </c>
      <c r="D1573">
        <v>869820</v>
      </c>
      <c r="E1573" t="s">
        <v>276</v>
      </c>
      <c r="F1573" t="s">
        <v>276</v>
      </c>
      <c r="G1573" t="s">
        <v>276</v>
      </c>
      <c r="H1573">
        <v>155</v>
      </c>
      <c r="I1573" t="s">
        <v>276</v>
      </c>
      <c r="J1573">
        <v>0</v>
      </c>
      <c r="K1573" t="s">
        <v>276</v>
      </c>
      <c r="L1573" t="s">
        <v>276</v>
      </c>
      <c r="M1573">
        <v>3246</v>
      </c>
      <c r="N1573">
        <v>6</v>
      </c>
      <c r="O1573" s="26">
        <v>0</v>
      </c>
      <c r="P1573" s="26">
        <v>0</v>
      </c>
      <c r="Q1573" s="26">
        <v>0</v>
      </c>
    </row>
    <row r="1574" spans="1:17">
      <c r="A1574" s="32">
        <v>44403</v>
      </c>
      <c r="B1574" t="s">
        <v>155</v>
      </c>
      <c r="C1574">
        <v>15</v>
      </c>
      <c r="D1574">
        <v>829</v>
      </c>
      <c r="E1574" t="s">
        <v>276</v>
      </c>
      <c r="F1574" t="s">
        <v>276</v>
      </c>
      <c r="G1574" t="s">
        <v>276</v>
      </c>
      <c r="H1574">
        <v>0</v>
      </c>
      <c r="I1574" t="s">
        <v>276</v>
      </c>
      <c r="J1574">
        <v>0</v>
      </c>
      <c r="K1574" t="s">
        <v>276</v>
      </c>
      <c r="L1574" t="s">
        <v>276</v>
      </c>
      <c r="M1574">
        <v>15</v>
      </c>
      <c r="N1574">
        <v>0</v>
      </c>
      <c r="O1574" s="26">
        <v>0</v>
      </c>
      <c r="P1574" s="26">
        <v>0</v>
      </c>
      <c r="Q1574" s="26">
        <v>0</v>
      </c>
    </row>
    <row r="1575" spans="1:17">
      <c r="A1575" s="32">
        <v>44404</v>
      </c>
      <c r="B1575" t="s">
        <v>153</v>
      </c>
      <c r="C1575">
        <v>872053</v>
      </c>
      <c r="D1575">
        <v>17138699</v>
      </c>
      <c r="F1575" t="s">
        <v>276</v>
      </c>
      <c r="G1575" t="s">
        <v>276</v>
      </c>
      <c r="H1575">
        <v>38793</v>
      </c>
      <c r="I1575" t="s">
        <v>276</v>
      </c>
      <c r="J1575">
        <v>514</v>
      </c>
      <c r="K1575" t="s">
        <v>276</v>
      </c>
      <c r="L1575" t="s">
        <v>276</v>
      </c>
      <c r="M1575">
        <v>816865</v>
      </c>
      <c r="N1575">
        <v>15131</v>
      </c>
      <c r="O1575" s="26">
        <v>624277</v>
      </c>
      <c r="P1575" s="26">
        <v>786832</v>
      </c>
      <c r="Q1575" s="26">
        <v>0</v>
      </c>
    </row>
    <row r="1576" spans="1:17">
      <c r="A1576" s="32">
        <v>44404</v>
      </c>
      <c r="B1576" t="s">
        <v>154</v>
      </c>
      <c r="C1576">
        <v>3438</v>
      </c>
      <c r="D1576">
        <v>873838</v>
      </c>
      <c r="E1576" t="s">
        <v>276</v>
      </c>
      <c r="F1576" t="s">
        <v>276</v>
      </c>
      <c r="G1576" t="s">
        <v>276</v>
      </c>
      <c r="H1576">
        <v>174</v>
      </c>
      <c r="I1576" t="s">
        <v>276</v>
      </c>
      <c r="J1576">
        <v>0</v>
      </c>
      <c r="K1576" t="s">
        <v>276</v>
      </c>
      <c r="L1576" t="s">
        <v>276</v>
      </c>
      <c r="M1576">
        <v>3258</v>
      </c>
      <c r="N1576">
        <v>6</v>
      </c>
      <c r="O1576" s="26">
        <v>0</v>
      </c>
      <c r="P1576" s="26">
        <v>0</v>
      </c>
      <c r="Q1576" s="26">
        <v>0</v>
      </c>
    </row>
    <row r="1577" spans="1:17">
      <c r="A1577" s="32">
        <v>44404</v>
      </c>
      <c r="B1577" t="s">
        <v>155</v>
      </c>
      <c r="C1577">
        <v>15</v>
      </c>
      <c r="D1577">
        <v>829</v>
      </c>
      <c r="E1577" t="s">
        <v>276</v>
      </c>
      <c r="F1577" t="s">
        <v>276</v>
      </c>
      <c r="G1577" t="s">
        <v>276</v>
      </c>
      <c r="H1577">
        <v>0</v>
      </c>
      <c r="I1577" t="s">
        <v>276</v>
      </c>
      <c r="J1577">
        <v>0</v>
      </c>
      <c r="K1577" t="s">
        <v>276</v>
      </c>
      <c r="L1577" t="s">
        <v>276</v>
      </c>
      <c r="M1577">
        <v>15</v>
      </c>
      <c r="N1577">
        <v>0</v>
      </c>
      <c r="O1577" s="26">
        <v>0</v>
      </c>
      <c r="P1577" s="26">
        <v>0</v>
      </c>
      <c r="Q1577" s="26">
        <v>0</v>
      </c>
    </row>
    <row r="1578" spans="1:17">
      <c r="A1578" s="32">
        <v>44405</v>
      </c>
      <c r="B1578" t="s">
        <v>153</v>
      </c>
      <c r="C1578">
        <v>879359</v>
      </c>
      <c r="D1578">
        <v>17231044</v>
      </c>
      <c r="F1578" t="s">
        <v>276</v>
      </c>
      <c r="G1578" t="s">
        <v>276</v>
      </c>
      <c r="H1578">
        <v>42267</v>
      </c>
      <c r="I1578" t="s">
        <v>276</v>
      </c>
      <c r="J1578">
        <v>522</v>
      </c>
      <c r="K1578" t="s">
        <v>276</v>
      </c>
      <c r="L1578" t="s">
        <v>276</v>
      </c>
      <c r="M1578">
        <v>820615</v>
      </c>
      <c r="N1578">
        <v>15145</v>
      </c>
      <c r="O1578" s="26">
        <v>612788</v>
      </c>
      <c r="P1578" s="26">
        <v>792834</v>
      </c>
      <c r="Q1578" s="26">
        <v>0</v>
      </c>
    </row>
    <row r="1579" spans="1:17">
      <c r="A1579" s="32">
        <v>44405</v>
      </c>
      <c r="B1579" t="s">
        <v>154</v>
      </c>
      <c r="C1579">
        <v>3449</v>
      </c>
      <c r="D1579">
        <v>877218</v>
      </c>
      <c r="E1579" t="s">
        <v>276</v>
      </c>
      <c r="F1579" t="s">
        <v>276</v>
      </c>
      <c r="G1579" t="s">
        <v>276</v>
      </c>
      <c r="H1579">
        <v>171</v>
      </c>
      <c r="I1579" t="s">
        <v>276</v>
      </c>
      <c r="J1579">
        <v>0</v>
      </c>
      <c r="K1579" t="s">
        <v>276</v>
      </c>
      <c r="L1579" t="s">
        <v>276</v>
      </c>
      <c r="M1579">
        <v>3271</v>
      </c>
      <c r="N1579">
        <v>7</v>
      </c>
      <c r="O1579" s="26">
        <v>0</v>
      </c>
      <c r="P1579" s="26">
        <v>0</v>
      </c>
      <c r="Q1579" s="26">
        <v>0</v>
      </c>
    </row>
    <row r="1580" spans="1:17">
      <c r="A1580" s="32">
        <v>44405</v>
      </c>
      <c r="B1580" t="s">
        <v>155</v>
      </c>
      <c r="C1580">
        <v>15</v>
      </c>
      <c r="D1580">
        <v>829</v>
      </c>
      <c r="E1580" t="s">
        <v>276</v>
      </c>
      <c r="F1580" t="s">
        <v>276</v>
      </c>
      <c r="G1580" t="s">
        <v>276</v>
      </c>
      <c r="H1580">
        <v>0</v>
      </c>
      <c r="I1580" t="s">
        <v>276</v>
      </c>
      <c r="J1580">
        <v>0</v>
      </c>
      <c r="K1580" t="s">
        <v>276</v>
      </c>
      <c r="L1580" t="s">
        <v>276</v>
      </c>
      <c r="M1580">
        <v>15</v>
      </c>
      <c r="N1580">
        <v>0</v>
      </c>
      <c r="O1580" s="26">
        <v>0</v>
      </c>
      <c r="P1580" s="26">
        <v>0</v>
      </c>
      <c r="Q1580" s="26">
        <v>0</v>
      </c>
    </row>
    <row r="1581" spans="1:17">
      <c r="A1581" s="32">
        <v>44406</v>
      </c>
      <c r="B1581" t="s">
        <v>153</v>
      </c>
      <c r="C1581">
        <v>888822</v>
      </c>
      <c r="D1581">
        <v>17317572</v>
      </c>
      <c r="F1581" t="s">
        <v>276</v>
      </c>
      <c r="G1581" t="s">
        <v>276</v>
      </c>
      <c r="H1581">
        <v>47829</v>
      </c>
      <c r="I1581" t="s">
        <v>276</v>
      </c>
      <c r="J1581">
        <v>539</v>
      </c>
      <c r="K1581" t="s">
        <v>276</v>
      </c>
      <c r="L1581" t="s">
        <v>276</v>
      </c>
      <c r="M1581">
        <v>824070</v>
      </c>
      <c r="N1581">
        <v>15153</v>
      </c>
      <c r="O1581" s="26">
        <v>614651</v>
      </c>
      <c r="P1581" s="26">
        <v>779019</v>
      </c>
      <c r="Q1581" s="26">
        <v>0</v>
      </c>
    </row>
    <row r="1582" spans="1:17">
      <c r="A1582" s="32">
        <v>44406</v>
      </c>
      <c r="B1582" t="s">
        <v>154</v>
      </c>
      <c r="C1582">
        <v>3456</v>
      </c>
      <c r="D1582">
        <v>880187</v>
      </c>
      <c r="E1582" t="s">
        <v>276</v>
      </c>
      <c r="F1582" t="s">
        <v>276</v>
      </c>
      <c r="G1582" t="s">
        <v>276</v>
      </c>
      <c r="H1582">
        <v>162</v>
      </c>
      <c r="I1582" t="s">
        <v>276</v>
      </c>
      <c r="J1582">
        <v>0</v>
      </c>
      <c r="K1582" t="s">
        <v>276</v>
      </c>
      <c r="L1582" t="s">
        <v>276</v>
      </c>
      <c r="M1582">
        <v>3287</v>
      </c>
      <c r="N1582">
        <v>7</v>
      </c>
      <c r="O1582" s="26">
        <v>0</v>
      </c>
      <c r="P1582" s="26">
        <v>0</v>
      </c>
      <c r="Q1582" s="26">
        <v>0</v>
      </c>
    </row>
    <row r="1583" spans="1:17">
      <c r="A1583" s="32">
        <v>44406</v>
      </c>
      <c r="B1583" t="s">
        <v>155</v>
      </c>
      <c r="C1583">
        <v>15</v>
      </c>
      <c r="D1583">
        <v>829</v>
      </c>
      <c r="E1583" t="s">
        <v>276</v>
      </c>
      <c r="F1583" t="s">
        <v>276</v>
      </c>
      <c r="G1583" t="s">
        <v>276</v>
      </c>
      <c r="H1583">
        <v>0</v>
      </c>
      <c r="I1583" t="s">
        <v>276</v>
      </c>
      <c r="J1583">
        <v>0</v>
      </c>
      <c r="K1583" t="s">
        <v>276</v>
      </c>
      <c r="L1583" t="s">
        <v>276</v>
      </c>
      <c r="M1583">
        <v>15</v>
      </c>
      <c r="N1583">
        <v>0</v>
      </c>
      <c r="O1583" s="26">
        <v>0</v>
      </c>
      <c r="P1583" s="26">
        <v>0</v>
      </c>
      <c r="Q1583" s="26">
        <v>0</v>
      </c>
    </row>
    <row r="1584" spans="1:17">
      <c r="A1584" s="32">
        <v>44407</v>
      </c>
      <c r="B1584" t="s">
        <v>153</v>
      </c>
      <c r="C1584">
        <v>899237</v>
      </c>
      <c r="D1584">
        <v>17406341</v>
      </c>
      <c r="F1584" t="s">
        <v>276</v>
      </c>
      <c r="G1584" t="s">
        <v>276</v>
      </c>
      <c r="H1584">
        <v>54401</v>
      </c>
      <c r="I1584" t="s">
        <v>276</v>
      </c>
      <c r="J1584">
        <v>626</v>
      </c>
      <c r="K1584" t="s">
        <v>276</v>
      </c>
      <c r="L1584" t="s">
        <v>276</v>
      </c>
      <c r="M1584">
        <v>827784</v>
      </c>
      <c r="N1584">
        <v>15166</v>
      </c>
      <c r="O1584" s="26">
        <v>645847</v>
      </c>
      <c r="P1584" s="26">
        <v>786159</v>
      </c>
      <c r="Q1584" s="26">
        <v>0</v>
      </c>
    </row>
    <row r="1585" spans="1:17">
      <c r="A1585" s="32">
        <v>44407</v>
      </c>
      <c r="B1585" t="s">
        <v>154</v>
      </c>
      <c r="C1585">
        <v>3466</v>
      </c>
      <c r="D1585">
        <v>883603</v>
      </c>
      <c r="E1585" t="s">
        <v>276</v>
      </c>
      <c r="F1585" t="s">
        <v>276</v>
      </c>
      <c r="G1585" t="s">
        <v>276</v>
      </c>
      <c r="H1585">
        <v>171</v>
      </c>
      <c r="I1585" t="s">
        <v>276</v>
      </c>
      <c r="J1585">
        <v>0</v>
      </c>
      <c r="K1585" t="s">
        <v>276</v>
      </c>
      <c r="L1585" t="s">
        <v>276</v>
      </c>
      <c r="M1585">
        <v>3288</v>
      </c>
      <c r="N1585">
        <v>7</v>
      </c>
      <c r="O1585" s="26">
        <v>0</v>
      </c>
      <c r="P1585" s="26">
        <v>0</v>
      </c>
      <c r="Q1585" s="26">
        <v>0</v>
      </c>
    </row>
    <row r="1586" spans="1:17">
      <c r="A1586" s="32">
        <v>44407</v>
      </c>
      <c r="B1586" t="s">
        <v>155</v>
      </c>
      <c r="C1586">
        <v>15</v>
      </c>
      <c r="D1586">
        <v>829</v>
      </c>
      <c r="E1586" t="s">
        <v>276</v>
      </c>
      <c r="F1586" t="s">
        <v>276</v>
      </c>
      <c r="G1586" t="s">
        <v>276</v>
      </c>
      <c r="H1586">
        <v>0</v>
      </c>
      <c r="I1586" t="s">
        <v>276</v>
      </c>
      <c r="J1586">
        <v>0</v>
      </c>
      <c r="K1586" t="s">
        <v>276</v>
      </c>
      <c r="L1586" t="s">
        <v>276</v>
      </c>
      <c r="M1586">
        <v>15</v>
      </c>
      <c r="N1586">
        <v>0</v>
      </c>
      <c r="O1586" s="26">
        <v>0</v>
      </c>
      <c r="P1586" s="26">
        <v>0</v>
      </c>
      <c r="Q1586" s="26">
        <v>0</v>
      </c>
    </row>
    <row r="1587" spans="1:17">
      <c r="A1587" s="32">
        <v>44408</v>
      </c>
      <c r="B1587" t="s">
        <v>153</v>
      </c>
      <c r="C1587">
        <v>910258</v>
      </c>
      <c r="D1587">
        <v>17495261</v>
      </c>
      <c r="F1587" t="s">
        <v>276</v>
      </c>
      <c r="G1587" t="s">
        <v>276</v>
      </c>
      <c r="H1587">
        <v>61513</v>
      </c>
      <c r="I1587" t="s">
        <v>276</v>
      </c>
      <c r="J1587">
        <v>667</v>
      </c>
      <c r="K1587" t="s">
        <v>276</v>
      </c>
      <c r="L1587" t="s">
        <v>276</v>
      </c>
      <c r="M1587">
        <v>831650</v>
      </c>
      <c r="N1587">
        <v>15177</v>
      </c>
      <c r="O1587" s="26">
        <v>640609</v>
      </c>
      <c r="P1587" s="26">
        <v>804154</v>
      </c>
      <c r="Q1587" s="26">
        <v>0</v>
      </c>
    </row>
    <row r="1588" spans="1:17">
      <c r="A1588" s="32">
        <v>44408</v>
      </c>
      <c r="B1588" t="s">
        <v>154</v>
      </c>
      <c r="C1588">
        <v>3482</v>
      </c>
      <c r="D1588">
        <v>886874</v>
      </c>
      <c r="E1588" t="s">
        <v>276</v>
      </c>
      <c r="F1588" t="s">
        <v>276</v>
      </c>
      <c r="G1588" t="s">
        <v>276</v>
      </c>
      <c r="H1588">
        <v>173</v>
      </c>
      <c r="I1588" t="s">
        <v>276</v>
      </c>
      <c r="J1588">
        <v>0</v>
      </c>
      <c r="K1588" t="s">
        <v>276</v>
      </c>
      <c r="L1588" t="s">
        <v>276</v>
      </c>
      <c r="M1588">
        <v>3302</v>
      </c>
      <c r="N1588">
        <v>7</v>
      </c>
      <c r="O1588" s="26">
        <v>0</v>
      </c>
      <c r="P1588" s="26">
        <v>0</v>
      </c>
      <c r="Q1588" s="26">
        <v>0</v>
      </c>
    </row>
    <row r="1589" spans="1:17">
      <c r="A1589" s="32">
        <v>44408</v>
      </c>
      <c r="B1589" t="s">
        <v>155</v>
      </c>
      <c r="C1589">
        <v>15</v>
      </c>
      <c r="D1589">
        <v>829</v>
      </c>
      <c r="E1589" t="s">
        <v>276</v>
      </c>
      <c r="F1589" t="s">
        <v>276</v>
      </c>
      <c r="G1589" t="s">
        <v>276</v>
      </c>
      <c r="H1589">
        <v>0</v>
      </c>
      <c r="I1589" t="s">
        <v>276</v>
      </c>
      <c r="J1589">
        <v>0</v>
      </c>
      <c r="K1589" t="s">
        <v>276</v>
      </c>
      <c r="L1589" t="s">
        <v>276</v>
      </c>
      <c r="M1589">
        <v>15</v>
      </c>
      <c r="N1589">
        <v>0</v>
      </c>
      <c r="O1589" s="26">
        <v>0</v>
      </c>
      <c r="P1589" s="26">
        <v>0</v>
      </c>
      <c r="Q1589" s="26">
        <v>0</v>
      </c>
    </row>
    <row r="1590" spans="1:17">
      <c r="A1590" s="32">
        <v>44409</v>
      </c>
      <c r="B1590" t="s">
        <v>153</v>
      </c>
      <c r="C1590">
        <v>922312</v>
      </c>
      <c r="D1590">
        <v>17582961</v>
      </c>
      <c r="F1590" t="s">
        <v>276</v>
      </c>
      <c r="G1590" t="s">
        <v>276</v>
      </c>
      <c r="H1590">
        <v>69183</v>
      </c>
      <c r="I1590" t="s">
        <v>276</v>
      </c>
      <c r="J1590">
        <v>691</v>
      </c>
      <c r="K1590" t="s">
        <v>276</v>
      </c>
      <c r="L1590" t="s">
        <v>276</v>
      </c>
      <c r="M1590">
        <v>835921</v>
      </c>
      <c r="N1590">
        <v>15185</v>
      </c>
      <c r="O1590" s="26">
        <v>5014943</v>
      </c>
      <c r="P1590" s="26">
        <v>1705388</v>
      </c>
      <c r="Q1590" s="26">
        <v>0</v>
      </c>
    </row>
    <row r="1591" spans="1:17">
      <c r="A1591" s="32">
        <v>44409</v>
      </c>
      <c r="B1591" t="s">
        <v>154</v>
      </c>
      <c r="C1591">
        <v>3496</v>
      </c>
      <c r="D1591">
        <v>890014</v>
      </c>
      <c r="E1591" t="s">
        <v>276</v>
      </c>
      <c r="F1591" t="s">
        <v>276</v>
      </c>
      <c r="G1591" t="s">
        <v>276</v>
      </c>
      <c r="H1591">
        <v>179</v>
      </c>
      <c r="I1591" t="s">
        <v>276</v>
      </c>
      <c r="J1591">
        <v>0</v>
      </c>
      <c r="K1591" t="s">
        <v>276</v>
      </c>
      <c r="L1591" t="s">
        <v>276</v>
      </c>
      <c r="M1591">
        <v>3310</v>
      </c>
      <c r="N1591">
        <v>7</v>
      </c>
      <c r="O1591" s="26">
        <v>0</v>
      </c>
      <c r="P1591" s="26">
        <v>0</v>
      </c>
      <c r="Q1591" s="26">
        <v>0</v>
      </c>
    </row>
    <row r="1592" spans="1:17">
      <c r="A1592" s="32">
        <v>44409</v>
      </c>
      <c r="B1592" t="s">
        <v>155</v>
      </c>
      <c r="C1592">
        <v>15</v>
      </c>
      <c r="D1592">
        <v>829</v>
      </c>
      <c r="E1592" t="s">
        <v>276</v>
      </c>
      <c r="F1592" t="s">
        <v>276</v>
      </c>
      <c r="G1592" t="s">
        <v>276</v>
      </c>
      <c r="H1592">
        <v>0</v>
      </c>
      <c r="I1592" t="s">
        <v>276</v>
      </c>
      <c r="J1592">
        <v>0</v>
      </c>
      <c r="K1592" t="s">
        <v>276</v>
      </c>
      <c r="L1592" t="s">
        <v>276</v>
      </c>
      <c r="M1592">
        <v>15</v>
      </c>
      <c r="N1592">
        <v>0</v>
      </c>
      <c r="O1592" s="26">
        <v>0</v>
      </c>
      <c r="P1592" s="26">
        <v>0</v>
      </c>
      <c r="Q1592" s="26">
        <v>0</v>
      </c>
    </row>
    <row r="1593" spans="1:17">
      <c r="A1593" s="32">
        <v>44410</v>
      </c>
      <c r="B1593" t="s">
        <v>153</v>
      </c>
      <c r="C1593">
        <v>932361</v>
      </c>
      <c r="D1593">
        <v>17619565</v>
      </c>
      <c r="F1593" t="s">
        <v>276</v>
      </c>
      <c r="G1593" t="s">
        <v>276</v>
      </c>
      <c r="H1593">
        <v>75631</v>
      </c>
      <c r="I1593" t="s">
        <v>276</v>
      </c>
      <c r="J1593">
        <v>704</v>
      </c>
      <c r="K1593" t="s">
        <v>276</v>
      </c>
      <c r="L1593" t="s">
        <v>276</v>
      </c>
      <c r="M1593">
        <v>839455</v>
      </c>
      <c r="N1593">
        <v>15190</v>
      </c>
      <c r="O1593" s="26">
        <v>569536</v>
      </c>
      <c r="P1593" s="26">
        <v>573761</v>
      </c>
      <c r="Q1593" s="26">
        <v>0</v>
      </c>
    </row>
    <row r="1594" spans="1:17">
      <c r="A1594" s="32">
        <v>44410</v>
      </c>
      <c r="B1594" t="s">
        <v>154</v>
      </c>
      <c r="C1594">
        <v>3510</v>
      </c>
      <c r="D1594">
        <v>893219</v>
      </c>
      <c r="E1594" t="s">
        <v>276</v>
      </c>
      <c r="F1594" t="s">
        <v>276</v>
      </c>
      <c r="G1594" t="s">
        <v>276</v>
      </c>
      <c r="H1594">
        <v>193</v>
      </c>
      <c r="I1594" t="s">
        <v>276</v>
      </c>
      <c r="J1594">
        <v>0</v>
      </c>
      <c r="K1594" t="s">
        <v>276</v>
      </c>
      <c r="L1594" t="s">
        <v>276</v>
      </c>
      <c r="M1594">
        <v>3310</v>
      </c>
      <c r="N1594">
        <v>7</v>
      </c>
      <c r="O1594" s="26">
        <v>0</v>
      </c>
      <c r="P1594" s="26">
        <v>0</v>
      </c>
      <c r="Q1594" s="26">
        <v>0</v>
      </c>
    </row>
    <row r="1595" spans="1:17">
      <c r="A1595" s="32">
        <v>44410</v>
      </c>
      <c r="B1595" t="s">
        <v>155</v>
      </c>
      <c r="C1595">
        <v>15</v>
      </c>
      <c r="D1595">
        <v>829</v>
      </c>
      <c r="E1595" t="s">
        <v>276</v>
      </c>
      <c r="F1595" t="s">
        <v>276</v>
      </c>
      <c r="G1595" t="s">
        <v>276</v>
      </c>
      <c r="H1595">
        <v>0</v>
      </c>
      <c r="I1595" t="s">
        <v>276</v>
      </c>
      <c r="J1595">
        <v>0</v>
      </c>
      <c r="K1595" t="s">
        <v>276</v>
      </c>
      <c r="L1595" t="s">
        <v>276</v>
      </c>
      <c r="M1595">
        <v>15</v>
      </c>
      <c r="N1595">
        <v>0</v>
      </c>
      <c r="O1595" s="26">
        <v>0</v>
      </c>
      <c r="P1595" s="26">
        <v>0</v>
      </c>
      <c r="Q1595" s="26">
        <v>0</v>
      </c>
    </row>
    <row r="1596" spans="1:17">
      <c r="A1596" s="32">
        <v>44411</v>
      </c>
      <c r="B1596" t="s">
        <v>153</v>
      </c>
      <c r="C1596">
        <v>941231</v>
      </c>
      <c r="D1596">
        <v>17724695</v>
      </c>
      <c r="F1596" t="s">
        <v>276</v>
      </c>
      <c r="G1596" t="s">
        <v>276</v>
      </c>
      <c r="H1596">
        <v>79573</v>
      </c>
      <c r="I1596" t="s">
        <v>276</v>
      </c>
      <c r="J1596">
        <v>754</v>
      </c>
      <c r="K1596" t="s">
        <v>276</v>
      </c>
      <c r="L1596" t="s">
        <v>276</v>
      </c>
      <c r="M1596">
        <v>844529</v>
      </c>
      <c r="N1596">
        <v>15197</v>
      </c>
      <c r="O1596" s="26">
        <v>587000</v>
      </c>
      <c r="P1596" s="26">
        <v>610175</v>
      </c>
      <c r="Q1596" s="26">
        <v>0</v>
      </c>
    </row>
    <row r="1597" spans="1:17">
      <c r="A1597" s="32">
        <v>44411</v>
      </c>
      <c r="B1597" t="s">
        <v>154</v>
      </c>
      <c r="C1597">
        <v>3517</v>
      </c>
      <c r="D1597">
        <v>897652</v>
      </c>
      <c r="E1597" t="s">
        <v>276</v>
      </c>
      <c r="F1597" t="s">
        <v>276</v>
      </c>
      <c r="G1597" t="s">
        <v>276</v>
      </c>
      <c r="H1597">
        <v>181</v>
      </c>
      <c r="I1597" t="s">
        <v>276</v>
      </c>
      <c r="J1597">
        <v>0</v>
      </c>
      <c r="K1597" t="s">
        <v>276</v>
      </c>
      <c r="L1597" t="s">
        <v>276</v>
      </c>
      <c r="M1597">
        <v>3329</v>
      </c>
      <c r="N1597">
        <v>7</v>
      </c>
      <c r="O1597" s="26">
        <v>0</v>
      </c>
      <c r="P1597" s="26">
        <v>0</v>
      </c>
      <c r="Q1597" s="26">
        <v>0</v>
      </c>
    </row>
    <row r="1598" spans="1:17">
      <c r="A1598" s="32">
        <v>44411</v>
      </c>
      <c r="B1598" t="s">
        <v>155</v>
      </c>
      <c r="C1598">
        <v>15</v>
      </c>
      <c r="D1598">
        <v>829</v>
      </c>
      <c r="E1598" t="s">
        <v>276</v>
      </c>
      <c r="F1598" t="s">
        <v>276</v>
      </c>
      <c r="G1598" t="s">
        <v>276</v>
      </c>
      <c r="H1598">
        <v>0</v>
      </c>
      <c r="I1598" t="s">
        <v>276</v>
      </c>
      <c r="J1598">
        <v>0</v>
      </c>
      <c r="K1598" t="s">
        <v>276</v>
      </c>
      <c r="L1598" t="s">
        <v>276</v>
      </c>
      <c r="M1598">
        <v>15</v>
      </c>
      <c r="N1598">
        <v>0</v>
      </c>
      <c r="O1598" s="26">
        <v>0</v>
      </c>
      <c r="P1598" s="26">
        <v>0</v>
      </c>
      <c r="Q1598" s="26">
        <v>0</v>
      </c>
    </row>
    <row r="1599" spans="1:17">
      <c r="A1599" s="32">
        <v>44412</v>
      </c>
      <c r="B1599" t="s">
        <v>153</v>
      </c>
      <c r="C1599">
        <v>952861</v>
      </c>
      <c r="D1599">
        <v>17807854</v>
      </c>
      <c r="F1599" t="s">
        <v>276</v>
      </c>
      <c r="G1599" t="s">
        <v>276</v>
      </c>
      <c r="H1599">
        <v>86144</v>
      </c>
      <c r="I1599" t="s">
        <v>276</v>
      </c>
      <c r="J1599">
        <v>777</v>
      </c>
      <c r="K1599" t="s">
        <v>276</v>
      </c>
      <c r="L1599" t="s">
        <v>276</v>
      </c>
      <c r="M1599">
        <v>849241</v>
      </c>
      <c r="N1599">
        <v>15212</v>
      </c>
      <c r="O1599" s="26">
        <v>575459</v>
      </c>
      <c r="P1599" s="26">
        <v>603463</v>
      </c>
      <c r="Q1599" s="26">
        <v>0</v>
      </c>
    </row>
    <row r="1600" spans="1:17">
      <c r="A1600" s="32">
        <v>44412</v>
      </c>
      <c r="B1600" t="s">
        <v>154</v>
      </c>
      <c r="C1600">
        <v>3531</v>
      </c>
      <c r="D1600">
        <v>900435</v>
      </c>
      <c r="E1600" t="s">
        <v>276</v>
      </c>
      <c r="F1600" t="s">
        <v>276</v>
      </c>
      <c r="G1600" t="s">
        <v>276</v>
      </c>
      <c r="H1600">
        <v>173</v>
      </c>
      <c r="I1600" t="s">
        <v>276</v>
      </c>
      <c r="J1600">
        <v>0</v>
      </c>
      <c r="K1600" t="s">
        <v>276</v>
      </c>
      <c r="L1600" t="s">
        <v>276</v>
      </c>
      <c r="M1600">
        <v>3351</v>
      </c>
      <c r="N1600">
        <v>7</v>
      </c>
      <c r="O1600" s="26">
        <v>0</v>
      </c>
      <c r="P1600" s="26">
        <v>0</v>
      </c>
      <c r="Q1600" s="26">
        <v>0</v>
      </c>
    </row>
    <row r="1601" spans="1:17">
      <c r="A1601" s="32">
        <v>44412</v>
      </c>
      <c r="B1601" t="s">
        <v>155</v>
      </c>
      <c r="C1601">
        <v>15</v>
      </c>
      <c r="D1601">
        <v>829</v>
      </c>
      <c r="E1601" t="s">
        <v>276</v>
      </c>
      <c r="F1601" t="s">
        <v>276</v>
      </c>
      <c r="G1601" t="s">
        <v>276</v>
      </c>
      <c r="H1601">
        <v>0</v>
      </c>
      <c r="I1601" t="s">
        <v>276</v>
      </c>
      <c r="J1601">
        <v>0</v>
      </c>
      <c r="K1601" t="s">
        <v>276</v>
      </c>
      <c r="L1601" t="s">
        <v>276</v>
      </c>
      <c r="M1601">
        <v>15</v>
      </c>
      <c r="N1601">
        <v>0</v>
      </c>
      <c r="O1601" s="26">
        <v>0</v>
      </c>
      <c r="P1601" s="26">
        <v>0</v>
      </c>
      <c r="Q1601" s="26">
        <v>0</v>
      </c>
    </row>
    <row r="1602" spans="1:17">
      <c r="A1602" s="32">
        <v>44413</v>
      </c>
      <c r="B1602" t="s">
        <v>153</v>
      </c>
      <c r="C1602">
        <v>966907</v>
      </c>
      <c r="D1602">
        <v>17908437</v>
      </c>
      <c r="F1602" t="s">
        <v>276</v>
      </c>
      <c r="G1602" t="s">
        <v>276</v>
      </c>
      <c r="H1602">
        <v>93685</v>
      </c>
      <c r="I1602" t="s">
        <v>276</v>
      </c>
      <c r="J1602">
        <v>823</v>
      </c>
      <c r="K1602" t="s">
        <v>276</v>
      </c>
      <c r="L1602" t="s">
        <v>276</v>
      </c>
      <c r="M1602">
        <v>855088</v>
      </c>
      <c r="N1602">
        <v>15221</v>
      </c>
      <c r="O1602" s="26">
        <v>562615</v>
      </c>
      <c r="P1602" s="26">
        <v>592178</v>
      </c>
      <c r="Q1602" s="26">
        <v>0</v>
      </c>
    </row>
    <row r="1603" spans="1:17">
      <c r="A1603" s="32">
        <v>44413</v>
      </c>
      <c r="B1603" t="s">
        <v>154</v>
      </c>
      <c r="C1603">
        <v>3538</v>
      </c>
      <c r="D1603">
        <v>903226</v>
      </c>
      <c r="E1603" t="s">
        <v>276</v>
      </c>
      <c r="F1603" t="s">
        <v>276</v>
      </c>
      <c r="G1603" t="s">
        <v>276</v>
      </c>
      <c r="H1603">
        <v>173</v>
      </c>
      <c r="I1603" t="s">
        <v>276</v>
      </c>
      <c r="J1603">
        <v>0</v>
      </c>
      <c r="K1603" t="s">
        <v>276</v>
      </c>
      <c r="L1603" t="s">
        <v>276</v>
      </c>
      <c r="M1603">
        <v>3358</v>
      </c>
      <c r="N1603">
        <v>7</v>
      </c>
      <c r="O1603" s="26">
        <v>0</v>
      </c>
      <c r="P1603" s="26">
        <v>0</v>
      </c>
      <c r="Q1603" s="26">
        <v>0</v>
      </c>
    </row>
    <row r="1604" spans="1:17">
      <c r="A1604" s="32">
        <v>44413</v>
      </c>
      <c r="B1604" t="s">
        <v>155</v>
      </c>
      <c r="C1604">
        <v>15</v>
      </c>
      <c r="D1604">
        <v>829</v>
      </c>
      <c r="E1604" t="s">
        <v>276</v>
      </c>
      <c r="F1604" t="s">
        <v>276</v>
      </c>
      <c r="G1604" t="s">
        <v>276</v>
      </c>
      <c r="H1604">
        <v>0</v>
      </c>
      <c r="I1604" t="s">
        <v>276</v>
      </c>
      <c r="J1604">
        <v>0</v>
      </c>
      <c r="K1604" t="s">
        <v>276</v>
      </c>
      <c r="L1604" t="s">
        <v>276</v>
      </c>
      <c r="M1604">
        <v>15</v>
      </c>
      <c r="N1604">
        <v>0</v>
      </c>
      <c r="O1604" s="26">
        <v>0</v>
      </c>
      <c r="P1604" s="26">
        <v>0</v>
      </c>
      <c r="Q1604" s="26">
        <v>0</v>
      </c>
    </row>
    <row r="1605" spans="1:17">
      <c r="A1605" s="32">
        <v>44414</v>
      </c>
      <c r="B1605" t="s">
        <v>153</v>
      </c>
      <c r="C1605">
        <v>982124</v>
      </c>
      <c r="D1605">
        <v>18023281</v>
      </c>
      <c r="F1605" t="s">
        <v>276</v>
      </c>
      <c r="G1605" t="s">
        <v>276</v>
      </c>
      <c r="H1605">
        <v>102551</v>
      </c>
      <c r="I1605" t="s">
        <v>276</v>
      </c>
      <c r="J1605">
        <v>1020</v>
      </c>
      <c r="K1605" t="s">
        <v>276</v>
      </c>
      <c r="L1605" t="s">
        <v>276</v>
      </c>
      <c r="M1605">
        <v>861398</v>
      </c>
      <c r="N1605">
        <v>15233</v>
      </c>
      <c r="O1605" s="26">
        <v>583088</v>
      </c>
      <c r="P1605" s="26">
        <v>628267</v>
      </c>
      <c r="Q1605" s="26">
        <v>0</v>
      </c>
    </row>
    <row r="1606" spans="1:17">
      <c r="A1606" s="32">
        <v>44414</v>
      </c>
      <c r="B1606" t="s">
        <v>154</v>
      </c>
      <c r="C1606">
        <v>3551</v>
      </c>
      <c r="D1606">
        <v>906098</v>
      </c>
      <c r="E1606" t="s">
        <v>276</v>
      </c>
      <c r="F1606" t="s">
        <v>276</v>
      </c>
      <c r="G1606" t="s">
        <v>276</v>
      </c>
      <c r="H1606">
        <v>182</v>
      </c>
      <c r="I1606" t="s">
        <v>276</v>
      </c>
      <c r="J1606">
        <v>0</v>
      </c>
      <c r="K1606" t="s">
        <v>276</v>
      </c>
      <c r="L1606" t="s">
        <v>276</v>
      </c>
      <c r="M1606">
        <v>3362</v>
      </c>
      <c r="N1606">
        <v>7</v>
      </c>
      <c r="O1606" s="26">
        <v>0</v>
      </c>
      <c r="P1606" s="26">
        <v>0</v>
      </c>
      <c r="Q1606" s="26">
        <v>0</v>
      </c>
    </row>
    <row r="1607" spans="1:17">
      <c r="A1607" s="32">
        <v>44414</v>
      </c>
      <c r="B1607" t="s">
        <v>155</v>
      </c>
      <c r="C1607">
        <v>15</v>
      </c>
      <c r="D1607">
        <v>829</v>
      </c>
      <c r="E1607" t="s">
        <v>276</v>
      </c>
      <c r="F1607" t="s">
        <v>276</v>
      </c>
      <c r="G1607" t="s">
        <v>276</v>
      </c>
      <c r="H1607">
        <v>0</v>
      </c>
      <c r="I1607" t="s">
        <v>276</v>
      </c>
      <c r="J1607">
        <v>0</v>
      </c>
      <c r="K1607" t="s">
        <v>276</v>
      </c>
      <c r="L1607" t="s">
        <v>276</v>
      </c>
      <c r="M1607">
        <v>15</v>
      </c>
      <c r="N1607">
        <v>0</v>
      </c>
      <c r="O1607" s="26">
        <v>0</v>
      </c>
      <c r="P1607" s="26">
        <v>0</v>
      </c>
      <c r="Q1607" s="26">
        <v>0</v>
      </c>
    </row>
    <row r="1608" spans="1:17">
      <c r="A1608" s="32">
        <v>44415</v>
      </c>
      <c r="B1608" t="s">
        <v>153</v>
      </c>
      <c r="C1608">
        <v>997700</v>
      </c>
      <c r="D1608">
        <v>18135934</v>
      </c>
      <c r="F1608" t="s">
        <v>276</v>
      </c>
      <c r="G1608" t="s">
        <v>276</v>
      </c>
      <c r="H1608">
        <v>109705</v>
      </c>
      <c r="I1608" t="s">
        <v>276</v>
      </c>
      <c r="J1608">
        <v>1068</v>
      </c>
      <c r="K1608" t="s">
        <v>276</v>
      </c>
      <c r="L1608" t="s">
        <v>276</v>
      </c>
      <c r="M1608">
        <v>870117</v>
      </c>
      <c r="N1608">
        <v>15248</v>
      </c>
      <c r="O1608" s="26">
        <v>699252</v>
      </c>
      <c r="P1608" s="26">
        <v>640230</v>
      </c>
      <c r="Q1608" s="26">
        <v>0</v>
      </c>
    </row>
    <row r="1609" spans="1:17">
      <c r="A1609" s="32">
        <v>44415</v>
      </c>
      <c r="B1609" t="s">
        <v>154</v>
      </c>
      <c r="C1609">
        <v>3566</v>
      </c>
      <c r="D1609">
        <v>908964</v>
      </c>
      <c r="E1609" t="s">
        <v>276</v>
      </c>
      <c r="F1609" t="s">
        <v>276</v>
      </c>
      <c r="G1609" t="s">
        <v>276</v>
      </c>
      <c r="H1609">
        <v>172</v>
      </c>
      <c r="I1609" t="s">
        <v>276</v>
      </c>
      <c r="J1609">
        <v>0</v>
      </c>
      <c r="K1609" t="s">
        <v>276</v>
      </c>
      <c r="L1609" t="s">
        <v>276</v>
      </c>
      <c r="M1609">
        <v>3387</v>
      </c>
      <c r="N1609">
        <v>7</v>
      </c>
      <c r="O1609" s="26">
        <v>0</v>
      </c>
      <c r="P1609" s="26">
        <v>0</v>
      </c>
      <c r="Q1609" s="26">
        <v>0</v>
      </c>
    </row>
    <row r="1610" spans="1:17">
      <c r="A1610" s="32">
        <v>44415</v>
      </c>
      <c r="B1610" t="s">
        <v>155</v>
      </c>
      <c r="C1610">
        <v>15</v>
      </c>
      <c r="D1610">
        <v>829</v>
      </c>
      <c r="E1610" t="s">
        <v>276</v>
      </c>
      <c r="F1610" t="s">
        <v>276</v>
      </c>
      <c r="G1610" t="s">
        <v>276</v>
      </c>
      <c r="H1610">
        <v>0</v>
      </c>
      <c r="I1610" t="s">
        <v>276</v>
      </c>
      <c r="J1610">
        <v>0</v>
      </c>
      <c r="K1610" t="s">
        <v>276</v>
      </c>
      <c r="L1610" t="s">
        <v>276</v>
      </c>
      <c r="M1610">
        <v>15</v>
      </c>
      <c r="N1610">
        <v>0</v>
      </c>
      <c r="O1610" s="26">
        <v>0</v>
      </c>
      <c r="P1610" s="26">
        <v>0</v>
      </c>
      <c r="Q1610" s="26">
        <v>0</v>
      </c>
    </row>
    <row r="1611" spans="1:17">
      <c r="A1611" s="32">
        <v>44416</v>
      </c>
      <c r="B1611" t="s">
        <v>153</v>
      </c>
      <c r="C1611">
        <v>1013190</v>
      </c>
      <c r="D1611">
        <v>18207435</v>
      </c>
      <c r="F1611" t="s">
        <v>276</v>
      </c>
      <c r="G1611" t="s">
        <v>276</v>
      </c>
      <c r="H1611">
        <v>117047</v>
      </c>
      <c r="I1611" t="s">
        <v>276</v>
      </c>
      <c r="J1611">
        <v>1138</v>
      </c>
      <c r="K1611" t="s">
        <v>276</v>
      </c>
      <c r="L1611" t="s">
        <v>276</v>
      </c>
      <c r="M1611">
        <v>878196</v>
      </c>
      <c r="N1611">
        <v>15266</v>
      </c>
      <c r="O1611" s="26">
        <v>4777232</v>
      </c>
      <c r="P1611" s="26">
        <v>2337119</v>
      </c>
      <c r="Q1611" s="26">
        <v>0</v>
      </c>
    </row>
    <row r="1612" spans="1:17">
      <c r="A1612" s="32">
        <v>44416</v>
      </c>
      <c r="B1612" t="s">
        <v>154</v>
      </c>
      <c r="C1612">
        <v>3576</v>
      </c>
      <c r="D1612">
        <v>911973</v>
      </c>
      <c r="E1612" t="s">
        <v>276</v>
      </c>
      <c r="F1612" t="s">
        <v>276</v>
      </c>
      <c r="G1612" t="s">
        <v>276</v>
      </c>
      <c r="H1612">
        <v>172</v>
      </c>
      <c r="I1612" t="s">
        <v>276</v>
      </c>
      <c r="J1612">
        <v>0</v>
      </c>
      <c r="K1612" t="s">
        <v>276</v>
      </c>
      <c r="L1612" t="s">
        <v>276</v>
      </c>
      <c r="M1612">
        <v>3397</v>
      </c>
      <c r="N1612">
        <v>7</v>
      </c>
      <c r="O1612" s="26">
        <v>0</v>
      </c>
      <c r="P1612" s="26">
        <v>0</v>
      </c>
      <c r="Q1612" s="26">
        <v>0</v>
      </c>
    </row>
    <row r="1613" spans="1:17">
      <c r="A1613" s="32">
        <v>44416</v>
      </c>
      <c r="B1613" t="s">
        <v>155</v>
      </c>
      <c r="C1613">
        <v>15</v>
      </c>
      <c r="D1613">
        <v>829</v>
      </c>
      <c r="E1613" t="s">
        <v>276</v>
      </c>
      <c r="F1613" t="s">
        <v>276</v>
      </c>
      <c r="G1613" t="s">
        <v>276</v>
      </c>
      <c r="H1613">
        <v>0</v>
      </c>
      <c r="I1613" t="s">
        <v>276</v>
      </c>
      <c r="J1613">
        <v>0</v>
      </c>
      <c r="K1613" t="s">
        <v>276</v>
      </c>
      <c r="L1613" t="s">
        <v>276</v>
      </c>
      <c r="M1613">
        <v>15</v>
      </c>
      <c r="N1613">
        <v>0</v>
      </c>
      <c r="O1613" s="26">
        <v>0</v>
      </c>
      <c r="P1613" s="26">
        <v>0</v>
      </c>
      <c r="Q1613" s="26">
        <v>0</v>
      </c>
    </row>
    <row r="1614" spans="1:17">
      <c r="A1614" s="32">
        <v>44417</v>
      </c>
      <c r="B1614" t="s">
        <v>153</v>
      </c>
      <c r="C1614">
        <v>1027692</v>
      </c>
      <c r="D1614">
        <v>18249276</v>
      </c>
      <c r="F1614" t="s">
        <v>276</v>
      </c>
      <c r="G1614" t="s">
        <v>276</v>
      </c>
      <c r="H1614">
        <v>123044</v>
      </c>
      <c r="I1614" t="s">
        <v>276</v>
      </c>
      <c r="J1614">
        <v>1190</v>
      </c>
      <c r="K1614" t="s">
        <v>276</v>
      </c>
      <c r="L1614" t="s">
        <v>276</v>
      </c>
      <c r="M1614">
        <v>886500</v>
      </c>
      <c r="N1614">
        <v>15273</v>
      </c>
      <c r="O1614" s="26">
        <v>168909</v>
      </c>
      <c r="P1614" s="26">
        <v>103310</v>
      </c>
      <c r="Q1614" s="26">
        <v>0</v>
      </c>
    </row>
    <row r="1615" spans="1:17">
      <c r="A1615" s="32">
        <v>44417</v>
      </c>
      <c r="B1615" t="s">
        <v>154</v>
      </c>
      <c r="C1615">
        <v>3589</v>
      </c>
      <c r="D1615">
        <v>914625</v>
      </c>
      <c r="E1615" t="s">
        <v>276</v>
      </c>
      <c r="F1615" t="s">
        <v>276</v>
      </c>
      <c r="G1615" t="s">
        <v>276</v>
      </c>
      <c r="H1615">
        <v>185</v>
      </c>
      <c r="I1615" t="s">
        <v>276</v>
      </c>
      <c r="J1615">
        <v>0</v>
      </c>
      <c r="K1615" t="s">
        <v>276</v>
      </c>
      <c r="L1615" t="s">
        <v>276</v>
      </c>
      <c r="M1615">
        <v>3397</v>
      </c>
      <c r="N1615">
        <v>7</v>
      </c>
      <c r="O1615" s="26">
        <v>0</v>
      </c>
      <c r="P1615" s="26">
        <v>0</v>
      </c>
      <c r="Q1615" s="26">
        <v>0</v>
      </c>
    </row>
    <row r="1616" spans="1:17">
      <c r="A1616" s="32">
        <v>44417</v>
      </c>
      <c r="B1616" t="s">
        <v>155</v>
      </c>
      <c r="C1616">
        <v>15</v>
      </c>
      <c r="D1616">
        <v>829</v>
      </c>
      <c r="E1616" t="s">
        <v>276</v>
      </c>
      <c r="F1616" t="s">
        <v>276</v>
      </c>
      <c r="G1616" t="s">
        <v>276</v>
      </c>
      <c r="H1616">
        <v>0</v>
      </c>
      <c r="I1616" t="s">
        <v>276</v>
      </c>
      <c r="J1616">
        <v>0</v>
      </c>
      <c r="K1616" t="s">
        <v>276</v>
      </c>
      <c r="L1616" t="s">
        <v>276</v>
      </c>
      <c r="M1616">
        <v>15</v>
      </c>
      <c r="N1616">
        <v>0</v>
      </c>
      <c r="O1616" s="26">
        <v>0</v>
      </c>
      <c r="P1616" s="26">
        <v>0</v>
      </c>
      <c r="Q1616" s="26">
        <v>0</v>
      </c>
    </row>
    <row r="1617" spans="1:17">
      <c r="A1617" s="32">
        <v>44418</v>
      </c>
      <c r="B1617" t="s">
        <v>153</v>
      </c>
      <c r="C1617">
        <v>1040009</v>
      </c>
      <c r="D1617">
        <v>18277697</v>
      </c>
      <c r="F1617" t="s">
        <v>276</v>
      </c>
      <c r="G1617" t="s">
        <v>276</v>
      </c>
      <c r="H1617">
        <v>126268</v>
      </c>
      <c r="I1617" t="s">
        <v>276</v>
      </c>
      <c r="J1617">
        <v>1230</v>
      </c>
      <c r="K1617" t="s">
        <v>276</v>
      </c>
      <c r="L1617" t="s">
        <v>276</v>
      </c>
      <c r="M1617">
        <v>895692</v>
      </c>
      <c r="N1617">
        <v>15290</v>
      </c>
      <c r="O1617" s="26">
        <v>488819</v>
      </c>
      <c r="P1617" s="26">
        <v>584772</v>
      </c>
      <c r="Q1617" s="26">
        <v>0</v>
      </c>
    </row>
    <row r="1618" spans="1:17">
      <c r="A1618" s="32">
        <v>44418</v>
      </c>
      <c r="B1618" t="s">
        <v>154</v>
      </c>
      <c r="C1618">
        <v>3601</v>
      </c>
      <c r="D1618">
        <v>918222</v>
      </c>
      <c r="E1618" t="s">
        <v>276</v>
      </c>
      <c r="F1618" t="s">
        <v>276</v>
      </c>
      <c r="G1618" t="s">
        <v>276</v>
      </c>
      <c r="H1618">
        <v>177</v>
      </c>
      <c r="I1618" t="s">
        <v>276</v>
      </c>
      <c r="J1618">
        <v>0</v>
      </c>
      <c r="K1618" t="s">
        <v>276</v>
      </c>
      <c r="L1618" t="s">
        <v>276</v>
      </c>
      <c r="M1618">
        <v>3417</v>
      </c>
      <c r="N1618">
        <v>7</v>
      </c>
      <c r="O1618" s="26">
        <v>0</v>
      </c>
      <c r="P1618" s="26">
        <v>0</v>
      </c>
      <c r="Q1618" s="26">
        <v>0</v>
      </c>
    </row>
    <row r="1619" spans="1:17">
      <c r="A1619" s="32">
        <v>44418</v>
      </c>
      <c r="B1619" t="s">
        <v>155</v>
      </c>
      <c r="C1619">
        <v>15</v>
      </c>
      <c r="D1619">
        <v>829</v>
      </c>
      <c r="E1619" t="s">
        <v>276</v>
      </c>
      <c r="F1619" t="s">
        <v>276</v>
      </c>
      <c r="G1619" t="s">
        <v>276</v>
      </c>
      <c r="H1619">
        <v>0</v>
      </c>
      <c r="I1619" t="s">
        <v>276</v>
      </c>
      <c r="J1619">
        <v>0</v>
      </c>
      <c r="K1619" t="s">
        <v>276</v>
      </c>
      <c r="L1619" t="s">
        <v>276</v>
      </c>
      <c r="M1619">
        <v>15</v>
      </c>
      <c r="N1619">
        <v>0</v>
      </c>
      <c r="O1619" s="26">
        <v>0</v>
      </c>
      <c r="P1619" s="26">
        <v>0</v>
      </c>
      <c r="Q1619" s="26">
        <v>0</v>
      </c>
    </row>
    <row r="1620" spans="1:17">
      <c r="A1620" s="32">
        <v>44419</v>
      </c>
      <c r="B1620" t="s">
        <v>153</v>
      </c>
      <c r="C1620">
        <v>1050863</v>
      </c>
      <c r="D1620">
        <v>18404368</v>
      </c>
      <c r="F1620" t="s">
        <v>276</v>
      </c>
      <c r="G1620" t="s">
        <v>276</v>
      </c>
      <c r="H1620">
        <v>126674</v>
      </c>
      <c r="I1620" t="s">
        <v>276</v>
      </c>
      <c r="J1620">
        <v>1332</v>
      </c>
      <c r="K1620" t="s">
        <v>276</v>
      </c>
      <c r="L1620" t="s">
        <v>276</v>
      </c>
      <c r="M1620">
        <v>906303</v>
      </c>
      <c r="N1620">
        <v>15304</v>
      </c>
      <c r="O1620" s="26">
        <v>498452</v>
      </c>
      <c r="P1620" s="26">
        <v>507272</v>
      </c>
      <c r="Q1620" s="26">
        <v>0</v>
      </c>
    </row>
    <row r="1621" spans="1:17">
      <c r="A1621" s="32">
        <v>44419</v>
      </c>
      <c r="B1621" t="s">
        <v>154</v>
      </c>
      <c r="C1621">
        <v>3613</v>
      </c>
      <c r="D1621">
        <v>921047</v>
      </c>
      <c r="E1621" t="s">
        <v>276</v>
      </c>
      <c r="F1621" t="s">
        <v>276</v>
      </c>
      <c r="G1621" t="s">
        <v>276</v>
      </c>
      <c r="H1621">
        <v>183</v>
      </c>
      <c r="I1621" t="s">
        <v>276</v>
      </c>
      <c r="J1621">
        <v>0</v>
      </c>
      <c r="K1621" t="s">
        <v>276</v>
      </c>
      <c r="L1621" t="s">
        <v>276</v>
      </c>
      <c r="M1621">
        <v>3423</v>
      </c>
      <c r="N1621">
        <v>7</v>
      </c>
      <c r="O1621" s="26">
        <v>0</v>
      </c>
      <c r="P1621" s="26">
        <v>0</v>
      </c>
      <c r="Q1621" s="26">
        <v>0</v>
      </c>
    </row>
    <row r="1622" spans="1:17">
      <c r="A1622" s="32">
        <v>44419</v>
      </c>
      <c r="B1622" t="s">
        <v>155</v>
      </c>
      <c r="C1622">
        <v>15</v>
      </c>
      <c r="D1622">
        <v>829</v>
      </c>
      <c r="E1622" t="s">
        <v>276</v>
      </c>
      <c r="F1622" t="s">
        <v>276</v>
      </c>
      <c r="G1622" t="s">
        <v>276</v>
      </c>
      <c r="H1622">
        <v>0</v>
      </c>
      <c r="I1622" t="s">
        <v>276</v>
      </c>
      <c r="J1622">
        <v>0</v>
      </c>
      <c r="K1622" t="s">
        <v>276</v>
      </c>
      <c r="L1622" t="s">
        <v>276</v>
      </c>
      <c r="M1622">
        <v>15</v>
      </c>
      <c r="N1622">
        <v>0</v>
      </c>
      <c r="O1622" s="26">
        <v>0</v>
      </c>
      <c r="P1622" s="26">
        <v>0</v>
      </c>
      <c r="Q1622" s="26">
        <v>0</v>
      </c>
    </row>
    <row r="1623" spans="1:17">
      <c r="A1623" s="32">
        <v>44420</v>
      </c>
      <c r="B1623" t="s">
        <v>153</v>
      </c>
      <c r="C1623">
        <v>1065910</v>
      </c>
      <c r="D1623">
        <v>18533224</v>
      </c>
      <c r="F1623" t="s">
        <v>276</v>
      </c>
      <c r="G1623" t="s">
        <v>276</v>
      </c>
      <c r="H1623">
        <v>129956</v>
      </c>
      <c r="I1623" t="s">
        <v>276</v>
      </c>
      <c r="J1623">
        <v>1404</v>
      </c>
      <c r="K1623" t="s">
        <v>276</v>
      </c>
      <c r="L1623" t="s">
        <v>276</v>
      </c>
      <c r="M1623">
        <v>917418</v>
      </c>
      <c r="N1623">
        <v>15323</v>
      </c>
      <c r="O1623" s="26">
        <v>491611</v>
      </c>
      <c r="P1623" s="26">
        <v>230311</v>
      </c>
      <c r="Q1623" s="26">
        <v>0</v>
      </c>
    </row>
    <row r="1624" spans="1:17">
      <c r="A1624" s="32">
        <v>44420</v>
      </c>
      <c r="B1624" t="s">
        <v>154</v>
      </c>
      <c r="C1624">
        <v>3629</v>
      </c>
      <c r="D1624">
        <v>923693</v>
      </c>
      <c r="E1624" t="s">
        <v>276</v>
      </c>
      <c r="F1624" t="s">
        <v>276</v>
      </c>
      <c r="G1624" t="s">
        <v>276</v>
      </c>
      <c r="H1624">
        <v>193</v>
      </c>
      <c r="I1624" t="s">
        <v>276</v>
      </c>
      <c r="J1624">
        <v>0</v>
      </c>
      <c r="K1624" t="s">
        <v>276</v>
      </c>
      <c r="L1624" t="s">
        <v>276</v>
      </c>
      <c r="M1624">
        <v>3429</v>
      </c>
      <c r="N1624">
        <v>7</v>
      </c>
      <c r="O1624" s="26">
        <v>0</v>
      </c>
      <c r="P1624" s="26">
        <v>0</v>
      </c>
      <c r="Q1624" s="26">
        <v>0</v>
      </c>
    </row>
    <row r="1625" spans="1:17">
      <c r="A1625" s="32">
        <v>44420</v>
      </c>
      <c r="B1625" t="s">
        <v>155</v>
      </c>
      <c r="C1625">
        <v>15</v>
      </c>
      <c r="D1625">
        <v>829</v>
      </c>
      <c r="E1625" t="s">
        <v>276</v>
      </c>
      <c r="F1625" t="s">
        <v>276</v>
      </c>
      <c r="G1625" t="s">
        <v>276</v>
      </c>
      <c r="H1625">
        <v>0</v>
      </c>
      <c r="I1625" t="s">
        <v>276</v>
      </c>
      <c r="J1625">
        <v>0</v>
      </c>
      <c r="K1625" t="s">
        <v>276</v>
      </c>
      <c r="L1625" t="s">
        <v>276</v>
      </c>
      <c r="M1625">
        <v>15</v>
      </c>
      <c r="N1625">
        <v>0</v>
      </c>
      <c r="O1625" s="26">
        <v>0</v>
      </c>
      <c r="P1625" s="26">
        <v>0</v>
      </c>
      <c r="Q1625" s="26">
        <v>0</v>
      </c>
    </row>
    <row r="1626" spans="1:17">
      <c r="A1626" s="32">
        <v>44421</v>
      </c>
      <c r="B1626" t="s">
        <v>153</v>
      </c>
      <c r="C1626">
        <v>1084120</v>
      </c>
      <c r="D1626">
        <v>18643957</v>
      </c>
      <c r="F1626" t="s">
        <v>276</v>
      </c>
      <c r="G1626" t="s">
        <v>276</v>
      </c>
      <c r="H1626">
        <v>137246</v>
      </c>
      <c r="I1626" t="s">
        <v>276</v>
      </c>
      <c r="J1626">
        <v>1478</v>
      </c>
      <c r="K1626" t="s">
        <v>276</v>
      </c>
      <c r="L1626" t="s">
        <v>276</v>
      </c>
      <c r="M1626">
        <v>927344</v>
      </c>
      <c r="N1626">
        <v>15351</v>
      </c>
      <c r="O1626" s="26">
        <v>345354</v>
      </c>
      <c r="P1626" s="26">
        <v>138775</v>
      </c>
      <c r="Q1626" s="26">
        <v>0</v>
      </c>
    </row>
    <row r="1627" spans="1:17">
      <c r="A1627" s="32">
        <v>44421</v>
      </c>
      <c r="B1627" t="s">
        <v>154</v>
      </c>
      <c r="C1627">
        <v>3644</v>
      </c>
      <c r="D1627">
        <v>926290</v>
      </c>
      <c r="E1627" t="s">
        <v>276</v>
      </c>
      <c r="F1627" t="s">
        <v>276</v>
      </c>
      <c r="G1627" t="s">
        <v>276</v>
      </c>
      <c r="H1627">
        <v>197</v>
      </c>
      <c r="I1627" t="s">
        <v>276</v>
      </c>
      <c r="J1627">
        <v>0</v>
      </c>
      <c r="K1627" t="s">
        <v>276</v>
      </c>
      <c r="L1627" t="s">
        <v>276</v>
      </c>
      <c r="M1627">
        <v>3440</v>
      </c>
      <c r="N1627">
        <v>7</v>
      </c>
      <c r="O1627" s="26">
        <v>0</v>
      </c>
      <c r="P1627" s="26">
        <v>0</v>
      </c>
      <c r="Q1627" s="26">
        <v>0</v>
      </c>
    </row>
    <row r="1628" spans="1:17">
      <c r="A1628" s="32">
        <v>44421</v>
      </c>
      <c r="B1628" t="s">
        <v>155</v>
      </c>
      <c r="C1628">
        <v>15</v>
      </c>
      <c r="D1628">
        <v>829</v>
      </c>
      <c r="E1628" t="s">
        <v>276</v>
      </c>
      <c r="F1628" t="s">
        <v>276</v>
      </c>
      <c r="G1628" t="s">
        <v>276</v>
      </c>
      <c r="H1628">
        <v>0</v>
      </c>
      <c r="I1628" t="s">
        <v>276</v>
      </c>
      <c r="J1628">
        <v>0</v>
      </c>
      <c r="K1628" t="s">
        <v>276</v>
      </c>
      <c r="L1628" t="s">
        <v>276</v>
      </c>
      <c r="M1628">
        <v>15</v>
      </c>
      <c r="N1628">
        <v>0</v>
      </c>
      <c r="O1628" s="26">
        <v>0</v>
      </c>
      <c r="P1628" s="26">
        <v>0</v>
      </c>
      <c r="Q1628" s="26">
        <v>0</v>
      </c>
    </row>
    <row r="1629" spans="1:17">
      <c r="A1629" s="32">
        <v>44422</v>
      </c>
      <c r="B1629" t="s">
        <v>153</v>
      </c>
      <c r="C1629">
        <v>1104601</v>
      </c>
      <c r="D1629">
        <v>18778497</v>
      </c>
      <c r="F1629" t="s">
        <v>276</v>
      </c>
      <c r="G1629" t="s">
        <v>276</v>
      </c>
      <c r="H1629">
        <v>145674</v>
      </c>
      <c r="I1629" t="s">
        <v>276</v>
      </c>
      <c r="J1629">
        <v>1521</v>
      </c>
      <c r="K1629" t="s">
        <v>276</v>
      </c>
      <c r="L1629" t="s">
        <v>276</v>
      </c>
      <c r="M1629">
        <v>939796</v>
      </c>
      <c r="N1629">
        <v>15376</v>
      </c>
      <c r="O1629" s="26">
        <v>354305</v>
      </c>
      <c r="P1629" s="26">
        <v>256933</v>
      </c>
      <c r="Q1629" s="26">
        <v>0</v>
      </c>
    </row>
    <row r="1630" spans="1:17">
      <c r="A1630" s="32">
        <v>44422</v>
      </c>
      <c r="B1630" t="s">
        <v>154</v>
      </c>
      <c r="C1630">
        <v>3653</v>
      </c>
      <c r="D1630">
        <v>929092</v>
      </c>
      <c r="E1630" t="s">
        <v>276</v>
      </c>
      <c r="F1630" t="s">
        <v>276</v>
      </c>
      <c r="G1630" t="s">
        <v>276</v>
      </c>
      <c r="H1630">
        <v>197</v>
      </c>
      <c r="I1630" t="s">
        <v>276</v>
      </c>
      <c r="J1630">
        <v>0</v>
      </c>
      <c r="K1630" t="s">
        <v>276</v>
      </c>
      <c r="L1630" t="s">
        <v>276</v>
      </c>
      <c r="M1630">
        <v>3449</v>
      </c>
      <c r="N1630">
        <v>7</v>
      </c>
      <c r="O1630" s="26">
        <v>0</v>
      </c>
      <c r="P1630" s="26">
        <v>0</v>
      </c>
      <c r="Q1630" s="26">
        <v>0</v>
      </c>
    </row>
    <row r="1631" spans="1:17">
      <c r="A1631" s="32">
        <v>44422</v>
      </c>
      <c r="B1631" t="s">
        <v>155</v>
      </c>
      <c r="C1631">
        <v>15</v>
      </c>
      <c r="D1631">
        <v>829</v>
      </c>
      <c r="E1631" t="s">
        <v>276</v>
      </c>
      <c r="F1631" t="s">
        <v>276</v>
      </c>
      <c r="G1631" t="s">
        <v>276</v>
      </c>
      <c r="H1631">
        <v>0</v>
      </c>
      <c r="I1631" t="s">
        <v>276</v>
      </c>
      <c r="J1631">
        <v>0</v>
      </c>
      <c r="K1631" t="s">
        <v>276</v>
      </c>
      <c r="L1631" t="s">
        <v>276</v>
      </c>
      <c r="M1631">
        <v>15</v>
      </c>
      <c r="N1631">
        <v>0</v>
      </c>
      <c r="O1631" s="26">
        <v>0</v>
      </c>
      <c r="P1631" s="26">
        <v>0</v>
      </c>
      <c r="Q1631" s="26">
        <v>0</v>
      </c>
    </row>
    <row r="1632" spans="1:17">
      <c r="A1632" s="32">
        <v>44423</v>
      </c>
      <c r="B1632" t="s">
        <v>153</v>
      </c>
      <c r="C1632">
        <v>1124700</v>
      </c>
      <c r="D1632">
        <v>18859952</v>
      </c>
      <c r="F1632" t="s">
        <v>276</v>
      </c>
      <c r="G1632" t="s">
        <v>276</v>
      </c>
      <c r="H1632">
        <v>153626</v>
      </c>
      <c r="I1632" t="s">
        <v>276</v>
      </c>
      <c r="J1632">
        <v>1563</v>
      </c>
      <c r="K1632" t="s">
        <v>276</v>
      </c>
      <c r="L1632" t="s">
        <v>276</v>
      </c>
      <c r="M1632">
        <v>951787</v>
      </c>
      <c r="N1632">
        <v>15393</v>
      </c>
      <c r="O1632" s="26">
        <v>4009011</v>
      </c>
      <c r="P1632" s="26">
        <v>2544959</v>
      </c>
      <c r="Q1632" s="26">
        <v>0</v>
      </c>
    </row>
    <row r="1633" spans="1:17">
      <c r="A1633" s="32">
        <v>44423</v>
      </c>
      <c r="B1633" t="s">
        <v>154</v>
      </c>
      <c r="C1633">
        <v>3667</v>
      </c>
      <c r="D1633">
        <v>931688</v>
      </c>
      <c r="E1633" t="s">
        <v>276</v>
      </c>
      <c r="F1633" t="s">
        <v>276</v>
      </c>
      <c r="G1633" t="s">
        <v>276</v>
      </c>
      <c r="H1633">
        <v>211</v>
      </c>
      <c r="I1633" t="s">
        <v>276</v>
      </c>
      <c r="J1633">
        <v>0</v>
      </c>
      <c r="K1633" t="s">
        <v>276</v>
      </c>
      <c r="L1633" t="s">
        <v>276</v>
      </c>
      <c r="M1633">
        <v>3449</v>
      </c>
      <c r="N1633">
        <v>7</v>
      </c>
      <c r="O1633" s="26">
        <v>0</v>
      </c>
      <c r="P1633" s="26">
        <v>0</v>
      </c>
      <c r="Q1633" s="26">
        <v>0</v>
      </c>
    </row>
    <row r="1634" spans="1:17">
      <c r="A1634" s="32">
        <v>44423</v>
      </c>
      <c r="B1634" t="s">
        <v>155</v>
      </c>
      <c r="C1634">
        <v>15</v>
      </c>
      <c r="D1634">
        <v>829</v>
      </c>
      <c r="E1634" t="s">
        <v>276</v>
      </c>
      <c r="F1634" t="s">
        <v>276</v>
      </c>
      <c r="G1634" t="s">
        <v>276</v>
      </c>
      <c r="H1634">
        <v>0</v>
      </c>
      <c r="I1634" t="s">
        <v>276</v>
      </c>
      <c r="J1634">
        <v>0</v>
      </c>
      <c r="K1634" t="s">
        <v>276</v>
      </c>
      <c r="L1634" t="s">
        <v>276</v>
      </c>
      <c r="M1634">
        <v>15</v>
      </c>
      <c r="N1634">
        <v>0</v>
      </c>
      <c r="O1634" s="26">
        <v>0</v>
      </c>
      <c r="P1634" s="26">
        <v>0</v>
      </c>
      <c r="Q1634" s="26">
        <v>0</v>
      </c>
    </row>
    <row r="1635" spans="1:17">
      <c r="A1635" s="32">
        <v>44424</v>
      </c>
      <c r="B1635" t="s">
        <v>153</v>
      </c>
      <c r="C1635">
        <v>1140857</v>
      </c>
      <c r="D1635">
        <v>18922794</v>
      </c>
      <c r="F1635" t="s">
        <v>276</v>
      </c>
      <c r="G1635" t="s">
        <v>276</v>
      </c>
      <c r="H1635">
        <v>156406</v>
      </c>
      <c r="I1635" t="s">
        <v>276</v>
      </c>
      <c r="J1635">
        <v>1603</v>
      </c>
      <c r="K1635" t="s">
        <v>276</v>
      </c>
      <c r="L1635" t="s">
        <v>276</v>
      </c>
      <c r="M1635">
        <v>964911</v>
      </c>
      <c r="N1635">
        <v>15401</v>
      </c>
      <c r="O1635" s="26">
        <v>435076</v>
      </c>
      <c r="P1635" s="26">
        <v>369193</v>
      </c>
      <c r="Q1635" s="26">
        <v>0</v>
      </c>
    </row>
    <row r="1636" spans="1:17">
      <c r="A1636" s="32">
        <v>44424</v>
      </c>
      <c r="B1636" t="s">
        <v>154</v>
      </c>
      <c r="C1636">
        <v>3674</v>
      </c>
      <c r="D1636">
        <v>934040</v>
      </c>
      <c r="E1636" t="s">
        <v>276</v>
      </c>
      <c r="F1636" t="s">
        <v>276</v>
      </c>
      <c r="G1636" t="s">
        <v>276</v>
      </c>
      <c r="H1636">
        <v>213</v>
      </c>
      <c r="I1636" t="s">
        <v>276</v>
      </c>
      <c r="J1636">
        <v>0</v>
      </c>
      <c r="K1636" t="s">
        <v>276</v>
      </c>
      <c r="L1636" t="s">
        <v>276</v>
      </c>
      <c r="M1636">
        <v>3454</v>
      </c>
      <c r="N1636">
        <v>7</v>
      </c>
      <c r="O1636" s="26">
        <v>0</v>
      </c>
      <c r="P1636" s="26">
        <v>0</v>
      </c>
      <c r="Q1636" s="26">
        <v>0</v>
      </c>
    </row>
    <row r="1637" spans="1:17">
      <c r="A1637" s="32">
        <v>44424</v>
      </c>
      <c r="B1637" t="s">
        <v>155</v>
      </c>
      <c r="C1637">
        <v>15</v>
      </c>
      <c r="D1637">
        <v>829</v>
      </c>
      <c r="E1637" t="s">
        <v>276</v>
      </c>
      <c r="F1637" t="s">
        <v>276</v>
      </c>
      <c r="G1637" t="s">
        <v>276</v>
      </c>
      <c r="H1637">
        <v>0</v>
      </c>
      <c r="I1637" t="s">
        <v>276</v>
      </c>
      <c r="J1637">
        <v>0</v>
      </c>
      <c r="K1637" t="s">
        <v>276</v>
      </c>
      <c r="L1637" t="s">
        <v>276</v>
      </c>
      <c r="M1637">
        <v>15</v>
      </c>
      <c r="N1637">
        <v>0</v>
      </c>
      <c r="O1637" s="26">
        <v>0</v>
      </c>
      <c r="P1637" s="26">
        <v>0</v>
      </c>
      <c r="Q1637" s="26">
        <v>0</v>
      </c>
    </row>
    <row r="1638" spans="1:17">
      <c r="A1638" s="32">
        <v>44425</v>
      </c>
      <c r="B1638" t="s">
        <v>153</v>
      </c>
      <c r="C1638">
        <v>1156228</v>
      </c>
      <c r="D1638">
        <v>19026968</v>
      </c>
      <c r="F1638" t="s">
        <v>276</v>
      </c>
      <c r="G1638" t="s">
        <v>276</v>
      </c>
      <c r="H1638">
        <v>157758</v>
      </c>
      <c r="I1638" t="s">
        <v>276</v>
      </c>
      <c r="J1638">
        <v>1646</v>
      </c>
      <c r="K1638" t="s">
        <v>276</v>
      </c>
      <c r="L1638" t="s">
        <v>276</v>
      </c>
      <c r="M1638">
        <v>979128</v>
      </c>
      <c r="N1638">
        <v>15424</v>
      </c>
      <c r="O1638" s="26">
        <v>546398</v>
      </c>
      <c r="P1638" s="26">
        <v>456757</v>
      </c>
      <c r="Q1638" s="26">
        <v>0</v>
      </c>
    </row>
    <row r="1639" spans="1:17">
      <c r="A1639" s="32">
        <v>44425</v>
      </c>
      <c r="B1639" t="s">
        <v>154</v>
      </c>
      <c r="C1639">
        <v>3702</v>
      </c>
      <c r="D1639">
        <v>937382</v>
      </c>
      <c r="E1639" t="s">
        <v>276</v>
      </c>
      <c r="F1639" t="s">
        <v>276</v>
      </c>
      <c r="G1639" t="s">
        <v>276</v>
      </c>
      <c r="H1639">
        <v>198</v>
      </c>
      <c r="I1639" t="s">
        <v>276</v>
      </c>
      <c r="J1639">
        <v>0</v>
      </c>
      <c r="K1639" t="s">
        <v>276</v>
      </c>
      <c r="L1639" t="s">
        <v>276</v>
      </c>
      <c r="M1639">
        <v>3497</v>
      </c>
      <c r="N1639">
        <v>7</v>
      </c>
      <c r="O1639" s="26">
        <v>0</v>
      </c>
      <c r="P1639" s="26">
        <v>0</v>
      </c>
      <c r="Q1639" s="26">
        <v>0</v>
      </c>
    </row>
    <row r="1640" spans="1:17">
      <c r="A1640" s="32">
        <v>44425</v>
      </c>
      <c r="B1640" t="s">
        <v>155</v>
      </c>
      <c r="C1640">
        <v>15</v>
      </c>
      <c r="D1640">
        <v>829</v>
      </c>
      <c r="E1640" t="s">
        <v>276</v>
      </c>
      <c r="F1640" t="s">
        <v>276</v>
      </c>
      <c r="G1640" t="s">
        <v>276</v>
      </c>
      <c r="H1640">
        <v>0</v>
      </c>
      <c r="I1640" t="s">
        <v>276</v>
      </c>
      <c r="J1640">
        <v>0</v>
      </c>
      <c r="K1640" t="s">
        <v>276</v>
      </c>
      <c r="L1640" t="s">
        <v>276</v>
      </c>
      <c r="M1640">
        <v>15</v>
      </c>
      <c r="N1640">
        <v>0</v>
      </c>
      <c r="O1640" s="26">
        <v>0</v>
      </c>
      <c r="P1640" s="26">
        <v>0</v>
      </c>
      <c r="Q1640" s="26">
        <v>0</v>
      </c>
    </row>
    <row r="1641" spans="1:17">
      <c r="A1641" s="32">
        <v>44426</v>
      </c>
      <c r="B1641" t="s">
        <v>153</v>
      </c>
      <c r="C1641">
        <v>1175455</v>
      </c>
      <c r="D1641">
        <v>19145040</v>
      </c>
      <c r="F1641" t="s">
        <v>276</v>
      </c>
      <c r="G1641" t="s">
        <v>276</v>
      </c>
      <c r="H1641">
        <v>161699</v>
      </c>
      <c r="I1641" t="s">
        <v>276</v>
      </c>
      <c r="J1641">
        <v>1716</v>
      </c>
      <c r="K1641" t="s">
        <v>276</v>
      </c>
      <c r="L1641" t="s">
        <v>276</v>
      </c>
      <c r="M1641">
        <v>993758</v>
      </c>
      <c r="N1641">
        <v>15460</v>
      </c>
      <c r="O1641" s="26">
        <v>577054</v>
      </c>
      <c r="P1641" s="26">
        <v>444437</v>
      </c>
      <c r="Q1641" s="26">
        <v>0</v>
      </c>
    </row>
    <row r="1642" spans="1:17">
      <c r="A1642" s="32">
        <v>44426</v>
      </c>
      <c r="B1642" t="s">
        <v>154</v>
      </c>
      <c r="C1642">
        <v>3706</v>
      </c>
      <c r="D1642">
        <v>939733</v>
      </c>
      <c r="E1642" t="s">
        <v>276</v>
      </c>
      <c r="F1642" t="s">
        <v>276</v>
      </c>
      <c r="G1642" t="s">
        <v>276</v>
      </c>
      <c r="H1642">
        <v>177</v>
      </c>
      <c r="I1642" t="s">
        <v>276</v>
      </c>
      <c r="J1642">
        <v>0</v>
      </c>
      <c r="K1642" t="s">
        <v>276</v>
      </c>
      <c r="L1642" t="s">
        <v>276</v>
      </c>
      <c r="M1642">
        <v>3522</v>
      </c>
      <c r="N1642">
        <v>7</v>
      </c>
      <c r="O1642" s="26">
        <v>0</v>
      </c>
      <c r="P1642" s="26">
        <v>0</v>
      </c>
      <c r="Q1642" s="26">
        <v>0</v>
      </c>
    </row>
    <row r="1643" spans="1:17">
      <c r="A1643" s="32">
        <v>44426</v>
      </c>
      <c r="B1643" t="s">
        <v>155</v>
      </c>
      <c r="C1643">
        <v>15</v>
      </c>
      <c r="D1643">
        <v>829</v>
      </c>
      <c r="E1643" t="s">
        <v>276</v>
      </c>
      <c r="F1643" t="s">
        <v>276</v>
      </c>
      <c r="G1643" t="s">
        <v>276</v>
      </c>
      <c r="H1643">
        <v>0</v>
      </c>
      <c r="I1643" t="s">
        <v>276</v>
      </c>
      <c r="J1643">
        <v>0</v>
      </c>
      <c r="K1643" t="s">
        <v>276</v>
      </c>
      <c r="L1643" t="s">
        <v>276</v>
      </c>
      <c r="M1643">
        <v>15</v>
      </c>
      <c r="N1643">
        <v>0</v>
      </c>
      <c r="O1643" s="26">
        <v>0</v>
      </c>
      <c r="P1643" s="26">
        <v>0</v>
      </c>
      <c r="Q1643" s="26">
        <v>0</v>
      </c>
    </row>
    <row r="1644" spans="1:17">
      <c r="A1644" s="32">
        <v>44427</v>
      </c>
      <c r="B1644" t="s">
        <v>153</v>
      </c>
      <c r="C1644">
        <v>1198283</v>
      </c>
      <c r="D1644">
        <v>19276531</v>
      </c>
      <c r="F1644" t="s">
        <v>276</v>
      </c>
      <c r="G1644" t="s">
        <v>276</v>
      </c>
      <c r="H1644">
        <v>168699</v>
      </c>
      <c r="I1644" t="s">
        <v>276</v>
      </c>
      <c r="J1644">
        <v>1765</v>
      </c>
      <c r="K1644" t="s">
        <v>276</v>
      </c>
      <c r="L1644" t="s">
        <v>276</v>
      </c>
      <c r="M1644">
        <v>1008309</v>
      </c>
      <c r="N1644">
        <v>15494</v>
      </c>
      <c r="O1644" s="26">
        <v>576567</v>
      </c>
      <c r="P1644" s="26">
        <v>434125</v>
      </c>
      <c r="Q1644" s="26">
        <v>0</v>
      </c>
    </row>
    <row r="1645" spans="1:17">
      <c r="A1645" s="32">
        <v>44427</v>
      </c>
      <c r="B1645" t="s">
        <v>154</v>
      </c>
      <c r="C1645">
        <v>3714</v>
      </c>
      <c r="D1645">
        <v>942675</v>
      </c>
      <c r="E1645" t="s">
        <v>276</v>
      </c>
      <c r="F1645" t="s">
        <v>276</v>
      </c>
      <c r="G1645" t="s">
        <v>276</v>
      </c>
      <c r="H1645">
        <v>164</v>
      </c>
      <c r="I1645" t="s">
        <v>276</v>
      </c>
      <c r="J1645">
        <v>0</v>
      </c>
      <c r="K1645" t="s">
        <v>276</v>
      </c>
      <c r="L1645" t="s">
        <v>276</v>
      </c>
      <c r="M1645">
        <v>3543</v>
      </c>
      <c r="N1645">
        <v>7</v>
      </c>
      <c r="O1645" s="26">
        <v>0</v>
      </c>
      <c r="P1645" s="26">
        <v>0</v>
      </c>
      <c r="Q1645" s="26">
        <v>0</v>
      </c>
    </row>
    <row r="1646" spans="1:17">
      <c r="A1646" s="32">
        <v>44427</v>
      </c>
      <c r="B1646" t="s">
        <v>155</v>
      </c>
      <c r="C1646">
        <v>15</v>
      </c>
      <c r="D1646">
        <v>829</v>
      </c>
      <c r="E1646" t="s">
        <v>276</v>
      </c>
      <c r="F1646" t="s">
        <v>276</v>
      </c>
      <c r="G1646" t="s">
        <v>276</v>
      </c>
      <c r="H1646">
        <v>0</v>
      </c>
      <c r="I1646" t="s">
        <v>276</v>
      </c>
      <c r="J1646">
        <v>0</v>
      </c>
      <c r="K1646" t="s">
        <v>276</v>
      </c>
      <c r="L1646" t="s">
        <v>276</v>
      </c>
      <c r="M1646">
        <v>15</v>
      </c>
      <c r="N1646">
        <v>0</v>
      </c>
      <c r="O1646" s="26">
        <v>0</v>
      </c>
      <c r="P1646" s="26">
        <v>0</v>
      </c>
      <c r="Q1646" s="26">
        <v>0</v>
      </c>
    </row>
    <row r="1647" spans="1:17">
      <c r="A1647" s="32">
        <v>44428</v>
      </c>
      <c r="B1647" t="s">
        <v>153</v>
      </c>
      <c r="C1647">
        <v>1223602</v>
      </c>
      <c r="D1647">
        <v>19508897</v>
      </c>
      <c r="F1647" t="s">
        <v>276</v>
      </c>
      <c r="G1647" t="s">
        <v>276</v>
      </c>
      <c r="H1647">
        <v>181106</v>
      </c>
      <c r="I1647" t="s">
        <v>276</v>
      </c>
      <c r="J1647">
        <v>1816</v>
      </c>
      <c r="K1647" t="s">
        <v>276</v>
      </c>
      <c r="L1647" t="s">
        <v>276</v>
      </c>
      <c r="M1647">
        <v>1020747</v>
      </c>
      <c r="N1647">
        <v>15527</v>
      </c>
      <c r="O1647" s="26">
        <v>614982</v>
      </c>
      <c r="P1647" s="26">
        <v>480090</v>
      </c>
      <c r="Q1647" s="26">
        <v>0</v>
      </c>
    </row>
    <row r="1648" spans="1:17">
      <c r="A1648" s="32">
        <v>44428</v>
      </c>
      <c r="B1648" t="s">
        <v>154</v>
      </c>
      <c r="C1648">
        <v>3723</v>
      </c>
      <c r="D1648">
        <v>946423</v>
      </c>
      <c r="E1648" t="s">
        <v>276</v>
      </c>
      <c r="F1648" t="s">
        <v>276</v>
      </c>
      <c r="G1648" t="s">
        <v>276</v>
      </c>
      <c r="H1648">
        <v>154</v>
      </c>
      <c r="I1648" t="s">
        <v>276</v>
      </c>
      <c r="J1648">
        <v>0</v>
      </c>
      <c r="K1648" t="s">
        <v>276</v>
      </c>
      <c r="L1648" t="s">
        <v>276</v>
      </c>
      <c r="M1648">
        <v>3562</v>
      </c>
      <c r="N1648">
        <v>7</v>
      </c>
      <c r="O1648" s="26">
        <v>0</v>
      </c>
      <c r="P1648" s="26">
        <v>0</v>
      </c>
      <c r="Q1648" s="26">
        <v>0</v>
      </c>
    </row>
    <row r="1649" spans="1:17">
      <c r="A1649" s="32">
        <v>44428</v>
      </c>
      <c r="B1649" t="s">
        <v>155</v>
      </c>
      <c r="C1649">
        <v>15</v>
      </c>
      <c r="D1649">
        <v>829</v>
      </c>
      <c r="E1649" t="s">
        <v>276</v>
      </c>
      <c r="F1649" t="s">
        <v>276</v>
      </c>
      <c r="G1649" t="s">
        <v>276</v>
      </c>
      <c r="H1649">
        <v>0</v>
      </c>
      <c r="I1649" t="s">
        <v>276</v>
      </c>
      <c r="J1649">
        <v>0</v>
      </c>
      <c r="K1649" t="s">
        <v>276</v>
      </c>
      <c r="L1649" t="s">
        <v>276</v>
      </c>
      <c r="M1649">
        <v>15</v>
      </c>
      <c r="N1649">
        <v>0</v>
      </c>
      <c r="O1649" s="26">
        <v>0</v>
      </c>
      <c r="P1649" s="26">
        <v>0</v>
      </c>
      <c r="Q1649" s="26">
        <v>0</v>
      </c>
    </row>
    <row r="1650" spans="1:17">
      <c r="A1650" s="32">
        <v>44429</v>
      </c>
      <c r="B1650" t="s">
        <v>153</v>
      </c>
      <c r="C1650">
        <v>1248539</v>
      </c>
      <c r="D1650">
        <v>19538125</v>
      </c>
      <c r="F1650" t="s">
        <v>276</v>
      </c>
      <c r="G1650" t="s">
        <v>276</v>
      </c>
      <c r="H1650">
        <v>193355</v>
      </c>
      <c r="I1650" t="s">
        <v>276</v>
      </c>
      <c r="J1650">
        <v>1888</v>
      </c>
      <c r="K1650" t="s">
        <v>276</v>
      </c>
      <c r="L1650" t="s">
        <v>276</v>
      </c>
      <c r="M1650">
        <v>1033914</v>
      </c>
      <c r="N1650">
        <v>15556</v>
      </c>
      <c r="O1650" s="26">
        <v>720638</v>
      </c>
      <c r="P1650" s="26">
        <v>538365</v>
      </c>
      <c r="Q1650" s="26">
        <v>0</v>
      </c>
    </row>
    <row r="1651" spans="1:17">
      <c r="A1651" s="32">
        <v>44429</v>
      </c>
      <c r="B1651" t="s">
        <v>154</v>
      </c>
      <c r="C1651">
        <v>3741</v>
      </c>
      <c r="D1651">
        <v>950558</v>
      </c>
      <c r="E1651" t="s">
        <v>276</v>
      </c>
      <c r="F1651" t="s">
        <v>276</v>
      </c>
      <c r="G1651" t="s">
        <v>276</v>
      </c>
      <c r="H1651">
        <v>158</v>
      </c>
      <c r="I1651" t="s">
        <v>276</v>
      </c>
      <c r="J1651">
        <v>0</v>
      </c>
      <c r="K1651" t="s">
        <v>276</v>
      </c>
      <c r="L1651" t="s">
        <v>276</v>
      </c>
      <c r="M1651">
        <v>3576</v>
      </c>
      <c r="N1651">
        <v>7</v>
      </c>
      <c r="O1651" s="26">
        <v>0</v>
      </c>
      <c r="P1651" s="26">
        <v>0</v>
      </c>
      <c r="Q1651" s="26">
        <v>0</v>
      </c>
    </row>
    <row r="1652" spans="1:17">
      <c r="A1652" s="32">
        <v>44429</v>
      </c>
      <c r="B1652" t="s">
        <v>155</v>
      </c>
      <c r="C1652">
        <v>15</v>
      </c>
      <c r="D1652">
        <v>829</v>
      </c>
      <c r="E1652" t="s">
        <v>276</v>
      </c>
      <c r="F1652" t="s">
        <v>276</v>
      </c>
      <c r="G1652" t="s">
        <v>276</v>
      </c>
      <c r="H1652">
        <v>0</v>
      </c>
      <c r="I1652" t="s">
        <v>276</v>
      </c>
      <c r="J1652">
        <v>0</v>
      </c>
      <c r="K1652" t="s">
        <v>276</v>
      </c>
      <c r="L1652" t="s">
        <v>276</v>
      </c>
      <c r="M1652">
        <v>15</v>
      </c>
      <c r="N1652">
        <v>0</v>
      </c>
      <c r="O1652" s="26">
        <v>0</v>
      </c>
      <c r="P1652" s="26">
        <v>0</v>
      </c>
      <c r="Q1652" s="26">
        <v>0</v>
      </c>
    </row>
    <row r="1653" spans="1:17">
      <c r="A1653" s="32">
        <v>44430</v>
      </c>
      <c r="B1653" t="s">
        <v>153</v>
      </c>
      <c r="C1653">
        <v>1273652</v>
      </c>
      <c r="D1653">
        <v>19651418</v>
      </c>
      <c r="F1653" t="s">
        <v>276</v>
      </c>
      <c r="G1653" t="s">
        <v>276</v>
      </c>
      <c r="H1653">
        <v>203540</v>
      </c>
      <c r="I1653" t="s">
        <v>276</v>
      </c>
      <c r="J1653">
        <v>1891</v>
      </c>
      <c r="K1653" t="s">
        <v>276</v>
      </c>
      <c r="L1653" t="s">
        <v>276</v>
      </c>
      <c r="M1653">
        <v>1048617</v>
      </c>
      <c r="N1653">
        <v>15589</v>
      </c>
      <c r="O1653" s="26">
        <v>3702130</v>
      </c>
      <c r="P1653" s="26">
        <v>3038231</v>
      </c>
      <c r="Q1653" s="26">
        <v>0</v>
      </c>
    </row>
    <row r="1654" spans="1:17">
      <c r="A1654" s="32">
        <v>44430</v>
      </c>
      <c r="B1654" t="s">
        <v>154</v>
      </c>
      <c r="C1654">
        <v>3772</v>
      </c>
      <c r="D1654">
        <v>955051</v>
      </c>
      <c r="E1654" t="s">
        <v>276</v>
      </c>
      <c r="F1654" t="s">
        <v>276</v>
      </c>
      <c r="G1654" t="s">
        <v>276</v>
      </c>
      <c r="H1654">
        <v>176</v>
      </c>
      <c r="I1654" t="s">
        <v>276</v>
      </c>
      <c r="J1654">
        <v>0</v>
      </c>
      <c r="K1654" t="s">
        <v>276</v>
      </c>
      <c r="L1654" t="s">
        <v>276</v>
      </c>
      <c r="M1654">
        <v>3589</v>
      </c>
      <c r="N1654">
        <v>7</v>
      </c>
      <c r="O1654" s="26">
        <v>0</v>
      </c>
      <c r="P1654" s="26">
        <v>0</v>
      </c>
      <c r="Q1654" s="26">
        <v>0</v>
      </c>
    </row>
    <row r="1655" spans="1:17">
      <c r="A1655" s="32">
        <v>44430</v>
      </c>
      <c r="B1655" t="s">
        <v>155</v>
      </c>
      <c r="C1655">
        <v>15</v>
      </c>
      <c r="D1655">
        <v>829</v>
      </c>
      <c r="E1655" t="s">
        <v>276</v>
      </c>
      <c r="F1655" t="s">
        <v>276</v>
      </c>
      <c r="G1655" t="s">
        <v>276</v>
      </c>
      <c r="H1655">
        <v>0</v>
      </c>
      <c r="I1655" t="s">
        <v>276</v>
      </c>
      <c r="J1655">
        <v>0</v>
      </c>
      <c r="K1655" t="s">
        <v>276</v>
      </c>
      <c r="L1655" t="s">
        <v>276</v>
      </c>
      <c r="M1655">
        <v>15</v>
      </c>
      <c r="N1655">
        <v>0</v>
      </c>
      <c r="O1655" s="26">
        <v>0</v>
      </c>
      <c r="P1655" s="26">
        <v>0</v>
      </c>
      <c r="Q1655" s="26">
        <v>0</v>
      </c>
    </row>
    <row r="1656" spans="1:17">
      <c r="A1656" s="32">
        <v>44431</v>
      </c>
      <c r="B1656" t="s">
        <v>153</v>
      </c>
      <c r="C1656">
        <v>1296554</v>
      </c>
      <c r="D1656">
        <v>19706730</v>
      </c>
      <c r="F1656" t="s">
        <v>276</v>
      </c>
      <c r="G1656" t="s">
        <v>276</v>
      </c>
      <c r="H1656">
        <v>211710</v>
      </c>
      <c r="I1656" t="s">
        <v>276</v>
      </c>
      <c r="J1656">
        <v>1898</v>
      </c>
      <c r="K1656" t="s">
        <v>276</v>
      </c>
      <c r="L1656" t="s">
        <v>276</v>
      </c>
      <c r="M1656">
        <v>1062688</v>
      </c>
      <c r="N1656">
        <v>15624</v>
      </c>
      <c r="O1656" s="26">
        <v>547616</v>
      </c>
      <c r="P1656" s="26">
        <v>446142</v>
      </c>
      <c r="Q1656" s="26">
        <v>0</v>
      </c>
    </row>
    <row r="1657" spans="1:17">
      <c r="A1657" s="32">
        <v>44431</v>
      </c>
      <c r="B1657" t="s">
        <v>154</v>
      </c>
      <c r="C1657">
        <v>3784</v>
      </c>
      <c r="D1657">
        <v>958709</v>
      </c>
      <c r="E1657" t="s">
        <v>276</v>
      </c>
      <c r="F1657" t="s">
        <v>276</v>
      </c>
      <c r="G1657" t="s">
        <v>276</v>
      </c>
      <c r="H1657">
        <v>171</v>
      </c>
      <c r="I1657" t="s">
        <v>276</v>
      </c>
      <c r="J1657">
        <v>0</v>
      </c>
      <c r="K1657" t="s">
        <v>276</v>
      </c>
      <c r="L1657" t="s">
        <v>276</v>
      </c>
      <c r="M1657">
        <v>3606</v>
      </c>
      <c r="N1657">
        <v>7</v>
      </c>
      <c r="O1657" s="26">
        <v>0</v>
      </c>
      <c r="P1657" s="26">
        <v>0</v>
      </c>
      <c r="Q1657" s="26">
        <v>0</v>
      </c>
    </row>
    <row r="1658" spans="1:17">
      <c r="A1658" s="32">
        <v>44431</v>
      </c>
      <c r="B1658" t="s">
        <v>155</v>
      </c>
      <c r="C1658">
        <v>15</v>
      </c>
      <c r="D1658">
        <v>829</v>
      </c>
      <c r="E1658" t="s">
        <v>276</v>
      </c>
      <c r="F1658" t="s">
        <v>276</v>
      </c>
      <c r="G1658" t="s">
        <v>276</v>
      </c>
      <c r="H1658">
        <v>0</v>
      </c>
      <c r="I1658" t="s">
        <v>276</v>
      </c>
      <c r="J1658">
        <v>0</v>
      </c>
      <c r="K1658" t="s">
        <v>276</v>
      </c>
      <c r="L1658" t="s">
        <v>276</v>
      </c>
      <c r="M1658">
        <v>15</v>
      </c>
      <c r="N1658">
        <v>0</v>
      </c>
      <c r="O1658" s="26">
        <v>0</v>
      </c>
      <c r="P1658" s="26">
        <v>0</v>
      </c>
      <c r="Q1658" s="26">
        <v>0</v>
      </c>
    </row>
    <row r="1659" spans="1:17">
      <c r="A1659" s="32">
        <v>44432</v>
      </c>
      <c r="B1659" t="s">
        <v>153</v>
      </c>
      <c r="C1659">
        <v>1314531</v>
      </c>
      <c r="D1659">
        <v>19839651</v>
      </c>
      <c r="F1659" t="s">
        <v>276</v>
      </c>
      <c r="G1659" t="s">
        <v>276</v>
      </c>
      <c r="H1659">
        <v>209563</v>
      </c>
      <c r="I1659" t="s">
        <v>276</v>
      </c>
      <c r="J1659">
        <v>1935</v>
      </c>
      <c r="K1659" t="s">
        <v>276</v>
      </c>
      <c r="L1659" t="s">
        <v>276</v>
      </c>
      <c r="M1659">
        <v>1083556</v>
      </c>
      <c r="N1659">
        <v>15656</v>
      </c>
      <c r="O1659" s="26">
        <v>610987</v>
      </c>
      <c r="P1659" s="26">
        <v>465881</v>
      </c>
      <c r="Q1659" s="26">
        <v>0</v>
      </c>
    </row>
    <row r="1660" spans="1:17">
      <c r="A1660" s="32">
        <v>44432</v>
      </c>
      <c r="B1660" t="s">
        <v>154</v>
      </c>
      <c r="C1660">
        <v>3800</v>
      </c>
      <c r="D1660">
        <v>962741</v>
      </c>
      <c r="E1660" t="s">
        <v>276</v>
      </c>
      <c r="F1660" t="s">
        <v>276</v>
      </c>
      <c r="G1660" t="s">
        <v>276</v>
      </c>
      <c r="H1660">
        <v>171</v>
      </c>
      <c r="I1660" t="s">
        <v>276</v>
      </c>
      <c r="J1660">
        <v>0</v>
      </c>
      <c r="K1660" t="s">
        <v>276</v>
      </c>
      <c r="L1660" t="s">
        <v>276</v>
      </c>
      <c r="M1660">
        <v>3622</v>
      </c>
      <c r="N1660">
        <v>7</v>
      </c>
      <c r="O1660" s="26">
        <v>0</v>
      </c>
      <c r="P1660" s="26">
        <v>0</v>
      </c>
      <c r="Q1660" s="26">
        <v>0</v>
      </c>
    </row>
    <row r="1661" spans="1:17">
      <c r="A1661" s="32">
        <v>44432</v>
      </c>
      <c r="B1661" t="s">
        <v>155</v>
      </c>
      <c r="C1661">
        <v>15</v>
      </c>
      <c r="D1661">
        <v>829</v>
      </c>
      <c r="E1661" t="s">
        <v>276</v>
      </c>
      <c r="F1661" t="s">
        <v>276</v>
      </c>
      <c r="G1661" t="s">
        <v>276</v>
      </c>
      <c r="H1661">
        <v>0</v>
      </c>
      <c r="I1661" t="s">
        <v>276</v>
      </c>
      <c r="J1661">
        <v>0</v>
      </c>
      <c r="K1661" t="s">
        <v>276</v>
      </c>
      <c r="L1661" t="s">
        <v>276</v>
      </c>
      <c r="M1661">
        <v>15</v>
      </c>
      <c r="N1661">
        <v>0</v>
      </c>
      <c r="O1661" s="26">
        <v>0</v>
      </c>
      <c r="P1661" s="26">
        <v>0</v>
      </c>
      <c r="Q1661" s="26">
        <v>0</v>
      </c>
    </row>
    <row r="1662" spans="1:17">
      <c r="A1662" s="32">
        <v>44433</v>
      </c>
      <c r="B1662" t="s">
        <v>153</v>
      </c>
      <c r="C1662">
        <v>1335291</v>
      </c>
      <c r="D1662">
        <v>20001388</v>
      </c>
      <c r="F1662" t="s">
        <v>276</v>
      </c>
      <c r="G1662" t="s">
        <v>276</v>
      </c>
      <c r="H1662">
        <v>212567</v>
      </c>
      <c r="I1662" t="s">
        <v>276</v>
      </c>
      <c r="J1662">
        <v>1964</v>
      </c>
      <c r="K1662" t="s">
        <v>276</v>
      </c>
      <c r="L1662" t="s">
        <v>276</v>
      </c>
      <c r="M1662">
        <v>1099236</v>
      </c>
      <c r="N1662">
        <v>15686</v>
      </c>
      <c r="O1662" s="26">
        <v>602044</v>
      </c>
      <c r="P1662" s="26">
        <v>458859</v>
      </c>
      <c r="Q1662" s="26">
        <v>0</v>
      </c>
    </row>
    <row r="1663" spans="1:17">
      <c r="A1663" s="32">
        <v>44433</v>
      </c>
      <c r="B1663" t="s">
        <v>154</v>
      </c>
      <c r="C1663">
        <v>3809</v>
      </c>
      <c r="D1663">
        <v>965410</v>
      </c>
      <c r="E1663" t="s">
        <v>276</v>
      </c>
      <c r="F1663" t="s">
        <v>276</v>
      </c>
      <c r="G1663" t="s">
        <v>276</v>
      </c>
      <c r="H1663">
        <v>162</v>
      </c>
      <c r="I1663" t="s">
        <v>276</v>
      </c>
      <c r="J1663">
        <v>0</v>
      </c>
      <c r="K1663" t="s">
        <v>276</v>
      </c>
      <c r="L1663" t="s">
        <v>276</v>
      </c>
      <c r="M1663">
        <v>3640</v>
      </c>
      <c r="N1663">
        <v>7</v>
      </c>
      <c r="O1663" s="26">
        <v>0</v>
      </c>
      <c r="P1663" s="26">
        <v>0</v>
      </c>
      <c r="Q1663" s="26">
        <v>0</v>
      </c>
    </row>
    <row r="1664" spans="1:17">
      <c r="A1664" s="32">
        <v>44433</v>
      </c>
      <c r="B1664" t="s">
        <v>155</v>
      </c>
      <c r="C1664">
        <v>15</v>
      </c>
      <c r="D1664">
        <v>829</v>
      </c>
      <c r="E1664" t="s">
        <v>276</v>
      </c>
      <c r="F1664" t="s">
        <v>276</v>
      </c>
      <c r="G1664" t="s">
        <v>276</v>
      </c>
      <c r="H1664">
        <v>0</v>
      </c>
      <c r="I1664" t="s">
        <v>276</v>
      </c>
      <c r="J1664">
        <v>0</v>
      </c>
      <c r="K1664" t="s">
        <v>276</v>
      </c>
      <c r="L1664" t="s">
        <v>276</v>
      </c>
      <c r="M1664">
        <v>15</v>
      </c>
      <c r="N1664">
        <v>0</v>
      </c>
      <c r="O1664" s="26">
        <v>0</v>
      </c>
      <c r="P1664" s="26">
        <v>0</v>
      </c>
      <c r="Q1664" s="26">
        <v>0</v>
      </c>
    </row>
    <row r="1665" spans="1:17">
      <c r="A1665" s="32">
        <v>44434</v>
      </c>
      <c r="B1665" t="s">
        <v>153</v>
      </c>
      <c r="C1665">
        <v>1358980</v>
      </c>
      <c r="D1665">
        <v>20146234</v>
      </c>
      <c r="F1665" t="s">
        <v>276</v>
      </c>
      <c r="G1665" t="s">
        <v>276</v>
      </c>
      <c r="H1665">
        <v>217971</v>
      </c>
      <c r="I1665" t="s">
        <v>276</v>
      </c>
      <c r="J1665">
        <v>1974</v>
      </c>
      <c r="K1665" t="s">
        <v>276</v>
      </c>
      <c r="L1665" t="s">
        <v>276</v>
      </c>
      <c r="M1665">
        <v>1114819</v>
      </c>
      <c r="N1665">
        <v>15730</v>
      </c>
      <c r="O1665" s="26">
        <v>567932</v>
      </c>
      <c r="P1665" s="26">
        <v>443471</v>
      </c>
      <c r="Q1665" s="26">
        <v>0</v>
      </c>
    </row>
    <row r="1666" spans="1:17">
      <c r="A1666" s="32">
        <v>44434</v>
      </c>
      <c r="B1666" t="s">
        <v>154</v>
      </c>
      <c r="C1666">
        <v>3818</v>
      </c>
      <c r="D1666">
        <v>968074</v>
      </c>
      <c r="E1666" t="s">
        <v>276</v>
      </c>
      <c r="F1666" t="s">
        <v>276</v>
      </c>
      <c r="G1666" t="s">
        <v>276</v>
      </c>
      <c r="H1666">
        <v>159</v>
      </c>
      <c r="I1666" t="s">
        <v>276</v>
      </c>
      <c r="J1666">
        <v>0</v>
      </c>
      <c r="K1666" t="s">
        <v>276</v>
      </c>
      <c r="L1666" t="s">
        <v>276</v>
      </c>
      <c r="M1666">
        <v>3652</v>
      </c>
      <c r="N1666">
        <v>7</v>
      </c>
      <c r="O1666" s="26">
        <v>0</v>
      </c>
      <c r="P1666" s="26">
        <v>0</v>
      </c>
      <c r="Q1666" s="26">
        <v>0</v>
      </c>
    </row>
    <row r="1667" spans="1:17">
      <c r="A1667" s="32">
        <v>44434</v>
      </c>
      <c r="B1667" t="s">
        <v>155</v>
      </c>
      <c r="C1667">
        <v>15</v>
      </c>
      <c r="D1667">
        <v>829</v>
      </c>
      <c r="E1667" t="s">
        <v>276</v>
      </c>
      <c r="F1667" t="s">
        <v>276</v>
      </c>
      <c r="G1667" t="s">
        <v>276</v>
      </c>
      <c r="H1667">
        <v>0</v>
      </c>
      <c r="I1667" t="s">
        <v>276</v>
      </c>
      <c r="J1667">
        <v>0</v>
      </c>
      <c r="K1667" t="s">
        <v>276</v>
      </c>
      <c r="L1667" t="s">
        <v>276</v>
      </c>
      <c r="M1667">
        <v>15</v>
      </c>
      <c r="N1667">
        <v>0</v>
      </c>
      <c r="O1667" s="26">
        <v>0</v>
      </c>
      <c r="P1667" s="26">
        <v>0</v>
      </c>
      <c r="Q1667" s="26">
        <v>0</v>
      </c>
    </row>
    <row r="1668" spans="1:17">
      <c r="A1668" s="32">
        <v>44435</v>
      </c>
      <c r="B1668" t="s">
        <v>153</v>
      </c>
      <c r="C1668">
        <v>1385022</v>
      </c>
      <c r="D1668">
        <v>20291638</v>
      </c>
      <c r="F1668" t="s">
        <v>276</v>
      </c>
      <c r="G1668" t="s">
        <v>276</v>
      </c>
      <c r="H1668">
        <v>225403</v>
      </c>
      <c r="I1668" t="s">
        <v>276</v>
      </c>
      <c r="J1668">
        <v>2000</v>
      </c>
      <c r="K1668" t="s">
        <v>276</v>
      </c>
      <c r="L1668" t="s">
        <v>276</v>
      </c>
      <c r="M1668">
        <v>1132222</v>
      </c>
      <c r="N1668">
        <v>15790</v>
      </c>
      <c r="O1668" s="26">
        <v>640190</v>
      </c>
      <c r="P1668" s="26">
        <v>490130</v>
      </c>
      <c r="Q1668" s="26">
        <v>0</v>
      </c>
    </row>
    <row r="1669" spans="1:17">
      <c r="A1669" s="32">
        <v>44435</v>
      </c>
      <c r="B1669" t="s">
        <v>154</v>
      </c>
      <c r="C1669">
        <v>3826</v>
      </c>
      <c r="D1669">
        <v>970554</v>
      </c>
      <c r="E1669" t="s">
        <v>276</v>
      </c>
      <c r="F1669" t="s">
        <v>276</v>
      </c>
      <c r="G1669" t="s">
        <v>276</v>
      </c>
      <c r="H1669">
        <v>150</v>
      </c>
      <c r="I1669" t="s">
        <v>276</v>
      </c>
      <c r="J1669">
        <v>0</v>
      </c>
      <c r="K1669" t="s">
        <v>276</v>
      </c>
      <c r="L1669" t="s">
        <v>276</v>
      </c>
      <c r="M1669">
        <v>3669</v>
      </c>
      <c r="N1669">
        <v>7</v>
      </c>
      <c r="O1669" s="26">
        <v>0</v>
      </c>
      <c r="P1669" s="26">
        <v>0</v>
      </c>
      <c r="Q1669" s="26">
        <v>0</v>
      </c>
    </row>
    <row r="1670" spans="1:17">
      <c r="A1670" s="32">
        <v>44435</v>
      </c>
      <c r="B1670" t="s">
        <v>155</v>
      </c>
      <c r="C1670">
        <v>15</v>
      </c>
      <c r="D1670">
        <v>829</v>
      </c>
      <c r="E1670" t="s">
        <v>276</v>
      </c>
      <c r="F1670" t="s">
        <v>276</v>
      </c>
      <c r="G1670" t="s">
        <v>276</v>
      </c>
      <c r="H1670">
        <v>0</v>
      </c>
      <c r="I1670" t="s">
        <v>276</v>
      </c>
      <c r="J1670">
        <v>0</v>
      </c>
      <c r="K1670" t="s">
        <v>276</v>
      </c>
      <c r="L1670" t="s">
        <v>276</v>
      </c>
      <c r="M1670">
        <v>15</v>
      </c>
      <c r="N1670">
        <v>0</v>
      </c>
      <c r="O1670" s="26">
        <v>0</v>
      </c>
      <c r="P1670" s="26">
        <v>0</v>
      </c>
      <c r="Q1670" s="26">
        <v>0</v>
      </c>
    </row>
    <row r="1671" spans="1:17">
      <c r="A1671" s="32">
        <v>44436</v>
      </c>
      <c r="B1671" t="s">
        <v>153</v>
      </c>
      <c r="C1671">
        <v>1407589</v>
      </c>
      <c r="D1671">
        <v>20465642</v>
      </c>
      <c r="F1671" t="s">
        <v>276</v>
      </c>
      <c r="G1671" t="s">
        <v>276</v>
      </c>
      <c r="H1671">
        <v>229624</v>
      </c>
      <c r="I1671" t="s">
        <v>276</v>
      </c>
      <c r="J1671">
        <v>2060</v>
      </c>
      <c r="K1671" t="s">
        <v>276</v>
      </c>
      <c r="L1671" t="s">
        <v>276</v>
      </c>
      <c r="M1671">
        <v>1150155</v>
      </c>
      <c r="N1671">
        <v>15844</v>
      </c>
      <c r="O1671" s="26">
        <v>729005</v>
      </c>
      <c r="P1671" s="26">
        <v>605397</v>
      </c>
      <c r="Q1671" s="26">
        <v>0</v>
      </c>
    </row>
    <row r="1672" spans="1:17">
      <c r="A1672" s="32">
        <v>44436</v>
      </c>
      <c r="B1672" t="s">
        <v>154</v>
      </c>
      <c r="C1672">
        <v>3839</v>
      </c>
      <c r="D1672">
        <v>973281</v>
      </c>
      <c r="E1672" t="s">
        <v>276</v>
      </c>
      <c r="F1672" t="s">
        <v>276</v>
      </c>
      <c r="G1672" t="s">
        <v>276</v>
      </c>
      <c r="H1672">
        <v>156</v>
      </c>
      <c r="I1672" t="s">
        <v>276</v>
      </c>
      <c r="J1672">
        <v>0</v>
      </c>
      <c r="K1672" t="s">
        <v>276</v>
      </c>
      <c r="L1672" t="s">
        <v>276</v>
      </c>
      <c r="M1672">
        <v>3676</v>
      </c>
      <c r="N1672">
        <v>7</v>
      </c>
      <c r="O1672" s="26">
        <v>0</v>
      </c>
      <c r="P1672" s="26">
        <v>0</v>
      </c>
      <c r="Q1672" s="26">
        <v>0</v>
      </c>
    </row>
    <row r="1673" spans="1:17">
      <c r="A1673" s="32">
        <v>44436</v>
      </c>
      <c r="B1673" t="s">
        <v>155</v>
      </c>
      <c r="C1673">
        <v>15</v>
      </c>
      <c r="D1673">
        <v>829</v>
      </c>
      <c r="E1673" t="s">
        <v>276</v>
      </c>
      <c r="F1673" t="s">
        <v>276</v>
      </c>
      <c r="G1673" t="s">
        <v>276</v>
      </c>
      <c r="H1673">
        <v>0</v>
      </c>
      <c r="I1673" t="s">
        <v>276</v>
      </c>
      <c r="J1673">
        <v>0</v>
      </c>
      <c r="K1673" t="s">
        <v>276</v>
      </c>
      <c r="L1673" t="s">
        <v>276</v>
      </c>
      <c r="M1673">
        <v>15</v>
      </c>
      <c r="N1673">
        <v>0</v>
      </c>
      <c r="O1673" s="26">
        <v>0</v>
      </c>
      <c r="P1673" s="26">
        <v>0</v>
      </c>
      <c r="Q1673" s="26">
        <v>0</v>
      </c>
    </row>
    <row r="1674" spans="1:17">
      <c r="A1674" s="32">
        <v>44437</v>
      </c>
      <c r="B1674" t="s">
        <v>153</v>
      </c>
      <c r="C1674">
        <v>1430500</v>
      </c>
      <c r="D1674">
        <v>20562531</v>
      </c>
      <c r="F1674" t="s">
        <v>276</v>
      </c>
      <c r="G1674" t="s">
        <v>276</v>
      </c>
      <c r="H1674">
        <v>231359</v>
      </c>
      <c r="I1674" t="s">
        <v>276</v>
      </c>
      <c r="J1674">
        <v>2070</v>
      </c>
      <c r="K1674" t="s">
        <v>276</v>
      </c>
      <c r="L1674" t="s">
        <v>276</v>
      </c>
      <c r="M1674">
        <v>1169420</v>
      </c>
      <c r="N1674">
        <v>15889</v>
      </c>
      <c r="O1674" s="26">
        <v>3318708</v>
      </c>
      <c r="P1674" s="26">
        <v>2993353</v>
      </c>
      <c r="Q1674" s="26">
        <v>0</v>
      </c>
    </row>
    <row r="1675" spans="1:17">
      <c r="A1675" s="32">
        <v>44437</v>
      </c>
      <c r="B1675" t="s">
        <v>154</v>
      </c>
      <c r="C1675">
        <v>3855</v>
      </c>
      <c r="D1675">
        <v>975829</v>
      </c>
      <c r="E1675" t="s">
        <v>276</v>
      </c>
      <c r="F1675" t="s">
        <v>276</v>
      </c>
      <c r="G1675" t="s">
        <v>276</v>
      </c>
      <c r="H1675">
        <v>171</v>
      </c>
      <c r="I1675" t="s">
        <v>276</v>
      </c>
      <c r="J1675">
        <v>0</v>
      </c>
      <c r="K1675" t="s">
        <v>276</v>
      </c>
      <c r="L1675" t="s">
        <v>276</v>
      </c>
      <c r="M1675">
        <v>3677</v>
      </c>
      <c r="N1675">
        <v>7</v>
      </c>
      <c r="O1675" s="26">
        <v>0</v>
      </c>
      <c r="P1675" s="26">
        <v>0</v>
      </c>
      <c r="Q1675" s="26">
        <v>0</v>
      </c>
    </row>
    <row r="1676" spans="1:17">
      <c r="A1676" s="32">
        <v>44437</v>
      </c>
      <c r="B1676" t="s">
        <v>155</v>
      </c>
      <c r="C1676">
        <v>15</v>
      </c>
      <c r="D1676">
        <v>829</v>
      </c>
      <c r="E1676" t="s">
        <v>276</v>
      </c>
      <c r="F1676" t="s">
        <v>276</v>
      </c>
      <c r="G1676" t="s">
        <v>276</v>
      </c>
      <c r="H1676">
        <v>0</v>
      </c>
      <c r="I1676" t="s">
        <v>276</v>
      </c>
      <c r="J1676">
        <v>0</v>
      </c>
      <c r="K1676" t="s">
        <v>276</v>
      </c>
      <c r="L1676" t="s">
        <v>276</v>
      </c>
      <c r="M1676">
        <v>15</v>
      </c>
      <c r="N1676">
        <v>0</v>
      </c>
      <c r="O1676" s="26">
        <v>0</v>
      </c>
      <c r="P1676" s="26">
        <v>0</v>
      </c>
      <c r="Q1676" s="26">
        <v>0</v>
      </c>
    </row>
    <row r="1677" spans="1:17">
      <c r="A1677" s="32">
        <v>44438</v>
      </c>
      <c r="B1677" t="s">
        <v>153</v>
      </c>
      <c r="C1677">
        <v>1450487</v>
      </c>
      <c r="D1677">
        <v>20629080</v>
      </c>
      <c r="F1677" t="s">
        <v>276</v>
      </c>
      <c r="G1677" t="s">
        <v>276</v>
      </c>
      <c r="H1677">
        <v>231596</v>
      </c>
      <c r="I1677" t="s">
        <v>276</v>
      </c>
      <c r="J1677">
        <v>2075</v>
      </c>
      <c r="K1677" t="s">
        <v>276</v>
      </c>
      <c r="L1677" t="s">
        <v>276</v>
      </c>
      <c r="M1677">
        <v>1187366</v>
      </c>
      <c r="N1677">
        <v>15939</v>
      </c>
      <c r="O1677" s="26">
        <v>388660</v>
      </c>
      <c r="P1677" s="26">
        <v>139810</v>
      </c>
      <c r="Q1677" s="26">
        <v>0</v>
      </c>
    </row>
    <row r="1678" spans="1:17">
      <c r="A1678" s="32">
        <v>44438</v>
      </c>
      <c r="B1678" t="s">
        <v>154</v>
      </c>
      <c r="C1678">
        <v>3862</v>
      </c>
      <c r="D1678">
        <v>978256</v>
      </c>
      <c r="E1678" t="s">
        <v>276</v>
      </c>
      <c r="F1678" t="s">
        <v>276</v>
      </c>
      <c r="G1678" t="s">
        <v>276</v>
      </c>
      <c r="H1678">
        <v>176</v>
      </c>
      <c r="I1678" t="s">
        <v>276</v>
      </c>
      <c r="J1678">
        <v>0</v>
      </c>
      <c r="K1678" t="s">
        <v>276</v>
      </c>
      <c r="L1678" t="s">
        <v>276</v>
      </c>
      <c r="M1678">
        <v>3679</v>
      </c>
      <c r="N1678">
        <v>7</v>
      </c>
      <c r="O1678" s="26">
        <v>0</v>
      </c>
      <c r="P1678" s="26">
        <v>0</v>
      </c>
      <c r="Q1678" s="26">
        <v>0</v>
      </c>
    </row>
    <row r="1679" spans="1:17">
      <c r="A1679" s="32">
        <v>44438</v>
      </c>
      <c r="B1679" t="s">
        <v>155</v>
      </c>
      <c r="C1679">
        <v>15</v>
      </c>
      <c r="D1679">
        <v>829</v>
      </c>
      <c r="E1679" t="s">
        <v>276</v>
      </c>
      <c r="F1679" t="s">
        <v>276</v>
      </c>
      <c r="G1679" t="s">
        <v>276</v>
      </c>
      <c r="H1679">
        <v>0</v>
      </c>
      <c r="I1679" t="s">
        <v>276</v>
      </c>
      <c r="J1679">
        <v>0</v>
      </c>
      <c r="K1679" t="s">
        <v>276</v>
      </c>
      <c r="L1679" t="s">
        <v>276</v>
      </c>
      <c r="M1679">
        <v>15</v>
      </c>
      <c r="N1679">
        <v>0</v>
      </c>
      <c r="O1679" s="26">
        <v>0</v>
      </c>
      <c r="P1679" s="26">
        <v>0</v>
      </c>
      <c r="Q1679" s="26">
        <v>0</v>
      </c>
    </row>
    <row r="1680" spans="1:17">
      <c r="A1680" s="32">
        <v>44439</v>
      </c>
      <c r="B1680" t="s">
        <v>153</v>
      </c>
      <c r="C1680">
        <v>1465437</v>
      </c>
      <c r="D1680">
        <v>20785859</v>
      </c>
      <c r="F1680" t="s">
        <v>276</v>
      </c>
      <c r="G1680" t="s">
        <v>276</v>
      </c>
      <c r="H1680">
        <v>215627</v>
      </c>
      <c r="I1680" t="s">
        <v>276</v>
      </c>
      <c r="J1680">
        <v>2110</v>
      </c>
      <c r="K1680" t="s">
        <v>276</v>
      </c>
      <c r="L1680" t="s">
        <v>276</v>
      </c>
      <c r="M1680">
        <v>1227794</v>
      </c>
      <c r="N1680">
        <v>15987</v>
      </c>
      <c r="O1680" s="26">
        <v>649250</v>
      </c>
      <c r="P1680" s="26">
        <v>397413</v>
      </c>
      <c r="Q1680" s="26">
        <v>0</v>
      </c>
    </row>
    <row r="1681" spans="1:17">
      <c r="A1681" s="32">
        <v>44439</v>
      </c>
      <c r="B1681" t="s">
        <v>154</v>
      </c>
      <c r="C1681">
        <v>3875</v>
      </c>
      <c r="D1681">
        <v>981548</v>
      </c>
      <c r="E1681" t="s">
        <v>276</v>
      </c>
      <c r="F1681" t="s">
        <v>276</v>
      </c>
      <c r="G1681" t="s">
        <v>276</v>
      </c>
      <c r="H1681">
        <v>156</v>
      </c>
      <c r="I1681" t="s">
        <v>276</v>
      </c>
      <c r="J1681">
        <v>0</v>
      </c>
      <c r="K1681" t="s">
        <v>276</v>
      </c>
      <c r="L1681" t="s">
        <v>276</v>
      </c>
      <c r="M1681">
        <v>3712</v>
      </c>
      <c r="N1681">
        <v>7</v>
      </c>
      <c r="O1681" s="26">
        <v>0</v>
      </c>
      <c r="P1681" s="26">
        <v>0</v>
      </c>
      <c r="Q1681" s="26">
        <v>0</v>
      </c>
    </row>
    <row r="1682" spans="1:17">
      <c r="A1682" s="32">
        <v>44439</v>
      </c>
      <c r="B1682" t="s">
        <v>155</v>
      </c>
      <c r="C1682">
        <v>15</v>
      </c>
      <c r="D1682">
        <v>829</v>
      </c>
      <c r="E1682" t="s">
        <v>276</v>
      </c>
      <c r="F1682" t="s">
        <v>276</v>
      </c>
      <c r="G1682" t="s">
        <v>276</v>
      </c>
      <c r="H1682">
        <v>0</v>
      </c>
      <c r="I1682" t="s">
        <v>276</v>
      </c>
      <c r="J1682">
        <v>0</v>
      </c>
      <c r="K1682" t="s">
        <v>276</v>
      </c>
      <c r="L1682" t="s">
        <v>276</v>
      </c>
      <c r="M1682">
        <v>15</v>
      </c>
      <c r="N1682">
        <v>0</v>
      </c>
      <c r="O1682" s="26">
        <v>0</v>
      </c>
      <c r="P1682" s="26">
        <v>0</v>
      </c>
      <c r="Q1682" s="26">
        <v>0</v>
      </c>
    </row>
    <row r="1683" spans="1:17">
      <c r="A1683" s="32">
        <v>44440</v>
      </c>
      <c r="B1683" t="s">
        <v>153</v>
      </c>
      <c r="C1683">
        <v>1482253</v>
      </c>
      <c r="D1683">
        <v>20901288</v>
      </c>
      <c r="F1683" t="s">
        <v>276</v>
      </c>
      <c r="G1683" t="s">
        <v>276</v>
      </c>
      <c r="H1683">
        <v>208512</v>
      </c>
      <c r="I1683" t="s">
        <v>276</v>
      </c>
      <c r="J1683">
        <v>2092</v>
      </c>
      <c r="K1683" t="s">
        <v>276</v>
      </c>
      <c r="L1683" t="s">
        <v>276</v>
      </c>
      <c r="M1683">
        <v>1250972</v>
      </c>
      <c r="N1683">
        <v>16034</v>
      </c>
      <c r="O1683" s="26">
        <v>642956</v>
      </c>
      <c r="P1683" s="26">
        <v>379068</v>
      </c>
      <c r="Q1683" s="26">
        <v>0</v>
      </c>
    </row>
    <row r="1684" spans="1:17">
      <c r="A1684" s="32">
        <v>44440</v>
      </c>
      <c r="B1684" t="s">
        <v>154</v>
      </c>
      <c r="C1684">
        <v>3885</v>
      </c>
      <c r="D1684">
        <v>983323</v>
      </c>
      <c r="E1684" t="s">
        <v>276</v>
      </c>
      <c r="F1684" t="s">
        <v>276</v>
      </c>
      <c r="G1684" t="s">
        <v>276</v>
      </c>
      <c r="H1684">
        <v>155</v>
      </c>
      <c r="I1684" t="s">
        <v>276</v>
      </c>
      <c r="J1684">
        <v>0</v>
      </c>
      <c r="K1684" t="s">
        <v>276</v>
      </c>
      <c r="L1684" t="s">
        <v>276</v>
      </c>
      <c r="M1684">
        <v>3723</v>
      </c>
      <c r="N1684">
        <v>7</v>
      </c>
      <c r="O1684" s="26">
        <v>0</v>
      </c>
      <c r="P1684" s="26">
        <v>0</v>
      </c>
      <c r="Q1684" s="26">
        <v>0</v>
      </c>
    </row>
    <row r="1685" spans="1:17">
      <c r="A1685" s="32">
        <v>44440</v>
      </c>
      <c r="B1685" t="s">
        <v>155</v>
      </c>
      <c r="C1685">
        <v>15</v>
      </c>
      <c r="D1685">
        <v>829</v>
      </c>
      <c r="E1685" t="s">
        <v>276</v>
      </c>
      <c r="F1685" t="s">
        <v>276</v>
      </c>
      <c r="G1685" t="s">
        <v>276</v>
      </c>
      <c r="H1685">
        <v>0</v>
      </c>
      <c r="I1685" t="s">
        <v>276</v>
      </c>
      <c r="J1685">
        <v>0</v>
      </c>
      <c r="K1685" t="s">
        <v>276</v>
      </c>
      <c r="L1685" t="s">
        <v>276</v>
      </c>
      <c r="M1685">
        <v>15</v>
      </c>
      <c r="N1685">
        <v>0</v>
      </c>
      <c r="O1685" s="26">
        <v>0</v>
      </c>
      <c r="P1685" s="26">
        <v>0</v>
      </c>
      <c r="Q1685" s="26">
        <v>0</v>
      </c>
    </row>
    <row r="1686" spans="1:17">
      <c r="A1686" s="32">
        <v>44441</v>
      </c>
      <c r="B1686" t="s">
        <v>153</v>
      </c>
      <c r="C1686">
        <v>1503317</v>
      </c>
      <c r="D1686">
        <v>21050497</v>
      </c>
      <c r="F1686" t="s">
        <v>276</v>
      </c>
      <c r="G1686" t="s">
        <v>276</v>
      </c>
      <c r="H1686">
        <v>205577</v>
      </c>
      <c r="I1686" t="s">
        <v>276</v>
      </c>
      <c r="J1686">
        <v>2158</v>
      </c>
      <c r="K1686" t="s">
        <v>276</v>
      </c>
      <c r="L1686" t="s">
        <v>276</v>
      </c>
      <c r="M1686">
        <v>1274191</v>
      </c>
      <c r="N1686">
        <v>16116</v>
      </c>
      <c r="O1686" s="26">
        <v>419802</v>
      </c>
      <c r="P1686" s="26">
        <v>379828</v>
      </c>
      <c r="Q1686" s="26">
        <v>0</v>
      </c>
    </row>
    <row r="1687" spans="1:17">
      <c r="A1687" s="32">
        <v>44441</v>
      </c>
      <c r="B1687" t="s">
        <v>154</v>
      </c>
      <c r="C1687">
        <v>3891</v>
      </c>
      <c r="D1687">
        <v>985320</v>
      </c>
      <c r="E1687" t="s">
        <v>276</v>
      </c>
      <c r="F1687" t="s">
        <v>276</v>
      </c>
      <c r="G1687" t="s">
        <v>276</v>
      </c>
      <c r="H1687">
        <v>150</v>
      </c>
      <c r="I1687" t="s">
        <v>276</v>
      </c>
      <c r="J1687">
        <v>0</v>
      </c>
      <c r="K1687" t="s">
        <v>276</v>
      </c>
      <c r="L1687" t="s">
        <v>276</v>
      </c>
      <c r="M1687">
        <v>3734</v>
      </c>
      <c r="N1687">
        <v>7</v>
      </c>
      <c r="O1687" s="26">
        <v>0</v>
      </c>
      <c r="P1687" s="26">
        <v>0</v>
      </c>
      <c r="Q1687" s="26">
        <v>0</v>
      </c>
    </row>
    <row r="1688" spans="1:17">
      <c r="A1688" s="32">
        <v>44441</v>
      </c>
      <c r="B1688" t="s">
        <v>155</v>
      </c>
      <c r="C1688">
        <v>15</v>
      </c>
      <c r="D1688">
        <v>829</v>
      </c>
      <c r="E1688" t="s">
        <v>276</v>
      </c>
      <c r="F1688" t="s">
        <v>276</v>
      </c>
      <c r="G1688" t="s">
        <v>276</v>
      </c>
      <c r="H1688">
        <v>0</v>
      </c>
      <c r="I1688" t="s">
        <v>276</v>
      </c>
      <c r="J1688">
        <v>0</v>
      </c>
      <c r="K1688" t="s">
        <v>276</v>
      </c>
      <c r="L1688" t="s">
        <v>276</v>
      </c>
      <c r="M1688">
        <v>15</v>
      </c>
      <c r="N1688">
        <v>0</v>
      </c>
      <c r="O1688" s="26">
        <v>0</v>
      </c>
      <c r="P1688" s="26">
        <v>0</v>
      </c>
      <c r="Q1688" s="26">
        <v>0</v>
      </c>
    </row>
    <row r="1689" spans="1:17">
      <c r="A1689" s="32">
        <v>44442</v>
      </c>
      <c r="B1689" t="s">
        <v>153</v>
      </c>
      <c r="C1689">
        <v>1520761</v>
      </c>
      <c r="D1689">
        <v>21171556</v>
      </c>
      <c r="F1689" t="s">
        <v>276</v>
      </c>
      <c r="G1689" t="s">
        <v>276</v>
      </c>
      <c r="H1689">
        <v>204310</v>
      </c>
      <c r="I1689" t="s">
        <v>276</v>
      </c>
      <c r="J1689">
        <v>2221</v>
      </c>
      <c r="K1689" t="s">
        <v>276</v>
      </c>
      <c r="L1689" t="s">
        <v>276</v>
      </c>
      <c r="M1689">
        <v>1292987</v>
      </c>
      <c r="N1689">
        <v>16177</v>
      </c>
      <c r="O1689" s="26">
        <v>737678</v>
      </c>
      <c r="P1689" s="26">
        <v>290722</v>
      </c>
      <c r="Q1689" s="26">
        <v>0</v>
      </c>
    </row>
    <row r="1690" spans="1:17">
      <c r="A1690" s="32">
        <v>44442</v>
      </c>
      <c r="B1690" t="s">
        <v>154</v>
      </c>
      <c r="C1690">
        <v>3903</v>
      </c>
      <c r="D1690">
        <v>988547</v>
      </c>
      <c r="E1690" t="s">
        <v>276</v>
      </c>
      <c r="F1690" t="s">
        <v>276</v>
      </c>
      <c r="G1690" t="s">
        <v>276</v>
      </c>
      <c r="H1690">
        <v>152</v>
      </c>
      <c r="I1690" t="s">
        <v>276</v>
      </c>
      <c r="J1690">
        <v>0</v>
      </c>
      <c r="K1690" t="s">
        <v>276</v>
      </c>
      <c r="L1690" t="s">
        <v>276</v>
      </c>
      <c r="M1690">
        <v>3744</v>
      </c>
      <c r="N1690">
        <v>7</v>
      </c>
      <c r="O1690" s="26">
        <v>0</v>
      </c>
      <c r="P1690" s="26">
        <v>0</v>
      </c>
      <c r="Q1690" s="26">
        <v>0</v>
      </c>
    </row>
    <row r="1691" spans="1:17">
      <c r="A1691" s="32">
        <v>44442</v>
      </c>
      <c r="B1691" t="s">
        <v>155</v>
      </c>
      <c r="C1691">
        <v>15</v>
      </c>
      <c r="D1691">
        <v>829</v>
      </c>
      <c r="E1691" t="s">
        <v>276</v>
      </c>
      <c r="F1691" t="s">
        <v>276</v>
      </c>
      <c r="G1691" t="s">
        <v>276</v>
      </c>
      <c r="H1691">
        <v>0</v>
      </c>
      <c r="I1691" t="s">
        <v>276</v>
      </c>
      <c r="J1691">
        <v>0</v>
      </c>
      <c r="K1691" t="s">
        <v>276</v>
      </c>
      <c r="L1691" t="s">
        <v>276</v>
      </c>
      <c r="M1691">
        <v>15</v>
      </c>
      <c r="N1691">
        <v>0</v>
      </c>
      <c r="O1691" s="26">
        <v>0</v>
      </c>
      <c r="P1691" s="26">
        <v>0</v>
      </c>
      <c r="Q1691" s="26">
        <v>0</v>
      </c>
    </row>
    <row r="1692" spans="1:17">
      <c r="A1692" s="32">
        <v>44443</v>
      </c>
      <c r="B1692" t="s">
        <v>153</v>
      </c>
      <c r="C1692">
        <v>1537601</v>
      </c>
      <c r="D1692">
        <v>21371884</v>
      </c>
      <c r="F1692" t="s">
        <v>276</v>
      </c>
      <c r="G1692" t="s">
        <v>276</v>
      </c>
      <c r="H1692">
        <v>199984</v>
      </c>
      <c r="I1692" t="s">
        <v>276</v>
      </c>
      <c r="J1692">
        <v>2223</v>
      </c>
      <c r="K1692" t="s">
        <v>276</v>
      </c>
      <c r="L1692" t="s">
        <v>276</v>
      </c>
      <c r="M1692">
        <v>1315603</v>
      </c>
      <c r="N1692">
        <v>16240</v>
      </c>
      <c r="O1692" s="26">
        <v>953635</v>
      </c>
      <c r="P1692" s="26">
        <v>331496</v>
      </c>
      <c r="Q1692" s="26">
        <v>0</v>
      </c>
    </row>
    <row r="1693" spans="1:17">
      <c r="A1693" s="32">
        <v>44443</v>
      </c>
      <c r="B1693" t="s">
        <v>154</v>
      </c>
      <c r="C1693">
        <v>3912</v>
      </c>
      <c r="D1693">
        <v>991573</v>
      </c>
      <c r="E1693" t="s">
        <v>276</v>
      </c>
      <c r="F1693" t="s">
        <v>276</v>
      </c>
      <c r="G1693" t="s">
        <v>276</v>
      </c>
      <c r="H1693">
        <v>145</v>
      </c>
      <c r="I1693" t="s">
        <v>276</v>
      </c>
      <c r="J1693">
        <v>0</v>
      </c>
      <c r="K1693" t="s">
        <v>276</v>
      </c>
      <c r="L1693" t="s">
        <v>276</v>
      </c>
      <c r="M1693">
        <v>3760</v>
      </c>
      <c r="N1693">
        <v>7</v>
      </c>
      <c r="O1693" s="26">
        <v>0</v>
      </c>
      <c r="P1693" s="26">
        <v>0</v>
      </c>
      <c r="Q1693" s="26">
        <v>0</v>
      </c>
    </row>
    <row r="1694" spans="1:17">
      <c r="A1694" s="32">
        <v>44443</v>
      </c>
      <c r="B1694" t="s">
        <v>155</v>
      </c>
      <c r="C1694">
        <v>15</v>
      </c>
      <c r="D1694">
        <v>829</v>
      </c>
      <c r="E1694" t="s">
        <v>276</v>
      </c>
      <c r="F1694" t="s">
        <v>276</v>
      </c>
      <c r="G1694" t="s">
        <v>276</v>
      </c>
      <c r="H1694">
        <v>0</v>
      </c>
      <c r="I1694" t="s">
        <v>276</v>
      </c>
      <c r="J1694">
        <v>0</v>
      </c>
      <c r="K1694" t="s">
        <v>276</v>
      </c>
      <c r="L1694" t="s">
        <v>276</v>
      </c>
      <c r="M1694">
        <v>15</v>
      </c>
      <c r="N1694">
        <v>0</v>
      </c>
      <c r="O1694" s="26">
        <v>0</v>
      </c>
      <c r="P1694" s="26">
        <v>0</v>
      </c>
      <c r="Q1694" s="26">
        <v>0</v>
      </c>
    </row>
    <row r="1695" spans="1:17">
      <c r="A1695" s="32">
        <v>44444</v>
      </c>
      <c r="B1695" t="s">
        <v>153</v>
      </c>
      <c r="C1695">
        <v>1553059</v>
      </c>
      <c r="D1695">
        <v>21459265</v>
      </c>
      <c r="F1695" t="s">
        <v>276</v>
      </c>
      <c r="G1695" t="s">
        <v>276</v>
      </c>
      <c r="H1695">
        <v>191003</v>
      </c>
      <c r="I1695" t="s">
        <v>276</v>
      </c>
      <c r="J1695">
        <v>2207</v>
      </c>
      <c r="K1695" t="s">
        <v>276</v>
      </c>
      <c r="L1695" t="s">
        <v>276</v>
      </c>
      <c r="M1695">
        <v>1339837</v>
      </c>
      <c r="N1695">
        <v>16306</v>
      </c>
      <c r="O1695" s="26">
        <v>3174417</v>
      </c>
      <c r="P1695" s="26">
        <v>2350108</v>
      </c>
      <c r="Q1695" s="26">
        <v>0</v>
      </c>
    </row>
    <row r="1696" spans="1:17">
      <c r="A1696" s="32">
        <v>44444</v>
      </c>
      <c r="B1696" t="s">
        <v>154</v>
      </c>
      <c r="C1696">
        <v>3924</v>
      </c>
      <c r="D1696">
        <v>994709</v>
      </c>
      <c r="E1696" t="s">
        <v>276</v>
      </c>
      <c r="F1696" t="s">
        <v>276</v>
      </c>
      <c r="G1696" t="s">
        <v>276</v>
      </c>
      <c r="H1696">
        <v>156</v>
      </c>
      <c r="I1696" t="s">
        <v>276</v>
      </c>
      <c r="J1696">
        <v>0</v>
      </c>
      <c r="K1696" t="s">
        <v>276</v>
      </c>
      <c r="L1696" t="s">
        <v>276</v>
      </c>
      <c r="M1696">
        <v>3761</v>
      </c>
      <c r="N1696">
        <v>7</v>
      </c>
      <c r="O1696" s="26">
        <v>0</v>
      </c>
      <c r="P1696" s="26">
        <v>0</v>
      </c>
      <c r="Q1696" s="26">
        <v>0</v>
      </c>
    </row>
    <row r="1697" spans="1:17">
      <c r="A1697" s="32">
        <v>44444</v>
      </c>
      <c r="B1697" t="s">
        <v>155</v>
      </c>
      <c r="C1697">
        <v>15</v>
      </c>
      <c r="D1697">
        <v>829</v>
      </c>
      <c r="E1697" t="s">
        <v>276</v>
      </c>
      <c r="F1697" t="s">
        <v>276</v>
      </c>
      <c r="G1697" t="s">
        <v>276</v>
      </c>
      <c r="H1697">
        <v>0</v>
      </c>
      <c r="I1697" t="s">
        <v>276</v>
      </c>
      <c r="J1697">
        <v>0</v>
      </c>
      <c r="K1697" t="s">
        <v>276</v>
      </c>
      <c r="L1697" t="s">
        <v>276</v>
      </c>
      <c r="M1697">
        <v>15</v>
      </c>
      <c r="N1697">
        <v>0</v>
      </c>
      <c r="O1697" s="26">
        <v>0</v>
      </c>
      <c r="P1697" s="26">
        <v>0</v>
      </c>
      <c r="Q1697" s="26">
        <v>0</v>
      </c>
    </row>
    <row r="1698" spans="1:17">
      <c r="A1698" s="32">
        <v>44445</v>
      </c>
      <c r="B1698" t="s">
        <v>153</v>
      </c>
      <c r="C1698">
        <v>1567416</v>
      </c>
      <c r="D1698">
        <v>21524650</v>
      </c>
      <c r="F1698" t="s">
        <v>276</v>
      </c>
      <c r="G1698" t="s">
        <v>276</v>
      </c>
      <c r="H1698">
        <v>184559</v>
      </c>
      <c r="I1698" t="s">
        <v>276</v>
      </c>
      <c r="J1698">
        <v>2198</v>
      </c>
      <c r="K1698" t="s">
        <v>276</v>
      </c>
      <c r="L1698" t="s">
        <v>276</v>
      </c>
      <c r="M1698">
        <v>1360524</v>
      </c>
      <c r="N1698">
        <v>16347</v>
      </c>
      <c r="O1698" s="26">
        <v>616212</v>
      </c>
      <c r="P1698" s="26">
        <v>342298</v>
      </c>
      <c r="Q1698" s="26">
        <v>0</v>
      </c>
    </row>
    <row r="1699" spans="1:17">
      <c r="A1699" s="32">
        <v>44445</v>
      </c>
      <c r="B1699" t="s">
        <v>154</v>
      </c>
      <c r="C1699">
        <v>3941</v>
      </c>
      <c r="D1699">
        <v>997036</v>
      </c>
      <c r="E1699" t="s">
        <v>276</v>
      </c>
      <c r="F1699" t="s">
        <v>276</v>
      </c>
      <c r="G1699" t="s">
        <v>276</v>
      </c>
      <c r="H1699">
        <v>173</v>
      </c>
      <c r="I1699" t="s">
        <v>276</v>
      </c>
      <c r="J1699">
        <v>0</v>
      </c>
      <c r="K1699" t="s">
        <v>276</v>
      </c>
      <c r="L1699" t="s">
        <v>276</v>
      </c>
      <c r="M1699">
        <v>3761</v>
      </c>
      <c r="N1699">
        <v>7</v>
      </c>
      <c r="O1699" s="26">
        <v>0</v>
      </c>
      <c r="P1699" s="26">
        <v>0</v>
      </c>
      <c r="Q1699" s="26">
        <v>0</v>
      </c>
    </row>
    <row r="1700" spans="1:17">
      <c r="A1700" s="32">
        <v>44445</v>
      </c>
      <c r="B1700" t="s">
        <v>155</v>
      </c>
      <c r="C1700">
        <v>15</v>
      </c>
      <c r="D1700">
        <v>829</v>
      </c>
      <c r="E1700" t="s">
        <v>276</v>
      </c>
      <c r="F1700" t="s">
        <v>276</v>
      </c>
      <c r="G1700" t="s">
        <v>276</v>
      </c>
      <c r="H1700">
        <v>0</v>
      </c>
      <c r="I1700" t="s">
        <v>276</v>
      </c>
      <c r="J1700">
        <v>0</v>
      </c>
      <c r="K1700" t="s">
        <v>276</v>
      </c>
      <c r="L1700" t="s">
        <v>276</v>
      </c>
      <c r="M1700">
        <v>15</v>
      </c>
      <c r="N1700">
        <v>0</v>
      </c>
      <c r="O1700" s="26">
        <v>0</v>
      </c>
      <c r="P1700" s="26">
        <v>0</v>
      </c>
      <c r="Q1700" s="26">
        <v>0</v>
      </c>
    </row>
    <row r="1701" spans="1:17">
      <c r="A1701" s="32">
        <v>44446</v>
      </c>
      <c r="B1701" t="s">
        <v>153</v>
      </c>
      <c r="C1701">
        <v>1576550</v>
      </c>
      <c r="D1701">
        <v>21652854</v>
      </c>
      <c r="F1701" t="s">
        <v>276</v>
      </c>
      <c r="G1701" t="s">
        <v>276</v>
      </c>
      <c r="H1701">
        <v>177367</v>
      </c>
      <c r="I1701" t="s">
        <v>276</v>
      </c>
      <c r="J1701">
        <v>2209</v>
      </c>
      <c r="K1701" t="s">
        <v>276</v>
      </c>
      <c r="L1701" t="s">
        <v>276</v>
      </c>
      <c r="M1701">
        <v>1377175</v>
      </c>
      <c r="N1701">
        <v>16380</v>
      </c>
      <c r="O1701" s="26">
        <v>628666</v>
      </c>
      <c r="P1701" s="26">
        <v>435866</v>
      </c>
      <c r="Q1701" s="26">
        <v>0</v>
      </c>
    </row>
    <row r="1702" spans="1:17">
      <c r="A1702" s="32">
        <v>44446</v>
      </c>
      <c r="B1702" t="s">
        <v>154</v>
      </c>
      <c r="C1702">
        <v>3952</v>
      </c>
      <c r="D1702">
        <v>1000396</v>
      </c>
      <c r="E1702" t="s">
        <v>276</v>
      </c>
      <c r="F1702" t="s">
        <v>276</v>
      </c>
      <c r="G1702" t="s">
        <v>276</v>
      </c>
      <c r="H1702">
        <v>168</v>
      </c>
      <c r="I1702" t="s">
        <v>276</v>
      </c>
      <c r="J1702">
        <v>0</v>
      </c>
      <c r="K1702" t="s">
        <v>276</v>
      </c>
      <c r="L1702" t="s">
        <v>276</v>
      </c>
      <c r="M1702">
        <v>3777</v>
      </c>
      <c r="N1702">
        <v>7</v>
      </c>
      <c r="O1702" s="26">
        <v>0</v>
      </c>
      <c r="P1702" s="26">
        <v>0</v>
      </c>
      <c r="Q1702" s="26">
        <v>0</v>
      </c>
    </row>
    <row r="1703" spans="1:17">
      <c r="A1703" s="32">
        <v>44446</v>
      </c>
      <c r="B1703" t="s">
        <v>155</v>
      </c>
      <c r="C1703">
        <v>15</v>
      </c>
      <c r="D1703">
        <v>829</v>
      </c>
      <c r="E1703" t="s">
        <v>276</v>
      </c>
      <c r="F1703" t="s">
        <v>276</v>
      </c>
      <c r="G1703" t="s">
        <v>276</v>
      </c>
      <c r="H1703">
        <v>0</v>
      </c>
      <c r="I1703" t="s">
        <v>276</v>
      </c>
      <c r="J1703">
        <v>0</v>
      </c>
      <c r="K1703" t="s">
        <v>276</v>
      </c>
      <c r="L1703" t="s">
        <v>276</v>
      </c>
      <c r="M1703">
        <v>15</v>
      </c>
      <c r="N1703">
        <v>0</v>
      </c>
      <c r="O1703" s="26">
        <v>0</v>
      </c>
      <c r="P1703" s="26">
        <v>0</v>
      </c>
      <c r="Q1703" s="26">
        <v>0</v>
      </c>
    </row>
    <row r="1704" spans="1:17">
      <c r="A1704" s="32">
        <v>44447</v>
      </c>
      <c r="B1704" t="s">
        <v>153</v>
      </c>
      <c r="C1704">
        <v>1587013</v>
      </c>
      <c r="D1704">
        <v>21769362</v>
      </c>
      <c r="F1704" t="s">
        <v>276</v>
      </c>
      <c r="G1704" t="s">
        <v>276</v>
      </c>
      <c r="H1704">
        <v>165207</v>
      </c>
      <c r="I1704" t="s">
        <v>276</v>
      </c>
      <c r="J1704">
        <v>2211</v>
      </c>
      <c r="K1704" t="s">
        <v>276</v>
      </c>
      <c r="L1704" t="s">
        <v>276</v>
      </c>
      <c r="M1704">
        <v>1400726</v>
      </c>
      <c r="N1704">
        <v>16429</v>
      </c>
      <c r="O1704" s="26">
        <v>595832</v>
      </c>
      <c r="P1704" s="26">
        <v>464169</v>
      </c>
      <c r="Q1704" s="26">
        <v>0</v>
      </c>
    </row>
    <row r="1705" spans="1:17">
      <c r="A1705" s="32">
        <v>44447</v>
      </c>
      <c r="B1705" t="s">
        <v>154</v>
      </c>
      <c r="C1705">
        <v>3966</v>
      </c>
      <c r="D1705">
        <v>1002271</v>
      </c>
      <c r="E1705" t="s">
        <v>276</v>
      </c>
      <c r="F1705" t="s">
        <v>276</v>
      </c>
      <c r="G1705" t="s">
        <v>276</v>
      </c>
      <c r="H1705">
        <v>165</v>
      </c>
      <c r="I1705" t="s">
        <v>276</v>
      </c>
      <c r="J1705">
        <v>0</v>
      </c>
      <c r="K1705" t="s">
        <v>276</v>
      </c>
      <c r="L1705" t="s">
        <v>276</v>
      </c>
      <c r="M1705">
        <v>3794</v>
      </c>
      <c r="N1705">
        <v>7</v>
      </c>
      <c r="O1705" s="26">
        <v>0</v>
      </c>
      <c r="P1705" s="26">
        <v>0</v>
      </c>
      <c r="Q1705" s="26">
        <v>0</v>
      </c>
    </row>
    <row r="1706" spans="1:17">
      <c r="A1706" s="32">
        <v>44447</v>
      </c>
      <c r="B1706" t="s">
        <v>155</v>
      </c>
      <c r="C1706">
        <v>15</v>
      </c>
      <c r="D1706">
        <v>829</v>
      </c>
      <c r="E1706" t="s">
        <v>276</v>
      </c>
      <c r="F1706" t="s">
        <v>276</v>
      </c>
      <c r="G1706" t="s">
        <v>276</v>
      </c>
      <c r="H1706">
        <v>0</v>
      </c>
      <c r="I1706" t="s">
        <v>276</v>
      </c>
      <c r="J1706">
        <v>0</v>
      </c>
      <c r="K1706" t="s">
        <v>276</v>
      </c>
      <c r="L1706" t="s">
        <v>276</v>
      </c>
      <c r="M1706">
        <v>15</v>
      </c>
      <c r="N1706">
        <v>0</v>
      </c>
      <c r="O1706" s="26">
        <v>0</v>
      </c>
      <c r="P1706" s="26">
        <v>0</v>
      </c>
      <c r="Q1706" s="26">
        <v>0</v>
      </c>
    </row>
    <row r="1707" spans="1:17">
      <c r="A1707" s="32">
        <v>44448</v>
      </c>
      <c r="B1707" t="s">
        <v>153</v>
      </c>
      <c r="C1707">
        <v>1599121</v>
      </c>
      <c r="D1707">
        <v>21903255</v>
      </c>
      <c r="F1707" t="s">
        <v>276</v>
      </c>
      <c r="G1707" t="s">
        <v>276</v>
      </c>
      <c r="H1707">
        <v>157731</v>
      </c>
      <c r="I1707" t="s">
        <v>276</v>
      </c>
      <c r="J1707">
        <v>2173</v>
      </c>
      <c r="K1707" t="s">
        <v>276</v>
      </c>
      <c r="L1707" t="s">
        <v>276</v>
      </c>
      <c r="M1707">
        <v>1420081</v>
      </c>
      <c r="N1707">
        <v>16518</v>
      </c>
      <c r="O1707" s="26">
        <v>582964</v>
      </c>
      <c r="P1707" s="26">
        <v>449995</v>
      </c>
      <c r="Q1707" s="26">
        <v>0</v>
      </c>
    </row>
    <row r="1708" spans="1:17">
      <c r="A1708" s="32">
        <v>44448</v>
      </c>
      <c r="B1708" t="s">
        <v>154</v>
      </c>
      <c r="C1708">
        <v>3976</v>
      </c>
      <c r="D1708">
        <v>1004152</v>
      </c>
      <c r="E1708" t="s">
        <v>276</v>
      </c>
      <c r="F1708" t="s">
        <v>276</v>
      </c>
      <c r="G1708" t="s">
        <v>276</v>
      </c>
      <c r="H1708">
        <v>152</v>
      </c>
      <c r="I1708" t="s">
        <v>276</v>
      </c>
      <c r="J1708">
        <v>0</v>
      </c>
      <c r="K1708" t="s">
        <v>276</v>
      </c>
      <c r="L1708" t="s">
        <v>276</v>
      </c>
      <c r="M1708">
        <v>3817</v>
      </c>
      <c r="N1708">
        <v>7</v>
      </c>
      <c r="O1708" s="26">
        <v>0</v>
      </c>
      <c r="P1708" s="26">
        <v>0</v>
      </c>
      <c r="Q1708" s="26">
        <v>0</v>
      </c>
    </row>
    <row r="1709" spans="1:17">
      <c r="A1709" s="32">
        <v>44448</v>
      </c>
      <c r="B1709" t="s">
        <v>155</v>
      </c>
      <c r="C1709">
        <v>15</v>
      </c>
      <c r="D1709">
        <v>829</v>
      </c>
      <c r="E1709" t="s">
        <v>276</v>
      </c>
      <c r="F1709" t="s">
        <v>276</v>
      </c>
      <c r="G1709" t="s">
        <v>276</v>
      </c>
      <c r="H1709">
        <v>0</v>
      </c>
      <c r="I1709" t="s">
        <v>276</v>
      </c>
      <c r="J1709">
        <v>0</v>
      </c>
      <c r="K1709" t="s">
        <v>276</v>
      </c>
      <c r="L1709" t="s">
        <v>276</v>
      </c>
      <c r="M1709">
        <v>15</v>
      </c>
      <c r="N1709">
        <v>0</v>
      </c>
      <c r="O1709" s="26">
        <v>0</v>
      </c>
      <c r="P1709" s="26">
        <v>0</v>
      </c>
      <c r="Q1709" s="26">
        <v>0</v>
      </c>
    </row>
    <row r="1710" spans="1:17">
      <c r="A1710" s="32">
        <v>44449</v>
      </c>
      <c r="B1710" t="s">
        <v>153</v>
      </c>
      <c r="C1710">
        <v>1609836</v>
      </c>
      <c r="D1710">
        <v>22023775</v>
      </c>
      <c r="F1710" t="s">
        <v>276</v>
      </c>
      <c r="G1710" t="s">
        <v>276</v>
      </c>
      <c r="H1710">
        <v>150024</v>
      </c>
      <c r="I1710" t="s">
        <v>276</v>
      </c>
      <c r="J1710">
        <v>2125</v>
      </c>
      <c r="K1710" t="s">
        <v>276</v>
      </c>
      <c r="L1710" t="s">
        <v>276</v>
      </c>
      <c r="M1710">
        <v>1438788</v>
      </c>
      <c r="N1710">
        <v>16596</v>
      </c>
      <c r="O1710" s="26">
        <v>646883</v>
      </c>
      <c r="P1710" s="26">
        <v>517956</v>
      </c>
      <c r="Q1710" s="26">
        <v>0</v>
      </c>
    </row>
    <row r="1711" spans="1:17">
      <c r="A1711" s="32">
        <v>44449</v>
      </c>
      <c r="B1711" t="s">
        <v>154</v>
      </c>
      <c r="C1711">
        <v>3990</v>
      </c>
      <c r="D1711">
        <v>1006722</v>
      </c>
      <c r="E1711" t="s">
        <v>276</v>
      </c>
      <c r="F1711" t="s">
        <v>276</v>
      </c>
      <c r="G1711" t="s">
        <v>276</v>
      </c>
      <c r="H1711">
        <v>149</v>
      </c>
      <c r="I1711" t="s">
        <v>276</v>
      </c>
      <c r="J1711">
        <v>0</v>
      </c>
      <c r="K1711" t="s">
        <v>276</v>
      </c>
      <c r="L1711" t="s">
        <v>276</v>
      </c>
      <c r="M1711">
        <v>3834</v>
      </c>
      <c r="N1711">
        <v>7</v>
      </c>
      <c r="O1711" s="26">
        <v>0</v>
      </c>
      <c r="P1711" s="26">
        <v>0</v>
      </c>
      <c r="Q1711" s="26">
        <v>0</v>
      </c>
    </row>
    <row r="1712" spans="1:17">
      <c r="A1712" s="32">
        <v>44449</v>
      </c>
      <c r="B1712" t="s">
        <v>155</v>
      </c>
      <c r="C1712">
        <v>15</v>
      </c>
      <c r="D1712">
        <v>829</v>
      </c>
      <c r="E1712" t="s">
        <v>276</v>
      </c>
      <c r="F1712" t="s">
        <v>276</v>
      </c>
      <c r="G1712" t="s">
        <v>276</v>
      </c>
      <c r="H1712">
        <v>0</v>
      </c>
      <c r="I1712" t="s">
        <v>276</v>
      </c>
      <c r="J1712">
        <v>0</v>
      </c>
      <c r="K1712" t="s">
        <v>276</v>
      </c>
      <c r="L1712" t="s">
        <v>276</v>
      </c>
      <c r="M1712">
        <v>15</v>
      </c>
      <c r="N1712">
        <v>0</v>
      </c>
      <c r="O1712" s="26">
        <v>0</v>
      </c>
      <c r="P1712" s="26">
        <v>0</v>
      </c>
      <c r="Q1712" s="26">
        <v>0</v>
      </c>
    </row>
    <row r="1713" spans="1:17">
      <c r="A1713" s="32">
        <v>44450</v>
      </c>
      <c r="B1713" t="s">
        <v>153</v>
      </c>
      <c r="C1713">
        <v>1618989</v>
      </c>
      <c r="D1713">
        <v>22169448</v>
      </c>
      <c r="F1713" t="s">
        <v>276</v>
      </c>
      <c r="G1713" t="s">
        <v>276</v>
      </c>
      <c r="H1713">
        <v>140946</v>
      </c>
      <c r="I1713" t="s">
        <v>276</v>
      </c>
      <c r="J1713">
        <v>2057</v>
      </c>
      <c r="K1713" t="s">
        <v>276</v>
      </c>
      <c r="L1713" t="s">
        <v>276</v>
      </c>
      <c r="M1713">
        <v>1457710</v>
      </c>
      <c r="N1713">
        <v>16683</v>
      </c>
      <c r="O1713" s="26">
        <v>783535</v>
      </c>
      <c r="P1713" s="26">
        <v>624974</v>
      </c>
      <c r="Q1713" s="26">
        <v>0</v>
      </c>
    </row>
    <row r="1714" spans="1:17">
      <c r="A1714" s="32">
        <v>44450</v>
      </c>
      <c r="B1714" t="s">
        <v>154</v>
      </c>
      <c r="C1714">
        <v>4015</v>
      </c>
      <c r="D1714">
        <v>1009064</v>
      </c>
      <c r="E1714" t="s">
        <v>276</v>
      </c>
      <c r="F1714" t="s">
        <v>276</v>
      </c>
      <c r="G1714" t="s">
        <v>276</v>
      </c>
      <c r="H1714">
        <v>163</v>
      </c>
      <c r="I1714" t="s">
        <v>276</v>
      </c>
      <c r="J1714">
        <v>0</v>
      </c>
      <c r="K1714" t="s">
        <v>276</v>
      </c>
      <c r="L1714" t="s">
        <v>276</v>
      </c>
      <c r="M1714">
        <v>3845</v>
      </c>
      <c r="N1714">
        <v>7</v>
      </c>
      <c r="O1714" s="26">
        <v>0</v>
      </c>
      <c r="P1714" s="26">
        <v>0</v>
      </c>
      <c r="Q1714" s="26">
        <v>0</v>
      </c>
    </row>
    <row r="1715" spans="1:17">
      <c r="A1715" s="32">
        <v>44450</v>
      </c>
      <c r="B1715" t="s">
        <v>155</v>
      </c>
      <c r="C1715">
        <v>15</v>
      </c>
      <c r="D1715">
        <v>829</v>
      </c>
      <c r="E1715" t="s">
        <v>276</v>
      </c>
      <c r="F1715" t="s">
        <v>276</v>
      </c>
      <c r="G1715" t="s">
        <v>276</v>
      </c>
      <c r="H1715">
        <v>0</v>
      </c>
      <c r="I1715" t="s">
        <v>276</v>
      </c>
      <c r="J1715">
        <v>0</v>
      </c>
      <c r="K1715" t="s">
        <v>276</v>
      </c>
      <c r="L1715" t="s">
        <v>276</v>
      </c>
      <c r="M1715">
        <v>15</v>
      </c>
      <c r="N1715">
        <v>0</v>
      </c>
      <c r="O1715" s="26">
        <v>0</v>
      </c>
      <c r="P1715" s="26">
        <v>0</v>
      </c>
      <c r="Q1715" s="26">
        <v>0</v>
      </c>
    </row>
    <row r="1716" spans="1:17">
      <c r="A1716" s="32">
        <v>44451</v>
      </c>
      <c r="B1716" t="s">
        <v>153</v>
      </c>
      <c r="C1716">
        <v>1628047</v>
      </c>
      <c r="D1716">
        <v>22247553</v>
      </c>
      <c r="F1716" t="s">
        <v>276</v>
      </c>
      <c r="G1716" t="s">
        <v>276</v>
      </c>
      <c r="H1716">
        <v>133515</v>
      </c>
      <c r="I1716" t="s">
        <v>276</v>
      </c>
      <c r="J1716">
        <v>2010</v>
      </c>
      <c r="K1716" t="s">
        <v>276</v>
      </c>
      <c r="L1716" t="s">
        <v>276</v>
      </c>
      <c r="M1716">
        <v>1474220</v>
      </c>
      <c r="N1716">
        <v>16735</v>
      </c>
      <c r="O1716" s="26">
        <v>2765677</v>
      </c>
      <c r="P1716" s="26">
        <v>2261730</v>
      </c>
      <c r="Q1716" s="26">
        <v>0</v>
      </c>
    </row>
    <row r="1717" spans="1:17">
      <c r="A1717" s="32">
        <v>44451</v>
      </c>
      <c r="B1717" t="s">
        <v>154</v>
      </c>
      <c r="C1717">
        <v>4029</v>
      </c>
      <c r="D1717">
        <v>1011783</v>
      </c>
      <c r="E1717" t="s">
        <v>276</v>
      </c>
      <c r="F1717" t="s">
        <v>276</v>
      </c>
      <c r="G1717" t="s">
        <v>276</v>
      </c>
      <c r="H1717">
        <v>157</v>
      </c>
      <c r="I1717" t="s">
        <v>276</v>
      </c>
      <c r="J1717">
        <v>0</v>
      </c>
      <c r="K1717" t="s">
        <v>276</v>
      </c>
      <c r="L1717" t="s">
        <v>276</v>
      </c>
      <c r="M1717">
        <v>3865</v>
      </c>
      <c r="N1717">
        <v>7</v>
      </c>
      <c r="O1717" s="26">
        <v>0</v>
      </c>
      <c r="P1717" s="26">
        <v>0</v>
      </c>
      <c r="Q1717" s="26">
        <v>0</v>
      </c>
    </row>
    <row r="1718" spans="1:17">
      <c r="A1718" s="32">
        <v>44451</v>
      </c>
      <c r="B1718" t="s">
        <v>155</v>
      </c>
      <c r="C1718">
        <v>15</v>
      </c>
      <c r="D1718">
        <v>829</v>
      </c>
      <c r="E1718" t="s">
        <v>276</v>
      </c>
      <c r="F1718" t="s">
        <v>276</v>
      </c>
      <c r="G1718" t="s">
        <v>276</v>
      </c>
      <c r="H1718">
        <v>0</v>
      </c>
      <c r="I1718" t="s">
        <v>276</v>
      </c>
      <c r="J1718">
        <v>0</v>
      </c>
      <c r="K1718" t="s">
        <v>276</v>
      </c>
      <c r="L1718" t="s">
        <v>276</v>
      </c>
      <c r="M1718">
        <v>15</v>
      </c>
      <c r="N1718">
        <v>0</v>
      </c>
      <c r="O1718" s="26">
        <v>0</v>
      </c>
      <c r="P1718" s="26">
        <v>0</v>
      </c>
      <c r="Q1718" s="26">
        <v>0</v>
      </c>
    </row>
    <row r="1719" spans="1:17">
      <c r="A1719" s="32">
        <v>44452</v>
      </c>
      <c r="B1719" t="s">
        <v>153</v>
      </c>
      <c r="C1719">
        <v>1635492</v>
      </c>
      <c r="D1719">
        <v>22291209</v>
      </c>
      <c r="F1719" t="s">
        <v>276</v>
      </c>
      <c r="G1719" t="s">
        <v>276</v>
      </c>
      <c r="H1719">
        <v>123774</v>
      </c>
      <c r="I1719" t="s">
        <v>276</v>
      </c>
      <c r="J1719">
        <v>1975</v>
      </c>
      <c r="K1719" t="s">
        <v>276</v>
      </c>
      <c r="L1719" t="s">
        <v>276</v>
      </c>
      <c r="M1719">
        <v>1491610</v>
      </c>
      <c r="N1719">
        <v>16790</v>
      </c>
      <c r="O1719" s="26">
        <v>508438</v>
      </c>
      <c r="P1719" s="26">
        <v>438988</v>
      </c>
      <c r="Q1719" s="26">
        <v>0</v>
      </c>
    </row>
    <row r="1720" spans="1:17">
      <c r="A1720" s="32">
        <v>44452</v>
      </c>
      <c r="B1720" t="s">
        <v>154</v>
      </c>
      <c r="C1720">
        <v>4038</v>
      </c>
      <c r="D1720">
        <v>1014289</v>
      </c>
      <c r="E1720" t="s">
        <v>276</v>
      </c>
      <c r="F1720" t="s">
        <v>276</v>
      </c>
      <c r="G1720" t="s">
        <v>276</v>
      </c>
      <c r="H1720">
        <v>155</v>
      </c>
      <c r="I1720" t="s">
        <v>276</v>
      </c>
      <c r="J1720">
        <v>0</v>
      </c>
      <c r="K1720" t="s">
        <v>276</v>
      </c>
      <c r="L1720" t="s">
        <v>276</v>
      </c>
      <c r="M1720">
        <v>3876</v>
      </c>
      <c r="N1720">
        <v>7</v>
      </c>
      <c r="O1720" s="26">
        <v>0</v>
      </c>
      <c r="P1720" s="26">
        <v>0</v>
      </c>
      <c r="Q1720" s="26">
        <v>0</v>
      </c>
    </row>
    <row r="1721" spans="1:17">
      <c r="A1721" s="32">
        <v>44452</v>
      </c>
      <c r="B1721" t="s">
        <v>155</v>
      </c>
      <c r="C1721">
        <v>15</v>
      </c>
      <c r="D1721">
        <v>829</v>
      </c>
      <c r="E1721" t="s">
        <v>276</v>
      </c>
      <c r="F1721" t="s">
        <v>276</v>
      </c>
      <c r="G1721" t="s">
        <v>276</v>
      </c>
      <c r="H1721">
        <v>0</v>
      </c>
      <c r="I1721" t="s">
        <v>276</v>
      </c>
      <c r="J1721">
        <v>0</v>
      </c>
      <c r="K1721" t="s">
        <v>276</v>
      </c>
      <c r="L1721" t="s">
        <v>276</v>
      </c>
      <c r="M1721">
        <v>15</v>
      </c>
      <c r="N1721">
        <v>0</v>
      </c>
      <c r="O1721" s="26">
        <v>0</v>
      </c>
      <c r="P1721" s="26">
        <v>0</v>
      </c>
      <c r="Q1721" s="26">
        <v>0</v>
      </c>
    </row>
    <row r="1722" spans="1:17">
      <c r="A1722" s="32">
        <v>44453</v>
      </c>
      <c r="B1722" t="s">
        <v>153</v>
      </c>
      <c r="C1722">
        <v>1640380</v>
      </c>
      <c r="D1722">
        <v>22409772</v>
      </c>
      <c r="F1722" t="s">
        <v>276</v>
      </c>
      <c r="G1722" t="s">
        <v>276</v>
      </c>
      <c r="H1722">
        <v>112159</v>
      </c>
      <c r="I1722" t="s">
        <v>276</v>
      </c>
      <c r="J1722">
        <v>1905</v>
      </c>
      <c r="K1722" t="s">
        <v>276</v>
      </c>
      <c r="L1722" t="s">
        <v>276</v>
      </c>
      <c r="M1722">
        <v>1508363</v>
      </c>
      <c r="N1722">
        <v>16839</v>
      </c>
      <c r="O1722" s="26">
        <v>534303</v>
      </c>
      <c r="P1722" s="26">
        <v>469351</v>
      </c>
      <c r="Q1722" s="26">
        <v>0</v>
      </c>
    </row>
    <row r="1723" spans="1:17">
      <c r="A1723" s="32">
        <v>44453</v>
      </c>
      <c r="B1723" t="s">
        <v>154</v>
      </c>
      <c r="C1723">
        <v>4048</v>
      </c>
      <c r="D1723">
        <v>1017834</v>
      </c>
      <c r="E1723" t="s">
        <v>276</v>
      </c>
      <c r="F1723" t="s">
        <v>276</v>
      </c>
      <c r="G1723" t="s">
        <v>276</v>
      </c>
      <c r="H1723">
        <v>162</v>
      </c>
      <c r="I1723" t="s">
        <v>276</v>
      </c>
      <c r="J1723">
        <v>0</v>
      </c>
      <c r="K1723" t="s">
        <v>276</v>
      </c>
      <c r="L1723" t="s">
        <v>276</v>
      </c>
      <c r="M1723">
        <v>3879</v>
      </c>
      <c r="N1723">
        <v>7</v>
      </c>
      <c r="O1723" s="26">
        <v>0</v>
      </c>
      <c r="P1723" s="26">
        <v>0</v>
      </c>
      <c r="Q1723" s="26">
        <v>0</v>
      </c>
    </row>
    <row r="1724" spans="1:17">
      <c r="A1724" s="32">
        <v>44453</v>
      </c>
      <c r="B1724" t="s">
        <v>155</v>
      </c>
      <c r="C1724">
        <v>15</v>
      </c>
      <c r="D1724">
        <v>829</v>
      </c>
      <c r="E1724" t="s">
        <v>276</v>
      </c>
      <c r="F1724" t="s">
        <v>276</v>
      </c>
      <c r="G1724" t="s">
        <v>276</v>
      </c>
      <c r="H1724">
        <v>0</v>
      </c>
      <c r="I1724" t="s">
        <v>276</v>
      </c>
      <c r="J1724">
        <v>0</v>
      </c>
      <c r="K1724" t="s">
        <v>276</v>
      </c>
      <c r="L1724" t="s">
        <v>276</v>
      </c>
      <c r="M1724">
        <v>15</v>
      </c>
      <c r="N1724">
        <v>0</v>
      </c>
      <c r="O1724" s="26">
        <v>0</v>
      </c>
      <c r="P1724" s="26">
        <v>0</v>
      </c>
      <c r="Q1724" s="26">
        <v>0</v>
      </c>
    </row>
    <row r="1725" spans="1:17">
      <c r="A1725" s="32">
        <v>44454</v>
      </c>
      <c r="B1725" t="s">
        <v>153</v>
      </c>
      <c r="C1725">
        <v>1646240</v>
      </c>
      <c r="D1725">
        <v>22509784</v>
      </c>
      <c r="F1725" t="s">
        <v>276</v>
      </c>
      <c r="G1725" t="s">
        <v>276</v>
      </c>
      <c r="H1725">
        <v>104034</v>
      </c>
      <c r="I1725" t="s">
        <v>276</v>
      </c>
      <c r="J1725">
        <v>1834</v>
      </c>
      <c r="K1725" t="s">
        <v>276</v>
      </c>
      <c r="L1725" t="s">
        <v>276</v>
      </c>
      <c r="M1725">
        <v>1522094</v>
      </c>
      <c r="N1725">
        <v>16887</v>
      </c>
      <c r="O1725" s="26">
        <v>512379</v>
      </c>
      <c r="P1725" s="26">
        <v>468152</v>
      </c>
      <c r="Q1725" s="26">
        <v>0</v>
      </c>
    </row>
    <row r="1726" spans="1:17">
      <c r="A1726" s="32">
        <v>44454</v>
      </c>
      <c r="B1726" t="s">
        <v>154</v>
      </c>
      <c r="C1726">
        <v>4063</v>
      </c>
      <c r="D1726">
        <v>1019357</v>
      </c>
      <c r="E1726" t="s">
        <v>276</v>
      </c>
      <c r="F1726" t="s">
        <v>276</v>
      </c>
      <c r="G1726" t="s">
        <v>276</v>
      </c>
      <c r="H1726">
        <v>157</v>
      </c>
      <c r="I1726" t="s">
        <v>276</v>
      </c>
      <c r="J1726">
        <v>0</v>
      </c>
      <c r="K1726" t="s">
        <v>276</v>
      </c>
      <c r="L1726" t="s">
        <v>276</v>
      </c>
      <c r="M1726">
        <v>3899</v>
      </c>
      <c r="N1726">
        <v>7</v>
      </c>
      <c r="O1726" s="26">
        <v>0</v>
      </c>
      <c r="P1726" s="26">
        <v>0</v>
      </c>
      <c r="Q1726" s="26">
        <v>0</v>
      </c>
    </row>
    <row r="1727" spans="1:17">
      <c r="A1727" s="32">
        <v>44454</v>
      </c>
      <c r="B1727" t="s">
        <v>155</v>
      </c>
      <c r="C1727">
        <v>15</v>
      </c>
      <c r="D1727">
        <v>829</v>
      </c>
      <c r="E1727" t="s">
        <v>276</v>
      </c>
      <c r="F1727" t="s">
        <v>276</v>
      </c>
      <c r="G1727" t="s">
        <v>276</v>
      </c>
      <c r="H1727">
        <v>0</v>
      </c>
      <c r="I1727" t="s">
        <v>276</v>
      </c>
      <c r="J1727">
        <v>0</v>
      </c>
      <c r="K1727" t="s">
        <v>276</v>
      </c>
      <c r="L1727" t="s">
        <v>276</v>
      </c>
      <c r="M1727">
        <v>15</v>
      </c>
      <c r="N1727">
        <v>0</v>
      </c>
      <c r="O1727" s="26">
        <v>0</v>
      </c>
      <c r="P1727" s="26">
        <v>0</v>
      </c>
      <c r="Q1727" s="26">
        <v>0</v>
      </c>
    </row>
    <row r="1728" spans="1:17">
      <c r="A1728" s="32">
        <v>44455</v>
      </c>
      <c r="B1728" t="s">
        <v>153</v>
      </c>
      <c r="C1728">
        <v>1652919</v>
      </c>
      <c r="D1728">
        <v>22616889</v>
      </c>
      <c r="F1728" t="s">
        <v>276</v>
      </c>
      <c r="G1728" t="s">
        <v>276</v>
      </c>
      <c r="H1728">
        <v>96586</v>
      </c>
      <c r="I1728" t="s">
        <v>276</v>
      </c>
      <c r="J1728">
        <v>1743</v>
      </c>
      <c r="K1728" t="s">
        <v>276</v>
      </c>
      <c r="L1728" t="s">
        <v>276</v>
      </c>
      <c r="M1728">
        <v>1536029</v>
      </c>
      <c r="N1728">
        <v>16952</v>
      </c>
      <c r="O1728" s="26">
        <v>497946</v>
      </c>
      <c r="P1728" s="26">
        <v>457533</v>
      </c>
      <c r="Q1728" s="26">
        <v>0</v>
      </c>
    </row>
    <row r="1729" spans="1:17">
      <c r="A1729" s="32">
        <v>44455</v>
      </c>
      <c r="B1729" t="s">
        <v>154</v>
      </c>
      <c r="C1729">
        <v>4070</v>
      </c>
      <c r="D1729">
        <v>1021154</v>
      </c>
      <c r="E1729" t="s">
        <v>276</v>
      </c>
      <c r="F1729" t="s">
        <v>276</v>
      </c>
      <c r="G1729" t="s">
        <v>276</v>
      </c>
      <c r="H1729">
        <v>149</v>
      </c>
      <c r="I1729" t="s">
        <v>276</v>
      </c>
      <c r="J1729">
        <v>0</v>
      </c>
      <c r="K1729" t="s">
        <v>276</v>
      </c>
      <c r="L1729" t="s">
        <v>276</v>
      </c>
      <c r="M1729">
        <v>3914</v>
      </c>
      <c r="N1729">
        <v>7</v>
      </c>
      <c r="O1729" s="26">
        <v>0</v>
      </c>
      <c r="P1729" s="26">
        <v>0</v>
      </c>
      <c r="Q1729" s="26">
        <v>0</v>
      </c>
    </row>
    <row r="1730" spans="1:17">
      <c r="A1730" s="32">
        <v>44455</v>
      </c>
      <c r="B1730" t="s">
        <v>155</v>
      </c>
      <c r="C1730">
        <v>15</v>
      </c>
      <c r="D1730">
        <v>829</v>
      </c>
      <c r="E1730" t="s">
        <v>276</v>
      </c>
      <c r="F1730" t="s">
        <v>276</v>
      </c>
      <c r="G1730" t="s">
        <v>276</v>
      </c>
      <c r="H1730">
        <v>0</v>
      </c>
      <c r="I1730" t="s">
        <v>276</v>
      </c>
      <c r="J1730">
        <v>0</v>
      </c>
      <c r="K1730" t="s">
        <v>276</v>
      </c>
      <c r="L1730" t="s">
        <v>276</v>
      </c>
      <c r="M1730">
        <v>15</v>
      </c>
      <c r="N1730">
        <v>0</v>
      </c>
      <c r="O1730" s="26">
        <v>0</v>
      </c>
      <c r="P1730" s="26">
        <v>0</v>
      </c>
      <c r="Q1730" s="26">
        <v>0</v>
      </c>
    </row>
    <row r="1731" spans="1:17">
      <c r="A1731" s="32">
        <v>44456</v>
      </c>
      <c r="B1731" t="s">
        <v>153</v>
      </c>
      <c r="C1731">
        <v>1658926</v>
      </c>
      <c r="D1731">
        <v>22713582</v>
      </c>
      <c r="F1731" t="s">
        <v>276</v>
      </c>
      <c r="G1731" t="s">
        <v>276</v>
      </c>
      <c r="H1731">
        <v>90597</v>
      </c>
      <c r="I1731" t="s">
        <v>276</v>
      </c>
      <c r="J1731">
        <v>1615</v>
      </c>
      <c r="K1731" t="s">
        <v>276</v>
      </c>
      <c r="L1731" t="s">
        <v>276</v>
      </c>
      <c r="M1731">
        <v>1547904</v>
      </c>
      <c r="N1731">
        <v>17023</v>
      </c>
      <c r="O1731" s="26">
        <v>573904</v>
      </c>
      <c r="P1731" s="26">
        <v>535823</v>
      </c>
      <c r="Q1731" s="26">
        <v>0</v>
      </c>
    </row>
    <row r="1732" spans="1:17">
      <c r="A1732" s="32">
        <v>44456</v>
      </c>
      <c r="B1732" t="s">
        <v>154</v>
      </c>
      <c r="C1732">
        <v>4083</v>
      </c>
      <c r="D1732">
        <v>1023731</v>
      </c>
      <c r="E1732" t="s">
        <v>276</v>
      </c>
      <c r="F1732" t="s">
        <v>276</v>
      </c>
      <c r="G1732" t="s">
        <v>276</v>
      </c>
      <c r="H1732">
        <v>148</v>
      </c>
      <c r="I1732" t="s">
        <v>276</v>
      </c>
      <c r="J1732">
        <v>0</v>
      </c>
      <c r="K1732" t="s">
        <v>276</v>
      </c>
      <c r="L1732" t="s">
        <v>276</v>
      </c>
      <c r="M1732">
        <v>3928</v>
      </c>
      <c r="N1732">
        <v>7</v>
      </c>
      <c r="O1732" s="26">
        <v>0</v>
      </c>
      <c r="P1732" s="26">
        <v>0</v>
      </c>
      <c r="Q1732" s="26">
        <v>0</v>
      </c>
    </row>
    <row r="1733" spans="1:17">
      <c r="A1733" s="32">
        <v>44456</v>
      </c>
      <c r="B1733" t="s">
        <v>155</v>
      </c>
      <c r="C1733">
        <v>15</v>
      </c>
      <c r="D1733">
        <v>829</v>
      </c>
      <c r="E1733" t="s">
        <v>276</v>
      </c>
      <c r="F1733" t="s">
        <v>276</v>
      </c>
      <c r="G1733" t="s">
        <v>276</v>
      </c>
      <c r="H1733">
        <v>0</v>
      </c>
      <c r="I1733" t="s">
        <v>276</v>
      </c>
      <c r="J1733">
        <v>0</v>
      </c>
      <c r="K1733" t="s">
        <v>276</v>
      </c>
      <c r="L1733" t="s">
        <v>276</v>
      </c>
      <c r="M1733">
        <v>15</v>
      </c>
      <c r="N1733">
        <v>0</v>
      </c>
      <c r="O1733" s="26">
        <v>0</v>
      </c>
      <c r="P1733" s="26">
        <v>0</v>
      </c>
      <c r="Q1733" s="26">
        <v>0</v>
      </c>
    </row>
    <row r="1734" spans="1:17">
      <c r="A1734" s="32">
        <v>44457</v>
      </c>
      <c r="B1734" t="s">
        <v>153</v>
      </c>
      <c r="C1734">
        <v>1664035</v>
      </c>
      <c r="D1734">
        <v>22882449</v>
      </c>
      <c r="F1734" t="s">
        <v>276</v>
      </c>
      <c r="G1734" t="s">
        <v>276</v>
      </c>
      <c r="H1734">
        <v>83869</v>
      </c>
      <c r="I1734" t="s">
        <v>276</v>
      </c>
      <c r="J1734">
        <v>1559</v>
      </c>
      <c r="K1734" t="s">
        <v>276</v>
      </c>
      <c r="L1734" t="s">
        <v>276</v>
      </c>
      <c r="M1734">
        <v>1560144</v>
      </c>
      <c r="N1734">
        <v>17090</v>
      </c>
      <c r="O1734" s="26">
        <v>736000</v>
      </c>
      <c r="P1734" s="26">
        <v>617575</v>
      </c>
      <c r="Q1734" s="26">
        <v>0</v>
      </c>
    </row>
    <row r="1735" spans="1:17">
      <c r="A1735" s="32">
        <v>44457</v>
      </c>
      <c r="B1735" t="s">
        <v>154</v>
      </c>
      <c r="C1735">
        <v>4086</v>
      </c>
      <c r="D1735">
        <v>1026129</v>
      </c>
      <c r="E1735" t="s">
        <v>276</v>
      </c>
      <c r="F1735" t="s">
        <v>276</v>
      </c>
      <c r="G1735" t="s">
        <v>276</v>
      </c>
      <c r="H1735">
        <v>141</v>
      </c>
      <c r="I1735" t="s">
        <v>276</v>
      </c>
      <c r="J1735">
        <v>0</v>
      </c>
      <c r="K1735" t="s">
        <v>276</v>
      </c>
      <c r="L1735" t="s">
        <v>276</v>
      </c>
      <c r="M1735">
        <v>3938</v>
      </c>
      <c r="N1735">
        <v>7</v>
      </c>
      <c r="O1735" s="26">
        <v>0</v>
      </c>
      <c r="P1735" s="26">
        <v>0</v>
      </c>
      <c r="Q1735" s="26">
        <v>0</v>
      </c>
    </row>
    <row r="1736" spans="1:17">
      <c r="A1736" s="32">
        <v>44457</v>
      </c>
      <c r="B1736" t="s">
        <v>155</v>
      </c>
      <c r="C1736">
        <v>15</v>
      </c>
      <c r="D1736">
        <v>829</v>
      </c>
      <c r="E1736" t="s">
        <v>276</v>
      </c>
      <c r="F1736" t="s">
        <v>276</v>
      </c>
      <c r="G1736" t="s">
        <v>276</v>
      </c>
      <c r="H1736">
        <v>0</v>
      </c>
      <c r="I1736" t="s">
        <v>276</v>
      </c>
      <c r="J1736">
        <v>0</v>
      </c>
      <c r="K1736" t="s">
        <v>276</v>
      </c>
      <c r="L1736" t="s">
        <v>276</v>
      </c>
      <c r="M1736">
        <v>15</v>
      </c>
      <c r="N1736">
        <v>0</v>
      </c>
      <c r="O1736" s="26">
        <v>0</v>
      </c>
      <c r="P1736" s="26">
        <v>0</v>
      </c>
      <c r="Q1736" s="26">
        <v>0</v>
      </c>
    </row>
    <row r="1737" spans="1:17">
      <c r="A1737" s="32">
        <v>44458</v>
      </c>
      <c r="B1737" t="s">
        <v>153</v>
      </c>
      <c r="C1737">
        <v>1669033</v>
      </c>
      <c r="D1737">
        <v>22941726</v>
      </c>
      <c r="F1737" t="s">
        <v>276</v>
      </c>
      <c r="G1737" t="s">
        <v>276</v>
      </c>
      <c r="H1737">
        <v>77198</v>
      </c>
      <c r="I1737" t="s">
        <v>276</v>
      </c>
      <c r="J1737">
        <v>1496</v>
      </c>
      <c r="K1737" t="s">
        <v>276</v>
      </c>
      <c r="L1737" t="s">
        <v>276</v>
      </c>
      <c r="M1737">
        <v>1571953</v>
      </c>
      <c r="N1737">
        <v>17149</v>
      </c>
      <c r="O1737" s="26">
        <v>2388344</v>
      </c>
      <c r="P1737" s="26">
        <v>1960767</v>
      </c>
      <c r="Q1737" s="26">
        <v>0</v>
      </c>
    </row>
    <row r="1738" spans="1:17">
      <c r="A1738" s="32">
        <v>44458</v>
      </c>
      <c r="B1738" t="s">
        <v>154</v>
      </c>
      <c r="C1738">
        <v>4096</v>
      </c>
      <c r="D1738">
        <v>1028702</v>
      </c>
      <c r="E1738" t="s">
        <v>276</v>
      </c>
      <c r="F1738" t="s">
        <v>276</v>
      </c>
      <c r="G1738" t="s">
        <v>276</v>
      </c>
      <c r="H1738">
        <v>138</v>
      </c>
      <c r="I1738" t="s">
        <v>276</v>
      </c>
      <c r="J1738">
        <v>0</v>
      </c>
      <c r="K1738" t="s">
        <v>276</v>
      </c>
      <c r="L1738" t="s">
        <v>276</v>
      </c>
      <c r="M1738">
        <v>3951</v>
      </c>
      <c r="N1738">
        <v>7</v>
      </c>
      <c r="O1738" s="26">
        <v>0</v>
      </c>
      <c r="P1738" s="26">
        <v>0</v>
      </c>
      <c r="Q1738" s="26">
        <v>0</v>
      </c>
    </row>
    <row r="1739" spans="1:17">
      <c r="A1739" s="32">
        <v>44458</v>
      </c>
      <c r="B1739" t="s">
        <v>155</v>
      </c>
      <c r="C1739">
        <v>15</v>
      </c>
      <c r="D1739">
        <v>829</v>
      </c>
      <c r="E1739" t="s">
        <v>276</v>
      </c>
      <c r="F1739" t="s">
        <v>276</v>
      </c>
      <c r="G1739" t="s">
        <v>276</v>
      </c>
      <c r="H1739">
        <v>0</v>
      </c>
      <c r="I1739" t="s">
        <v>276</v>
      </c>
      <c r="J1739">
        <v>0</v>
      </c>
      <c r="K1739" t="s">
        <v>276</v>
      </c>
      <c r="L1739" t="s">
        <v>276</v>
      </c>
      <c r="M1739">
        <v>15</v>
      </c>
      <c r="N1739">
        <v>0</v>
      </c>
      <c r="O1739" s="26">
        <v>0</v>
      </c>
      <c r="P1739" s="26">
        <v>0</v>
      </c>
      <c r="Q1739" s="26">
        <v>0</v>
      </c>
    </row>
    <row r="1740" spans="1:17">
      <c r="A1740" s="32">
        <v>44459</v>
      </c>
      <c r="B1740" t="s">
        <v>153</v>
      </c>
      <c r="C1740">
        <v>1672594</v>
      </c>
      <c r="D1740">
        <v>22981012</v>
      </c>
      <c r="F1740" t="s">
        <v>276</v>
      </c>
      <c r="G1740" t="s">
        <v>276</v>
      </c>
      <c r="H1740">
        <v>70628</v>
      </c>
      <c r="I1740" t="s">
        <v>276</v>
      </c>
      <c r="J1740">
        <v>1454</v>
      </c>
      <c r="K1740" t="s">
        <v>276</v>
      </c>
      <c r="L1740" t="s">
        <v>276</v>
      </c>
      <c r="M1740">
        <v>1582222</v>
      </c>
      <c r="N1740">
        <v>17197</v>
      </c>
      <c r="O1740" s="26">
        <v>155437</v>
      </c>
      <c r="P1740" s="26">
        <v>81237</v>
      </c>
      <c r="Q1740" s="26">
        <v>0</v>
      </c>
    </row>
    <row r="1741" spans="1:17">
      <c r="A1741" s="32">
        <v>44459</v>
      </c>
      <c r="B1741" t="s">
        <v>154</v>
      </c>
      <c r="C1741">
        <v>4102</v>
      </c>
      <c r="D1741">
        <v>1030943</v>
      </c>
      <c r="E1741" t="s">
        <v>276</v>
      </c>
      <c r="F1741" t="s">
        <v>276</v>
      </c>
      <c r="G1741" t="s">
        <v>276</v>
      </c>
      <c r="H1741">
        <v>136</v>
      </c>
      <c r="I1741" t="s">
        <v>276</v>
      </c>
      <c r="J1741">
        <v>0</v>
      </c>
      <c r="K1741" t="s">
        <v>276</v>
      </c>
      <c r="L1741" t="s">
        <v>276</v>
      </c>
      <c r="M1741">
        <v>3959</v>
      </c>
      <c r="N1741">
        <v>7</v>
      </c>
      <c r="O1741" s="26">
        <v>0</v>
      </c>
      <c r="P1741" s="26">
        <v>0</v>
      </c>
      <c r="Q1741" s="26">
        <v>0</v>
      </c>
    </row>
    <row r="1742" spans="1:17">
      <c r="A1742" s="32">
        <v>44459</v>
      </c>
      <c r="B1742" t="s">
        <v>155</v>
      </c>
      <c r="C1742">
        <v>15</v>
      </c>
      <c r="D1742">
        <v>829</v>
      </c>
      <c r="E1742" t="s">
        <v>276</v>
      </c>
      <c r="F1742" t="s">
        <v>276</v>
      </c>
      <c r="G1742" t="s">
        <v>276</v>
      </c>
      <c r="H1742">
        <v>0</v>
      </c>
      <c r="I1742" t="s">
        <v>276</v>
      </c>
      <c r="J1742">
        <v>0</v>
      </c>
      <c r="K1742" t="s">
        <v>276</v>
      </c>
      <c r="L1742" t="s">
        <v>276</v>
      </c>
      <c r="M1742">
        <v>15</v>
      </c>
      <c r="N1742">
        <v>0</v>
      </c>
      <c r="O1742" s="26">
        <v>0</v>
      </c>
      <c r="P1742" s="26">
        <v>0</v>
      </c>
      <c r="Q1742" s="26">
        <v>0</v>
      </c>
    </row>
    <row r="1743" spans="1:17">
      <c r="A1743" s="32">
        <v>44460</v>
      </c>
      <c r="B1743" t="s">
        <v>153</v>
      </c>
      <c r="C1743">
        <v>1674994</v>
      </c>
      <c r="D1743">
        <v>23006163</v>
      </c>
      <c r="F1743" t="s">
        <v>276</v>
      </c>
      <c r="G1743" t="s">
        <v>276</v>
      </c>
      <c r="H1743">
        <v>65164</v>
      </c>
      <c r="I1743" t="s">
        <v>276</v>
      </c>
      <c r="J1743">
        <v>1429</v>
      </c>
      <c r="K1743" t="s">
        <v>276</v>
      </c>
      <c r="L1743" t="s">
        <v>276</v>
      </c>
      <c r="M1743">
        <v>1590154</v>
      </c>
      <c r="N1743">
        <v>17226</v>
      </c>
      <c r="O1743" s="26">
        <v>410314</v>
      </c>
      <c r="P1743" s="26">
        <v>563279</v>
      </c>
      <c r="Q1743" s="26">
        <v>0</v>
      </c>
    </row>
    <row r="1744" spans="1:17">
      <c r="A1744" s="32">
        <v>44460</v>
      </c>
      <c r="B1744" t="s">
        <v>154</v>
      </c>
      <c r="C1744">
        <v>4107</v>
      </c>
      <c r="D1744">
        <v>1034068</v>
      </c>
      <c r="E1744" t="s">
        <v>276</v>
      </c>
      <c r="F1744" t="s">
        <v>276</v>
      </c>
      <c r="G1744" t="s">
        <v>276</v>
      </c>
      <c r="H1744">
        <v>123</v>
      </c>
      <c r="I1744" t="s">
        <v>276</v>
      </c>
      <c r="J1744">
        <v>0</v>
      </c>
      <c r="K1744" t="s">
        <v>276</v>
      </c>
      <c r="L1744" t="s">
        <v>276</v>
      </c>
      <c r="M1744">
        <v>3977</v>
      </c>
      <c r="N1744">
        <v>7</v>
      </c>
      <c r="O1744" s="26">
        <v>0</v>
      </c>
      <c r="P1744" s="26">
        <v>0</v>
      </c>
      <c r="Q1744" s="26">
        <v>0</v>
      </c>
    </row>
    <row r="1745" spans="1:17">
      <c r="A1745" s="32">
        <v>44460</v>
      </c>
      <c r="B1745" t="s">
        <v>155</v>
      </c>
      <c r="C1745">
        <v>15</v>
      </c>
      <c r="D1745">
        <v>829</v>
      </c>
      <c r="E1745" t="s">
        <v>276</v>
      </c>
      <c r="F1745" t="s">
        <v>276</v>
      </c>
      <c r="G1745" t="s">
        <v>276</v>
      </c>
      <c r="H1745">
        <v>0</v>
      </c>
      <c r="I1745" t="s">
        <v>276</v>
      </c>
      <c r="J1745">
        <v>0</v>
      </c>
      <c r="K1745" t="s">
        <v>276</v>
      </c>
      <c r="L1745" t="s">
        <v>276</v>
      </c>
      <c r="M1745">
        <v>15</v>
      </c>
      <c r="N1745">
        <v>0</v>
      </c>
      <c r="O1745" s="26">
        <v>0</v>
      </c>
      <c r="P1745" s="26">
        <v>0</v>
      </c>
      <c r="Q1745" s="26">
        <v>0</v>
      </c>
    </row>
    <row r="1746" spans="1:17">
      <c r="A1746" s="32">
        <v>44461</v>
      </c>
      <c r="B1746" t="s">
        <v>153</v>
      </c>
      <c r="C1746">
        <v>1676989</v>
      </c>
      <c r="D1746">
        <v>23092960</v>
      </c>
      <c r="F1746" t="s">
        <v>276</v>
      </c>
      <c r="G1746" t="s">
        <v>276</v>
      </c>
      <c r="H1746">
        <v>58190</v>
      </c>
      <c r="I1746" t="s">
        <v>276</v>
      </c>
      <c r="J1746">
        <v>1383</v>
      </c>
      <c r="K1746" t="s">
        <v>276</v>
      </c>
      <c r="L1746" t="s">
        <v>276</v>
      </c>
      <c r="M1746">
        <v>1599813</v>
      </c>
      <c r="N1746">
        <v>17269</v>
      </c>
      <c r="O1746" s="26">
        <v>419112</v>
      </c>
      <c r="P1746" s="26">
        <v>528610</v>
      </c>
      <c r="Q1746" s="26">
        <v>0</v>
      </c>
    </row>
    <row r="1747" spans="1:17">
      <c r="A1747" s="32">
        <v>44461</v>
      </c>
      <c r="B1747" t="s">
        <v>154</v>
      </c>
      <c r="C1747">
        <v>4116</v>
      </c>
      <c r="D1747">
        <v>1035579</v>
      </c>
      <c r="E1747" t="s">
        <v>276</v>
      </c>
      <c r="F1747" t="s">
        <v>276</v>
      </c>
      <c r="G1747" t="s">
        <v>276</v>
      </c>
      <c r="H1747">
        <v>104</v>
      </c>
      <c r="I1747" t="s">
        <v>276</v>
      </c>
      <c r="J1747">
        <v>0</v>
      </c>
      <c r="K1747" t="s">
        <v>276</v>
      </c>
      <c r="L1747" t="s">
        <v>276</v>
      </c>
      <c r="M1747">
        <v>4005</v>
      </c>
      <c r="N1747">
        <v>7</v>
      </c>
      <c r="O1747" s="26">
        <v>0</v>
      </c>
      <c r="P1747" s="26">
        <v>0</v>
      </c>
      <c r="Q1747" s="26">
        <v>0</v>
      </c>
    </row>
    <row r="1748" spans="1:17">
      <c r="A1748" s="32">
        <v>44461</v>
      </c>
      <c r="B1748" t="s">
        <v>155</v>
      </c>
      <c r="C1748">
        <v>15</v>
      </c>
      <c r="D1748">
        <v>829</v>
      </c>
      <c r="E1748" t="s">
        <v>276</v>
      </c>
      <c r="F1748" t="s">
        <v>276</v>
      </c>
      <c r="G1748" t="s">
        <v>276</v>
      </c>
      <c r="H1748">
        <v>0</v>
      </c>
      <c r="I1748" t="s">
        <v>276</v>
      </c>
      <c r="J1748">
        <v>0</v>
      </c>
      <c r="K1748" t="s">
        <v>276</v>
      </c>
      <c r="L1748" t="s">
        <v>276</v>
      </c>
      <c r="M1748">
        <v>15</v>
      </c>
      <c r="N1748">
        <v>0</v>
      </c>
      <c r="O1748" s="26">
        <v>0</v>
      </c>
      <c r="P1748" s="26">
        <v>0</v>
      </c>
      <c r="Q1748" s="26">
        <v>0</v>
      </c>
    </row>
    <row r="1749" spans="1:17">
      <c r="A1749" s="32">
        <v>44462</v>
      </c>
      <c r="B1749" t="s">
        <v>153</v>
      </c>
      <c r="C1749">
        <v>1679818</v>
      </c>
      <c r="D1749">
        <v>23186635</v>
      </c>
      <c r="F1749" t="s">
        <v>276</v>
      </c>
      <c r="G1749" t="s">
        <v>276</v>
      </c>
      <c r="H1749">
        <v>51671</v>
      </c>
      <c r="I1749" t="s">
        <v>276</v>
      </c>
      <c r="J1749">
        <v>1273</v>
      </c>
      <c r="K1749" t="s">
        <v>276</v>
      </c>
      <c r="L1749" t="s">
        <v>276</v>
      </c>
      <c r="M1749">
        <v>1608958</v>
      </c>
      <c r="N1749">
        <v>17312</v>
      </c>
      <c r="O1749" s="26">
        <v>193781</v>
      </c>
      <c r="P1749" s="26">
        <v>149429</v>
      </c>
      <c r="Q1749" s="26">
        <v>0</v>
      </c>
    </row>
    <row r="1750" spans="1:17">
      <c r="A1750" s="32">
        <v>44462</v>
      </c>
      <c r="B1750" t="s">
        <v>154</v>
      </c>
      <c r="C1750">
        <v>4132</v>
      </c>
      <c r="D1750">
        <v>1037232</v>
      </c>
      <c r="E1750" t="s">
        <v>276</v>
      </c>
      <c r="F1750" t="s">
        <v>276</v>
      </c>
      <c r="G1750" t="s">
        <v>276</v>
      </c>
      <c r="H1750">
        <v>114</v>
      </c>
      <c r="I1750" t="s">
        <v>276</v>
      </c>
      <c r="J1750">
        <v>0</v>
      </c>
      <c r="K1750" t="s">
        <v>276</v>
      </c>
      <c r="L1750" t="s">
        <v>276</v>
      </c>
      <c r="M1750">
        <v>4011</v>
      </c>
      <c r="N1750">
        <v>7</v>
      </c>
      <c r="O1750" s="26">
        <v>0</v>
      </c>
      <c r="P1750" s="26">
        <v>0</v>
      </c>
      <c r="Q1750" s="26">
        <v>0</v>
      </c>
    </row>
    <row r="1751" spans="1:17">
      <c r="A1751" s="32">
        <v>44462</v>
      </c>
      <c r="B1751" t="s">
        <v>155</v>
      </c>
      <c r="C1751">
        <v>15</v>
      </c>
      <c r="D1751">
        <v>829</v>
      </c>
      <c r="E1751" t="s">
        <v>276</v>
      </c>
      <c r="F1751" t="s">
        <v>276</v>
      </c>
      <c r="G1751" t="s">
        <v>276</v>
      </c>
      <c r="H1751">
        <v>0</v>
      </c>
      <c r="I1751" t="s">
        <v>276</v>
      </c>
      <c r="J1751">
        <v>0</v>
      </c>
      <c r="K1751" t="s">
        <v>276</v>
      </c>
      <c r="L1751" t="s">
        <v>276</v>
      </c>
      <c r="M1751">
        <v>15</v>
      </c>
      <c r="N1751">
        <v>0</v>
      </c>
      <c r="O1751" s="26">
        <v>0</v>
      </c>
      <c r="P1751" s="26">
        <v>0</v>
      </c>
      <c r="Q1751" s="26">
        <v>0</v>
      </c>
    </row>
    <row r="1752" spans="1:17">
      <c r="A1752" s="32">
        <v>44463</v>
      </c>
      <c r="B1752" t="s">
        <v>153</v>
      </c>
      <c r="C1752">
        <v>1683269</v>
      </c>
      <c r="D1752">
        <v>23234508</v>
      </c>
      <c r="F1752" t="s">
        <v>276</v>
      </c>
      <c r="G1752" t="s">
        <v>276</v>
      </c>
      <c r="H1752">
        <v>47557</v>
      </c>
      <c r="I1752" t="s">
        <v>276</v>
      </c>
      <c r="J1752">
        <v>1228</v>
      </c>
      <c r="K1752" t="s">
        <v>276</v>
      </c>
      <c r="L1752" t="s">
        <v>276</v>
      </c>
      <c r="M1752">
        <v>1616297</v>
      </c>
      <c r="N1752">
        <v>17368</v>
      </c>
      <c r="O1752" s="26">
        <v>434815</v>
      </c>
      <c r="P1752" s="26">
        <v>635213</v>
      </c>
      <c r="Q1752" s="26">
        <v>0</v>
      </c>
    </row>
    <row r="1753" spans="1:17">
      <c r="A1753" s="32">
        <v>44463</v>
      </c>
      <c r="B1753" t="s">
        <v>154</v>
      </c>
      <c r="C1753">
        <v>4138</v>
      </c>
      <c r="D1753">
        <v>1039637</v>
      </c>
      <c r="E1753" t="s">
        <v>276</v>
      </c>
      <c r="F1753" t="s">
        <v>276</v>
      </c>
      <c r="G1753" t="s">
        <v>276</v>
      </c>
      <c r="H1753">
        <v>119</v>
      </c>
      <c r="I1753" t="s">
        <v>276</v>
      </c>
      <c r="J1753">
        <v>0</v>
      </c>
      <c r="K1753" t="s">
        <v>276</v>
      </c>
      <c r="L1753" t="s">
        <v>276</v>
      </c>
      <c r="M1753">
        <v>4012</v>
      </c>
      <c r="N1753">
        <v>7</v>
      </c>
      <c r="O1753" s="26">
        <v>0</v>
      </c>
      <c r="P1753" s="26">
        <v>0</v>
      </c>
      <c r="Q1753" s="26">
        <v>0</v>
      </c>
    </row>
    <row r="1754" spans="1:17">
      <c r="A1754" s="32">
        <v>44463</v>
      </c>
      <c r="B1754" t="s">
        <v>155</v>
      </c>
      <c r="C1754">
        <v>15</v>
      </c>
      <c r="D1754">
        <v>829</v>
      </c>
      <c r="E1754" t="s">
        <v>276</v>
      </c>
      <c r="F1754" t="s">
        <v>276</v>
      </c>
      <c r="G1754" t="s">
        <v>276</v>
      </c>
      <c r="H1754">
        <v>0</v>
      </c>
      <c r="I1754" t="s">
        <v>276</v>
      </c>
      <c r="J1754">
        <v>0</v>
      </c>
      <c r="K1754" t="s">
        <v>276</v>
      </c>
      <c r="L1754" t="s">
        <v>276</v>
      </c>
      <c r="M1754">
        <v>15</v>
      </c>
      <c r="N1754">
        <v>0</v>
      </c>
      <c r="O1754" s="26">
        <v>0</v>
      </c>
      <c r="P1754" s="26">
        <v>0</v>
      </c>
      <c r="Q1754" s="26">
        <v>0</v>
      </c>
    </row>
    <row r="1755" spans="1:17">
      <c r="A1755" s="32">
        <v>44464</v>
      </c>
      <c r="B1755" t="s">
        <v>153</v>
      </c>
      <c r="C1755">
        <v>1685738</v>
      </c>
      <c r="D1755">
        <v>23370367</v>
      </c>
      <c r="F1755" t="s">
        <v>276</v>
      </c>
      <c r="G1755" t="s">
        <v>276</v>
      </c>
      <c r="H1755">
        <v>42895</v>
      </c>
      <c r="I1755" t="s">
        <v>276</v>
      </c>
      <c r="J1755">
        <v>1185</v>
      </c>
      <c r="K1755" t="s">
        <v>276</v>
      </c>
      <c r="L1755" t="s">
        <v>276</v>
      </c>
      <c r="M1755">
        <v>1623716</v>
      </c>
      <c r="N1755">
        <v>17414</v>
      </c>
      <c r="O1755" s="26">
        <v>573267</v>
      </c>
      <c r="P1755" s="26">
        <v>794388</v>
      </c>
      <c r="Q1755" s="26">
        <v>0</v>
      </c>
    </row>
    <row r="1756" spans="1:17">
      <c r="A1756" s="32">
        <v>44464</v>
      </c>
      <c r="B1756" t="s">
        <v>154</v>
      </c>
      <c r="C1756">
        <v>4146</v>
      </c>
      <c r="D1756">
        <v>1041793</v>
      </c>
      <c r="E1756" t="s">
        <v>276</v>
      </c>
      <c r="F1756" t="s">
        <v>276</v>
      </c>
      <c r="G1756" t="s">
        <v>276</v>
      </c>
      <c r="H1756">
        <v>115</v>
      </c>
      <c r="I1756" t="s">
        <v>276</v>
      </c>
      <c r="J1756">
        <v>0</v>
      </c>
      <c r="K1756" t="s">
        <v>276</v>
      </c>
      <c r="L1756" t="s">
        <v>276</v>
      </c>
      <c r="M1756">
        <v>4024</v>
      </c>
      <c r="N1756">
        <v>7</v>
      </c>
      <c r="O1756" s="26">
        <v>0</v>
      </c>
      <c r="P1756" s="26">
        <v>0</v>
      </c>
      <c r="Q1756" s="26">
        <v>0</v>
      </c>
    </row>
    <row r="1757" spans="1:17">
      <c r="A1757" s="32">
        <v>44464</v>
      </c>
      <c r="B1757" t="s">
        <v>155</v>
      </c>
      <c r="C1757">
        <v>15</v>
      </c>
      <c r="D1757">
        <v>829</v>
      </c>
      <c r="E1757" t="s">
        <v>276</v>
      </c>
      <c r="F1757" t="s">
        <v>276</v>
      </c>
      <c r="G1757" t="s">
        <v>276</v>
      </c>
      <c r="H1757">
        <v>0</v>
      </c>
      <c r="I1757" t="s">
        <v>276</v>
      </c>
      <c r="J1757">
        <v>0</v>
      </c>
      <c r="K1757" t="s">
        <v>276</v>
      </c>
      <c r="L1757" t="s">
        <v>276</v>
      </c>
      <c r="M1757">
        <v>15</v>
      </c>
      <c r="N1757">
        <v>0</v>
      </c>
      <c r="O1757" s="26">
        <v>0</v>
      </c>
      <c r="P1757" s="26">
        <v>0</v>
      </c>
      <c r="Q1757" s="26">
        <v>0</v>
      </c>
    </row>
    <row r="1758" spans="1:17">
      <c r="A1758" s="32">
        <v>44465</v>
      </c>
      <c r="B1758" t="s">
        <v>153</v>
      </c>
      <c r="C1758">
        <v>1688213</v>
      </c>
      <c r="D1758">
        <v>23425526</v>
      </c>
      <c r="F1758" t="s">
        <v>276</v>
      </c>
      <c r="G1758" t="s">
        <v>276</v>
      </c>
      <c r="H1758">
        <v>39384</v>
      </c>
      <c r="I1758" t="s">
        <v>276</v>
      </c>
      <c r="J1758">
        <v>1133</v>
      </c>
      <c r="K1758" t="s">
        <v>276</v>
      </c>
      <c r="L1758" t="s">
        <v>276</v>
      </c>
      <c r="M1758">
        <v>1629728</v>
      </c>
      <c r="N1758">
        <v>17446</v>
      </c>
      <c r="O1758" s="26">
        <v>1963576</v>
      </c>
      <c r="P1758" s="26">
        <v>1952912</v>
      </c>
      <c r="Q1758" s="26">
        <v>0</v>
      </c>
    </row>
    <row r="1759" spans="1:17">
      <c r="A1759" s="32">
        <v>44465</v>
      </c>
      <c r="B1759" t="s">
        <v>154</v>
      </c>
      <c r="C1759">
        <v>4159</v>
      </c>
      <c r="D1759">
        <v>1044619</v>
      </c>
      <c r="E1759" t="s">
        <v>276</v>
      </c>
      <c r="F1759" t="s">
        <v>276</v>
      </c>
      <c r="G1759" t="s">
        <v>276</v>
      </c>
      <c r="H1759">
        <v>120</v>
      </c>
      <c r="I1759" t="s">
        <v>276</v>
      </c>
      <c r="J1759">
        <v>0</v>
      </c>
      <c r="K1759" t="s">
        <v>276</v>
      </c>
      <c r="L1759" t="s">
        <v>276</v>
      </c>
      <c r="M1759">
        <v>4032</v>
      </c>
      <c r="N1759">
        <v>7</v>
      </c>
      <c r="O1759" s="26">
        <v>0</v>
      </c>
      <c r="P1759" s="26">
        <v>0</v>
      </c>
      <c r="Q1759" s="26">
        <v>0</v>
      </c>
    </row>
    <row r="1760" spans="1:17">
      <c r="A1760" s="32">
        <v>44465</v>
      </c>
      <c r="B1760" t="s">
        <v>155</v>
      </c>
      <c r="C1760">
        <v>15</v>
      </c>
      <c r="D1760">
        <v>829</v>
      </c>
      <c r="E1760" t="s">
        <v>276</v>
      </c>
      <c r="F1760" t="s">
        <v>276</v>
      </c>
      <c r="G1760" t="s">
        <v>276</v>
      </c>
      <c r="H1760">
        <v>0</v>
      </c>
      <c r="I1760" t="s">
        <v>276</v>
      </c>
      <c r="J1760">
        <v>0</v>
      </c>
      <c r="K1760" t="s">
        <v>276</v>
      </c>
      <c r="L1760" t="s">
        <v>276</v>
      </c>
      <c r="M1760">
        <v>15</v>
      </c>
      <c r="N1760">
        <v>0</v>
      </c>
      <c r="O1760" s="26">
        <v>0</v>
      </c>
      <c r="P1760" s="26">
        <v>0</v>
      </c>
      <c r="Q1760" s="26">
        <v>0</v>
      </c>
    </row>
    <row r="1761" spans="1:17">
      <c r="A1761" s="32">
        <v>44466</v>
      </c>
      <c r="B1761" t="s">
        <v>153</v>
      </c>
      <c r="C1761">
        <v>1690496</v>
      </c>
      <c r="D1761">
        <v>23452528</v>
      </c>
      <c r="F1761" t="s">
        <v>276</v>
      </c>
      <c r="G1761" t="s">
        <v>276</v>
      </c>
      <c r="H1761">
        <v>36683</v>
      </c>
      <c r="I1761" t="s">
        <v>276</v>
      </c>
      <c r="J1761">
        <v>1106</v>
      </c>
      <c r="K1761" t="s">
        <v>276</v>
      </c>
      <c r="L1761" t="s">
        <v>276</v>
      </c>
      <c r="M1761">
        <v>1634582</v>
      </c>
      <c r="N1761">
        <v>17475</v>
      </c>
      <c r="O1761" s="26">
        <v>376286</v>
      </c>
      <c r="P1761" s="26">
        <v>478414</v>
      </c>
      <c r="Q1761" s="26">
        <v>0</v>
      </c>
    </row>
    <row r="1762" spans="1:17">
      <c r="A1762" s="32">
        <v>44466</v>
      </c>
      <c r="B1762" t="s">
        <v>154</v>
      </c>
      <c r="C1762">
        <v>4164</v>
      </c>
      <c r="D1762">
        <v>1047334</v>
      </c>
      <c r="E1762" t="s">
        <v>276</v>
      </c>
      <c r="F1762" t="s">
        <v>276</v>
      </c>
      <c r="G1762" t="s">
        <v>276</v>
      </c>
      <c r="H1762">
        <v>121</v>
      </c>
      <c r="I1762" t="s">
        <v>276</v>
      </c>
      <c r="J1762">
        <v>0</v>
      </c>
      <c r="K1762" t="s">
        <v>276</v>
      </c>
      <c r="L1762" t="s">
        <v>276</v>
      </c>
      <c r="M1762">
        <v>4036</v>
      </c>
      <c r="N1762">
        <v>7</v>
      </c>
      <c r="O1762" s="26">
        <v>0</v>
      </c>
      <c r="P1762" s="26">
        <v>0</v>
      </c>
      <c r="Q1762" s="26">
        <v>0</v>
      </c>
    </row>
    <row r="1763" spans="1:17">
      <c r="A1763" s="32">
        <v>44466</v>
      </c>
      <c r="B1763" t="s">
        <v>155</v>
      </c>
      <c r="C1763">
        <v>15</v>
      </c>
      <c r="D1763">
        <v>829</v>
      </c>
      <c r="E1763" t="s">
        <v>276</v>
      </c>
      <c r="F1763" t="s">
        <v>276</v>
      </c>
      <c r="G1763" t="s">
        <v>276</v>
      </c>
      <c r="H1763">
        <v>0</v>
      </c>
      <c r="I1763" t="s">
        <v>276</v>
      </c>
      <c r="J1763">
        <v>0</v>
      </c>
      <c r="K1763" t="s">
        <v>276</v>
      </c>
      <c r="L1763" t="s">
        <v>276</v>
      </c>
      <c r="M1763">
        <v>15</v>
      </c>
      <c r="N1763">
        <v>0</v>
      </c>
      <c r="O1763" s="26">
        <v>0</v>
      </c>
      <c r="P1763" s="26">
        <v>0</v>
      </c>
      <c r="Q1763" s="26">
        <v>0</v>
      </c>
    </row>
    <row r="1764" spans="1:17">
      <c r="A1764" s="32">
        <v>44467</v>
      </c>
      <c r="B1764" t="s">
        <v>153</v>
      </c>
      <c r="C1764">
        <v>1691863</v>
      </c>
      <c r="D1764">
        <v>23531818</v>
      </c>
      <c r="F1764" t="s">
        <v>276</v>
      </c>
      <c r="G1764" t="s">
        <v>276</v>
      </c>
      <c r="H1764">
        <v>33850</v>
      </c>
      <c r="I1764" t="s">
        <v>276</v>
      </c>
      <c r="J1764">
        <v>1062</v>
      </c>
      <c r="K1764" t="s">
        <v>276</v>
      </c>
      <c r="L1764" t="s">
        <v>276</v>
      </c>
      <c r="M1764">
        <v>1638914</v>
      </c>
      <c r="N1764">
        <v>17504</v>
      </c>
      <c r="O1764" s="26">
        <v>406309</v>
      </c>
      <c r="P1764" s="26">
        <v>486075</v>
      </c>
      <c r="Q1764" s="26">
        <v>0</v>
      </c>
    </row>
    <row r="1765" spans="1:17">
      <c r="A1765" s="32">
        <v>44467</v>
      </c>
      <c r="B1765" t="s">
        <v>154</v>
      </c>
      <c r="C1765">
        <v>4183</v>
      </c>
      <c r="D1765">
        <v>1051450</v>
      </c>
      <c r="E1765" t="s">
        <v>276</v>
      </c>
      <c r="F1765" t="s">
        <v>276</v>
      </c>
      <c r="G1765" t="s">
        <v>276</v>
      </c>
      <c r="H1765">
        <v>131</v>
      </c>
      <c r="I1765" t="s">
        <v>276</v>
      </c>
      <c r="J1765">
        <v>0</v>
      </c>
      <c r="K1765" t="s">
        <v>276</v>
      </c>
      <c r="L1765" t="s">
        <v>276</v>
      </c>
      <c r="M1765">
        <v>4045</v>
      </c>
      <c r="N1765">
        <v>7</v>
      </c>
      <c r="O1765" s="26">
        <v>0</v>
      </c>
      <c r="P1765" s="26">
        <v>0</v>
      </c>
      <c r="Q1765" s="26">
        <v>0</v>
      </c>
    </row>
    <row r="1766" spans="1:17">
      <c r="A1766" s="32">
        <v>44467</v>
      </c>
      <c r="B1766" t="s">
        <v>155</v>
      </c>
      <c r="C1766">
        <v>15</v>
      </c>
      <c r="D1766">
        <v>829</v>
      </c>
      <c r="E1766" t="s">
        <v>276</v>
      </c>
      <c r="F1766" t="s">
        <v>276</v>
      </c>
      <c r="G1766" t="s">
        <v>276</v>
      </c>
      <c r="H1766">
        <v>0</v>
      </c>
      <c r="I1766" t="s">
        <v>276</v>
      </c>
      <c r="J1766">
        <v>0</v>
      </c>
      <c r="K1766" t="s">
        <v>276</v>
      </c>
      <c r="L1766" t="s">
        <v>276</v>
      </c>
      <c r="M1766">
        <v>15</v>
      </c>
      <c r="N1766">
        <v>0</v>
      </c>
      <c r="O1766" s="26">
        <v>0</v>
      </c>
      <c r="P1766" s="26">
        <v>0</v>
      </c>
      <c r="Q1766" s="26">
        <v>0</v>
      </c>
    </row>
    <row r="1767" spans="1:17">
      <c r="A1767" s="32">
        <v>44468</v>
      </c>
      <c r="B1767" t="s">
        <v>153</v>
      </c>
      <c r="C1767">
        <v>1693429</v>
      </c>
      <c r="D1767">
        <v>23610291</v>
      </c>
      <c r="F1767" t="s">
        <v>276</v>
      </c>
      <c r="G1767" t="s">
        <v>276</v>
      </c>
      <c r="H1767">
        <v>30919</v>
      </c>
      <c r="I1767" t="s">
        <v>276</v>
      </c>
      <c r="J1767">
        <v>998</v>
      </c>
      <c r="K1767" t="s">
        <v>276</v>
      </c>
      <c r="L1767" t="s">
        <v>276</v>
      </c>
      <c r="M1767">
        <v>1643348</v>
      </c>
      <c r="N1767">
        <v>17544</v>
      </c>
      <c r="O1767" s="26">
        <v>402706</v>
      </c>
      <c r="P1767" s="26">
        <v>450359</v>
      </c>
      <c r="Q1767" s="26">
        <v>0</v>
      </c>
    </row>
    <row r="1768" spans="1:17">
      <c r="A1768" s="32">
        <v>44468</v>
      </c>
      <c r="B1768" t="s">
        <v>154</v>
      </c>
      <c r="C1768">
        <v>4187</v>
      </c>
      <c r="D1768">
        <v>1052981</v>
      </c>
      <c r="E1768" t="s">
        <v>276</v>
      </c>
      <c r="F1768" t="s">
        <v>276</v>
      </c>
      <c r="G1768" t="s">
        <v>276</v>
      </c>
      <c r="H1768">
        <v>129</v>
      </c>
      <c r="I1768" t="s">
        <v>276</v>
      </c>
      <c r="J1768">
        <v>0</v>
      </c>
      <c r="K1768" t="s">
        <v>276</v>
      </c>
      <c r="L1768" t="s">
        <v>276</v>
      </c>
      <c r="M1768">
        <v>4051</v>
      </c>
      <c r="N1768">
        <v>7</v>
      </c>
      <c r="O1768" s="26">
        <v>0</v>
      </c>
      <c r="P1768" s="26">
        <v>0</v>
      </c>
      <c r="Q1768" s="26">
        <v>0</v>
      </c>
    </row>
    <row r="1769" spans="1:17">
      <c r="A1769" s="32">
        <v>44468</v>
      </c>
      <c r="B1769" t="s">
        <v>155</v>
      </c>
      <c r="C1769">
        <v>15</v>
      </c>
      <c r="D1769">
        <v>829</v>
      </c>
      <c r="E1769" t="s">
        <v>276</v>
      </c>
      <c r="F1769" t="s">
        <v>276</v>
      </c>
      <c r="G1769" t="s">
        <v>276</v>
      </c>
      <c r="H1769">
        <v>0</v>
      </c>
      <c r="I1769" t="s">
        <v>276</v>
      </c>
      <c r="J1769">
        <v>0</v>
      </c>
      <c r="K1769" t="s">
        <v>276</v>
      </c>
      <c r="L1769" t="s">
        <v>276</v>
      </c>
      <c r="M1769">
        <v>15</v>
      </c>
      <c r="N1769">
        <v>0</v>
      </c>
      <c r="O1769" s="26">
        <v>0</v>
      </c>
      <c r="P1769" s="26">
        <v>0</v>
      </c>
      <c r="Q1769" s="26">
        <v>0</v>
      </c>
    </row>
    <row r="1770" spans="1:17">
      <c r="A1770" s="32">
        <v>44469</v>
      </c>
      <c r="B1770" t="s">
        <v>153</v>
      </c>
      <c r="C1770">
        <v>1695420</v>
      </c>
      <c r="D1770">
        <v>23695237</v>
      </c>
      <c r="F1770" t="s">
        <v>276</v>
      </c>
      <c r="G1770" t="s">
        <v>276</v>
      </c>
      <c r="H1770">
        <v>27943</v>
      </c>
      <c r="I1770" t="s">
        <v>276</v>
      </c>
      <c r="J1770">
        <v>932</v>
      </c>
      <c r="K1770" t="s">
        <v>276</v>
      </c>
      <c r="L1770" t="s">
        <v>276</v>
      </c>
      <c r="M1770">
        <v>1648240</v>
      </c>
      <c r="N1770">
        <v>17598</v>
      </c>
      <c r="O1770" s="26">
        <v>388233</v>
      </c>
      <c r="P1770" s="26">
        <v>439733</v>
      </c>
      <c r="Q1770" s="26">
        <v>0</v>
      </c>
    </row>
    <row r="1771" spans="1:17">
      <c r="A1771" s="32">
        <v>44469</v>
      </c>
      <c r="B1771" t="s">
        <v>154</v>
      </c>
      <c r="C1771">
        <v>4201</v>
      </c>
      <c r="D1771">
        <v>1055049</v>
      </c>
      <c r="E1771" t="s">
        <v>276</v>
      </c>
      <c r="F1771" t="s">
        <v>276</v>
      </c>
      <c r="G1771" t="s">
        <v>276</v>
      </c>
      <c r="H1771">
        <v>131</v>
      </c>
      <c r="I1771" t="s">
        <v>276</v>
      </c>
      <c r="J1771">
        <v>0</v>
      </c>
      <c r="K1771" t="s">
        <v>276</v>
      </c>
      <c r="L1771" t="s">
        <v>276</v>
      </c>
      <c r="M1771">
        <v>4063</v>
      </c>
      <c r="N1771">
        <v>7</v>
      </c>
      <c r="O1771" s="26">
        <v>0</v>
      </c>
      <c r="P1771" s="26">
        <v>0</v>
      </c>
      <c r="Q1771" s="26">
        <v>0</v>
      </c>
    </row>
    <row r="1772" spans="1:17">
      <c r="A1772" s="32">
        <v>44469</v>
      </c>
      <c r="B1772" t="s">
        <v>155</v>
      </c>
      <c r="C1772">
        <v>15</v>
      </c>
      <c r="D1772">
        <v>829</v>
      </c>
      <c r="E1772" t="s">
        <v>276</v>
      </c>
      <c r="F1772" t="s">
        <v>276</v>
      </c>
      <c r="G1772" t="s">
        <v>276</v>
      </c>
      <c r="H1772">
        <v>0</v>
      </c>
      <c r="I1772" t="s">
        <v>276</v>
      </c>
      <c r="J1772">
        <v>0</v>
      </c>
      <c r="K1772" t="s">
        <v>276</v>
      </c>
      <c r="L1772" t="s">
        <v>276</v>
      </c>
      <c r="M1772">
        <v>15</v>
      </c>
      <c r="N1772">
        <v>0</v>
      </c>
      <c r="O1772" s="26">
        <v>0</v>
      </c>
      <c r="P1772" s="26">
        <v>0</v>
      </c>
      <c r="Q1772" s="26">
        <v>0</v>
      </c>
    </row>
    <row r="1773" spans="1:17">
      <c r="A1773" s="32">
        <v>44470</v>
      </c>
      <c r="B1773" t="s">
        <v>153</v>
      </c>
      <c r="C1773">
        <v>1697085</v>
      </c>
      <c r="D1773">
        <v>23763024</v>
      </c>
      <c r="F1773" t="s">
        <v>276</v>
      </c>
      <c r="G1773" t="s">
        <v>276</v>
      </c>
      <c r="H1773">
        <v>25513</v>
      </c>
      <c r="I1773" t="s">
        <v>276</v>
      </c>
      <c r="J1773">
        <v>778</v>
      </c>
      <c r="K1773" t="s">
        <v>276</v>
      </c>
      <c r="L1773" t="s">
        <v>276</v>
      </c>
      <c r="M1773">
        <v>1652231</v>
      </c>
      <c r="N1773">
        <v>17641</v>
      </c>
      <c r="O1773" s="26">
        <v>438718</v>
      </c>
      <c r="P1773" s="26">
        <v>478254</v>
      </c>
      <c r="Q1773" s="26">
        <v>0</v>
      </c>
    </row>
    <row r="1774" spans="1:17">
      <c r="A1774" s="32">
        <v>44470</v>
      </c>
      <c r="B1774" t="s">
        <v>154</v>
      </c>
      <c r="C1774">
        <v>4209</v>
      </c>
      <c r="D1774">
        <v>1057849</v>
      </c>
      <c r="E1774" t="s">
        <v>276</v>
      </c>
      <c r="F1774" t="s">
        <v>276</v>
      </c>
      <c r="G1774" t="s">
        <v>276</v>
      </c>
      <c r="H1774">
        <v>134</v>
      </c>
      <c r="I1774" t="s">
        <v>276</v>
      </c>
      <c r="J1774">
        <v>0</v>
      </c>
      <c r="K1774" t="s">
        <v>276</v>
      </c>
      <c r="L1774" t="s">
        <v>276</v>
      </c>
      <c r="M1774">
        <v>4068</v>
      </c>
      <c r="N1774">
        <v>7</v>
      </c>
      <c r="O1774" s="26">
        <v>0</v>
      </c>
      <c r="P1774" s="26">
        <v>0</v>
      </c>
      <c r="Q1774" s="26">
        <v>0</v>
      </c>
    </row>
    <row r="1775" spans="1:17">
      <c r="A1775" s="32">
        <v>44470</v>
      </c>
      <c r="B1775" t="s">
        <v>155</v>
      </c>
      <c r="C1775">
        <v>15</v>
      </c>
      <c r="D1775">
        <v>829</v>
      </c>
      <c r="E1775" t="s">
        <v>276</v>
      </c>
      <c r="F1775" t="s">
        <v>276</v>
      </c>
      <c r="G1775" t="s">
        <v>276</v>
      </c>
      <c r="H1775">
        <v>0</v>
      </c>
      <c r="I1775" t="s">
        <v>276</v>
      </c>
      <c r="J1775">
        <v>0</v>
      </c>
      <c r="K1775" t="s">
        <v>276</v>
      </c>
      <c r="L1775" t="s">
        <v>276</v>
      </c>
      <c r="M1775">
        <v>15</v>
      </c>
      <c r="N1775">
        <v>0</v>
      </c>
      <c r="O1775" s="26">
        <v>0</v>
      </c>
      <c r="P1775" s="26">
        <v>0</v>
      </c>
      <c r="Q1775" s="26">
        <v>0</v>
      </c>
    </row>
    <row r="1776" spans="1:17">
      <c r="A1776" s="32">
        <v>44471</v>
      </c>
      <c r="B1776" t="s">
        <v>153</v>
      </c>
      <c r="C1776">
        <v>1698591</v>
      </c>
      <c r="D1776">
        <v>23844464</v>
      </c>
      <c r="F1776" t="s">
        <v>276</v>
      </c>
      <c r="G1776" t="s">
        <v>276</v>
      </c>
      <c r="H1776">
        <v>23467</v>
      </c>
      <c r="I1776" t="s">
        <v>276</v>
      </c>
      <c r="J1776">
        <v>719</v>
      </c>
      <c r="K1776" t="s">
        <v>276</v>
      </c>
      <c r="L1776" t="s">
        <v>276</v>
      </c>
      <c r="M1776">
        <v>1655826</v>
      </c>
      <c r="N1776">
        <v>17676</v>
      </c>
      <c r="O1776" s="26">
        <v>596660</v>
      </c>
      <c r="P1776" s="26">
        <v>596215</v>
      </c>
      <c r="Q1776" s="26">
        <v>0</v>
      </c>
    </row>
    <row r="1777" spans="1:17">
      <c r="A1777" s="32">
        <v>44471</v>
      </c>
      <c r="B1777" t="s">
        <v>154</v>
      </c>
      <c r="C1777">
        <v>4213</v>
      </c>
      <c r="D1777">
        <v>1060945</v>
      </c>
      <c r="E1777" t="s">
        <v>276</v>
      </c>
      <c r="F1777" t="s">
        <v>276</v>
      </c>
      <c r="G1777" t="s">
        <v>276</v>
      </c>
      <c r="H1777">
        <v>122</v>
      </c>
      <c r="I1777" t="s">
        <v>276</v>
      </c>
      <c r="J1777">
        <v>0</v>
      </c>
      <c r="K1777" t="s">
        <v>276</v>
      </c>
      <c r="L1777" t="s">
        <v>276</v>
      </c>
      <c r="M1777">
        <v>4084</v>
      </c>
      <c r="N1777">
        <v>7</v>
      </c>
      <c r="O1777" s="26">
        <v>0</v>
      </c>
      <c r="P1777" s="26">
        <v>0</v>
      </c>
      <c r="Q1777" s="26">
        <v>0</v>
      </c>
    </row>
    <row r="1778" spans="1:17">
      <c r="A1778" s="32">
        <v>44471</v>
      </c>
      <c r="B1778" t="s">
        <v>155</v>
      </c>
      <c r="C1778">
        <v>15</v>
      </c>
      <c r="D1778">
        <v>829</v>
      </c>
      <c r="E1778" t="s">
        <v>276</v>
      </c>
      <c r="F1778" t="s">
        <v>276</v>
      </c>
      <c r="G1778" t="s">
        <v>276</v>
      </c>
      <c r="H1778">
        <v>0</v>
      </c>
      <c r="I1778" t="s">
        <v>276</v>
      </c>
      <c r="J1778">
        <v>0</v>
      </c>
      <c r="K1778" t="s">
        <v>276</v>
      </c>
      <c r="L1778" t="s">
        <v>276</v>
      </c>
      <c r="M1778">
        <v>15</v>
      </c>
      <c r="N1778">
        <v>0</v>
      </c>
      <c r="O1778" s="26">
        <v>0</v>
      </c>
      <c r="P1778" s="26">
        <v>0</v>
      </c>
      <c r="Q1778" s="26">
        <v>0</v>
      </c>
    </row>
    <row r="1779" spans="1:17">
      <c r="A1779" s="32">
        <v>44472</v>
      </c>
      <c r="B1779" t="s">
        <v>153</v>
      </c>
      <c r="C1779">
        <v>1699841</v>
      </c>
      <c r="D1779">
        <v>23898264</v>
      </c>
      <c r="F1779" t="s">
        <v>276</v>
      </c>
      <c r="G1779" t="s">
        <v>276</v>
      </c>
      <c r="H1779">
        <v>21041</v>
      </c>
      <c r="I1779" t="s">
        <v>276</v>
      </c>
      <c r="J1779">
        <v>696</v>
      </c>
      <c r="K1779" t="s">
        <v>276</v>
      </c>
      <c r="L1779" t="s">
        <v>276</v>
      </c>
      <c r="M1779">
        <v>1659534</v>
      </c>
      <c r="N1779">
        <v>17709</v>
      </c>
      <c r="O1779" s="26">
        <v>1777205</v>
      </c>
      <c r="P1779" s="26">
        <v>1637876</v>
      </c>
      <c r="Q1779" s="26">
        <v>0</v>
      </c>
    </row>
    <row r="1780" spans="1:17">
      <c r="A1780" s="32">
        <v>44472</v>
      </c>
      <c r="B1780" t="s">
        <v>154</v>
      </c>
      <c r="C1780">
        <v>4227</v>
      </c>
      <c r="D1780">
        <v>1064084</v>
      </c>
      <c r="E1780" t="s">
        <v>276</v>
      </c>
      <c r="F1780" t="s">
        <v>276</v>
      </c>
      <c r="G1780" t="s">
        <v>276</v>
      </c>
      <c r="H1780">
        <v>126</v>
      </c>
      <c r="I1780" t="s">
        <v>276</v>
      </c>
      <c r="J1780">
        <v>0</v>
      </c>
      <c r="K1780" t="s">
        <v>276</v>
      </c>
      <c r="L1780" t="s">
        <v>276</v>
      </c>
      <c r="M1780">
        <v>4094</v>
      </c>
      <c r="N1780">
        <v>7</v>
      </c>
      <c r="O1780" s="26">
        <v>0</v>
      </c>
      <c r="P1780" s="26">
        <v>0</v>
      </c>
      <c r="Q1780" s="26">
        <v>0</v>
      </c>
    </row>
    <row r="1781" spans="1:17">
      <c r="A1781" s="32">
        <v>44472</v>
      </c>
      <c r="B1781" t="s">
        <v>155</v>
      </c>
      <c r="C1781">
        <v>15</v>
      </c>
      <c r="D1781">
        <v>829</v>
      </c>
      <c r="E1781" t="s">
        <v>276</v>
      </c>
      <c r="F1781" t="s">
        <v>276</v>
      </c>
      <c r="G1781" t="s">
        <v>276</v>
      </c>
      <c r="H1781">
        <v>0</v>
      </c>
      <c r="I1781" t="s">
        <v>276</v>
      </c>
      <c r="J1781">
        <v>0</v>
      </c>
      <c r="K1781" t="s">
        <v>276</v>
      </c>
      <c r="L1781" t="s">
        <v>276</v>
      </c>
      <c r="M1781">
        <v>15</v>
      </c>
      <c r="N1781">
        <v>0</v>
      </c>
      <c r="O1781" s="26">
        <v>0</v>
      </c>
      <c r="P1781" s="26">
        <v>0</v>
      </c>
      <c r="Q1781" s="26">
        <v>0</v>
      </c>
    </row>
    <row r="1782" spans="1:17">
      <c r="A1782" s="32">
        <v>44473</v>
      </c>
      <c r="B1782" t="s">
        <v>153</v>
      </c>
      <c r="C1782">
        <v>1700795</v>
      </c>
      <c r="D1782">
        <v>23919054</v>
      </c>
      <c r="F1782" t="s">
        <v>276</v>
      </c>
      <c r="G1782" t="s">
        <v>276</v>
      </c>
      <c r="H1782">
        <v>18867</v>
      </c>
      <c r="I1782" t="s">
        <v>276</v>
      </c>
      <c r="J1782">
        <v>693</v>
      </c>
      <c r="K1782" t="s">
        <v>276</v>
      </c>
      <c r="L1782" t="s">
        <v>276</v>
      </c>
      <c r="M1782">
        <v>1662654</v>
      </c>
      <c r="N1782">
        <v>17723</v>
      </c>
      <c r="O1782" s="26">
        <v>330255</v>
      </c>
      <c r="P1782" s="26">
        <v>384419</v>
      </c>
      <c r="Q1782" s="26">
        <v>0</v>
      </c>
    </row>
    <row r="1783" spans="1:17">
      <c r="A1783" s="32">
        <v>44473</v>
      </c>
      <c r="B1783" t="s">
        <v>154</v>
      </c>
      <c r="C1783">
        <v>4236</v>
      </c>
      <c r="D1783">
        <v>1068114</v>
      </c>
      <c r="E1783" t="s">
        <v>276</v>
      </c>
      <c r="F1783" t="s">
        <v>276</v>
      </c>
      <c r="G1783" t="s">
        <v>276</v>
      </c>
      <c r="H1783">
        <v>129</v>
      </c>
      <c r="I1783" t="s">
        <v>276</v>
      </c>
      <c r="J1783">
        <v>0</v>
      </c>
      <c r="K1783" t="s">
        <v>276</v>
      </c>
      <c r="L1783" t="s">
        <v>276</v>
      </c>
      <c r="M1783">
        <v>4100</v>
      </c>
      <c r="N1783">
        <v>7</v>
      </c>
      <c r="O1783" s="26">
        <v>0</v>
      </c>
      <c r="P1783" s="26">
        <v>0</v>
      </c>
      <c r="Q1783" s="26">
        <v>0</v>
      </c>
    </row>
    <row r="1784" spans="1:17">
      <c r="A1784" s="32">
        <v>44473</v>
      </c>
      <c r="B1784" t="s">
        <v>155</v>
      </c>
      <c r="C1784">
        <v>15</v>
      </c>
      <c r="D1784">
        <v>829</v>
      </c>
      <c r="E1784" t="s">
        <v>276</v>
      </c>
      <c r="F1784" t="s">
        <v>276</v>
      </c>
      <c r="G1784" t="s">
        <v>276</v>
      </c>
      <c r="H1784">
        <v>0</v>
      </c>
      <c r="I1784" t="s">
        <v>276</v>
      </c>
      <c r="J1784">
        <v>0</v>
      </c>
      <c r="K1784" t="s">
        <v>276</v>
      </c>
      <c r="L1784" t="s">
        <v>276</v>
      </c>
      <c r="M1784">
        <v>15</v>
      </c>
      <c r="N1784">
        <v>0</v>
      </c>
      <c r="O1784" s="26">
        <v>0</v>
      </c>
      <c r="P1784" s="26">
        <v>0</v>
      </c>
      <c r="Q1784" s="26">
        <v>0</v>
      </c>
    </row>
    <row r="1785" spans="1:17">
      <c r="A1785" s="32">
        <v>44474</v>
      </c>
      <c r="B1785" t="s">
        <v>153</v>
      </c>
      <c r="C1785">
        <v>1701501</v>
      </c>
      <c r="D1785">
        <v>23983432</v>
      </c>
      <c r="F1785" t="s">
        <v>276</v>
      </c>
      <c r="G1785" t="s">
        <v>276</v>
      </c>
      <c r="H1785">
        <v>17457</v>
      </c>
      <c r="I1785" t="s">
        <v>276</v>
      </c>
      <c r="J1785">
        <v>655</v>
      </c>
      <c r="K1785" t="s">
        <v>276</v>
      </c>
      <c r="L1785" t="s">
        <v>276</v>
      </c>
      <c r="M1785">
        <v>1664807</v>
      </c>
      <c r="N1785">
        <v>17749</v>
      </c>
      <c r="O1785" s="26">
        <v>345179</v>
      </c>
      <c r="P1785" s="26">
        <v>409243</v>
      </c>
      <c r="Q1785" s="26">
        <v>0</v>
      </c>
    </row>
    <row r="1786" spans="1:17">
      <c r="A1786" s="32">
        <v>44474</v>
      </c>
      <c r="B1786" t="s">
        <v>154</v>
      </c>
      <c r="C1786">
        <v>4262</v>
      </c>
      <c r="D1786">
        <v>1071944</v>
      </c>
      <c r="E1786" t="s">
        <v>276</v>
      </c>
      <c r="F1786" t="s">
        <v>276</v>
      </c>
      <c r="G1786" t="s">
        <v>276</v>
      </c>
      <c r="H1786">
        <v>137</v>
      </c>
      <c r="I1786" t="s">
        <v>276</v>
      </c>
      <c r="J1786">
        <v>0</v>
      </c>
      <c r="K1786" t="s">
        <v>276</v>
      </c>
      <c r="L1786" t="s">
        <v>276</v>
      </c>
      <c r="M1786">
        <v>4118</v>
      </c>
      <c r="N1786">
        <v>7</v>
      </c>
      <c r="O1786" s="26">
        <v>0</v>
      </c>
      <c r="P1786" s="26">
        <v>0</v>
      </c>
      <c r="Q1786" s="26">
        <v>0</v>
      </c>
    </row>
    <row r="1787" spans="1:17">
      <c r="A1787" s="32">
        <v>44474</v>
      </c>
      <c r="B1787" t="s">
        <v>155</v>
      </c>
      <c r="C1787">
        <v>15</v>
      </c>
      <c r="D1787">
        <v>829</v>
      </c>
      <c r="E1787" t="s">
        <v>276</v>
      </c>
      <c r="F1787" t="s">
        <v>276</v>
      </c>
      <c r="G1787" t="s">
        <v>276</v>
      </c>
      <c r="H1787">
        <v>0</v>
      </c>
      <c r="I1787" t="s">
        <v>276</v>
      </c>
      <c r="J1787">
        <v>0</v>
      </c>
      <c r="K1787" t="s">
        <v>276</v>
      </c>
      <c r="L1787" t="s">
        <v>276</v>
      </c>
      <c r="M1787">
        <v>15</v>
      </c>
      <c r="N1787">
        <v>0</v>
      </c>
      <c r="O1787" s="26">
        <v>0</v>
      </c>
      <c r="P1787" s="26">
        <v>0</v>
      </c>
      <c r="Q1787" s="26">
        <v>0</v>
      </c>
    </row>
    <row r="1788" spans="1:17">
      <c r="A1788" s="32">
        <v>44475</v>
      </c>
      <c r="B1788" t="s">
        <v>153</v>
      </c>
      <c r="C1788">
        <v>1702387</v>
      </c>
      <c r="D1788">
        <v>24045709</v>
      </c>
      <c r="F1788" t="s">
        <v>276</v>
      </c>
      <c r="G1788" t="s">
        <v>276</v>
      </c>
      <c r="H1788">
        <v>15555</v>
      </c>
      <c r="I1788" t="s">
        <v>276</v>
      </c>
      <c r="J1788">
        <v>612</v>
      </c>
      <c r="K1788" t="s">
        <v>276</v>
      </c>
      <c r="L1788" t="s">
        <v>276</v>
      </c>
      <c r="M1788">
        <v>1667579</v>
      </c>
      <c r="N1788">
        <v>17782</v>
      </c>
      <c r="O1788" s="26">
        <v>330281</v>
      </c>
      <c r="P1788" s="26">
        <v>392797</v>
      </c>
      <c r="Q1788" s="26">
        <v>0</v>
      </c>
    </row>
    <row r="1789" spans="1:17">
      <c r="A1789" s="32">
        <v>44475</v>
      </c>
      <c r="B1789" t="s">
        <v>154</v>
      </c>
      <c r="C1789">
        <v>4273</v>
      </c>
      <c r="D1789">
        <v>1073667</v>
      </c>
      <c r="E1789" t="s">
        <v>276</v>
      </c>
      <c r="F1789" t="s">
        <v>276</v>
      </c>
      <c r="G1789" t="s">
        <v>276</v>
      </c>
      <c r="H1789">
        <v>135</v>
      </c>
      <c r="I1789" t="s">
        <v>276</v>
      </c>
      <c r="J1789">
        <v>0</v>
      </c>
      <c r="K1789" t="s">
        <v>276</v>
      </c>
      <c r="L1789" t="s">
        <v>276</v>
      </c>
      <c r="M1789">
        <v>4131</v>
      </c>
      <c r="N1789">
        <v>7</v>
      </c>
      <c r="O1789" s="26">
        <v>0</v>
      </c>
      <c r="P1789" s="26">
        <v>0</v>
      </c>
      <c r="Q1789" s="26">
        <v>0</v>
      </c>
    </row>
    <row r="1790" spans="1:17">
      <c r="A1790" s="32">
        <v>44475</v>
      </c>
      <c r="B1790" t="s">
        <v>155</v>
      </c>
      <c r="C1790">
        <v>15</v>
      </c>
      <c r="D1790">
        <v>829</v>
      </c>
      <c r="E1790" t="s">
        <v>276</v>
      </c>
      <c r="F1790" t="s">
        <v>276</v>
      </c>
      <c r="G1790" t="s">
        <v>276</v>
      </c>
      <c r="H1790">
        <v>0</v>
      </c>
      <c r="I1790" t="s">
        <v>276</v>
      </c>
      <c r="J1790">
        <v>0</v>
      </c>
      <c r="K1790" t="s">
        <v>276</v>
      </c>
      <c r="L1790" t="s">
        <v>276</v>
      </c>
      <c r="M1790">
        <v>15</v>
      </c>
      <c r="N1790">
        <v>0</v>
      </c>
      <c r="O1790" s="26">
        <v>0</v>
      </c>
      <c r="P1790" s="26">
        <v>0</v>
      </c>
      <c r="Q1790" s="26">
        <v>0</v>
      </c>
    </row>
    <row r="1791" spans="1:17">
      <c r="A1791" s="32">
        <v>44476</v>
      </c>
      <c r="B1791" t="s">
        <v>153</v>
      </c>
      <c r="C1791">
        <v>1703455</v>
      </c>
      <c r="D1791">
        <v>24113756</v>
      </c>
      <c r="F1791" t="s">
        <v>276</v>
      </c>
      <c r="G1791" t="s">
        <v>276</v>
      </c>
      <c r="H1791">
        <v>14122</v>
      </c>
      <c r="I1791" t="s">
        <v>276</v>
      </c>
      <c r="J1791">
        <v>595</v>
      </c>
      <c r="K1791" t="s">
        <v>276</v>
      </c>
      <c r="L1791" t="s">
        <v>276</v>
      </c>
      <c r="M1791">
        <v>1669995</v>
      </c>
      <c r="N1791">
        <v>17812</v>
      </c>
      <c r="O1791" s="26">
        <v>316928</v>
      </c>
      <c r="P1791" s="26">
        <v>382499</v>
      </c>
      <c r="Q1791" s="26">
        <v>0</v>
      </c>
    </row>
    <row r="1792" spans="1:17">
      <c r="A1792" s="32">
        <v>44476</v>
      </c>
      <c r="B1792" t="s">
        <v>154</v>
      </c>
      <c r="C1792">
        <v>4282</v>
      </c>
      <c r="D1792">
        <v>1075741</v>
      </c>
      <c r="E1792" t="s">
        <v>276</v>
      </c>
      <c r="F1792" t="s">
        <v>276</v>
      </c>
      <c r="G1792" t="s">
        <v>276</v>
      </c>
      <c r="H1792">
        <v>141</v>
      </c>
      <c r="I1792" t="s">
        <v>276</v>
      </c>
      <c r="J1792">
        <v>0</v>
      </c>
      <c r="K1792" t="s">
        <v>276</v>
      </c>
      <c r="L1792" t="s">
        <v>276</v>
      </c>
      <c r="M1792">
        <v>4134</v>
      </c>
      <c r="N1792">
        <v>7</v>
      </c>
      <c r="O1792" s="26">
        <v>0</v>
      </c>
      <c r="P1792" s="26">
        <v>0</v>
      </c>
      <c r="Q1792" s="26">
        <v>0</v>
      </c>
    </row>
    <row r="1793" spans="1:17">
      <c r="A1793" s="32">
        <v>44476</v>
      </c>
      <c r="B1793" t="s">
        <v>155</v>
      </c>
      <c r="C1793">
        <v>15</v>
      </c>
      <c r="D1793">
        <v>829</v>
      </c>
      <c r="E1793" t="s">
        <v>276</v>
      </c>
      <c r="F1793" t="s">
        <v>276</v>
      </c>
      <c r="G1793" t="s">
        <v>276</v>
      </c>
      <c r="H1793">
        <v>0</v>
      </c>
      <c r="I1793" t="s">
        <v>276</v>
      </c>
      <c r="J1793">
        <v>0</v>
      </c>
      <c r="K1793" t="s">
        <v>276</v>
      </c>
      <c r="L1793" t="s">
        <v>276</v>
      </c>
      <c r="M1793">
        <v>15</v>
      </c>
      <c r="N1793">
        <v>0</v>
      </c>
      <c r="O1793" s="26">
        <v>0</v>
      </c>
      <c r="P1793" s="26">
        <v>0</v>
      </c>
      <c r="Q1793" s="26">
        <v>0</v>
      </c>
    </row>
    <row r="1794" spans="1:17">
      <c r="A1794" s="32">
        <v>44477</v>
      </c>
      <c r="B1794" t="s">
        <v>153</v>
      </c>
      <c r="C1794">
        <v>1704442</v>
      </c>
      <c r="D1794">
        <v>24173332</v>
      </c>
      <c r="F1794" t="s">
        <v>276</v>
      </c>
      <c r="G1794" t="s">
        <v>276</v>
      </c>
      <c r="H1794">
        <v>12809</v>
      </c>
      <c r="I1794" t="s">
        <v>276</v>
      </c>
      <c r="J1794">
        <v>526</v>
      </c>
      <c r="K1794" t="s">
        <v>276</v>
      </c>
      <c r="L1794" t="s">
        <v>276</v>
      </c>
      <c r="M1794">
        <v>1672333</v>
      </c>
      <c r="N1794">
        <v>17849</v>
      </c>
      <c r="O1794" s="26">
        <v>376280</v>
      </c>
      <c r="P1794" s="26">
        <v>473729</v>
      </c>
      <c r="Q1794" s="26">
        <v>0</v>
      </c>
    </row>
    <row r="1795" spans="1:17">
      <c r="A1795" s="32">
        <v>44477</v>
      </c>
      <c r="B1795" t="s">
        <v>154</v>
      </c>
      <c r="C1795">
        <v>4285</v>
      </c>
      <c r="D1795">
        <v>1078225</v>
      </c>
      <c r="E1795" t="s">
        <v>276</v>
      </c>
      <c r="F1795" t="s">
        <v>276</v>
      </c>
      <c r="G1795" t="s">
        <v>276</v>
      </c>
      <c r="H1795">
        <v>139</v>
      </c>
      <c r="I1795" t="s">
        <v>276</v>
      </c>
      <c r="J1795">
        <v>0</v>
      </c>
      <c r="K1795" t="s">
        <v>276</v>
      </c>
      <c r="L1795" t="s">
        <v>276</v>
      </c>
      <c r="M1795">
        <v>4139</v>
      </c>
      <c r="N1795">
        <v>7</v>
      </c>
      <c r="O1795" s="26">
        <v>0</v>
      </c>
      <c r="P1795" s="26">
        <v>0</v>
      </c>
      <c r="Q1795" s="26">
        <v>0</v>
      </c>
    </row>
    <row r="1796" spans="1:17">
      <c r="A1796" s="32">
        <v>44477</v>
      </c>
      <c r="B1796" t="s">
        <v>155</v>
      </c>
      <c r="C1796">
        <v>15</v>
      </c>
      <c r="D1796">
        <v>829</v>
      </c>
      <c r="E1796" t="s">
        <v>276</v>
      </c>
      <c r="F1796" t="s">
        <v>276</v>
      </c>
      <c r="G1796" t="s">
        <v>276</v>
      </c>
      <c r="H1796">
        <v>0</v>
      </c>
      <c r="I1796" t="s">
        <v>276</v>
      </c>
      <c r="J1796">
        <v>0</v>
      </c>
      <c r="K1796" t="s">
        <v>276</v>
      </c>
      <c r="L1796" t="s">
        <v>276</v>
      </c>
      <c r="M1796">
        <v>15</v>
      </c>
      <c r="N1796">
        <v>0</v>
      </c>
      <c r="O1796" s="26">
        <v>0</v>
      </c>
      <c r="P1796" s="26">
        <v>0</v>
      </c>
      <c r="Q1796" s="26">
        <v>0</v>
      </c>
    </row>
    <row r="1797" spans="1:17">
      <c r="A1797" s="32">
        <v>44478</v>
      </c>
      <c r="B1797" t="s">
        <v>153</v>
      </c>
      <c r="C1797">
        <v>1705306</v>
      </c>
      <c r="D1797">
        <v>24240950</v>
      </c>
      <c r="F1797" t="s">
        <v>276</v>
      </c>
      <c r="G1797" t="s">
        <v>276</v>
      </c>
      <c r="H1797">
        <v>11906</v>
      </c>
      <c r="I1797" t="s">
        <v>276</v>
      </c>
      <c r="J1797">
        <v>501</v>
      </c>
      <c r="K1797" t="s">
        <v>276</v>
      </c>
      <c r="L1797" t="s">
        <v>276</v>
      </c>
      <c r="M1797">
        <v>1674160</v>
      </c>
      <c r="N1797">
        <v>17895</v>
      </c>
      <c r="O1797" s="26">
        <v>507790</v>
      </c>
      <c r="P1797" s="26">
        <v>618584</v>
      </c>
      <c r="Q1797" s="26">
        <v>0</v>
      </c>
    </row>
    <row r="1798" spans="1:17">
      <c r="A1798" s="32">
        <v>44478</v>
      </c>
      <c r="B1798" t="s">
        <v>154</v>
      </c>
      <c r="C1798">
        <v>4288</v>
      </c>
      <c r="D1798">
        <v>1080888</v>
      </c>
      <c r="E1798" t="s">
        <v>276</v>
      </c>
      <c r="F1798" t="s">
        <v>276</v>
      </c>
      <c r="G1798" t="s">
        <v>276</v>
      </c>
      <c r="H1798">
        <v>129</v>
      </c>
      <c r="I1798" t="s">
        <v>276</v>
      </c>
      <c r="J1798">
        <v>0</v>
      </c>
      <c r="K1798" t="s">
        <v>276</v>
      </c>
      <c r="L1798" t="s">
        <v>276</v>
      </c>
      <c r="M1798">
        <v>4152</v>
      </c>
      <c r="N1798">
        <v>7</v>
      </c>
      <c r="O1798" s="26">
        <v>0</v>
      </c>
      <c r="P1798" s="26">
        <v>0</v>
      </c>
      <c r="Q1798" s="26">
        <v>0</v>
      </c>
    </row>
    <row r="1799" spans="1:17">
      <c r="A1799" s="32">
        <v>44478</v>
      </c>
      <c r="B1799" t="s">
        <v>155</v>
      </c>
      <c r="C1799">
        <v>15</v>
      </c>
      <c r="D1799">
        <v>829</v>
      </c>
      <c r="E1799" t="s">
        <v>276</v>
      </c>
      <c r="F1799" t="s">
        <v>276</v>
      </c>
      <c r="G1799" t="s">
        <v>276</v>
      </c>
      <c r="H1799">
        <v>0</v>
      </c>
      <c r="I1799" t="s">
        <v>276</v>
      </c>
      <c r="J1799">
        <v>0</v>
      </c>
      <c r="K1799" t="s">
        <v>276</v>
      </c>
      <c r="L1799" t="s">
        <v>276</v>
      </c>
      <c r="M1799">
        <v>15</v>
      </c>
      <c r="N1799">
        <v>0</v>
      </c>
      <c r="O1799" s="26">
        <v>0</v>
      </c>
      <c r="P1799" s="26">
        <v>0</v>
      </c>
      <c r="Q1799" s="26">
        <v>0</v>
      </c>
    </row>
    <row r="1800" spans="1:17">
      <c r="A1800" s="32">
        <v>44479</v>
      </c>
      <c r="B1800" t="s">
        <v>153</v>
      </c>
      <c r="C1800">
        <v>1706084</v>
      </c>
      <c r="D1800">
        <v>24289508</v>
      </c>
      <c r="F1800" t="s">
        <v>276</v>
      </c>
      <c r="G1800" t="s">
        <v>276</v>
      </c>
      <c r="H1800">
        <v>10871</v>
      </c>
      <c r="I1800" t="s">
        <v>276</v>
      </c>
      <c r="J1800">
        <v>483</v>
      </c>
      <c r="K1800" t="s">
        <v>276</v>
      </c>
      <c r="L1800" t="s">
        <v>276</v>
      </c>
      <c r="M1800">
        <v>1675926</v>
      </c>
      <c r="N1800">
        <v>17920</v>
      </c>
      <c r="O1800" s="26">
        <v>1476281</v>
      </c>
      <c r="P1800" s="26">
        <v>1448281</v>
      </c>
      <c r="Q1800" s="26">
        <v>0</v>
      </c>
    </row>
    <row r="1801" spans="1:17">
      <c r="A1801" s="32">
        <v>44479</v>
      </c>
      <c r="B1801" t="s">
        <v>154</v>
      </c>
      <c r="C1801">
        <v>4295</v>
      </c>
      <c r="D1801">
        <v>1083846</v>
      </c>
      <c r="E1801" t="s">
        <v>276</v>
      </c>
      <c r="F1801" t="s">
        <v>276</v>
      </c>
      <c r="G1801" t="s">
        <v>276</v>
      </c>
      <c r="H1801">
        <v>120</v>
      </c>
      <c r="I1801" t="s">
        <v>276</v>
      </c>
      <c r="J1801">
        <v>0</v>
      </c>
      <c r="K1801" t="s">
        <v>276</v>
      </c>
      <c r="L1801" t="s">
        <v>276</v>
      </c>
      <c r="M1801">
        <v>4168</v>
      </c>
      <c r="N1801">
        <v>7</v>
      </c>
      <c r="O1801" s="26">
        <v>0</v>
      </c>
      <c r="P1801" s="26">
        <v>0</v>
      </c>
      <c r="Q1801" s="26">
        <v>0</v>
      </c>
    </row>
    <row r="1802" spans="1:17">
      <c r="A1802" s="32">
        <v>44479</v>
      </c>
      <c r="B1802" t="s">
        <v>155</v>
      </c>
      <c r="C1802">
        <v>15</v>
      </c>
      <c r="D1802">
        <v>829</v>
      </c>
      <c r="E1802" t="s">
        <v>276</v>
      </c>
      <c r="F1802" t="s">
        <v>276</v>
      </c>
      <c r="G1802" t="s">
        <v>276</v>
      </c>
      <c r="H1802">
        <v>0</v>
      </c>
      <c r="I1802" t="s">
        <v>276</v>
      </c>
      <c r="J1802">
        <v>0</v>
      </c>
      <c r="K1802" t="s">
        <v>276</v>
      </c>
      <c r="L1802" t="s">
        <v>276</v>
      </c>
      <c r="M1802">
        <v>15</v>
      </c>
      <c r="N1802">
        <v>0</v>
      </c>
      <c r="O1802" s="26">
        <v>0</v>
      </c>
      <c r="P1802" s="26">
        <v>0</v>
      </c>
      <c r="Q1802" s="26">
        <v>0</v>
      </c>
    </row>
    <row r="1803" spans="1:17">
      <c r="A1803" s="32">
        <v>44480</v>
      </c>
      <c r="B1803" t="s">
        <v>153</v>
      </c>
      <c r="C1803">
        <v>1706656</v>
      </c>
      <c r="D1803">
        <v>24313097</v>
      </c>
      <c r="F1803" t="s">
        <v>276</v>
      </c>
      <c r="G1803" t="s">
        <v>276</v>
      </c>
      <c r="H1803">
        <v>10351</v>
      </c>
      <c r="I1803" t="s">
        <v>276</v>
      </c>
      <c r="J1803">
        <v>478</v>
      </c>
      <c r="K1803" t="s">
        <v>276</v>
      </c>
      <c r="L1803" t="s">
        <v>276</v>
      </c>
      <c r="M1803">
        <v>1677010</v>
      </c>
      <c r="N1803">
        <v>17934</v>
      </c>
      <c r="O1803" s="26">
        <v>284216</v>
      </c>
      <c r="P1803" s="26">
        <v>115513</v>
      </c>
      <c r="Q1803" s="26">
        <v>0</v>
      </c>
    </row>
    <row r="1804" spans="1:17">
      <c r="A1804" s="32">
        <v>44480</v>
      </c>
      <c r="B1804" t="s">
        <v>154</v>
      </c>
      <c r="C1804">
        <v>4302</v>
      </c>
      <c r="D1804">
        <v>1086391</v>
      </c>
      <c r="E1804" t="s">
        <v>276</v>
      </c>
      <c r="F1804" t="s">
        <v>276</v>
      </c>
      <c r="G1804" t="s">
        <v>276</v>
      </c>
      <c r="H1804">
        <v>118</v>
      </c>
      <c r="I1804" t="s">
        <v>276</v>
      </c>
      <c r="J1804">
        <v>0</v>
      </c>
      <c r="K1804" t="s">
        <v>276</v>
      </c>
      <c r="L1804" t="s">
        <v>276</v>
      </c>
      <c r="M1804">
        <v>4177</v>
      </c>
      <c r="N1804">
        <v>7</v>
      </c>
      <c r="O1804" s="26">
        <v>0</v>
      </c>
      <c r="P1804" s="26">
        <v>0</v>
      </c>
      <c r="Q1804" s="26">
        <v>0</v>
      </c>
    </row>
    <row r="1805" spans="1:17">
      <c r="A1805" s="32">
        <v>44480</v>
      </c>
      <c r="B1805" t="s">
        <v>155</v>
      </c>
      <c r="C1805">
        <v>15</v>
      </c>
      <c r="D1805">
        <v>829</v>
      </c>
      <c r="E1805" t="s">
        <v>276</v>
      </c>
      <c r="F1805" t="s">
        <v>276</v>
      </c>
      <c r="G1805" t="s">
        <v>276</v>
      </c>
      <c r="H1805">
        <v>0</v>
      </c>
      <c r="I1805" t="s">
        <v>276</v>
      </c>
      <c r="J1805">
        <v>0</v>
      </c>
      <c r="K1805" t="s">
        <v>276</v>
      </c>
      <c r="L1805" t="s">
        <v>276</v>
      </c>
      <c r="M1805">
        <v>15</v>
      </c>
      <c r="N1805">
        <v>0</v>
      </c>
      <c r="O1805" s="26">
        <v>0</v>
      </c>
      <c r="P1805" s="26">
        <v>0</v>
      </c>
      <c r="Q1805" s="26">
        <v>0</v>
      </c>
    </row>
    <row r="1806" spans="1:17">
      <c r="A1806" s="32">
        <v>44481</v>
      </c>
      <c r="B1806" t="s">
        <v>153</v>
      </c>
      <c r="C1806">
        <v>1707064</v>
      </c>
      <c r="D1806">
        <v>24371441</v>
      </c>
      <c r="F1806" t="s">
        <v>276</v>
      </c>
      <c r="G1806" t="s">
        <v>276</v>
      </c>
      <c r="H1806">
        <v>9554</v>
      </c>
      <c r="I1806" t="s">
        <v>276</v>
      </c>
      <c r="J1806">
        <v>444</v>
      </c>
      <c r="K1806" t="s">
        <v>276</v>
      </c>
      <c r="L1806" t="s">
        <v>276</v>
      </c>
      <c r="M1806">
        <v>1678232</v>
      </c>
      <c r="N1806">
        <v>17952</v>
      </c>
      <c r="O1806" s="26">
        <v>269869</v>
      </c>
      <c r="P1806" s="26">
        <v>340500</v>
      </c>
      <c r="Q1806" s="26">
        <v>0</v>
      </c>
    </row>
    <row r="1807" spans="1:17">
      <c r="A1807" s="32">
        <v>44481</v>
      </c>
      <c r="B1807" t="s">
        <v>154</v>
      </c>
      <c r="C1807">
        <v>4312</v>
      </c>
      <c r="D1807">
        <v>1089860</v>
      </c>
      <c r="E1807" t="s">
        <v>276</v>
      </c>
      <c r="F1807" t="s">
        <v>276</v>
      </c>
      <c r="G1807" t="s">
        <v>276</v>
      </c>
      <c r="H1807">
        <v>100</v>
      </c>
      <c r="I1807" t="s">
        <v>276</v>
      </c>
      <c r="J1807">
        <v>0</v>
      </c>
      <c r="K1807" t="s">
        <v>276</v>
      </c>
      <c r="L1807" t="s">
        <v>276</v>
      </c>
      <c r="M1807">
        <v>4205</v>
      </c>
      <c r="N1807">
        <v>7</v>
      </c>
      <c r="O1807" s="26">
        <v>0</v>
      </c>
      <c r="P1807" s="26">
        <v>0</v>
      </c>
      <c r="Q1807" s="26">
        <v>0</v>
      </c>
    </row>
    <row r="1808" spans="1:17">
      <c r="A1808" s="32">
        <v>44481</v>
      </c>
      <c r="B1808" t="s">
        <v>155</v>
      </c>
      <c r="C1808">
        <v>15</v>
      </c>
      <c r="D1808">
        <v>829</v>
      </c>
      <c r="E1808" t="s">
        <v>276</v>
      </c>
      <c r="F1808" t="s">
        <v>276</v>
      </c>
      <c r="G1808" t="s">
        <v>276</v>
      </c>
      <c r="H1808">
        <v>0</v>
      </c>
      <c r="I1808" t="s">
        <v>276</v>
      </c>
      <c r="J1808">
        <v>0</v>
      </c>
      <c r="K1808" t="s">
        <v>276</v>
      </c>
      <c r="L1808" t="s">
        <v>276</v>
      </c>
      <c r="M1808">
        <v>15</v>
      </c>
      <c r="N1808">
        <v>0</v>
      </c>
      <c r="O1808" s="26">
        <v>0</v>
      </c>
      <c r="P1808" s="26">
        <v>0</v>
      </c>
      <c r="Q1808" s="26">
        <v>0</v>
      </c>
    </row>
    <row r="1809" spans="1:17">
      <c r="A1809" s="32">
        <v>44482</v>
      </c>
      <c r="B1809" t="s">
        <v>153</v>
      </c>
      <c r="C1809">
        <v>1707606</v>
      </c>
      <c r="D1809">
        <v>24429583</v>
      </c>
      <c r="F1809" t="s">
        <v>276</v>
      </c>
      <c r="G1809" t="s">
        <v>276</v>
      </c>
      <c r="H1809">
        <v>8628</v>
      </c>
      <c r="I1809" t="s">
        <v>276</v>
      </c>
      <c r="J1809">
        <v>413</v>
      </c>
      <c r="K1809" t="s">
        <v>276</v>
      </c>
      <c r="L1809" t="s">
        <v>276</v>
      </c>
      <c r="M1809">
        <v>1679690</v>
      </c>
      <c r="N1809">
        <v>17979</v>
      </c>
      <c r="O1809" s="26">
        <v>141670</v>
      </c>
      <c r="P1809" s="26">
        <v>341803</v>
      </c>
      <c r="Q1809" s="26">
        <v>0</v>
      </c>
    </row>
    <row r="1810" spans="1:17">
      <c r="A1810" s="32">
        <v>44482</v>
      </c>
      <c r="B1810" t="s">
        <v>154</v>
      </c>
      <c r="C1810">
        <v>4314</v>
      </c>
      <c r="D1810">
        <v>1091344</v>
      </c>
      <c r="E1810" t="s">
        <v>276</v>
      </c>
      <c r="F1810" t="s">
        <v>276</v>
      </c>
      <c r="G1810" t="s">
        <v>276</v>
      </c>
      <c r="H1810">
        <v>91</v>
      </c>
      <c r="I1810" t="s">
        <v>276</v>
      </c>
      <c r="J1810">
        <v>0</v>
      </c>
      <c r="K1810" t="s">
        <v>276</v>
      </c>
      <c r="L1810" t="s">
        <v>276</v>
      </c>
      <c r="M1810">
        <v>4216</v>
      </c>
      <c r="N1810">
        <v>7</v>
      </c>
      <c r="O1810" s="26">
        <v>0</v>
      </c>
      <c r="P1810" s="26">
        <v>0</v>
      </c>
      <c r="Q1810" s="26">
        <v>0</v>
      </c>
    </row>
    <row r="1811" spans="1:17">
      <c r="A1811" s="32">
        <v>44482</v>
      </c>
      <c r="B1811" t="s">
        <v>155</v>
      </c>
      <c r="C1811">
        <v>15</v>
      </c>
      <c r="D1811">
        <v>829</v>
      </c>
      <c r="E1811" t="s">
        <v>276</v>
      </c>
      <c r="F1811" t="s">
        <v>276</v>
      </c>
      <c r="G1811" t="s">
        <v>276</v>
      </c>
      <c r="H1811">
        <v>0</v>
      </c>
      <c r="I1811" t="s">
        <v>276</v>
      </c>
      <c r="J1811">
        <v>0</v>
      </c>
      <c r="K1811" t="s">
        <v>276</v>
      </c>
      <c r="L1811" t="s">
        <v>276</v>
      </c>
      <c r="M1811">
        <v>15</v>
      </c>
      <c r="N1811">
        <v>0</v>
      </c>
      <c r="O1811" s="26">
        <v>0</v>
      </c>
      <c r="P1811" s="26">
        <v>0</v>
      </c>
      <c r="Q1811" s="26">
        <v>0</v>
      </c>
    </row>
    <row r="1812" spans="1:17">
      <c r="A1812" s="32">
        <v>44483</v>
      </c>
      <c r="B1812" t="s">
        <v>153</v>
      </c>
      <c r="C1812">
        <v>1708312</v>
      </c>
      <c r="D1812">
        <v>24487368</v>
      </c>
      <c r="F1812" t="s">
        <v>276</v>
      </c>
      <c r="G1812" t="s">
        <v>276</v>
      </c>
      <c r="H1812">
        <v>8061</v>
      </c>
      <c r="I1812" t="s">
        <v>276</v>
      </c>
      <c r="J1812">
        <v>381</v>
      </c>
      <c r="K1812" t="s">
        <v>276</v>
      </c>
      <c r="L1812" t="s">
        <v>276</v>
      </c>
      <c r="M1812">
        <v>1660900</v>
      </c>
      <c r="N1812">
        <v>18013</v>
      </c>
      <c r="O1812" s="26">
        <v>262722</v>
      </c>
      <c r="P1812" s="26">
        <v>149566</v>
      </c>
      <c r="Q1812" s="26">
        <v>0</v>
      </c>
    </row>
    <row r="1813" spans="1:17">
      <c r="A1813" s="32">
        <v>44483</v>
      </c>
      <c r="B1813" t="s">
        <v>154</v>
      </c>
      <c r="C1813">
        <v>4322</v>
      </c>
      <c r="D1813">
        <v>1093396</v>
      </c>
      <c r="E1813" t="s">
        <v>276</v>
      </c>
      <c r="F1813" t="s">
        <v>276</v>
      </c>
      <c r="G1813" t="s">
        <v>276</v>
      </c>
      <c r="H1813">
        <v>95</v>
      </c>
      <c r="I1813" t="s">
        <v>276</v>
      </c>
      <c r="J1813">
        <v>0</v>
      </c>
      <c r="K1813" t="s">
        <v>276</v>
      </c>
      <c r="L1813" t="s">
        <v>276</v>
      </c>
      <c r="M1813">
        <v>4220</v>
      </c>
      <c r="N1813">
        <v>7</v>
      </c>
      <c r="O1813" s="26">
        <v>0</v>
      </c>
      <c r="P1813" s="26">
        <v>0</v>
      </c>
      <c r="Q1813" s="26">
        <v>0</v>
      </c>
    </row>
    <row r="1814" spans="1:17">
      <c r="A1814" s="32">
        <v>44483</v>
      </c>
      <c r="B1814" t="s">
        <v>155</v>
      </c>
      <c r="C1814">
        <v>15</v>
      </c>
      <c r="D1814">
        <v>829</v>
      </c>
      <c r="E1814" t="s">
        <v>276</v>
      </c>
      <c r="F1814" t="s">
        <v>276</v>
      </c>
      <c r="G1814" t="s">
        <v>276</v>
      </c>
      <c r="H1814">
        <v>0</v>
      </c>
      <c r="I1814" t="s">
        <v>276</v>
      </c>
      <c r="J1814">
        <v>0</v>
      </c>
      <c r="K1814" t="s">
        <v>276</v>
      </c>
      <c r="L1814" t="s">
        <v>276</v>
      </c>
      <c r="M1814">
        <v>15</v>
      </c>
      <c r="N1814">
        <v>0</v>
      </c>
      <c r="O1814" s="26">
        <v>0</v>
      </c>
      <c r="P1814" s="26">
        <v>0</v>
      </c>
      <c r="Q1814" s="26">
        <v>0</v>
      </c>
    </row>
    <row r="1815" spans="1:17">
      <c r="A1815" s="32">
        <v>44484</v>
      </c>
      <c r="B1815" t="s">
        <v>153</v>
      </c>
      <c r="C1815">
        <v>1708924</v>
      </c>
      <c r="D1815">
        <v>24561389</v>
      </c>
      <c r="F1815" t="s">
        <v>276</v>
      </c>
      <c r="G1815" t="s">
        <v>276</v>
      </c>
      <c r="H1815">
        <v>7602</v>
      </c>
      <c r="I1815" t="s">
        <v>276</v>
      </c>
      <c r="J1815">
        <v>357</v>
      </c>
      <c r="K1815" t="s">
        <v>276</v>
      </c>
      <c r="L1815" t="s">
        <v>276</v>
      </c>
      <c r="M1815">
        <v>1681960</v>
      </c>
      <c r="N1815">
        <v>18044</v>
      </c>
      <c r="O1815" s="26">
        <v>303150</v>
      </c>
      <c r="P1815" s="26">
        <v>384754</v>
      </c>
      <c r="Q1815" s="26">
        <v>0</v>
      </c>
    </row>
    <row r="1816" spans="1:17">
      <c r="A1816" s="32">
        <v>44484</v>
      </c>
      <c r="B1816" t="s">
        <v>154</v>
      </c>
      <c r="C1816">
        <v>4329</v>
      </c>
      <c r="D1816">
        <v>1096345</v>
      </c>
      <c r="E1816" t="s">
        <v>276</v>
      </c>
      <c r="F1816" t="s">
        <v>276</v>
      </c>
      <c r="G1816" t="s">
        <v>276</v>
      </c>
      <c r="H1816">
        <v>83</v>
      </c>
      <c r="I1816" t="s">
        <v>276</v>
      </c>
      <c r="J1816">
        <v>0</v>
      </c>
      <c r="K1816" t="s">
        <v>276</v>
      </c>
      <c r="L1816" t="s">
        <v>276</v>
      </c>
      <c r="M1816">
        <v>4239</v>
      </c>
      <c r="N1816">
        <v>7</v>
      </c>
      <c r="O1816" s="26">
        <v>0</v>
      </c>
      <c r="P1816" s="26">
        <v>0</v>
      </c>
      <c r="Q1816" s="26">
        <v>0</v>
      </c>
    </row>
    <row r="1817" spans="1:17">
      <c r="A1817" s="32">
        <v>44484</v>
      </c>
      <c r="B1817" t="s">
        <v>155</v>
      </c>
      <c r="C1817">
        <v>15</v>
      </c>
      <c r="D1817">
        <v>829</v>
      </c>
      <c r="E1817" t="s">
        <v>276</v>
      </c>
      <c r="F1817" t="s">
        <v>276</v>
      </c>
      <c r="G1817" t="s">
        <v>276</v>
      </c>
      <c r="H1817">
        <v>0</v>
      </c>
      <c r="I1817" t="s">
        <v>276</v>
      </c>
      <c r="J1817">
        <v>0</v>
      </c>
      <c r="K1817" t="s">
        <v>276</v>
      </c>
      <c r="L1817" t="s">
        <v>276</v>
      </c>
      <c r="M1817">
        <v>15</v>
      </c>
      <c r="N1817">
        <v>0</v>
      </c>
      <c r="O1817" s="26">
        <v>0</v>
      </c>
      <c r="P1817" s="26">
        <v>0</v>
      </c>
      <c r="Q1817" s="26">
        <v>0</v>
      </c>
    </row>
    <row r="1818" spans="1:17">
      <c r="A1818" s="32">
        <v>44485</v>
      </c>
      <c r="B1818" t="s">
        <v>153</v>
      </c>
      <c r="C1818">
        <v>1709449</v>
      </c>
      <c r="D1818">
        <v>24626201</v>
      </c>
      <c r="F1818" t="s">
        <v>276</v>
      </c>
      <c r="G1818" t="s">
        <v>276</v>
      </c>
      <c r="H1818">
        <v>7135</v>
      </c>
      <c r="I1818" t="s">
        <v>276</v>
      </c>
      <c r="J1818">
        <v>335</v>
      </c>
      <c r="K1818" t="s">
        <v>276</v>
      </c>
      <c r="L1818" t="s">
        <v>276</v>
      </c>
      <c r="M1818">
        <v>1683043</v>
      </c>
      <c r="N1818">
        <v>18070</v>
      </c>
      <c r="O1818" s="26">
        <v>398193</v>
      </c>
      <c r="P1818" s="26">
        <v>507489</v>
      </c>
      <c r="Q1818" s="26">
        <v>0</v>
      </c>
    </row>
    <row r="1819" spans="1:17">
      <c r="A1819" s="32">
        <v>44485</v>
      </c>
      <c r="B1819" t="s">
        <v>154</v>
      </c>
      <c r="C1819">
        <v>4338</v>
      </c>
      <c r="D1819">
        <v>1098936</v>
      </c>
      <c r="E1819" t="s">
        <v>276</v>
      </c>
      <c r="F1819" t="s">
        <v>276</v>
      </c>
      <c r="G1819" t="s">
        <v>276</v>
      </c>
      <c r="H1819">
        <v>82</v>
      </c>
      <c r="I1819" t="s">
        <v>276</v>
      </c>
      <c r="J1819">
        <v>0</v>
      </c>
      <c r="K1819" t="s">
        <v>276</v>
      </c>
      <c r="L1819" t="s">
        <v>276</v>
      </c>
      <c r="M1819">
        <v>4248</v>
      </c>
      <c r="N1819">
        <v>8</v>
      </c>
      <c r="O1819" s="26">
        <v>0</v>
      </c>
      <c r="P1819" s="26">
        <v>0</v>
      </c>
      <c r="Q1819" s="26">
        <v>0</v>
      </c>
    </row>
    <row r="1820" spans="1:17">
      <c r="A1820" s="32">
        <v>44485</v>
      </c>
      <c r="B1820" t="s">
        <v>155</v>
      </c>
      <c r="C1820">
        <v>15</v>
      </c>
      <c r="D1820">
        <v>829</v>
      </c>
      <c r="E1820" t="s">
        <v>276</v>
      </c>
      <c r="F1820" t="s">
        <v>276</v>
      </c>
      <c r="G1820" t="s">
        <v>276</v>
      </c>
      <c r="H1820">
        <v>0</v>
      </c>
      <c r="I1820" t="s">
        <v>276</v>
      </c>
      <c r="J1820">
        <v>0</v>
      </c>
      <c r="K1820" t="s">
        <v>276</v>
      </c>
      <c r="L1820" t="s">
        <v>276</v>
      </c>
      <c r="M1820">
        <v>15</v>
      </c>
      <c r="N1820">
        <v>0</v>
      </c>
      <c r="O1820" s="26">
        <v>0</v>
      </c>
      <c r="P1820" s="26">
        <v>0</v>
      </c>
      <c r="Q1820" s="26">
        <v>0</v>
      </c>
    </row>
    <row r="1821" spans="1:17">
      <c r="A1821" s="32">
        <v>44486</v>
      </c>
      <c r="B1821" t="s">
        <v>153</v>
      </c>
      <c r="C1821">
        <v>1709948</v>
      </c>
      <c r="D1821">
        <v>24668355</v>
      </c>
      <c r="F1821" t="s">
        <v>276</v>
      </c>
      <c r="G1821" t="s">
        <v>276</v>
      </c>
      <c r="H1821">
        <v>6641</v>
      </c>
      <c r="I1821" t="s">
        <v>276</v>
      </c>
      <c r="J1821">
        <v>317</v>
      </c>
      <c r="K1821" t="s">
        <v>276</v>
      </c>
      <c r="L1821" t="s">
        <v>276</v>
      </c>
      <c r="M1821">
        <v>1684032</v>
      </c>
      <c r="N1821">
        <v>18084</v>
      </c>
      <c r="O1821" s="26">
        <v>1167452</v>
      </c>
      <c r="P1821" s="26">
        <v>1141247</v>
      </c>
      <c r="Q1821" s="26">
        <v>0</v>
      </c>
    </row>
    <row r="1822" spans="1:17">
      <c r="A1822" s="32">
        <v>44486</v>
      </c>
      <c r="B1822" t="s">
        <v>154</v>
      </c>
      <c r="C1822">
        <v>4345</v>
      </c>
      <c r="D1822">
        <v>1101771</v>
      </c>
      <c r="E1822" t="s">
        <v>276</v>
      </c>
      <c r="F1822" t="s">
        <v>276</v>
      </c>
      <c r="G1822" t="s">
        <v>276</v>
      </c>
      <c r="H1822">
        <v>85</v>
      </c>
      <c r="I1822" t="s">
        <v>276</v>
      </c>
      <c r="J1822">
        <v>0</v>
      </c>
      <c r="K1822" t="s">
        <v>276</v>
      </c>
      <c r="L1822" t="s">
        <v>276</v>
      </c>
      <c r="M1822">
        <v>4252</v>
      </c>
      <c r="N1822">
        <v>8</v>
      </c>
      <c r="O1822" s="26">
        <v>0</v>
      </c>
      <c r="P1822" s="26">
        <v>0</v>
      </c>
      <c r="Q1822" s="26">
        <v>0</v>
      </c>
    </row>
    <row r="1823" spans="1:17">
      <c r="A1823" s="32">
        <v>44486</v>
      </c>
      <c r="B1823" t="s">
        <v>155</v>
      </c>
      <c r="C1823">
        <v>15</v>
      </c>
      <c r="D1823">
        <v>829</v>
      </c>
      <c r="E1823" t="s">
        <v>276</v>
      </c>
      <c r="F1823" t="s">
        <v>276</v>
      </c>
      <c r="G1823" t="s">
        <v>276</v>
      </c>
      <c r="H1823">
        <v>0</v>
      </c>
      <c r="I1823" t="s">
        <v>276</v>
      </c>
      <c r="J1823">
        <v>0</v>
      </c>
      <c r="K1823" t="s">
        <v>276</v>
      </c>
      <c r="L1823" t="s">
        <v>276</v>
      </c>
      <c r="M1823">
        <v>15</v>
      </c>
      <c r="N1823">
        <v>0</v>
      </c>
      <c r="O1823" s="26">
        <v>0</v>
      </c>
      <c r="P1823" s="26">
        <v>0</v>
      </c>
      <c r="Q1823" s="26">
        <v>0</v>
      </c>
    </row>
    <row r="1824" spans="1:17">
      <c r="A1824" s="32">
        <v>44487</v>
      </c>
      <c r="B1824" t="s">
        <v>153</v>
      </c>
      <c r="C1824">
        <v>1710356</v>
      </c>
      <c r="D1824">
        <v>24686853</v>
      </c>
      <c r="F1824" t="s">
        <v>276</v>
      </c>
      <c r="G1824" t="s">
        <v>276</v>
      </c>
      <c r="H1824">
        <v>6349</v>
      </c>
      <c r="I1824" t="s">
        <v>276</v>
      </c>
      <c r="J1824">
        <v>312</v>
      </c>
      <c r="K1824" t="s">
        <v>276</v>
      </c>
      <c r="L1824" t="s">
        <v>276</v>
      </c>
      <c r="M1824">
        <v>1684694</v>
      </c>
      <c r="N1824">
        <v>18095</v>
      </c>
      <c r="O1824" s="26">
        <v>176241</v>
      </c>
      <c r="P1824" s="26">
        <v>325892</v>
      </c>
      <c r="Q1824" s="26">
        <v>0</v>
      </c>
    </row>
    <row r="1825" spans="1:17">
      <c r="A1825" s="32">
        <v>44487</v>
      </c>
      <c r="B1825" t="s">
        <v>154</v>
      </c>
      <c r="C1825">
        <v>4349</v>
      </c>
      <c r="D1825">
        <v>1104565</v>
      </c>
      <c r="E1825" t="s">
        <v>276</v>
      </c>
      <c r="F1825" t="s">
        <v>276</v>
      </c>
      <c r="G1825" t="s">
        <v>276</v>
      </c>
      <c r="H1825">
        <v>87</v>
      </c>
      <c r="I1825" t="s">
        <v>276</v>
      </c>
      <c r="J1825">
        <v>0</v>
      </c>
      <c r="K1825" t="s">
        <v>276</v>
      </c>
      <c r="L1825" t="s">
        <v>276</v>
      </c>
      <c r="M1825">
        <v>4254</v>
      </c>
      <c r="N1825">
        <v>8</v>
      </c>
      <c r="O1825" s="26">
        <v>0</v>
      </c>
      <c r="P1825" s="26">
        <v>0</v>
      </c>
      <c r="Q1825" s="26">
        <v>0</v>
      </c>
    </row>
    <row r="1826" spans="1:17">
      <c r="A1826" s="32">
        <v>44487</v>
      </c>
      <c r="B1826" t="s">
        <v>155</v>
      </c>
      <c r="C1826">
        <v>15</v>
      </c>
      <c r="D1826">
        <v>829</v>
      </c>
      <c r="E1826" t="s">
        <v>276</v>
      </c>
      <c r="F1826" t="s">
        <v>276</v>
      </c>
      <c r="G1826" t="s">
        <v>276</v>
      </c>
      <c r="H1826">
        <v>0</v>
      </c>
      <c r="I1826" t="s">
        <v>276</v>
      </c>
      <c r="J1826">
        <v>0</v>
      </c>
      <c r="K1826" t="s">
        <v>276</v>
      </c>
      <c r="L1826" t="s">
        <v>276</v>
      </c>
      <c r="M1826">
        <v>15</v>
      </c>
      <c r="N1826">
        <v>0</v>
      </c>
      <c r="O1826" s="26">
        <v>0</v>
      </c>
      <c r="P1826" s="26">
        <v>0</v>
      </c>
      <c r="Q1826" s="26">
        <v>0</v>
      </c>
    </row>
    <row r="1827" spans="1:17">
      <c r="A1827" s="32">
        <v>44488</v>
      </c>
      <c r="B1827" t="s">
        <v>153</v>
      </c>
      <c r="C1827">
        <v>1710644</v>
      </c>
      <c r="D1827">
        <v>24738643</v>
      </c>
      <c r="F1827" t="s">
        <v>276</v>
      </c>
      <c r="G1827" t="s">
        <v>276</v>
      </c>
      <c r="H1827">
        <v>5944</v>
      </c>
      <c r="I1827" t="s">
        <v>276</v>
      </c>
      <c r="J1827">
        <v>294</v>
      </c>
      <c r="K1827" t="s">
        <v>276</v>
      </c>
      <c r="L1827" t="s">
        <v>276</v>
      </c>
      <c r="M1827">
        <v>1685414</v>
      </c>
      <c r="N1827">
        <v>18113</v>
      </c>
      <c r="O1827" s="26">
        <v>173513</v>
      </c>
      <c r="P1827" s="26">
        <v>355327</v>
      </c>
      <c r="Q1827" s="26">
        <v>0</v>
      </c>
    </row>
    <row r="1828" spans="1:17">
      <c r="A1828" s="32">
        <v>44488</v>
      </c>
      <c r="B1828" t="s">
        <v>154</v>
      </c>
      <c r="C1828">
        <v>4358</v>
      </c>
      <c r="D1828">
        <v>1108614</v>
      </c>
      <c r="E1828" t="s">
        <v>276</v>
      </c>
      <c r="F1828" t="s">
        <v>276</v>
      </c>
      <c r="G1828" t="s">
        <v>276</v>
      </c>
      <c r="H1828">
        <v>87</v>
      </c>
      <c r="I1828" t="s">
        <v>276</v>
      </c>
      <c r="J1828">
        <v>0</v>
      </c>
      <c r="K1828" t="s">
        <v>276</v>
      </c>
      <c r="L1828" t="s">
        <v>276</v>
      </c>
      <c r="M1828">
        <v>4263</v>
      </c>
      <c r="N1828">
        <v>8</v>
      </c>
      <c r="O1828" s="26">
        <v>0</v>
      </c>
      <c r="P1828" s="26">
        <v>0</v>
      </c>
      <c r="Q1828" s="26">
        <v>0</v>
      </c>
    </row>
    <row r="1829" spans="1:17">
      <c r="A1829" s="32">
        <v>44488</v>
      </c>
      <c r="B1829" t="s">
        <v>155</v>
      </c>
      <c r="C1829">
        <v>15</v>
      </c>
      <c r="D1829">
        <v>829</v>
      </c>
      <c r="E1829" t="s">
        <v>276</v>
      </c>
      <c r="F1829" t="s">
        <v>276</v>
      </c>
      <c r="G1829" t="s">
        <v>276</v>
      </c>
      <c r="H1829">
        <v>0</v>
      </c>
      <c r="I1829" t="s">
        <v>276</v>
      </c>
      <c r="J1829">
        <v>0</v>
      </c>
      <c r="K1829" t="s">
        <v>276</v>
      </c>
      <c r="L1829" t="s">
        <v>276</v>
      </c>
      <c r="M1829">
        <v>15</v>
      </c>
      <c r="N1829">
        <v>0</v>
      </c>
      <c r="O1829" s="26">
        <v>0</v>
      </c>
      <c r="P1829" s="26">
        <v>0</v>
      </c>
      <c r="Q1829" s="26">
        <v>0</v>
      </c>
    </row>
    <row r="1830" spans="1:17">
      <c r="A1830" s="32">
        <v>44489</v>
      </c>
      <c r="B1830" t="s">
        <v>153</v>
      </c>
      <c r="C1830">
        <v>1710986</v>
      </c>
      <c r="D1830">
        <v>24790478</v>
      </c>
      <c r="F1830" t="s">
        <v>276</v>
      </c>
      <c r="G1830" t="s">
        <v>276</v>
      </c>
      <c r="H1830">
        <v>5497</v>
      </c>
      <c r="I1830" t="s">
        <v>276</v>
      </c>
      <c r="J1830">
        <v>276</v>
      </c>
      <c r="K1830" t="s">
        <v>276</v>
      </c>
      <c r="L1830" t="s">
        <v>276</v>
      </c>
      <c r="M1830">
        <v>1686195</v>
      </c>
      <c r="N1830">
        <v>18138</v>
      </c>
      <c r="O1830" s="26">
        <v>165303</v>
      </c>
      <c r="P1830" s="26">
        <v>351550</v>
      </c>
      <c r="Q1830" s="26">
        <v>0</v>
      </c>
    </row>
    <row r="1831" spans="1:17">
      <c r="A1831" s="32">
        <v>44489</v>
      </c>
      <c r="B1831" t="s">
        <v>154</v>
      </c>
      <c r="C1831">
        <v>4363</v>
      </c>
      <c r="D1831">
        <v>1110267</v>
      </c>
      <c r="E1831" t="s">
        <v>276</v>
      </c>
      <c r="F1831" t="s">
        <v>276</v>
      </c>
      <c r="G1831" t="s">
        <v>276</v>
      </c>
      <c r="H1831">
        <v>86</v>
      </c>
      <c r="I1831" t="s">
        <v>276</v>
      </c>
      <c r="J1831">
        <v>0</v>
      </c>
      <c r="K1831" t="s">
        <v>276</v>
      </c>
      <c r="L1831" t="s">
        <v>276</v>
      </c>
      <c r="M1831">
        <v>4269</v>
      </c>
      <c r="N1831">
        <v>8</v>
      </c>
      <c r="O1831" s="26">
        <v>0</v>
      </c>
      <c r="P1831" s="26">
        <v>0</v>
      </c>
      <c r="Q1831" s="26">
        <v>0</v>
      </c>
    </row>
    <row r="1832" spans="1:17">
      <c r="A1832" s="32">
        <v>44489</v>
      </c>
      <c r="B1832" t="s">
        <v>155</v>
      </c>
      <c r="C1832">
        <v>15</v>
      </c>
      <c r="D1832">
        <v>829</v>
      </c>
      <c r="E1832" t="s">
        <v>276</v>
      </c>
      <c r="F1832" t="s">
        <v>276</v>
      </c>
      <c r="G1832" t="s">
        <v>276</v>
      </c>
      <c r="H1832">
        <v>0</v>
      </c>
      <c r="I1832" t="s">
        <v>276</v>
      </c>
      <c r="J1832">
        <v>0</v>
      </c>
      <c r="K1832" t="s">
        <v>276</v>
      </c>
      <c r="L1832" t="s">
        <v>276</v>
      </c>
      <c r="M1832">
        <v>15</v>
      </c>
      <c r="N1832">
        <v>0</v>
      </c>
      <c r="O1832" s="26">
        <v>0</v>
      </c>
      <c r="P1832" s="26">
        <v>0</v>
      </c>
      <c r="Q1832" s="26">
        <v>0</v>
      </c>
    </row>
    <row r="1833" spans="1:17">
      <c r="A1833" s="32">
        <v>44490</v>
      </c>
      <c r="B1833" t="s">
        <v>153</v>
      </c>
      <c r="C1833">
        <v>1711355</v>
      </c>
      <c r="D1833">
        <v>24858114</v>
      </c>
      <c r="F1833" t="s">
        <v>276</v>
      </c>
      <c r="G1833" t="s">
        <v>276</v>
      </c>
      <c r="H1833">
        <v>5079</v>
      </c>
      <c r="I1833" t="s">
        <v>276</v>
      </c>
      <c r="J1833">
        <v>260</v>
      </c>
      <c r="K1833" t="s">
        <v>276</v>
      </c>
      <c r="L1833" t="s">
        <v>276</v>
      </c>
      <c r="M1833">
        <v>1686759</v>
      </c>
      <c r="N1833">
        <v>18149</v>
      </c>
      <c r="O1833" s="26">
        <v>148152</v>
      </c>
      <c r="P1833" s="26">
        <v>336936</v>
      </c>
      <c r="Q1833" s="26">
        <v>0</v>
      </c>
    </row>
    <row r="1834" spans="1:17">
      <c r="A1834" s="32">
        <v>44490</v>
      </c>
      <c r="B1834" t="s">
        <v>154</v>
      </c>
      <c r="C1834">
        <v>4367</v>
      </c>
      <c r="D1834">
        <v>1112286</v>
      </c>
      <c r="E1834" t="s">
        <v>276</v>
      </c>
      <c r="F1834" t="s">
        <v>276</v>
      </c>
      <c r="G1834" t="s">
        <v>276</v>
      </c>
      <c r="H1834">
        <v>87</v>
      </c>
      <c r="I1834" t="s">
        <v>276</v>
      </c>
      <c r="J1834">
        <v>0</v>
      </c>
      <c r="K1834" t="s">
        <v>276</v>
      </c>
      <c r="L1834" t="s">
        <v>276</v>
      </c>
      <c r="M1834">
        <v>4272</v>
      </c>
      <c r="N1834">
        <v>8</v>
      </c>
      <c r="O1834" s="26">
        <v>0</v>
      </c>
      <c r="P1834" s="26">
        <v>0</v>
      </c>
      <c r="Q1834" s="26">
        <v>0</v>
      </c>
    </row>
    <row r="1835" spans="1:17">
      <c r="A1835" s="32">
        <v>44490</v>
      </c>
      <c r="B1835" t="s">
        <v>155</v>
      </c>
      <c r="C1835">
        <v>15</v>
      </c>
      <c r="D1835">
        <v>829</v>
      </c>
      <c r="E1835" t="s">
        <v>276</v>
      </c>
      <c r="F1835" t="s">
        <v>276</v>
      </c>
      <c r="G1835" t="s">
        <v>276</v>
      </c>
      <c r="H1835">
        <v>0</v>
      </c>
      <c r="I1835" t="s">
        <v>276</v>
      </c>
      <c r="J1835">
        <v>0</v>
      </c>
      <c r="K1835" t="s">
        <v>276</v>
      </c>
      <c r="L1835" t="s">
        <v>276</v>
      </c>
      <c r="M1835">
        <v>15</v>
      </c>
      <c r="N1835">
        <v>0</v>
      </c>
      <c r="O1835" s="26">
        <v>0</v>
      </c>
      <c r="P1835" s="26">
        <v>0</v>
      </c>
      <c r="Q1835" s="26">
        <v>0</v>
      </c>
    </row>
    <row r="1836" spans="1:17">
      <c r="A1836" s="32">
        <v>44491</v>
      </c>
      <c r="B1836" t="s">
        <v>153</v>
      </c>
      <c r="C1836">
        <v>1711695</v>
      </c>
      <c r="D1836">
        <v>24906086</v>
      </c>
      <c r="F1836" t="s">
        <v>276</v>
      </c>
      <c r="G1836" t="s">
        <v>276</v>
      </c>
      <c r="H1836">
        <v>4774</v>
      </c>
      <c r="I1836" t="s">
        <v>276</v>
      </c>
      <c r="J1836">
        <v>217</v>
      </c>
      <c r="K1836" t="s">
        <v>276</v>
      </c>
      <c r="L1836" t="s">
        <v>276</v>
      </c>
      <c r="M1836">
        <v>1687400</v>
      </c>
      <c r="N1836">
        <v>18165</v>
      </c>
      <c r="O1836" s="26">
        <v>193845</v>
      </c>
      <c r="P1836" s="26">
        <v>414009</v>
      </c>
      <c r="Q1836" s="26">
        <v>0</v>
      </c>
    </row>
    <row r="1837" spans="1:17">
      <c r="A1837" s="32">
        <v>44491</v>
      </c>
      <c r="B1837" t="s">
        <v>154</v>
      </c>
      <c r="C1837">
        <v>4378</v>
      </c>
      <c r="D1837">
        <v>1114978</v>
      </c>
      <c r="E1837" t="s">
        <v>276</v>
      </c>
      <c r="F1837" t="s">
        <v>276</v>
      </c>
      <c r="G1837" t="s">
        <v>276</v>
      </c>
      <c r="H1837">
        <v>97</v>
      </c>
      <c r="I1837" t="s">
        <v>276</v>
      </c>
      <c r="J1837">
        <v>0</v>
      </c>
      <c r="K1837" t="s">
        <v>276</v>
      </c>
      <c r="L1837" t="s">
        <v>276</v>
      </c>
      <c r="M1837">
        <v>4273</v>
      </c>
      <c r="N1837">
        <v>8</v>
      </c>
      <c r="O1837" s="26">
        <v>0</v>
      </c>
      <c r="P1837" s="26">
        <v>0</v>
      </c>
      <c r="Q1837" s="26">
        <v>0</v>
      </c>
    </row>
    <row r="1838" spans="1:17">
      <c r="A1838" s="32">
        <v>44491</v>
      </c>
      <c r="B1838" t="s">
        <v>155</v>
      </c>
      <c r="C1838">
        <v>15</v>
      </c>
      <c r="D1838">
        <v>829</v>
      </c>
      <c r="E1838" t="s">
        <v>276</v>
      </c>
      <c r="F1838" t="s">
        <v>276</v>
      </c>
      <c r="G1838" t="s">
        <v>276</v>
      </c>
      <c r="H1838">
        <v>0</v>
      </c>
      <c r="I1838" t="s">
        <v>276</v>
      </c>
      <c r="J1838">
        <v>0</v>
      </c>
      <c r="K1838" t="s">
        <v>276</v>
      </c>
      <c r="L1838" t="s">
        <v>276</v>
      </c>
      <c r="M1838">
        <v>15</v>
      </c>
      <c r="N1838">
        <v>0</v>
      </c>
      <c r="O1838" s="26">
        <v>0</v>
      </c>
      <c r="P1838" s="26">
        <v>0</v>
      </c>
      <c r="Q1838" s="26">
        <v>0</v>
      </c>
    </row>
    <row r="1839" spans="1:17">
      <c r="A1839" s="32">
        <v>44492</v>
      </c>
      <c r="B1839" t="s">
        <v>153</v>
      </c>
      <c r="C1839">
        <v>1711999</v>
      </c>
      <c r="D1839">
        <v>24934346</v>
      </c>
      <c r="F1839" t="s">
        <v>276</v>
      </c>
      <c r="G1839" t="s">
        <v>276</v>
      </c>
      <c r="H1839">
        <v>4389</v>
      </c>
      <c r="I1839" t="s">
        <v>276</v>
      </c>
      <c r="J1839">
        <v>208</v>
      </c>
      <c r="K1839" t="s">
        <v>276</v>
      </c>
      <c r="L1839" t="s">
        <v>276</v>
      </c>
      <c r="M1839">
        <v>1688124</v>
      </c>
      <c r="N1839">
        <v>18175</v>
      </c>
      <c r="O1839" s="26">
        <v>265533</v>
      </c>
      <c r="P1839" s="26">
        <v>552915</v>
      </c>
      <c r="Q1839" s="26">
        <v>0</v>
      </c>
    </row>
    <row r="1840" spans="1:17">
      <c r="A1840" s="32">
        <v>44492</v>
      </c>
      <c r="B1840" t="s">
        <v>154</v>
      </c>
      <c r="C1840">
        <v>4379</v>
      </c>
      <c r="D1840">
        <v>1117343</v>
      </c>
      <c r="E1840" t="s">
        <v>276</v>
      </c>
      <c r="F1840" t="s">
        <v>276</v>
      </c>
      <c r="G1840" t="s">
        <v>276</v>
      </c>
      <c r="H1840">
        <v>82</v>
      </c>
      <c r="I1840" t="s">
        <v>276</v>
      </c>
      <c r="J1840">
        <v>0</v>
      </c>
      <c r="K1840" t="s">
        <v>276</v>
      </c>
      <c r="L1840" t="s">
        <v>276</v>
      </c>
      <c r="M1840">
        <v>4289</v>
      </c>
      <c r="N1840">
        <v>8</v>
      </c>
      <c r="O1840" s="26">
        <v>0</v>
      </c>
      <c r="P1840" s="26">
        <v>0</v>
      </c>
      <c r="Q1840" s="26">
        <v>0</v>
      </c>
    </row>
    <row r="1841" spans="1:17">
      <c r="A1841" s="32">
        <v>44492</v>
      </c>
      <c r="B1841" t="s">
        <v>155</v>
      </c>
      <c r="C1841">
        <v>15</v>
      </c>
      <c r="D1841">
        <v>829</v>
      </c>
      <c r="E1841" t="s">
        <v>276</v>
      </c>
      <c r="F1841" t="s">
        <v>276</v>
      </c>
      <c r="G1841" t="s">
        <v>276</v>
      </c>
      <c r="H1841">
        <v>0</v>
      </c>
      <c r="I1841" t="s">
        <v>276</v>
      </c>
      <c r="J1841">
        <v>0</v>
      </c>
      <c r="K1841" t="s">
        <v>276</v>
      </c>
      <c r="L1841" t="s">
        <v>276</v>
      </c>
      <c r="M1841">
        <v>15</v>
      </c>
      <c r="N1841">
        <v>0</v>
      </c>
      <c r="O1841" s="26">
        <v>0</v>
      </c>
      <c r="P1841" s="26">
        <v>0</v>
      </c>
      <c r="Q1841" s="26">
        <v>0</v>
      </c>
    </row>
    <row r="1842" spans="1:17">
      <c r="A1842" s="32">
        <v>44493</v>
      </c>
      <c r="B1842" t="s">
        <v>153</v>
      </c>
      <c r="C1842">
        <v>1712290</v>
      </c>
      <c r="D1842">
        <v>24977089</v>
      </c>
      <c r="F1842" t="s">
        <v>276</v>
      </c>
      <c r="G1842" t="s">
        <v>276</v>
      </c>
      <c r="H1842">
        <v>4101</v>
      </c>
      <c r="I1842" t="s">
        <v>276</v>
      </c>
      <c r="J1842">
        <v>208</v>
      </c>
      <c r="K1842" t="s">
        <v>276</v>
      </c>
      <c r="L1842" t="s">
        <v>276</v>
      </c>
      <c r="M1842">
        <v>1688713</v>
      </c>
      <c r="N1842">
        <v>18183</v>
      </c>
      <c r="O1842" s="26">
        <v>966376</v>
      </c>
      <c r="P1842" s="26">
        <v>1019451</v>
      </c>
      <c r="Q1842" s="26">
        <v>0</v>
      </c>
    </row>
    <row r="1843" spans="1:17">
      <c r="A1843" s="32">
        <v>44493</v>
      </c>
      <c r="B1843" t="s">
        <v>154</v>
      </c>
      <c r="C1843">
        <v>4387</v>
      </c>
      <c r="D1843">
        <v>1120386</v>
      </c>
      <c r="E1843" t="s">
        <v>276</v>
      </c>
      <c r="F1843" t="s">
        <v>276</v>
      </c>
      <c r="G1843" t="s">
        <v>276</v>
      </c>
      <c r="H1843">
        <v>88</v>
      </c>
      <c r="I1843" t="s">
        <v>276</v>
      </c>
      <c r="J1843">
        <v>0</v>
      </c>
      <c r="K1843" t="s">
        <v>276</v>
      </c>
      <c r="L1843" t="s">
        <v>276</v>
      </c>
      <c r="M1843">
        <v>4291</v>
      </c>
      <c r="N1843">
        <v>8</v>
      </c>
      <c r="O1843" s="26">
        <v>0</v>
      </c>
      <c r="P1843" s="26">
        <v>0</v>
      </c>
      <c r="Q1843" s="26">
        <v>0</v>
      </c>
    </row>
    <row r="1844" spans="1:17">
      <c r="A1844" s="32">
        <v>44493</v>
      </c>
      <c r="B1844" t="s">
        <v>155</v>
      </c>
      <c r="C1844">
        <v>15</v>
      </c>
      <c r="D1844">
        <v>829</v>
      </c>
      <c r="E1844" t="s">
        <v>276</v>
      </c>
      <c r="F1844" t="s">
        <v>276</v>
      </c>
      <c r="G1844" t="s">
        <v>276</v>
      </c>
      <c r="H1844">
        <v>0</v>
      </c>
      <c r="I1844" t="s">
        <v>276</v>
      </c>
      <c r="J1844">
        <v>0</v>
      </c>
      <c r="K1844" t="s">
        <v>276</v>
      </c>
      <c r="L1844" t="s">
        <v>276</v>
      </c>
      <c r="M1844">
        <v>15</v>
      </c>
      <c r="N1844">
        <v>0</v>
      </c>
      <c r="O1844" s="26">
        <v>0</v>
      </c>
      <c r="P1844" s="26">
        <v>0</v>
      </c>
      <c r="Q1844" s="26">
        <v>0</v>
      </c>
    </row>
    <row r="1845" spans="1:17">
      <c r="A1845" s="32">
        <v>44494</v>
      </c>
      <c r="B1845" t="s">
        <v>153</v>
      </c>
      <c r="C1845">
        <v>1712529</v>
      </c>
      <c r="D1845">
        <v>24996573</v>
      </c>
      <c r="F1845" t="s">
        <v>276</v>
      </c>
      <c r="G1845" t="s">
        <v>276</v>
      </c>
      <c r="H1845">
        <v>3917</v>
      </c>
      <c r="I1845" t="s">
        <v>276</v>
      </c>
      <c r="J1845">
        <v>202</v>
      </c>
      <c r="K1845" t="s">
        <v>276</v>
      </c>
      <c r="L1845" t="s">
        <v>276</v>
      </c>
      <c r="M1845">
        <v>1689105</v>
      </c>
      <c r="N1845">
        <v>18191</v>
      </c>
      <c r="O1845" s="26">
        <v>109833</v>
      </c>
      <c r="P1845" s="26">
        <v>309089</v>
      </c>
      <c r="Q1845" s="26">
        <v>0</v>
      </c>
    </row>
    <row r="1846" spans="1:17">
      <c r="A1846" s="32">
        <v>44494</v>
      </c>
      <c r="B1846" t="s">
        <v>154</v>
      </c>
      <c r="C1846">
        <v>4394</v>
      </c>
      <c r="D1846">
        <v>1123074</v>
      </c>
      <c r="E1846" t="s">
        <v>276</v>
      </c>
      <c r="F1846" t="s">
        <v>276</v>
      </c>
      <c r="G1846" t="s">
        <v>276</v>
      </c>
      <c r="H1846">
        <v>93</v>
      </c>
      <c r="I1846" t="s">
        <v>276</v>
      </c>
      <c r="J1846">
        <v>0</v>
      </c>
      <c r="K1846" t="s">
        <v>276</v>
      </c>
      <c r="L1846" t="s">
        <v>276</v>
      </c>
      <c r="M1846">
        <v>4293</v>
      </c>
      <c r="N1846">
        <v>8</v>
      </c>
      <c r="O1846" s="26">
        <v>0</v>
      </c>
      <c r="P1846" s="26">
        <v>0</v>
      </c>
      <c r="Q1846" s="26">
        <v>0</v>
      </c>
    </row>
    <row r="1847" spans="1:17">
      <c r="A1847" s="32">
        <v>44494</v>
      </c>
      <c r="B1847" t="s">
        <v>155</v>
      </c>
      <c r="C1847">
        <v>15</v>
      </c>
      <c r="D1847">
        <v>829</v>
      </c>
      <c r="E1847" t="s">
        <v>276</v>
      </c>
      <c r="F1847" t="s">
        <v>276</v>
      </c>
      <c r="G1847" t="s">
        <v>276</v>
      </c>
      <c r="H1847">
        <v>0</v>
      </c>
      <c r="I1847" t="s">
        <v>276</v>
      </c>
      <c r="J1847">
        <v>0</v>
      </c>
      <c r="K1847" t="s">
        <v>276</v>
      </c>
      <c r="L1847" t="s">
        <v>276</v>
      </c>
      <c r="M1847">
        <v>15</v>
      </c>
      <c r="N1847">
        <v>0</v>
      </c>
      <c r="O1847" s="26">
        <v>0</v>
      </c>
      <c r="P1847" s="26">
        <v>0</v>
      </c>
      <c r="Q1847" s="26">
        <v>0</v>
      </c>
    </row>
    <row r="1848" spans="1:17">
      <c r="A1848" s="32">
        <v>44495</v>
      </c>
      <c r="B1848" t="s">
        <v>153</v>
      </c>
      <c r="C1848">
        <v>1712689</v>
      </c>
      <c r="D1848">
        <v>25055752</v>
      </c>
      <c r="F1848" t="s">
        <v>276</v>
      </c>
      <c r="G1848" t="s">
        <v>276</v>
      </c>
      <c r="H1848">
        <v>3691</v>
      </c>
      <c r="I1848" t="s">
        <v>276</v>
      </c>
      <c r="J1848">
        <v>197</v>
      </c>
      <c r="K1848" t="s">
        <v>276</v>
      </c>
      <c r="L1848" t="s">
        <v>276</v>
      </c>
      <c r="M1848">
        <v>1689510</v>
      </c>
      <c r="N1848">
        <v>18199</v>
      </c>
      <c r="O1848" s="26">
        <v>113245</v>
      </c>
      <c r="P1848" s="26">
        <v>317248</v>
      </c>
      <c r="Q1848" s="26">
        <v>0</v>
      </c>
    </row>
    <row r="1849" spans="1:17">
      <c r="A1849" s="32">
        <v>44495</v>
      </c>
      <c r="B1849" t="s">
        <v>154</v>
      </c>
      <c r="C1849">
        <v>4404</v>
      </c>
      <c r="D1849">
        <v>1126706</v>
      </c>
      <c r="E1849" t="s">
        <v>276</v>
      </c>
      <c r="F1849" t="s">
        <v>276</v>
      </c>
      <c r="G1849" t="s">
        <v>276</v>
      </c>
      <c r="H1849">
        <v>91</v>
      </c>
      <c r="I1849" t="s">
        <v>276</v>
      </c>
      <c r="J1849">
        <v>0</v>
      </c>
      <c r="K1849" t="s">
        <v>276</v>
      </c>
      <c r="L1849" t="s">
        <v>276</v>
      </c>
      <c r="M1849">
        <v>4301</v>
      </c>
      <c r="N1849">
        <v>8</v>
      </c>
      <c r="O1849" s="26">
        <v>0</v>
      </c>
      <c r="P1849" s="26">
        <v>0</v>
      </c>
      <c r="Q1849" s="26">
        <v>0</v>
      </c>
    </row>
    <row r="1850" spans="1:17">
      <c r="A1850" s="32">
        <v>44495</v>
      </c>
      <c r="B1850" t="s">
        <v>155</v>
      </c>
      <c r="C1850">
        <v>15</v>
      </c>
      <c r="D1850">
        <v>829</v>
      </c>
      <c r="E1850" t="s">
        <v>276</v>
      </c>
      <c r="F1850" t="s">
        <v>276</v>
      </c>
      <c r="G1850" t="s">
        <v>276</v>
      </c>
      <c r="H1850">
        <v>0</v>
      </c>
      <c r="I1850" t="s">
        <v>276</v>
      </c>
      <c r="J1850">
        <v>0</v>
      </c>
      <c r="K1850" t="s">
        <v>276</v>
      </c>
      <c r="L1850" t="s">
        <v>276</v>
      </c>
      <c r="M1850">
        <v>15</v>
      </c>
      <c r="N1850">
        <v>0</v>
      </c>
      <c r="O1850" s="26">
        <v>0</v>
      </c>
      <c r="P1850" s="26">
        <v>0</v>
      </c>
      <c r="Q1850" s="26">
        <v>0</v>
      </c>
    </row>
    <row r="1851" spans="1:17">
      <c r="A1851" s="32">
        <v>44496</v>
      </c>
      <c r="B1851" t="s">
        <v>153</v>
      </c>
      <c r="C1851">
        <v>1712947</v>
      </c>
      <c r="D1851">
        <v>25109084</v>
      </c>
      <c r="F1851" t="s">
        <v>276</v>
      </c>
      <c r="G1851" t="s">
        <v>276</v>
      </c>
      <c r="H1851">
        <v>3317</v>
      </c>
      <c r="I1851" t="s">
        <v>276</v>
      </c>
      <c r="J1851">
        <v>184</v>
      </c>
      <c r="K1851" t="s">
        <v>276</v>
      </c>
      <c r="L1851" t="s">
        <v>276</v>
      </c>
      <c r="M1851">
        <v>1690128</v>
      </c>
      <c r="N1851">
        <v>18213</v>
      </c>
      <c r="O1851" s="26">
        <v>105646</v>
      </c>
      <c r="P1851" s="26">
        <v>301551</v>
      </c>
      <c r="Q1851" s="26">
        <v>0</v>
      </c>
    </row>
    <row r="1852" spans="1:17">
      <c r="A1852" s="32">
        <v>44496</v>
      </c>
      <c r="B1852" t="s">
        <v>154</v>
      </c>
      <c r="C1852">
        <v>4405</v>
      </c>
      <c r="D1852">
        <v>1128806</v>
      </c>
      <c r="E1852" t="s">
        <v>276</v>
      </c>
      <c r="F1852" t="s">
        <v>276</v>
      </c>
      <c r="G1852" t="s">
        <v>276</v>
      </c>
      <c r="H1852">
        <v>88</v>
      </c>
      <c r="I1852" t="s">
        <v>276</v>
      </c>
      <c r="J1852">
        <v>0</v>
      </c>
      <c r="K1852" t="s">
        <v>276</v>
      </c>
      <c r="L1852" t="s">
        <v>276</v>
      </c>
      <c r="M1852">
        <v>4309</v>
      </c>
      <c r="N1852">
        <v>8</v>
      </c>
      <c r="O1852" s="26">
        <v>0</v>
      </c>
      <c r="P1852" s="26">
        <v>0</v>
      </c>
      <c r="Q1852" s="26">
        <v>0</v>
      </c>
    </row>
    <row r="1853" spans="1:17">
      <c r="A1853" s="32">
        <v>44496</v>
      </c>
      <c r="B1853" t="s">
        <v>155</v>
      </c>
      <c r="C1853">
        <v>15</v>
      </c>
      <c r="D1853">
        <v>829</v>
      </c>
      <c r="E1853" t="s">
        <v>276</v>
      </c>
      <c r="F1853" t="s">
        <v>276</v>
      </c>
      <c r="G1853" t="s">
        <v>276</v>
      </c>
      <c r="H1853">
        <v>0</v>
      </c>
      <c r="I1853" t="s">
        <v>276</v>
      </c>
      <c r="J1853">
        <v>0</v>
      </c>
      <c r="K1853" t="s">
        <v>276</v>
      </c>
      <c r="L1853" t="s">
        <v>276</v>
      </c>
      <c r="M1853">
        <v>15</v>
      </c>
      <c r="N1853">
        <v>0</v>
      </c>
      <c r="O1853" s="26">
        <v>0</v>
      </c>
      <c r="P1853" s="26">
        <v>0</v>
      </c>
      <c r="Q1853" s="26">
        <v>0</v>
      </c>
    </row>
    <row r="1854" spans="1:17">
      <c r="A1854" s="32">
        <v>44497</v>
      </c>
      <c r="B1854" t="s">
        <v>153</v>
      </c>
      <c r="C1854">
        <v>1713287</v>
      </c>
      <c r="D1854">
        <v>25165982</v>
      </c>
      <c r="F1854" t="s">
        <v>276</v>
      </c>
      <c r="G1854" t="s">
        <v>276</v>
      </c>
      <c r="H1854">
        <v>3172</v>
      </c>
      <c r="I1854" t="s">
        <v>276</v>
      </c>
      <c r="J1854">
        <v>177</v>
      </c>
      <c r="K1854" t="s">
        <v>276</v>
      </c>
      <c r="L1854" t="s">
        <v>276</v>
      </c>
      <c r="M1854">
        <v>1690595</v>
      </c>
      <c r="N1854">
        <v>18220</v>
      </c>
      <c r="O1854" s="26">
        <v>102484</v>
      </c>
      <c r="P1854" s="26">
        <v>289842</v>
      </c>
      <c r="Q1854" s="26">
        <v>0</v>
      </c>
    </row>
    <row r="1855" spans="1:17">
      <c r="A1855" s="32">
        <v>44497</v>
      </c>
      <c r="B1855" t="s">
        <v>154</v>
      </c>
      <c r="C1855">
        <v>4407</v>
      </c>
      <c r="D1855">
        <v>1130629</v>
      </c>
      <c r="E1855" t="s">
        <v>276</v>
      </c>
      <c r="F1855" t="s">
        <v>276</v>
      </c>
      <c r="G1855" t="s">
        <v>276</v>
      </c>
      <c r="H1855">
        <v>80</v>
      </c>
      <c r="I1855" t="s">
        <v>276</v>
      </c>
      <c r="J1855">
        <v>0</v>
      </c>
      <c r="K1855" t="s">
        <v>276</v>
      </c>
      <c r="L1855" t="s">
        <v>276</v>
      </c>
      <c r="M1855">
        <v>4319</v>
      </c>
      <c r="N1855">
        <v>8</v>
      </c>
      <c r="O1855" s="26">
        <v>0</v>
      </c>
      <c r="P1855" s="26">
        <v>0</v>
      </c>
      <c r="Q1855" s="26">
        <v>0</v>
      </c>
    </row>
    <row r="1856" spans="1:17">
      <c r="A1856" s="32">
        <v>44497</v>
      </c>
      <c r="B1856" t="s">
        <v>155</v>
      </c>
      <c r="C1856">
        <v>15</v>
      </c>
      <c r="D1856">
        <v>829</v>
      </c>
      <c r="E1856" t="s">
        <v>276</v>
      </c>
      <c r="F1856" t="s">
        <v>276</v>
      </c>
      <c r="G1856" t="s">
        <v>276</v>
      </c>
      <c r="H1856">
        <v>0</v>
      </c>
      <c r="I1856" t="s">
        <v>276</v>
      </c>
      <c r="J1856">
        <v>0</v>
      </c>
      <c r="K1856" t="s">
        <v>276</v>
      </c>
      <c r="L1856" t="s">
        <v>276</v>
      </c>
      <c r="M1856">
        <v>15</v>
      </c>
      <c r="N1856">
        <v>0</v>
      </c>
      <c r="O1856" s="26">
        <v>0</v>
      </c>
      <c r="P1856" s="26">
        <v>0</v>
      </c>
      <c r="Q1856" s="26">
        <v>0</v>
      </c>
    </row>
    <row r="1857" spans="1:17">
      <c r="A1857" s="32">
        <v>44498</v>
      </c>
      <c r="B1857" t="s">
        <v>153</v>
      </c>
      <c r="C1857">
        <v>1713552</v>
      </c>
      <c r="D1857">
        <v>25222010</v>
      </c>
      <c r="F1857" t="s">
        <v>276</v>
      </c>
      <c r="G1857" t="s">
        <v>276</v>
      </c>
      <c r="H1857">
        <v>3031</v>
      </c>
      <c r="I1857" t="s">
        <v>276</v>
      </c>
      <c r="J1857">
        <v>145</v>
      </c>
      <c r="K1857" t="s">
        <v>276</v>
      </c>
      <c r="L1857" t="s">
        <v>276</v>
      </c>
      <c r="M1857">
        <v>1691017</v>
      </c>
      <c r="N1857">
        <v>18229</v>
      </c>
      <c r="O1857" s="26">
        <v>130807</v>
      </c>
      <c r="P1857" s="26">
        <v>371165</v>
      </c>
      <c r="Q1857" s="26">
        <v>0</v>
      </c>
    </row>
    <row r="1858" spans="1:17">
      <c r="A1858" s="32">
        <v>44498</v>
      </c>
      <c r="B1858" t="s">
        <v>154</v>
      </c>
      <c r="C1858">
        <v>4413</v>
      </c>
      <c r="D1858">
        <v>1133167</v>
      </c>
      <c r="E1858" t="s">
        <v>276</v>
      </c>
      <c r="F1858" t="s">
        <v>276</v>
      </c>
      <c r="G1858" t="s">
        <v>276</v>
      </c>
      <c r="H1858">
        <v>73</v>
      </c>
      <c r="I1858" t="s">
        <v>276</v>
      </c>
      <c r="J1858">
        <v>0</v>
      </c>
      <c r="K1858" t="s">
        <v>276</v>
      </c>
      <c r="L1858" t="s">
        <v>276</v>
      </c>
      <c r="M1858">
        <v>4332</v>
      </c>
      <c r="N1858">
        <v>8</v>
      </c>
      <c r="O1858" s="26">
        <v>0</v>
      </c>
      <c r="P1858" s="26">
        <v>0</v>
      </c>
      <c r="Q1858" s="26">
        <v>0</v>
      </c>
    </row>
    <row r="1859" spans="1:17">
      <c r="A1859" s="32">
        <v>44498</v>
      </c>
      <c r="B1859" t="s">
        <v>155</v>
      </c>
      <c r="C1859">
        <v>15</v>
      </c>
      <c r="D1859">
        <v>829</v>
      </c>
      <c r="E1859" t="s">
        <v>276</v>
      </c>
      <c r="F1859" t="s">
        <v>276</v>
      </c>
      <c r="G1859" t="s">
        <v>276</v>
      </c>
      <c r="H1859">
        <v>0</v>
      </c>
      <c r="I1859" t="s">
        <v>276</v>
      </c>
      <c r="J1859">
        <v>0</v>
      </c>
      <c r="K1859" t="s">
        <v>276</v>
      </c>
      <c r="L1859" t="s">
        <v>276</v>
      </c>
      <c r="M1859">
        <v>15</v>
      </c>
      <c r="N1859">
        <v>0</v>
      </c>
      <c r="O1859" s="26">
        <v>0</v>
      </c>
      <c r="P1859" s="26">
        <v>0</v>
      </c>
      <c r="Q1859" s="26">
        <v>0</v>
      </c>
    </row>
    <row r="1860" spans="1:17">
      <c r="A1860" s="32">
        <v>44499</v>
      </c>
      <c r="B1860" t="s">
        <v>153</v>
      </c>
      <c r="C1860">
        <v>1717896</v>
      </c>
      <c r="D1860">
        <v>25285007</v>
      </c>
      <c r="F1860" t="s">
        <v>276</v>
      </c>
      <c r="G1860" t="s">
        <v>276</v>
      </c>
      <c r="H1860">
        <v>2853</v>
      </c>
      <c r="I1860" t="s">
        <v>276</v>
      </c>
      <c r="J1860">
        <v>134</v>
      </c>
      <c r="K1860" t="s">
        <v>276</v>
      </c>
      <c r="L1860" t="s">
        <v>276</v>
      </c>
      <c r="M1860">
        <v>1695501</v>
      </c>
      <c r="N1860">
        <v>18245</v>
      </c>
      <c r="O1860" s="26">
        <v>181914</v>
      </c>
      <c r="P1860" s="26">
        <v>494558</v>
      </c>
      <c r="Q1860" s="26">
        <v>0</v>
      </c>
    </row>
    <row r="1861" spans="1:17">
      <c r="A1861" s="32">
        <v>44499</v>
      </c>
      <c r="B1861" t="s">
        <v>154</v>
      </c>
      <c r="C1861">
        <v>4414</v>
      </c>
      <c r="D1861">
        <v>1135801</v>
      </c>
      <c r="E1861" t="s">
        <v>276</v>
      </c>
      <c r="F1861" t="s">
        <v>276</v>
      </c>
      <c r="G1861" t="s">
        <v>276</v>
      </c>
      <c r="H1861">
        <v>60</v>
      </c>
      <c r="I1861" t="s">
        <v>276</v>
      </c>
      <c r="J1861">
        <v>0</v>
      </c>
      <c r="K1861" t="s">
        <v>276</v>
      </c>
      <c r="L1861" t="s">
        <v>276</v>
      </c>
      <c r="M1861">
        <v>4346</v>
      </c>
      <c r="N1861">
        <v>8</v>
      </c>
      <c r="O1861" s="26">
        <v>0</v>
      </c>
      <c r="P1861" s="26">
        <v>0</v>
      </c>
      <c r="Q1861" s="26">
        <v>0</v>
      </c>
    </row>
    <row r="1862" spans="1:17">
      <c r="A1862" s="32">
        <v>44499</v>
      </c>
      <c r="B1862" t="s">
        <v>155</v>
      </c>
      <c r="C1862">
        <v>15</v>
      </c>
      <c r="D1862">
        <v>829</v>
      </c>
      <c r="E1862" t="s">
        <v>276</v>
      </c>
      <c r="F1862" t="s">
        <v>276</v>
      </c>
      <c r="G1862" t="s">
        <v>276</v>
      </c>
      <c r="H1862">
        <v>0</v>
      </c>
      <c r="I1862" t="s">
        <v>276</v>
      </c>
      <c r="J1862">
        <v>0</v>
      </c>
      <c r="K1862" t="s">
        <v>276</v>
      </c>
      <c r="L1862" t="s">
        <v>276</v>
      </c>
      <c r="M1862">
        <v>15</v>
      </c>
      <c r="N1862">
        <v>0</v>
      </c>
      <c r="O1862" s="26">
        <v>0</v>
      </c>
      <c r="P1862" s="26">
        <v>0</v>
      </c>
      <c r="Q1862" s="26">
        <v>0</v>
      </c>
    </row>
    <row r="1863" spans="1:17">
      <c r="A1863" s="32">
        <v>44500</v>
      </c>
      <c r="B1863" t="s">
        <v>153</v>
      </c>
      <c r="C1863">
        <v>1718177</v>
      </c>
      <c r="D1863">
        <v>25327067</v>
      </c>
      <c r="F1863" t="s">
        <v>276</v>
      </c>
      <c r="G1863" t="s">
        <v>276</v>
      </c>
      <c r="H1863">
        <v>2776</v>
      </c>
      <c r="I1863" t="s">
        <v>276</v>
      </c>
      <c r="J1863">
        <v>124</v>
      </c>
      <c r="K1863" t="s">
        <v>276</v>
      </c>
      <c r="L1863" t="s">
        <v>276</v>
      </c>
      <c r="M1863">
        <v>1695832</v>
      </c>
      <c r="N1863">
        <v>18253</v>
      </c>
      <c r="O1863" s="26">
        <v>812242</v>
      </c>
      <c r="P1863" s="26">
        <v>828770</v>
      </c>
      <c r="Q1863" s="26">
        <v>0</v>
      </c>
    </row>
    <row r="1864" spans="1:17">
      <c r="A1864" s="32">
        <v>44500</v>
      </c>
      <c r="B1864" t="s">
        <v>154</v>
      </c>
      <c r="C1864">
        <v>4418</v>
      </c>
      <c r="D1864">
        <v>1139092</v>
      </c>
      <c r="E1864" t="s">
        <v>276</v>
      </c>
      <c r="F1864" t="s">
        <v>276</v>
      </c>
      <c r="G1864" t="s">
        <v>276</v>
      </c>
      <c r="H1864">
        <v>56</v>
      </c>
      <c r="I1864" t="s">
        <v>276</v>
      </c>
      <c r="J1864">
        <v>0</v>
      </c>
      <c r="K1864" t="s">
        <v>276</v>
      </c>
      <c r="L1864" t="s">
        <v>276</v>
      </c>
      <c r="M1864">
        <v>4354</v>
      </c>
      <c r="N1864">
        <v>8</v>
      </c>
      <c r="O1864" s="26">
        <v>0</v>
      </c>
      <c r="P1864" s="26">
        <v>0</v>
      </c>
      <c r="Q1864" s="26">
        <v>0</v>
      </c>
    </row>
    <row r="1865" spans="1:17">
      <c r="A1865" s="32">
        <v>44500</v>
      </c>
      <c r="B1865" t="s">
        <v>155</v>
      </c>
      <c r="C1865">
        <v>15</v>
      </c>
      <c r="D1865">
        <v>829</v>
      </c>
      <c r="E1865" t="s">
        <v>276</v>
      </c>
      <c r="F1865" t="s">
        <v>276</v>
      </c>
      <c r="G1865" t="s">
        <v>276</v>
      </c>
      <c r="H1865">
        <v>0</v>
      </c>
      <c r="I1865" t="s">
        <v>276</v>
      </c>
      <c r="J1865">
        <v>0</v>
      </c>
      <c r="K1865" t="s">
        <v>276</v>
      </c>
      <c r="L1865" t="s">
        <v>276</v>
      </c>
      <c r="M1865">
        <v>15</v>
      </c>
      <c r="N1865">
        <v>0</v>
      </c>
      <c r="O1865" s="26">
        <v>0</v>
      </c>
      <c r="P1865" s="26">
        <v>0</v>
      </c>
      <c r="Q1865" s="26">
        <v>0</v>
      </c>
    </row>
    <row r="1866" spans="1:17">
      <c r="A1866" s="32">
        <v>44501</v>
      </c>
      <c r="B1866" t="s">
        <v>153</v>
      </c>
      <c r="C1866">
        <v>1718417</v>
      </c>
      <c r="D1866">
        <v>25343784</v>
      </c>
      <c r="F1866" t="s">
        <v>276</v>
      </c>
      <c r="G1866" t="s">
        <v>276</v>
      </c>
      <c r="H1866">
        <v>2781</v>
      </c>
      <c r="I1866" t="s">
        <v>276</v>
      </c>
      <c r="J1866">
        <v>122</v>
      </c>
      <c r="K1866" t="s">
        <v>276</v>
      </c>
      <c r="L1866" t="s">
        <v>276</v>
      </c>
      <c r="M1866">
        <v>1696070</v>
      </c>
      <c r="N1866">
        <v>18260</v>
      </c>
      <c r="O1866" s="26">
        <v>56795</v>
      </c>
      <c r="P1866" s="26">
        <v>249866</v>
      </c>
      <c r="Q1866" s="26">
        <v>0</v>
      </c>
    </row>
    <row r="1867" spans="1:17">
      <c r="A1867" s="32">
        <v>44501</v>
      </c>
      <c r="B1867" t="s">
        <v>154</v>
      </c>
      <c r="C1867">
        <v>4432</v>
      </c>
      <c r="D1867">
        <v>1142052</v>
      </c>
      <c r="E1867" t="s">
        <v>276</v>
      </c>
      <c r="F1867" t="s">
        <v>276</v>
      </c>
      <c r="G1867" t="s">
        <v>276</v>
      </c>
      <c r="H1867">
        <v>63</v>
      </c>
      <c r="I1867" t="s">
        <v>276</v>
      </c>
      <c r="J1867">
        <v>0</v>
      </c>
      <c r="K1867" t="s">
        <v>276</v>
      </c>
      <c r="L1867" t="s">
        <v>276</v>
      </c>
      <c r="M1867">
        <v>4361</v>
      </c>
      <c r="N1867">
        <v>8</v>
      </c>
      <c r="O1867" s="26">
        <v>0</v>
      </c>
      <c r="P1867" s="26">
        <v>0</v>
      </c>
      <c r="Q1867" s="26">
        <v>0</v>
      </c>
    </row>
    <row r="1868" spans="1:17">
      <c r="A1868" s="32">
        <v>44501</v>
      </c>
      <c r="B1868" t="s">
        <v>155</v>
      </c>
      <c r="C1868">
        <v>15</v>
      </c>
      <c r="D1868">
        <v>829</v>
      </c>
      <c r="E1868" t="s">
        <v>276</v>
      </c>
      <c r="F1868" t="s">
        <v>276</v>
      </c>
      <c r="G1868" t="s">
        <v>276</v>
      </c>
      <c r="H1868">
        <v>0</v>
      </c>
      <c r="I1868" t="s">
        <v>276</v>
      </c>
      <c r="J1868">
        <v>0</v>
      </c>
      <c r="K1868" t="s">
        <v>276</v>
      </c>
      <c r="L1868" t="s">
        <v>276</v>
      </c>
      <c r="M1868">
        <v>15</v>
      </c>
      <c r="N1868">
        <v>0</v>
      </c>
      <c r="O1868" s="26">
        <v>0</v>
      </c>
      <c r="P1868" s="26">
        <v>0</v>
      </c>
      <c r="Q1868" s="26">
        <v>0</v>
      </c>
    </row>
    <row r="1869" spans="1:17">
      <c r="A1869" s="32">
        <v>44502</v>
      </c>
      <c r="B1869" t="s">
        <v>153</v>
      </c>
      <c r="C1869">
        <v>1718513</v>
      </c>
      <c r="D1869">
        <v>25393379</v>
      </c>
      <c r="F1869" t="s">
        <v>276</v>
      </c>
      <c r="G1869" t="s">
        <v>276</v>
      </c>
      <c r="H1869">
        <v>2589</v>
      </c>
      <c r="I1869" t="s">
        <v>276</v>
      </c>
      <c r="J1869">
        <v>120</v>
      </c>
      <c r="K1869" t="s">
        <v>276</v>
      </c>
      <c r="L1869" t="s">
        <v>276</v>
      </c>
      <c r="M1869">
        <v>1696346</v>
      </c>
      <c r="N1869">
        <v>18267</v>
      </c>
      <c r="O1869" s="26">
        <v>38384</v>
      </c>
      <c r="P1869" s="26">
        <v>245233</v>
      </c>
      <c r="Q1869" s="26">
        <v>0</v>
      </c>
    </row>
    <row r="1870" spans="1:17">
      <c r="A1870" s="32">
        <v>44502</v>
      </c>
      <c r="B1870" t="s">
        <v>154</v>
      </c>
      <c r="C1870">
        <v>4438</v>
      </c>
      <c r="D1870">
        <v>1146154</v>
      </c>
      <c r="E1870" t="s">
        <v>276</v>
      </c>
      <c r="F1870" t="s">
        <v>276</v>
      </c>
      <c r="G1870" t="s">
        <v>276</v>
      </c>
      <c r="H1870">
        <v>63</v>
      </c>
      <c r="I1870" t="s">
        <v>276</v>
      </c>
      <c r="J1870">
        <v>0</v>
      </c>
      <c r="K1870" t="s">
        <v>276</v>
      </c>
      <c r="L1870" t="s">
        <v>276</v>
      </c>
      <c r="M1870">
        <v>4367</v>
      </c>
      <c r="N1870">
        <v>8</v>
      </c>
      <c r="O1870" s="26">
        <v>0</v>
      </c>
      <c r="P1870" s="26">
        <v>0</v>
      </c>
      <c r="Q1870" s="26">
        <v>0</v>
      </c>
    </row>
    <row r="1871" spans="1:17">
      <c r="A1871" s="32">
        <v>44502</v>
      </c>
      <c r="B1871" t="s">
        <v>155</v>
      </c>
      <c r="C1871">
        <v>15</v>
      </c>
      <c r="D1871">
        <v>829</v>
      </c>
      <c r="E1871" t="s">
        <v>276</v>
      </c>
      <c r="F1871" t="s">
        <v>276</v>
      </c>
      <c r="G1871" t="s">
        <v>276</v>
      </c>
      <c r="H1871">
        <v>0</v>
      </c>
      <c r="I1871" t="s">
        <v>276</v>
      </c>
      <c r="J1871">
        <v>0</v>
      </c>
      <c r="K1871" t="s">
        <v>276</v>
      </c>
      <c r="L1871" t="s">
        <v>276</v>
      </c>
      <c r="M1871">
        <v>15</v>
      </c>
      <c r="N1871">
        <v>0</v>
      </c>
      <c r="O1871" s="26">
        <v>0</v>
      </c>
      <c r="P1871" s="26">
        <v>0</v>
      </c>
      <c r="Q1871" s="26">
        <v>0</v>
      </c>
    </row>
    <row r="1872" spans="1:17">
      <c r="A1872" s="32">
        <v>44503</v>
      </c>
      <c r="B1872" t="s">
        <v>153</v>
      </c>
      <c r="C1872">
        <v>1718704</v>
      </c>
      <c r="D1872">
        <v>25450363</v>
      </c>
      <c r="F1872" t="s">
        <v>276</v>
      </c>
      <c r="G1872" t="s">
        <v>276</v>
      </c>
      <c r="H1872">
        <v>2422</v>
      </c>
      <c r="I1872" t="s">
        <v>276</v>
      </c>
      <c r="J1872">
        <v>115</v>
      </c>
      <c r="K1872" t="s">
        <v>276</v>
      </c>
      <c r="L1872" t="s">
        <v>276</v>
      </c>
      <c r="M1872">
        <v>1696703</v>
      </c>
      <c r="N1872">
        <v>18274</v>
      </c>
      <c r="O1872" s="26">
        <v>21644</v>
      </c>
      <c r="P1872" s="26">
        <v>55315</v>
      </c>
      <c r="Q1872" s="26">
        <v>0</v>
      </c>
    </row>
    <row r="1873" spans="1:17">
      <c r="A1873" s="32">
        <v>44503</v>
      </c>
      <c r="B1873" t="s">
        <v>154</v>
      </c>
      <c r="C1873">
        <v>4443</v>
      </c>
      <c r="D1873">
        <v>1148574</v>
      </c>
      <c r="E1873" t="s">
        <v>276</v>
      </c>
      <c r="F1873" t="s">
        <v>276</v>
      </c>
      <c r="G1873" t="s">
        <v>276</v>
      </c>
      <c r="H1873">
        <v>57</v>
      </c>
      <c r="I1873" t="s">
        <v>276</v>
      </c>
      <c r="J1873">
        <v>0</v>
      </c>
      <c r="K1873" t="s">
        <v>276</v>
      </c>
      <c r="L1873" t="s">
        <v>276</v>
      </c>
      <c r="M1873">
        <v>4378</v>
      </c>
      <c r="N1873">
        <v>8</v>
      </c>
      <c r="O1873" s="26">
        <v>0</v>
      </c>
      <c r="P1873" s="26">
        <v>0</v>
      </c>
      <c r="Q1873" s="26">
        <v>0</v>
      </c>
    </row>
    <row r="1874" spans="1:17">
      <c r="A1874" s="32">
        <v>44503</v>
      </c>
      <c r="B1874" t="s">
        <v>155</v>
      </c>
      <c r="C1874">
        <v>15</v>
      </c>
      <c r="D1874">
        <v>829</v>
      </c>
      <c r="E1874" t="s">
        <v>276</v>
      </c>
      <c r="F1874" t="s">
        <v>276</v>
      </c>
      <c r="G1874" t="s">
        <v>276</v>
      </c>
      <c r="H1874">
        <v>0</v>
      </c>
      <c r="I1874" t="s">
        <v>276</v>
      </c>
      <c r="J1874">
        <v>0</v>
      </c>
      <c r="K1874" t="s">
        <v>276</v>
      </c>
      <c r="L1874" t="s">
        <v>276</v>
      </c>
      <c r="M1874">
        <v>15</v>
      </c>
      <c r="N1874">
        <v>0</v>
      </c>
      <c r="O1874" s="26">
        <v>0</v>
      </c>
      <c r="P1874" s="26">
        <v>0</v>
      </c>
      <c r="Q1874" s="26">
        <v>0</v>
      </c>
    </row>
    <row r="1875" spans="1:17">
      <c r="A1875" s="32">
        <v>44504</v>
      </c>
      <c r="B1875" t="s">
        <v>153</v>
      </c>
      <c r="C1875">
        <v>1718931</v>
      </c>
      <c r="D1875">
        <v>25472866</v>
      </c>
      <c r="F1875" t="s">
        <v>276</v>
      </c>
      <c r="G1875" t="s">
        <v>276</v>
      </c>
      <c r="H1875">
        <v>2336</v>
      </c>
      <c r="I1875" t="s">
        <v>276</v>
      </c>
      <c r="J1875">
        <v>109</v>
      </c>
      <c r="K1875" t="s">
        <v>276</v>
      </c>
      <c r="L1875" t="s">
        <v>276</v>
      </c>
      <c r="M1875">
        <v>1696997</v>
      </c>
      <c r="N1875">
        <v>18282</v>
      </c>
      <c r="O1875" s="26">
        <v>54474</v>
      </c>
      <c r="P1875" s="26">
        <v>244551</v>
      </c>
      <c r="Q1875" s="26">
        <v>0</v>
      </c>
    </row>
    <row r="1876" spans="1:17">
      <c r="A1876" s="32">
        <v>44504</v>
      </c>
      <c r="B1876" t="s">
        <v>154</v>
      </c>
      <c r="C1876">
        <v>4449</v>
      </c>
      <c r="D1876">
        <v>1150995</v>
      </c>
      <c r="E1876" t="s">
        <v>276</v>
      </c>
      <c r="F1876" t="s">
        <v>276</v>
      </c>
      <c r="G1876" t="s">
        <v>276</v>
      </c>
      <c r="H1876">
        <v>58</v>
      </c>
      <c r="I1876" t="s">
        <v>276</v>
      </c>
      <c r="J1876">
        <v>0</v>
      </c>
      <c r="K1876" t="s">
        <v>276</v>
      </c>
      <c r="L1876" t="s">
        <v>276</v>
      </c>
      <c r="M1876">
        <v>4383</v>
      </c>
      <c r="N1876">
        <v>8</v>
      </c>
      <c r="O1876" s="26">
        <v>0</v>
      </c>
      <c r="P1876" s="26">
        <v>0</v>
      </c>
      <c r="Q1876" s="26">
        <v>0</v>
      </c>
    </row>
    <row r="1877" spans="1:17">
      <c r="A1877" s="32">
        <v>44504</v>
      </c>
      <c r="B1877" t="s">
        <v>155</v>
      </c>
      <c r="C1877">
        <v>15</v>
      </c>
      <c r="D1877">
        <v>829</v>
      </c>
      <c r="E1877" t="s">
        <v>276</v>
      </c>
      <c r="F1877" t="s">
        <v>276</v>
      </c>
      <c r="G1877" t="s">
        <v>276</v>
      </c>
      <c r="H1877">
        <v>0</v>
      </c>
      <c r="I1877" t="s">
        <v>276</v>
      </c>
      <c r="J1877">
        <v>0</v>
      </c>
      <c r="K1877" t="s">
        <v>276</v>
      </c>
      <c r="L1877" t="s">
        <v>276</v>
      </c>
      <c r="M1877">
        <v>15</v>
      </c>
      <c r="N1877">
        <v>0</v>
      </c>
      <c r="O1877" s="26">
        <v>0</v>
      </c>
      <c r="P1877" s="26">
        <v>0</v>
      </c>
      <c r="Q1877" s="26">
        <v>0</v>
      </c>
    </row>
    <row r="1878" spans="1:17">
      <c r="A1878" s="32">
        <v>44505</v>
      </c>
      <c r="B1878" t="s">
        <v>153</v>
      </c>
      <c r="C1878">
        <v>1719122</v>
      </c>
      <c r="D1878">
        <v>25531448</v>
      </c>
      <c r="F1878" t="s">
        <v>276</v>
      </c>
      <c r="G1878" t="s">
        <v>276</v>
      </c>
      <c r="H1878">
        <v>2280</v>
      </c>
      <c r="I1878" t="s">
        <v>276</v>
      </c>
      <c r="J1878">
        <v>103</v>
      </c>
      <c r="K1878" t="s">
        <v>276</v>
      </c>
      <c r="L1878" t="s">
        <v>276</v>
      </c>
      <c r="M1878">
        <v>1697265</v>
      </c>
      <c r="N1878">
        <v>18288</v>
      </c>
      <c r="O1878" s="26">
        <v>84063</v>
      </c>
      <c r="P1878" s="26">
        <v>293149</v>
      </c>
      <c r="Q1878" s="26">
        <v>0</v>
      </c>
    </row>
    <row r="1879" spans="1:17">
      <c r="A1879" s="32">
        <v>44505</v>
      </c>
      <c r="B1879" t="s">
        <v>154</v>
      </c>
      <c r="C1879">
        <v>4462</v>
      </c>
      <c r="D1879">
        <v>1154335</v>
      </c>
      <c r="E1879" t="s">
        <v>276</v>
      </c>
      <c r="F1879" t="s">
        <v>276</v>
      </c>
      <c r="G1879" t="s">
        <v>276</v>
      </c>
      <c r="H1879">
        <v>68</v>
      </c>
      <c r="I1879" t="s">
        <v>276</v>
      </c>
      <c r="J1879">
        <v>0</v>
      </c>
      <c r="K1879" t="s">
        <v>276</v>
      </c>
      <c r="L1879" t="s">
        <v>276</v>
      </c>
      <c r="M1879">
        <v>4386</v>
      </c>
      <c r="N1879">
        <v>8</v>
      </c>
      <c r="O1879" s="26">
        <v>0</v>
      </c>
      <c r="P1879" s="26">
        <v>0</v>
      </c>
      <c r="Q1879" s="26">
        <v>0</v>
      </c>
    </row>
    <row r="1880" spans="1:17">
      <c r="A1880" s="32">
        <v>44505</v>
      </c>
      <c r="B1880" t="s">
        <v>155</v>
      </c>
      <c r="C1880">
        <v>15</v>
      </c>
      <c r="D1880">
        <v>829</v>
      </c>
      <c r="E1880" t="s">
        <v>276</v>
      </c>
      <c r="F1880" t="s">
        <v>276</v>
      </c>
      <c r="G1880" t="s">
        <v>276</v>
      </c>
      <c r="H1880">
        <v>0</v>
      </c>
      <c r="I1880" t="s">
        <v>276</v>
      </c>
      <c r="J1880">
        <v>0</v>
      </c>
      <c r="K1880" t="s">
        <v>276</v>
      </c>
      <c r="L1880" t="s">
        <v>276</v>
      </c>
      <c r="M1880">
        <v>15</v>
      </c>
      <c r="N1880">
        <v>0</v>
      </c>
      <c r="O1880" s="26">
        <v>0</v>
      </c>
      <c r="P1880" s="26">
        <v>0</v>
      </c>
      <c r="Q1880" s="26">
        <v>0</v>
      </c>
    </row>
    <row r="1881" spans="1:17">
      <c r="A1881" s="32">
        <v>44506</v>
      </c>
      <c r="B1881" t="s">
        <v>153</v>
      </c>
      <c r="C1881">
        <v>1719317</v>
      </c>
      <c r="D1881">
        <v>25590870</v>
      </c>
      <c r="F1881" t="s">
        <v>276</v>
      </c>
      <c r="G1881" t="s">
        <v>276</v>
      </c>
      <c r="H1881">
        <v>2160</v>
      </c>
      <c r="I1881" t="s">
        <v>276</v>
      </c>
      <c r="J1881">
        <v>100</v>
      </c>
      <c r="K1881" t="s">
        <v>276</v>
      </c>
      <c r="L1881" t="s">
        <v>276</v>
      </c>
      <c r="M1881">
        <v>1697602</v>
      </c>
      <c r="N1881">
        <v>18298</v>
      </c>
      <c r="O1881" s="26">
        <v>115953</v>
      </c>
      <c r="P1881" s="26">
        <v>387771</v>
      </c>
      <c r="Q1881" s="26">
        <v>0</v>
      </c>
    </row>
    <row r="1882" spans="1:17">
      <c r="A1882" s="32">
        <v>44506</v>
      </c>
      <c r="B1882" t="s">
        <v>154</v>
      </c>
      <c r="C1882">
        <v>4467</v>
      </c>
      <c r="D1882">
        <v>1157148</v>
      </c>
      <c r="E1882" t="s">
        <v>276</v>
      </c>
      <c r="F1882" t="s">
        <v>276</v>
      </c>
      <c r="G1882" t="s">
        <v>276</v>
      </c>
      <c r="H1882">
        <v>67</v>
      </c>
      <c r="I1882" t="s">
        <v>276</v>
      </c>
      <c r="J1882">
        <v>0</v>
      </c>
      <c r="K1882" t="s">
        <v>276</v>
      </c>
      <c r="L1882" t="s">
        <v>276</v>
      </c>
      <c r="M1882">
        <v>4392</v>
      </c>
      <c r="N1882">
        <v>8</v>
      </c>
      <c r="O1882" s="26">
        <v>0</v>
      </c>
      <c r="P1882" s="26">
        <v>0</v>
      </c>
      <c r="Q1882" s="26">
        <v>0</v>
      </c>
    </row>
    <row r="1883" spans="1:17">
      <c r="A1883" s="32">
        <v>44506</v>
      </c>
      <c r="B1883" t="s">
        <v>155</v>
      </c>
      <c r="C1883">
        <v>15</v>
      </c>
      <c r="D1883">
        <v>829</v>
      </c>
      <c r="E1883" t="s">
        <v>276</v>
      </c>
      <c r="F1883" t="s">
        <v>276</v>
      </c>
      <c r="G1883" t="s">
        <v>276</v>
      </c>
      <c r="H1883">
        <v>0</v>
      </c>
      <c r="I1883" t="s">
        <v>276</v>
      </c>
      <c r="J1883">
        <v>0</v>
      </c>
      <c r="K1883" t="s">
        <v>276</v>
      </c>
      <c r="L1883" t="s">
        <v>276</v>
      </c>
      <c r="M1883">
        <v>15</v>
      </c>
      <c r="N1883">
        <v>0</v>
      </c>
      <c r="O1883" s="26">
        <v>0</v>
      </c>
      <c r="P1883" s="26">
        <v>0</v>
      </c>
      <c r="Q1883" s="26">
        <v>0</v>
      </c>
    </row>
    <row r="1884" spans="1:17">
      <c r="A1884" s="32">
        <v>44507</v>
      </c>
      <c r="B1884" t="s">
        <v>153</v>
      </c>
      <c r="C1884">
        <v>1719546</v>
      </c>
      <c r="D1884">
        <v>25625810</v>
      </c>
      <c r="F1884" t="s">
        <v>276</v>
      </c>
      <c r="G1884" t="s">
        <v>276</v>
      </c>
      <c r="H1884">
        <v>2112</v>
      </c>
      <c r="I1884" t="s">
        <v>276</v>
      </c>
      <c r="J1884">
        <v>100</v>
      </c>
      <c r="K1884" t="s">
        <v>276</v>
      </c>
      <c r="L1884" t="s">
        <v>276</v>
      </c>
      <c r="M1884">
        <v>1697852</v>
      </c>
      <c r="N1884">
        <v>18301</v>
      </c>
      <c r="O1884" s="26">
        <v>709903</v>
      </c>
      <c r="P1884" s="26">
        <v>681472</v>
      </c>
      <c r="Q1884" s="26">
        <v>0</v>
      </c>
    </row>
    <row r="1885" spans="1:17">
      <c r="A1885" s="32">
        <v>44507</v>
      </c>
      <c r="B1885" t="s">
        <v>154</v>
      </c>
      <c r="C1885">
        <v>4476</v>
      </c>
      <c r="D1885">
        <v>1160029</v>
      </c>
      <c r="E1885" t="s">
        <v>276</v>
      </c>
      <c r="F1885" t="s">
        <v>276</v>
      </c>
      <c r="G1885" t="s">
        <v>276</v>
      </c>
      <c r="H1885">
        <v>74</v>
      </c>
      <c r="I1885" t="s">
        <v>276</v>
      </c>
      <c r="J1885">
        <v>0</v>
      </c>
      <c r="K1885" t="s">
        <v>276</v>
      </c>
      <c r="L1885" t="s">
        <v>276</v>
      </c>
      <c r="M1885">
        <v>4394</v>
      </c>
      <c r="N1885">
        <v>8</v>
      </c>
      <c r="O1885" s="26">
        <v>0</v>
      </c>
      <c r="P1885" s="26">
        <v>0</v>
      </c>
      <c r="Q1885" s="26">
        <v>0</v>
      </c>
    </row>
    <row r="1886" spans="1:17">
      <c r="A1886" s="32">
        <v>44507</v>
      </c>
      <c r="B1886" t="s">
        <v>155</v>
      </c>
      <c r="C1886">
        <v>15</v>
      </c>
      <c r="D1886">
        <v>829</v>
      </c>
      <c r="E1886" t="s">
        <v>276</v>
      </c>
      <c r="F1886" t="s">
        <v>276</v>
      </c>
      <c r="G1886" t="s">
        <v>276</v>
      </c>
      <c r="H1886">
        <v>0</v>
      </c>
      <c r="I1886" t="s">
        <v>276</v>
      </c>
      <c r="J1886">
        <v>0</v>
      </c>
      <c r="K1886" t="s">
        <v>276</v>
      </c>
      <c r="L1886" t="s">
        <v>276</v>
      </c>
      <c r="M1886">
        <v>15</v>
      </c>
      <c r="N1886">
        <v>0</v>
      </c>
      <c r="O1886" s="26">
        <v>0</v>
      </c>
      <c r="P1886" s="26">
        <v>0</v>
      </c>
      <c r="Q1886" s="26">
        <v>0</v>
      </c>
    </row>
    <row r="1887" spans="1:17">
      <c r="A1887" s="32">
        <v>44508</v>
      </c>
      <c r="B1887" t="s">
        <v>153</v>
      </c>
      <c r="C1887">
        <v>1719704</v>
      </c>
      <c r="D1887">
        <v>25643170</v>
      </c>
      <c r="F1887" t="s">
        <v>276</v>
      </c>
      <c r="G1887" t="s">
        <v>276</v>
      </c>
      <c r="H1887">
        <v>2128</v>
      </c>
      <c r="I1887" t="s">
        <v>276</v>
      </c>
      <c r="J1887">
        <v>101</v>
      </c>
      <c r="K1887" t="s">
        <v>276</v>
      </c>
      <c r="L1887" t="s">
        <v>276</v>
      </c>
      <c r="M1887">
        <v>1698023</v>
      </c>
      <c r="N1887">
        <v>18302</v>
      </c>
      <c r="O1887" s="26">
        <v>47818</v>
      </c>
      <c r="P1887" s="26">
        <v>161889</v>
      </c>
      <c r="Q1887" s="26">
        <v>0</v>
      </c>
    </row>
    <row r="1888" spans="1:17">
      <c r="A1888" s="32">
        <v>44508</v>
      </c>
      <c r="B1888" t="s">
        <v>154</v>
      </c>
      <c r="C1888">
        <v>4481</v>
      </c>
      <c r="D1888">
        <v>1162899</v>
      </c>
      <c r="E1888" t="s">
        <v>276</v>
      </c>
      <c r="F1888" t="s">
        <v>276</v>
      </c>
      <c r="G1888" t="s">
        <v>276</v>
      </c>
      <c r="H1888">
        <v>76</v>
      </c>
      <c r="I1888" t="s">
        <v>276</v>
      </c>
      <c r="J1888">
        <v>0</v>
      </c>
      <c r="K1888" t="s">
        <v>276</v>
      </c>
      <c r="L1888" t="s">
        <v>276</v>
      </c>
      <c r="M1888">
        <v>4397</v>
      </c>
      <c r="N1888">
        <v>8</v>
      </c>
      <c r="O1888" s="26">
        <v>0</v>
      </c>
      <c r="P1888" s="26">
        <v>0</v>
      </c>
      <c r="Q1888" s="26">
        <v>0</v>
      </c>
    </row>
    <row r="1889" spans="1:17">
      <c r="A1889" s="32">
        <v>44508</v>
      </c>
      <c r="B1889" t="s">
        <v>155</v>
      </c>
      <c r="C1889">
        <v>15</v>
      </c>
      <c r="D1889">
        <v>829</v>
      </c>
      <c r="E1889" t="s">
        <v>276</v>
      </c>
      <c r="F1889" t="s">
        <v>276</v>
      </c>
      <c r="G1889" t="s">
        <v>276</v>
      </c>
      <c r="H1889">
        <v>0</v>
      </c>
      <c r="I1889" t="s">
        <v>276</v>
      </c>
      <c r="J1889">
        <v>0</v>
      </c>
      <c r="K1889" t="s">
        <v>276</v>
      </c>
      <c r="L1889" t="s">
        <v>276</v>
      </c>
      <c r="M1889">
        <v>15</v>
      </c>
      <c r="N1889">
        <v>0</v>
      </c>
      <c r="O1889" s="26">
        <v>0</v>
      </c>
      <c r="P1889" s="26">
        <v>0</v>
      </c>
      <c r="Q1889" s="26">
        <v>0</v>
      </c>
    </row>
    <row r="1890" spans="1:17">
      <c r="A1890" s="32">
        <v>44509</v>
      </c>
      <c r="B1890" t="s">
        <v>153</v>
      </c>
      <c r="C1890">
        <v>1719818</v>
      </c>
      <c r="D1890">
        <v>25695882</v>
      </c>
      <c r="F1890" t="s">
        <v>276</v>
      </c>
      <c r="G1890" t="s">
        <v>276</v>
      </c>
      <c r="H1890">
        <v>2023</v>
      </c>
      <c r="I1890" t="s">
        <v>276</v>
      </c>
      <c r="J1890">
        <v>99</v>
      </c>
      <c r="K1890" t="s">
        <v>276</v>
      </c>
      <c r="L1890" t="s">
        <v>276</v>
      </c>
      <c r="M1890">
        <v>1698251</v>
      </c>
      <c r="N1890">
        <v>18305</v>
      </c>
      <c r="O1890" s="26">
        <v>49816</v>
      </c>
      <c r="P1890" s="26">
        <v>159021</v>
      </c>
      <c r="Q1890" s="26">
        <v>0</v>
      </c>
    </row>
    <row r="1891" spans="1:17">
      <c r="A1891" s="32">
        <v>44509</v>
      </c>
      <c r="B1891" t="s">
        <v>154</v>
      </c>
      <c r="C1891">
        <v>4486</v>
      </c>
      <c r="D1891">
        <v>1167176</v>
      </c>
      <c r="E1891" t="s">
        <v>276</v>
      </c>
      <c r="F1891" t="s">
        <v>276</v>
      </c>
      <c r="G1891" t="s">
        <v>276</v>
      </c>
      <c r="H1891">
        <v>76</v>
      </c>
      <c r="I1891" t="s">
        <v>276</v>
      </c>
      <c r="J1891">
        <v>0</v>
      </c>
      <c r="K1891" t="s">
        <v>276</v>
      </c>
      <c r="L1891" t="s">
        <v>276</v>
      </c>
      <c r="M1891">
        <v>4402</v>
      </c>
      <c r="N1891">
        <v>8</v>
      </c>
      <c r="O1891" s="26">
        <v>0</v>
      </c>
      <c r="P1891" s="26">
        <v>0</v>
      </c>
      <c r="Q1891" s="26">
        <v>0</v>
      </c>
    </row>
    <row r="1892" spans="1:17">
      <c r="A1892" s="32">
        <v>44509</v>
      </c>
      <c r="B1892" t="s">
        <v>155</v>
      </c>
      <c r="C1892">
        <v>15</v>
      </c>
      <c r="D1892">
        <v>829</v>
      </c>
      <c r="E1892" t="s">
        <v>276</v>
      </c>
      <c r="F1892" t="s">
        <v>276</v>
      </c>
      <c r="G1892" t="s">
        <v>276</v>
      </c>
      <c r="H1892">
        <v>0</v>
      </c>
      <c r="I1892" t="s">
        <v>276</v>
      </c>
      <c r="J1892">
        <v>0</v>
      </c>
      <c r="K1892" t="s">
        <v>276</v>
      </c>
      <c r="L1892" t="s">
        <v>276</v>
      </c>
      <c r="M1892">
        <v>15</v>
      </c>
      <c r="N1892">
        <v>0</v>
      </c>
      <c r="O1892" s="26">
        <v>0</v>
      </c>
      <c r="P1892" s="26">
        <v>0</v>
      </c>
      <c r="Q1892" s="26">
        <v>0</v>
      </c>
    </row>
    <row r="1893" spans="1:17">
      <c r="A1893" s="32">
        <v>44510</v>
      </c>
      <c r="B1893" t="s">
        <v>153</v>
      </c>
      <c r="C1893">
        <v>1720005</v>
      </c>
      <c r="D1893">
        <v>25746562</v>
      </c>
      <c r="F1893" t="s">
        <v>276</v>
      </c>
      <c r="G1893" t="s">
        <v>276</v>
      </c>
      <c r="H1893">
        <v>1882</v>
      </c>
      <c r="I1893" t="s">
        <v>276</v>
      </c>
      <c r="J1893">
        <v>96</v>
      </c>
      <c r="K1893" t="s">
        <v>276</v>
      </c>
      <c r="L1893" t="s">
        <v>276</v>
      </c>
      <c r="M1893">
        <v>1699956</v>
      </c>
      <c r="N1893">
        <v>18308</v>
      </c>
      <c r="O1893" s="26">
        <v>33741</v>
      </c>
      <c r="P1893" s="26">
        <v>153536</v>
      </c>
      <c r="Q1893" s="26">
        <v>0</v>
      </c>
    </row>
    <row r="1894" spans="1:17">
      <c r="A1894" s="32">
        <v>44510</v>
      </c>
      <c r="B1894" t="s">
        <v>154</v>
      </c>
      <c r="C1894">
        <v>4494</v>
      </c>
      <c r="D1894">
        <v>1169261</v>
      </c>
      <c r="E1894" t="s">
        <v>276</v>
      </c>
      <c r="F1894" t="s">
        <v>276</v>
      </c>
      <c r="G1894" t="s">
        <v>276</v>
      </c>
      <c r="H1894">
        <v>77</v>
      </c>
      <c r="I1894" t="s">
        <v>276</v>
      </c>
      <c r="J1894">
        <v>0</v>
      </c>
      <c r="K1894" t="s">
        <v>276</v>
      </c>
      <c r="L1894" t="s">
        <v>276</v>
      </c>
      <c r="M1894">
        <v>4409</v>
      </c>
      <c r="N1894">
        <v>8</v>
      </c>
      <c r="O1894" s="26">
        <v>0</v>
      </c>
      <c r="P1894" s="26">
        <v>0</v>
      </c>
      <c r="Q1894" s="26">
        <v>0</v>
      </c>
    </row>
    <row r="1895" spans="1:17">
      <c r="A1895" s="32">
        <v>44510</v>
      </c>
      <c r="B1895" t="s">
        <v>155</v>
      </c>
      <c r="C1895">
        <v>15</v>
      </c>
      <c r="D1895">
        <v>829</v>
      </c>
      <c r="E1895" t="s">
        <v>276</v>
      </c>
      <c r="F1895" t="s">
        <v>276</v>
      </c>
      <c r="G1895" t="s">
        <v>276</v>
      </c>
      <c r="H1895">
        <v>0</v>
      </c>
      <c r="I1895" t="s">
        <v>276</v>
      </c>
      <c r="J1895">
        <v>0</v>
      </c>
      <c r="K1895" t="s">
        <v>276</v>
      </c>
      <c r="L1895" t="s">
        <v>276</v>
      </c>
      <c r="M1895">
        <v>15</v>
      </c>
      <c r="N1895">
        <v>0</v>
      </c>
      <c r="O1895" s="26">
        <v>0</v>
      </c>
      <c r="P1895" s="26">
        <v>0</v>
      </c>
      <c r="Q1895" s="26">
        <v>0</v>
      </c>
    </row>
    <row r="1896" spans="1:17">
      <c r="A1896" s="32">
        <v>44511</v>
      </c>
      <c r="B1896" t="s">
        <v>153</v>
      </c>
      <c r="C1896">
        <v>1720201</v>
      </c>
      <c r="D1896">
        <v>25813226</v>
      </c>
      <c r="F1896" t="s">
        <v>276</v>
      </c>
      <c r="G1896" t="s">
        <v>276</v>
      </c>
      <c r="H1896">
        <v>1856</v>
      </c>
      <c r="I1896" t="s">
        <v>276</v>
      </c>
      <c r="J1896">
        <v>92</v>
      </c>
      <c r="K1896" t="s">
        <v>276</v>
      </c>
      <c r="L1896" t="s">
        <v>276</v>
      </c>
      <c r="M1896">
        <v>1700170</v>
      </c>
      <c r="N1896">
        <v>18310</v>
      </c>
      <c r="O1896" s="26">
        <v>30430</v>
      </c>
      <c r="P1896" s="26">
        <v>134596</v>
      </c>
      <c r="Q1896" s="26">
        <v>0</v>
      </c>
    </row>
    <row r="1897" spans="1:17">
      <c r="A1897" s="32">
        <v>44511</v>
      </c>
      <c r="B1897" t="s">
        <v>154</v>
      </c>
      <c r="C1897">
        <v>4502</v>
      </c>
      <c r="D1897">
        <v>1171310</v>
      </c>
      <c r="E1897" t="s">
        <v>276</v>
      </c>
      <c r="F1897" t="s">
        <v>276</v>
      </c>
      <c r="G1897" t="s">
        <v>276</v>
      </c>
      <c r="H1897">
        <v>78</v>
      </c>
      <c r="I1897" t="s">
        <v>276</v>
      </c>
      <c r="J1897">
        <v>0</v>
      </c>
      <c r="K1897" t="s">
        <v>276</v>
      </c>
      <c r="L1897" t="s">
        <v>276</v>
      </c>
      <c r="M1897">
        <v>4416</v>
      </c>
      <c r="N1897">
        <v>8</v>
      </c>
      <c r="O1897" s="26">
        <v>0</v>
      </c>
      <c r="P1897" s="26">
        <v>0</v>
      </c>
      <c r="Q1897" s="26">
        <v>0</v>
      </c>
    </row>
    <row r="1898" spans="1:17">
      <c r="A1898" s="32">
        <v>44511</v>
      </c>
      <c r="B1898" t="s">
        <v>155</v>
      </c>
      <c r="C1898">
        <v>15</v>
      </c>
      <c r="D1898">
        <v>829</v>
      </c>
      <c r="E1898" t="s">
        <v>276</v>
      </c>
      <c r="F1898" t="s">
        <v>276</v>
      </c>
      <c r="G1898" t="s">
        <v>276</v>
      </c>
      <c r="H1898">
        <v>0</v>
      </c>
      <c r="I1898" t="s">
        <v>276</v>
      </c>
      <c r="J1898">
        <v>0</v>
      </c>
      <c r="K1898" t="s">
        <v>276</v>
      </c>
      <c r="L1898" t="s">
        <v>276</v>
      </c>
      <c r="M1898">
        <v>15</v>
      </c>
      <c r="N1898">
        <v>0</v>
      </c>
      <c r="O1898" s="26">
        <v>0</v>
      </c>
      <c r="P1898" s="26">
        <v>0</v>
      </c>
      <c r="Q1898" s="26">
        <v>0</v>
      </c>
    </row>
    <row r="1899" spans="1:17">
      <c r="A1899" s="32">
        <v>44512</v>
      </c>
      <c r="B1899" t="s">
        <v>153</v>
      </c>
      <c r="C1899">
        <v>1720414</v>
      </c>
      <c r="D1899">
        <v>25864349</v>
      </c>
      <c r="F1899" t="s">
        <v>276</v>
      </c>
      <c r="G1899" t="s">
        <v>276</v>
      </c>
      <c r="H1899">
        <v>1860</v>
      </c>
      <c r="I1899" t="s">
        <v>276</v>
      </c>
      <c r="J1899">
        <v>87</v>
      </c>
      <c r="K1899" t="s">
        <v>276</v>
      </c>
      <c r="L1899" t="s">
        <v>276</v>
      </c>
      <c r="M1899">
        <v>1700381</v>
      </c>
      <c r="N1899">
        <v>18315</v>
      </c>
      <c r="O1899" s="26">
        <v>50612</v>
      </c>
      <c r="P1899" s="26">
        <v>195279</v>
      </c>
      <c r="Q1899" s="26">
        <v>0</v>
      </c>
    </row>
    <row r="1900" spans="1:17">
      <c r="A1900" s="32">
        <v>44512</v>
      </c>
      <c r="B1900" t="s">
        <v>154</v>
      </c>
      <c r="C1900">
        <v>4509</v>
      </c>
      <c r="D1900">
        <v>1174453</v>
      </c>
      <c r="E1900" t="s">
        <v>276</v>
      </c>
      <c r="F1900" t="s">
        <v>276</v>
      </c>
      <c r="G1900" t="s">
        <v>276</v>
      </c>
      <c r="H1900">
        <v>76</v>
      </c>
      <c r="I1900" t="s">
        <v>276</v>
      </c>
      <c r="J1900">
        <v>0</v>
      </c>
      <c r="K1900" t="s">
        <v>276</v>
      </c>
      <c r="L1900" t="s">
        <v>276</v>
      </c>
      <c r="M1900">
        <v>4425</v>
      </c>
      <c r="N1900">
        <v>8</v>
      </c>
      <c r="O1900" s="26">
        <v>0</v>
      </c>
      <c r="P1900" s="26">
        <v>0</v>
      </c>
      <c r="Q1900" s="26">
        <v>0</v>
      </c>
    </row>
    <row r="1901" spans="1:17">
      <c r="A1901" s="32">
        <v>44512</v>
      </c>
      <c r="B1901" t="s">
        <v>155</v>
      </c>
      <c r="C1901">
        <v>15</v>
      </c>
      <c r="D1901">
        <v>829</v>
      </c>
      <c r="E1901" t="s">
        <v>276</v>
      </c>
      <c r="F1901" t="s">
        <v>276</v>
      </c>
      <c r="G1901" t="s">
        <v>276</v>
      </c>
      <c r="H1901">
        <v>0</v>
      </c>
      <c r="I1901" t="s">
        <v>276</v>
      </c>
      <c r="J1901">
        <v>0</v>
      </c>
      <c r="K1901" t="s">
        <v>276</v>
      </c>
      <c r="L1901" t="s">
        <v>276</v>
      </c>
      <c r="M1901">
        <v>15</v>
      </c>
      <c r="N1901">
        <v>0</v>
      </c>
      <c r="O1901" s="26">
        <v>0</v>
      </c>
      <c r="P1901" s="26">
        <v>0</v>
      </c>
      <c r="Q1901" s="26">
        <v>0</v>
      </c>
    </row>
    <row r="1902" spans="1:17">
      <c r="A1902" s="32">
        <v>44513</v>
      </c>
      <c r="B1902" t="s">
        <v>153</v>
      </c>
      <c r="C1902">
        <v>1720591</v>
      </c>
      <c r="D1902">
        <v>25931431</v>
      </c>
      <c r="F1902" t="s">
        <v>276</v>
      </c>
      <c r="G1902" t="s">
        <v>276</v>
      </c>
      <c r="H1902">
        <v>1823</v>
      </c>
      <c r="I1902" t="s">
        <v>276</v>
      </c>
      <c r="J1902">
        <v>83</v>
      </c>
      <c r="K1902" t="s">
        <v>276</v>
      </c>
      <c r="L1902" t="s">
        <v>276</v>
      </c>
      <c r="M1902">
        <v>1700657</v>
      </c>
      <c r="N1902">
        <v>18315</v>
      </c>
      <c r="O1902" s="26">
        <v>67457</v>
      </c>
      <c r="P1902" s="26">
        <v>259275</v>
      </c>
      <c r="Q1902" s="26">
        <v>0</v>
      </c>
    </row>
    <row r="1903" spans="1:17">
      <c r="A1903" s="32">
        <v>44513</v>
      </c>
      <c r="B1903" t="s">
        <v>154</v>
      </c>
      <c r="C1903">
        <v>4515</v>
      </c>
      <c r="D1903">
        <v>1177411</v>
      </c>
      <c r="E1903" t="s">
        <v>276</v>
      </c>
      <c r="F1903" t="s">
        <v>276</v>
      </c>
      <c r="G1903" t="s">
        <v>276</v>
      </c>
      <c r="H1903">
        <v>81</v>
      </c>
      <c r="I1903" t="s">
        <v>276</v>
      </c>
      <c r="J1903">
        <v>0</v>
      </c>
      <c r="K1903" t="s">
        <v>276</v>
      </c>
      <c r="L1903" t="s">
        <v>276</v>
      </c>
      <c r="M1903">
        <v>4426</v>
      </c>
      <c r="N1903">
        <v>8</v>
      </c>
      <c r="O1903" s="26">
        <v>0</v>
      </c>
      <c r="P1903" s="26">
        <v>0</v>
      </c>
      <c r="Q1903" s="26">
        <v>0</v>
      </c>
    </row>
    <row r="1904" spans="1:17">
      <c r="A1904" s="32">
        <v>44513</v>
      </c>
      <c r="B1904" t="s">
        <v>155</v>
      </c>
      <c r="C1904">
        <v>15</v>
      </c>
      <c r="D1904">
        <v>829</v>
      </c>
      <c r="E1904" t="s">
        <v>276</v>
      </c>
      <c r="F1904" t="s">
        <v>276</v>
      </c>
      <c r="G1904" t="s">
        <v>276</v>
      </c>
      <c r="H1904">
        <v>0</v>
      </c>
      <c r="I1904" t="s">
        <v>276</v>
      </c>
      <c r="J1904">
        <v>0</v>
      </c>
      <c r="K1904" t="s">
        <v>276</v>
      </c>
      <c r="L1904" t="s">
        <v>276</v>
      </c>
      <c r="M1904">
        <v>15</v>
      </c>
      <c r="N1904">
        <v>0</v>
      </c>
      <c r="O1904" s="26">
        <v>0</v>
      </c>
      <c r="P1904" s="26">
        <v>0</v>
      </c>
      <c r="Q1904" s="26">
        <v>0</v>
      </c>
    </row>
    <row r="1905" spans="1:17">
      <c r="A1905" s="32">
        <v>44514</v>
      </c>
      <c r="B1905" t="s">
        <v>153</v>
      </c>
      <c r="C1905">
        <v>1720785</v>
      </c>
      <c r="D1905">
        <v>25967189</v>
      </c>
      <c r="F1905" t="s">
        <v>276</v>
      </c>
      <c r="G1905" t="s">
        <v>276</v>
      </c>
      <c r="H1905">
        <v>1789</v>
      </c>
      <c r="I1905" t="s">
        <v>276</v>
      </c>
      <c r="J1905">
        <v>85</v>
      </c>
      <c r="K1905" t="s">
        <v>276</v>
      </c>
      <c r="L1905" t="s">
        <v>276</v>
      </c>
      <c r="M1905">
        <v>1700869</v>
      </c>
      <c r="N1905">
        <v>18317</v>
      </c>
      <c r="O1905" s="26">
        <v>600657</v>
      </c>
      <c r="P1905" s="26">
        <v>549781</v>
      </c>
      <c r="Q1905" s="26">
        <v>0</v>
      </c>
    </row>
    <row r="1906" spans="1:17">
      <c r="A1906" s="32">
        <v>44514</v>
      </c>
      <c r="B1906" t="s">
        <v>154</v>
      </c>
      <c r="C1906">
        <v>4520</v>
      </c>
      <c r="D1906">
        <v>1180453</v>
      </c>
      <c r="E1906" t="s">
        <v>276</v>
      </c>
      <c r="F1906" t="s">
        <v>276</v>
      </c>
      <c r="G1906" t="s">
        <v>276</v>
      </c>
      <c r="H1906">
        <v>81</v>
      </c>
      <c r="I1906" t="s">
        <v>276</v>
      </c>
      <c r="J1906">
        <v>0</v>
      </c>
      <c r="K1906" t="s">
        <v>276</v>
      </c>
      <c r="L1906" t="s">
        <v>276</v>
      </c>
      <c r="M1906">
        <v>4431</v>
      </c>
      <c r="N1906">
        <v>8</v>
      </c>
      <c r="O1906" s="26">
        <v>0</v>
      </c>
      <c r="P1906" s="26">
        <v>0</v>
      </c>
      <c r="Q1906" s="26">
        <v>0</v>
      </c>
    </row>
    <row r="1907" spans="1:17">
      <c r="A1907" s="32">
        <v>44514</v>
      </c>
      <c r="B1907" t="s">
        <v>155</v>
      </c>
      <c r="C1907">
        <v>15</v>
      </c>
      <c r="D1907">
        <v>829</v>
      </c>
      <c r="E1907" t="s">
        <v>276</v>
      </c>
      <c r="F1907" t="s">
        <v>276</v>
      </c>
      <c r="G1907" t="s">
        <v>276</v>
      </c>
      <c r="H1907">
        <v>0</v>
      </c>
      <c r="I1907" t="s">
        <v>276</v>
      </c>
      <c r="J1907">
        <v>0</v>
      </c>
      <c r="K1907" t="s">
        <v>276</v>
      </c>
      <c r="L1907" t="s">
        <v>276</v>
      </c>
      <c r="M1907">
        <v>15</v>
      </c>
      <c r="N1907">
        <v>0</v>
      </c>
      <c r="O1907" s="26">
        <v>0</v>
      </c>
      <c r="P1907" s="26">
        <v>0</v>
      </c>
      <c r="Q1907" s="26">
        <v>0</v>
      </c>
    </row>
    <row r="1908" spans="1:17">
      <c r="A1908" s="32">
        <v>44515</v>
      </c>
      <c r="B1908" t="s">
        <v>153</v>
      </c>
      <c r="C1908">
        <v>1720923</v>
      </c>
      <c r="D1908">
        <v>25986814</v>
      </c>
      <c r="F1908" t="s">
        <v>276</v>
      </c>
      <c r="G1908" t="s">
        <v>276</v>
      </c>
      <c r="H1908">
        <v>1779</v>
      </c>
      <c r="I1908" t="s">
        <v>276</v>
      </c>
      <c r="J1908">
        <v>85</v>
      </c>
      <c r="K1908" t="s">
        <v>276</v>
      </c>
      <c r="L1908" t="s">
        <v>276</v>
      </c>
      <c r="M1908">
        <v>1701020</v>
      </c>
      <c r="N1908">
        <v>18319</v>
      </c>
      <c r="O1908" s="26">
        <v>25682</v>
      </c>
      <c r="P1908" s="26">
        <v>108966</v>
      </c>
      <c r="Q1908" s="26">
        <v>0</v>
      </c>
    </row>
    <row r="1909" spans="1:17">
      <c r="A1909" s="32">
        <v>44515</v>
      </c>
      <c r="B1909" t="s">
        <v>154</v>
      </c>
      <c r="C1909">
        <v>4528</v>
      </c>
      <c r="D1909">
        <v>1183423</v>
      </c>
      <c r="E1909" t="s">
        <v>276</v>
      </c>
      <c r="F1909" t="s">
        <v>276</v>
      </c>
      <c r="G1909" t="s">
        <v>276</v>
      </c>
      <c r="H1909">
        <v>81</v>
      </c>
      <c r="I1909" t="s">
        <v>276</v>
      </c>
      <c r="J1909">
        <v>0</v>
      </c>
      <c r="K1909" t="s">
        <v>276</v>
      </c>
      <c r="L1909" t="s">
        <v>276</v>
      </c>
      <c r="M1909">
        <v>4439</v>
      </c>
      <c r="N1909">
        <v>8</v>
      </c>
      <c r="O1909" s="26">
        <v>0</v>
      </c>
      <c r="P1909" s="26">
        <v>0</v>
      </c>
      <c r="Q1909" s="26">
        <v>0</v>
      </c>
    </row>
    <row r="1910" spans="1:17">
      <c r="A1910" s="32">
        <v>44515</v>
      </c>
      <c r="B1910" t="s">
        <v>155</v>
      </c>
      <c r="C1910">
        <v>15</v>
      </c>
      <c r="D1910">
        <v>829</v>
      </c>
      <c r="E1910" t="s">
        <v>276</v>
      </c>
      <c r="F1910" t="s">
        <v>276</v>
      </c>
      <c r="G1910" t="s">
        <v>276</v>
      </c>
      <c r="H1910">
        <v>0</v>
      </c>
      <c r="I1910" t="s">
        <v>276</v>
      </c>
      <c r="J1910">
        <v>0</v>
      </c>
      <c r="K1910" t="s">
        <v>276</v>
      </c>
      <c r="L1910" t="s">
        <v>276</v>
      </c>
      <c r="M1910">
        <v>15</v>
      </c>
      <c r="N1910">
        <v>0</v>
      </c>
      <c r="O1910" s="26">
        <v>0</v>
      </c>
      <c r="P1910" s="26">
        <v>0</v>
      </c>
      <c r="Q1910" s="26">
        <v>0</v>
      </c>
    </row>
    <row r="1911" spans="1:17">
      <c r="A1911" s="32">
        <v>44516</v>
      </c>
      <c r="B1911" t="s">
        <v>153</v>
      </c>
      <c r="C1911">
        <v>1721014</v>
      </c>
      <c r="D1911">
        <v>26035745</v>
      </c>
      <c r="F1911" t="s">
        <v>276</v>
      </c>
      <c r="G1911" t="s">
        <v>276</v>
      </c>
      <c r="H1911">
        <v>1715</v>
      </c>
      <c r="I1911" t="s">
        <v>276</v>
      </c>
      <c r="J1911">
        <v>82</v>
      </c>
      <c r="K1911" t="s">
        <v>276</v>
      </c>
      <c r="L1911" t="s">
        <v>276</v>
      </c>
      <c r="M1911">
        <v>1701203</v>
      </c>
      <c r="N1911">
        <v>18319</v>
      </c>
      <c r="O1911" s="26">
        <v>25113</v>
      </c>
      <c r="P1911" s="26">
        <v>111058</v>
      </c>
      <c r="Q1911" s="26">
        <v>0</v>
      </c>
    </row>
    <row r="1912" spans="1:17">
      <c r="A1912" s="32">
        <v>44516</v>
      </c>
      <c r="B1912" t="s">
        <v>154</v>
      </c>
      <c r="C1912">
        <v>4532</v>
      </c>
      <c r="D1912">
        <v>1187350</v>
      </c>
      <c r="E1912" t="s">
        <v>276</v>
      </c>
      <c r="F1912" t="s">
        <v>276</v>
      </c>
      <c r="G1912" t="s">
        <v>276</v>
      </c>
      <c r="H1912">
        <v>76</v>
      </c>
      <c r="I1912" t="s">
        <v>276</v>
      </c>
      <c r="J1912">
        <v>0</v>
      </c>
      <c r="K1912" t="s">
        <v>276</v>
      </c>
      <c r="L1912" t="s">
        <v>276</v>
      </c>
      <c r="M1912">
        <v>4448</v>
      </c>
      <c r="N1912">
        <v>8</v>
      </c>
      <c r="O1912" s="26">
        <v>0</v>
      </c>
      <c r="P1912" s="26">
        <v>0</v>
      </c>
      <c r="Q1912" s="26">
        <v>0</v>
      </c>
    </row>
    <row r="1913" spans="1:17">
      <c r="A1913" s="32">
        <v>44516</v>
      </c>
      <c r="B1913" t="s">
        <v>155</v>
      </c>
      <c r="C1913">
        <v>15</v>
      </c>
      <c r="D1913">
        <v>829</v>
      </c>
      <c r="E1913" t="s">
        <v>276</v>
      </c>
      <c r="F1913" t="s">
        <v>276</v>
      </c>
      <c r="G1913" t="s">
        <v>276</v>
      </c>
      <c r="H1913">
        <v>0</v>
      </c>
      <c r="I1913" t="s">
        <v>276</v>
      </c>
      <c r="J1913">
        <v>0</v>
      </c>
      <c r="K1913" t="s">
        <v>276</v>
      </c>
      <c r="L1913" t="s">
        <v>276</v>
      </c>
      <c r="M1913">
        <v>15</v>
      </c>
      <c r="N1913">
        <v>0</v>
      </c>
      <c r="O1913" s="26">
        <v>0</v>
      </c>
      <c r="P1913" s="26">
        <v>0</v>
      </c>
      <c r="Q1913" s="26">
        <v>0</v>
      </c>
    </row>
    <row r="1914" spans="1:17">
      <c r="A1914" s="32">
        <v>44517</v>
      </c>
      <c r="B1914" t="s">
        <v>153</v>
      </c>
      <c r="C1914">
        <v>1721142</v>
      </c>
      <c r="D1914">
        <v>26084129</v>
      </c>
      <c r="F1914" t="s">
        <v>276</v>
      </c>
      <c r="G1914" t="s">
        <v>276</v>
      </c>
      <c r="H1914">
        <v>1544</v>
      </c>
      <c r="I1914" t="s">
        <v>276</v>
      </c>
      <c r="J1914">
        <v>78</v>
      </c>
      <c r="K1914" t="s">
        <v>276</v>
      </c>
      <c r="L1914" t="s">
        <v>276</v>
      </c>
      <c r="M1914">
        <v>1701450</v>
      </c>
      <c r="N1914">
        <v>18323</v>
      </c>
      <c r="O1914" s="26">
        <v>24704</v>
      </c>
      <c r="P1914" s="26">
        <v>102393</v>
      </c>
      <c r="Q1914" s="26">
        <v>0</v>
      </c>
    </row>
    <row r="1915" spans="1:17">
      <c r="A1915" s="32">
        <v>44517</v>
      </c>
      <c r="B1915" t="s">
        <v>154</v>
      </c>
      <c r="C1915">
        <v>4539</v>
      </c>
      <c r="D1915">
        <v>1189670</v>
      </c>
      <c r="E1915" t="s">
        <v>276</v>
      </c>
      <c r="F1915" t="s">
        <v>276</v>
      </c>
      <c r="G1915" t="s">
        <v>276</v>
      </c>
      <c r="H1915">
        <v>67</v>
      </c>
      <c r="I1915" t="s">
        <v>276</v>
      </c>
      <c r="J1915">
        <v>0</v>
      </c>
      <c r="K1915" t="s">
        <v>276</v>
      </c>
      <c r="L1915" t="s">
        <v>276</v>
      </c>
      <c r="M1915">
        <v>4464</v>
      </c>
      <c r="N1915">
        <v>8</v>
      </c>
      <c r="O1915" s="26">
        <v>0</v>
      </c>
      <c r="P1915" s="26">
        <v>0</v>
      </c>
      <c r="Q1915" s="26">
        <v>0</v>
      </c>
    </row>
    <row r="1916" spans="1:17">
      <c r="A1916" s="32">
        <v>44517</v>
      </c>
      <c r="B1916" t="s">
        <v>155</v>
      </c>
      <c r="C1916">
        <v>15</v>
      </c>
      <c r="D1916">
        <v>829</v>
      </c>
      <c r="E1916" t="s">
        <v>276</v>
      </c>
      <c r="F1916" t="s">
        <v>276</v>
      </c>
      <c r="G1916" t="s">
        <v>276</v>
      </c>
      <c r="H1916">
        <v>0</v>
      </c>
      <c r="I1916" t="s">
        <v>276</v>
      </c>
      <c r="J1916">
        <v>0</v>
      </c>
      <c r="K1916" t="s">
        <v>276</v>
      </c>
      <c r="L1916" t="s">
        <v>276</v>
      </c>
      <c r="M1916">
        <v>15</v>
      </c>
      <c r="N1916">
        <v>0</v>
      </c>
      <c r="O1916" s="26">
        <v>0</v>
      </c>
      <c r="P1916" s="26">
        <v>0</v>
      </c>
      <c r="Q1916" s="26">
        <v>0</v>
      </c>
    </row>
    <row r="1917" spans="1:17">
      <c r="A1917" s="32">
        <v>44518</v>
      </c>
      <c r="B1917" t="s">
        <v>153</v>
      </c>
      <c r="C1917">
        <v>1721342</v>
      </c>
      <c r="D1917">
        <v>26141021</v>
      </c>
      <c r="F1917" t="s">
        <v>276</v>
      </c>
      <c r="G1917" t="s">
        <v>276</v>
      </c>
      <c r="H1917">
        <v>1533</v>
      </c>
      <c r="I1917" t="s">
        <v>276</v>
      </c>
      <c r="J1917">
        <v>76</v>
      </c>
      <c r="K1917" t="s">
        <v>276</v>
      </c>
      <c r="L1917" t="s">
        <v>276</v>
      </c>
      <c r="M1917">
        <v>1701625</v>
      </c>
      <c r="N1917">
        <v>18328</v>
      </c>
      <c r="O1917" s="26">
        <v>23153</v>
      </c>
      <c r="P1917" s="26">
        <v>96834</v>
      </c>
      <c r="Q1917" s="26">
        <v>0</v>
      </c>
    </row>
    <row r="1918" spans="1:17">
      <c r="A1918" s="32">
        <v>44518</v>
      </c>
      <c r="B1918" t="s">
        <v>154</v>
      </c>
      <c r="C1918">
        <v>4544</v>
      </c>
      <c r="D1918">
        <v>1191645</v>
      </c>
      <c r="E1918" t="s">
        <v>276</v>
      </c>
      <c r="F1918" t="s">
        <v>276</v>
      </c>
      <c r="G1918" t="s">
        <v>276</v>
      </c>
      <c r="H1918">
        <v>64</v>
      </c>
      <c r="I1918" t="s">
        <v>276</v>
      </c>
      <c r="J1918">
        <v>0</v>
      </c>
      <c r="K1918" t="s">
        <v>276</v>
      </c>
      <c r="L1918" t="s">
        <v>276</v>
      </c>
      <c r="M1918">
        <v>4472</v>
      </c>
      <c r="N1918">
        <v>8</v>
      </c>
      <c r="O1918" s="26">
        <v>0</v>
      </c>
      <c r="P1918" s="26">
        <v>0</v>
      </c>
      <c r="Q1918" s="26">
        <v>0</v>
      </c>
    </row>
    <row r="1919" spans="1:17">
      <c r="A1919" s="32">
        <v>44518</v>
      </c>
      <c r="B1919" t="s">
        <v>155</v>
      </c>
      <c r="C1919">
        <v>15</v>
      </c>
      <c r="D1919">
        <v>829</v>
      </c>
      <c r="E1919" t="s">
        <v>276</v>
      </c>
      <c r="F1919" t="s">
        <v>276</v>
      </c>
      <c r="G1919" t="s">
        <v>276</v>
      </c>
      <c r="H1919">
        <v>0</v>
      </c>
      <c r="I1919" t="s">
        <v>276</v>
      </c>
      <c r="J1919">
        <v>0</v>
      </c>
      <c r="K1919" t="s">
        <v>276</v>
      </c>
      <c r="L1919" t="s">
        <v>276</v>
      </c>
      <c r="M1919">
        <v>15</v>
      </c>
      <c r="N1919">
        <v>0</v>
      </c>
      <c r="O1919" s="26">
        <v>0</v>
      </c>
      <c r="P1919" s="26">
        <v>0</v>
      </c>
      <c r="Q1919" s="26">
        <v>0</v>
      </c>
    </row>
    <row r="1920" spans="1:17">
      <c r="A1920" s="32">
        <v>44519</v>
      </c>
      <c r="B1920" t="s">
        <v>153</v>
      </c>
      <c r="C1920">
        <v>1721500</v>
      </c>
      <c r="D1920">
        <v>26191322</v>
      </c>
      <c r="F1920" t="s">
        <v>276</v>
      </c>
      <c r="G1920" t="s">
        <v>276</v>
      </c>
      <c r="H1920">
        <v>1512</v>
      </c>
      <c r="I1920" t="s">
        <v>276</v>
      </c>
      <c r="J1920">
        <v>62</v>
      </c>
      <c r="K1920" t="s">
        <v>276</v>
      </c>
      <c r="L1920" t="s">
        <v>276</v>
      </c>
      <c r="M1920">
        <v>1701813</v>
      </c>
      <c r="N1920">
        <v>18334</v>
      </c>
      <c r="O1920" s="26">
        <v>41920</v>
      </c>
      <c r="P1920" s="26">
        <v>141279</v>
      </c>
      <c r="Q1920" s="26">
        <v>0</v>
      </c>
    </row>
    <row r="1921" spans="1:17">
      <c r="A1921" s="32">
        <v>44519</v>
      </c>
      <c r="B1921" t="s">
        <v>154</v>
      </c>
      <c r="C1921">
        <v>4548</v>
      </c>
      <c r="D1921">
        <v>1194865</v>
      </c>
      <c r="E1921" t="s">
        <v>276</v>
      </c>
      <c r="F1921" t="s">
        <v>276</v>
      </c>
      <c r="G1921" t="s">
        <v>276</v>
      </c>
      <c r="H1921">
        <v>65</v>
      </c>
      <c r="I1921" t="s">
        <v>276</v>
      </c>
      <c r="J1921">
        <v>0</v>
      </c>
      <c r="K1921" t="s">
        <v>276</v>
      </c>
      <c r="L1921" t="s">
        <v>276</v>
      </c>
      <c r="M1921">
        <v>4475</v>
      </c>
      <c r="N1921">
        <v>8</v>
      </c>
      <c r="O1921" s="26">
        <v>0</v>
      </c>
      <c r="P1921" s="26">
        <v>0</v>
      </c>
      <c r="Q1921" s="26">
        <v>0</v>
      </c>
    </row>
    <row r="1922" spans="1:17">
      <c r="A1922" s="32">
        <v>44519</v>
      </c>
      <c r="B1922" t="s">
        <v>155</v>
      </c>
      <c r="C1922">
        <v>15</v>
      </c>
      <c r="D1922">
        <v>829</v>
      </c>
      <c r="E1922" t="s">
        <v>276</v>
      </c>
      <c r="F1922" t="s">
        <v>276</v>
      </c>
      <c r="G1922" t="s">
        <v>276</v>
      </c>
      <c r="H1922">
        <v>0</v>
      </c>
      <c r="I1922" t="s">
        <v>276</v>
      </c>
      <c r="J1922">
        <v>0</v>
      </c>
      <c r="K1922" t="s">
        <v>276</v>
      </c>
      <c r="L1922" t="s">
        <v>276</v>
      </c>
      <c r="M1922">
        <v>15</v>
      </c>
      <c r="N1922">
        <v>0</v>
      </c>
      <c r="O1922" s="26">
        <v>0</v>
      </c>
      <c r="P1922" s="26">
        <v>0</v>
      </c>
      <c r="Q1922" s="26">
        <v>0</v>
      </c>
    </row>
    <row r="1923" spans="1:17">
      <c r="A1923" s="32">
        <v>44520</v>
      </c>
      <c r="B1923" t="s">
        <v>153</v>
      </c>
      <c r="C1923">
        <v>1721650</v>
      </c>
      <c r="D1923">
        <v>26250289</v>
      </c>
      <c r="F1923" t="s">
        <v>276</v>
      </c>
      <c r="G1923" t="s">
        <v>276</v>
      </c>
      <c r="H1923">
        <v>1484</v>
      </c>
      <c r="I1923" t="s">
        <v>276</v>
      </c>
      <c r="J1923">
        <v>62</v>
      </c>
      <c r="K1923" t="s">
        <v>276</v>
      </c>
      <c r="L1923" t="s">
        <v>276</v>
      </c>
      <c r="M1923">
        <v>1702064</v>
      </c>
      <c r="N1923">
        <v>18334</v>
      </c>
      <c r="O1923" s="26">
        <v>55658</v>
      </c>
      <c r="P1923" s="26">
        <v>194042</v>
      </c>
      <c r="Q1923" s="26">
        <v>0</v>
      </c>
    </row>
    <row r="1924" spans="1:17">
      <c r="A1924" s="32">
        <v>44520</v>
      </c>
      <c r="B1924" t="s">
        <v>154</v>
      </c>
      <c r="C1924">
        <v>4554</v>
      </c>
      <c r="D1924">
        <v>1197777</v>
      </c>
      <c r="E1924" t="s">
        <v>276</v>
      </c>
      <c r="F1924" t="s">
        <v>276</v>
      </c>
      <c r="G1924" t="s">
        <v>276</v>
      </c>
      <c r="H1924">
        <v>68</v>
      </c>
      <c r="I1924" t="s">
        <v>276</v>
      </c>
      <c r="J1924">
        <v>0</v>
      </c>
      <c r="K1924" t="s">
        <v>276</v>
      </c>
      <c r="L1924" t="s">
        <v>276</v>
      </c>
      <c r="M1924">
        <v>4478</v>
      </c>
      <c r="N1924">
        <v>8</v>
      </c>
      <c r="O1924" s="26">
        <v>0</v>
      </c>
      <c r="P1924" s="26">
        <v>0</v>
      </c>
      <c r="Q1924" s="26">
        <v>0</v>
      </c>
    </row>
    <row r="1925" spans="1:17">
      <c r="A1925" s="32">
        <v>44520</v>
      </c>
      <c r="B1925" t="s">
        <v>155</v>
      </c>
      <c r="C1925">
        <v>15</v>
      </c>
      <c r="D1925">
        <v>829</v>
      </c>
      <c r="E1925" t="s">
        <v>276</v>
      </c>
      <c r="F1925" t="s">
        <v>276</v>
      </c>
      <c r="G1925" t="s">
        <v>276</v>
      </c>
      <c r="H1925">
        <v>0</v>
      </c>
      <c r="I1925" t="s">
        <v>276</v>
      </c>
      <c r="J1925">
        <v>0</v>
      </c>
      <c r="K1925" t="s">
        <v>276</v>
      </c>
      <c r="L1925" t="s">
        <v>276</v>
      </c>
      <c r="M1925">
        <v>15</v>
      </c>
      <c r="N1925">
        <v>0</v>
      </c>
      <c r="O1925" s="26">
        <v>0</v>
      </c>
      <c r="P1925" s="26">
        <v>0</v>
      </c>
      <c r="Q1925" s="26">
        <v>0</v>
      </c>
    </row>
    <row r="1926" spans="1:17">
      <c r="A1926" s="32">
        <v>44521</v>
      </c>
      <c r="B1926" t="s">
        <v>153</v>
      </c>
      <c r="C1926">
        <v>1721758</v>
      </c>
      <c r="D1926">
        <v>26282843</v>
      </c>
      <c r="F1926" t="s">
        <v>276</v>
      </c>
      <c r="G1926" t="s">
        <v>276</v>
      </c>
      <c r="H1926">
        <v>1402</v>
      </c>
      <c r="I1926" t="s">
        <v>276</v>
      </c>
      <c r="J1926">
        <v>62</v>
      </c>
      <c r="K1926" t="s">
        <v>276</v>
      </c>
      <c r="L1926" t="s">
        <v>276</v>
      </c>
      <c r="M1926">
        <v>1702237</v>
      </c>
      <c r="N1926">
        <v>18339</v>
      </c>
      <c r="O1926" s="26">
        <v>533432</v>
      </c>
      <c r="P1926" s="26">
        <v>409524</v>
      </c>
      <c r="Q1926" s="26">
        <v>0</v>
      </c>
    </row>
    <row r="1927" spans="1:17">
      <c r="A1927" s="32">
        <v>44521</v>
      </c>
      <c r="B1927" t="s">
        <v>154</v>
      </c>
      <c r="C1927">
        <v>4560</v>
      </c>
      <c r="D1927">
        <v>1200835</v>
      </c>
      <c r="E1927" t="s">
        <v>276</v>
      </c>
      <c r="F1927" t="s">
        <v>276</v>
      </c>
      <c r="G1927" t="s">
        <v>276</v>
      </c>
      <c r="H1927">
        <v>70</v>
      </c>
      <c r="I1927" t="s">
        <v>276</v>
      </c>
      <c r="J1927">
        <v>0</v>
      </c>
      <c r="K1927" t="s">
        <v>276</v>
      </c>
      <c r="L1927" t="s">
        <v>276</v>
      </c>
      <c r="M1927">
        <v>4482</v>
      </c>
      <c r="N1927">
        <v>8</v>
      </c>
      <c r="O1927" s="26">
        <v>0</v>
      </c>
      <c r="P1927" s="26">
        <v>0</v>
      </c>
      <c r="Q1927" s="26">
        <v>0</v>
      </c>
    </row>
    <row r="1928" spans="1:17">
      <c r="A1928" s="32">
        <v>44521</v>
      </c>
      <c r="B1928" t="s">
        <v>155</v>
      </c>
      <c r="C1928">
        <v>15</v>
      </c>
      <c r="D1928">
        <v>829</v>
      </c>
      <c r="E1928" t="s">
        <v>276</v>
      </c>
      <c r="F1928" t="s">
        <v>276</v>
      </c>
      <c r="G1928" t="s">
        <v>276</v>
      </c>
      <c r="H1928">
        <v>0</v>
      </c>
      <c r="I1928" t="s">
        <v>276</v>
      </c>
      <c r="J1928">
        <v>0</v>
      </c>
      <c r="K1928" t="s">
        <v>276</v>
      </c>
      <c r="L1928" t="s">
        <v>276</v>
      </c>
      <c r="M1928">
        <v>15</v>
      </c>
      <c r="N1928">
        <v>0</v>
      </c>
      <c r="O1928" s="26">
        <v>0</v>
      </c>
      <c r="P1928" s="26">
        <v>0</v>
      </c>
      <c r="Q1928" s="26">
        <v>0</v>
      </c>
    </row>
    <row r="1929" spans="1:17">
      <c r="A1929" s="32">
        <v>44522</v>
      </c>
      <c r="B1929" t="s">
        <v>153</v>
      </c>
      <c r="C1929">
        <v>1721893</v>
      </c>
      <c r="D1929">
        <v>26298624</v>
      </c>
      <c r="F1929" t="s">
        <v>276</v>
      </c>
      <c r="G1929" t="s">
        <v>276</v>
      </c>
      <c r="H1929">
        <v>1401</v>
      </c>
      <c r="I1929" t="s">
        <v>276</v>
      </c>
      <c r="J1929">
        <v>63</v>
      </c>
      <c r="K1929" t="s">
        <v>276</v>
      </c>
      <c r="L1929" t="s">
        <v>276</v>
      </c>
      <c r="M1929">
        <v>1702362</v>
      </c>
      <c r="N1929">
        <v>18339</v>
      </c>
      <c r="O1929" s="26">
        <v>22341</v>
      </c>
      <c r="P1929" s="26">
        <v>62835</v>
      </c>
      <c r="Q1929" s="26">
        <v>0</v>
      </c>
    </row>
    <row r="1930" spans="1:17">
      <c r="A1930" s="32">
        <v>44522</v>
      </c>
      <c r="B1930" t="s">
        <v>154</v>
      </c>
      <c r="C1930">
        <v>4566</v>
      </c>
      <c r="D1930">
        <v>1204192</v>
      </c>
      <c r="E1930" t="s">
        <v>276</v>
      </c>
      <c r="F1930" t="s">
        <v>276</v>
      </c>
      <c r="G1930" t="s">
        <v>276</v>
      </c>
      <c r="H1930">
        <v>68</v>
      </c>
      <c r="I1930" t="s">
        <v>276</v>
      </c>
      <c r="J1930">
        <v>0</v>
      </c>
      <c r="K1930" t="s">
        <v>276</v>
      </c>
      <c r="L1930" t="s">
        <v>276</v>
      </c>
      <c r="M1930">
        <v>4490</v>
      </c>
      <c r="N1930">
        <v>8</v>
      </c>
      <c r="O1930" s="26">
        <v>0</v>
      </c>
      <c r="P1930" s="26">
        <v>0</v>
      </c>
      <c r="Q1930" s="26">
        <v>0</v>
      </c>
    </row>
    <row r="1931" spans="1:17">
      <c r="A1931" s="32">
        <v>44522</v>
      </c>
      <c r="B1931" t="s">
        <v>155</v>
      </c>
      <c r="C1931">
        <v>15</v>
      </c>
      <c r="D1931">
        <v>829</v>
      </c>
      <c r="E1931" t="s">
        <v>276</v>
      </c>
      <c r="F1931" t="s">
        <v>276</v>
      </c>
      <c r="G1931" t="s">
        <v>276</v>
      </c>
      <c r="H1931">
        <v>0</v>
      </c>
      <c r="I1931" t="s">
        <v>276</v>
      </c>
      <c r="J1931">
        <v>0</v>
      </c>
      <c r="K1931" t="s">
        <v>276</v>
      </c>
      <c r="L1931" t="s">
        <v>276</v>
      </c>
      <c r="M1931">
        <v>15</v>
      </c>
      <c r="N1931">
        <v>0</v>
      </c>
      <c r="O1931" s="26">
        <v>0</v>
      </c>
      <c r="P1931" s="26">
        <v>0</v>
      </c>
      <c r="Q1931" s="26">
        <v>0</v>
      </c>
    </row>
    <row r="1932" spans="1:17">
      <c r="A1932" s="32">
        <v>44523</v>
      </c>
      <c r="B1932" t="s">
        <v>153</v>
      </c>
      <c r="C1932">
        <v>1721941</v>
      </c>
      <c r="D1932">
        <v>26342511</v>
      </c>
      <c r="F1932" t="s">
        <v>276</v>
      </c>
      <c r="G1932" t="s">
        <v>276</v>
      </c>
      <c r="H1932">
        <v>1357</v>
      </c>
      <c r="I1932" t="s">
        <v>276</v>
      </c>
      <c r="J1932">
        <v>60</v>
      </c>
      <c r="K1932" t="s">
        <v>276</v>
      </c>
      <c r="L1932" t="s">
        <v>276</v>
      </c>
      <c r="M1932">
        <v>1702482</v>
      </c>
      <c r="N1932">
        <v>18341</v>
      </c>
      <c r="O1932" s="26">
        <v>4961</v>
      </c>
      <c r="P1932" s="26">
        <v>16054</v>
      </c>
      <c r="Q1932" s="26">
        <v>0</v>
      </c>
    </row>
    <row r="1933" spans="1:17">
      <c r="A1933" s="32">
        <v>44523</v>
      </c>
      <c r="B1933" t="s">
        <v>154</v>
      </c>
      <c r="C1933">
        <v>4571</v>
      </c>
      <c r="D1933">
        <v>1208595</v>
      </c>
      <c r="E1933" t="s">
        <v>276</v>
      </c>
      <c r="F1933" t="s">
        <v>276</v>
      </c>
      <c r="G1933" t="s">
        <v>276</v>
      </c>
      <c r="H1933">
        <v>63</v>
      </c>
      <c r="I1933" t="s">
        <v>276</v>
      </c>
      <c r="J1933">
        <v>0</v>
      </c>
      <c r="K1933" t="s">
        <v>276</v>
      </c>
      <c r="L1933" t="s">
        <v>276</v>
      </c>
      <c r="M1933">
        <v>4500</v>
      </c>
      <c r="N1933">
        <v>8</v>
      </c>
      <c r="O1933" s="26">
        <v>0</v>
      </c>
      <c r="P1933" s="26">
        <v>0</v>
      </c>
      <c r="Q1933" s="26">
        <v>0</v>
      </c>
    </row>
    <row r="1934" spans="1:17">
      <c r="A1934" s="32">
        <v>44523</v>
      </c>
      <c r="B1934" t="s">
        <v>155</v>
      </c>
      <c r="C1934">
        <v>15</v>
      </c>
      <c r="D1934">
        <v>829</v>
      </c>
      <c r="E1934" t="s">
        <v>276</v>
      </c>
      <c r="F1934" t="s">
        <v>276</v>
      </c>
      <c r="G1934" t="s">
        <v>276</v>
      </c>
      <c r="H1934">
        <v>0</v>
      </c>
      <c r="I1934" t="s">
        <v>276</v>
      </c>
      <c r="J1934">
        <v>0</v>
      </c>
      <c r="K1934" t="s">
        <v>276</v>
      </c>
      <c r="L1934" t="s">
        <v>276</v>
      </c>
      <c r="M1934">
        <v>15</v>
      </c>
      <c r="N1934">
        <v>0</v>
      </c>
      <c r="O1934" s="26">
        <v>0</v>
      </c>
      <c r="P1934" s="26">
        <v>0</v>
      </c>
      <c r="Q1934" s="26">
        <v>0</v>
      </c>
    </row>
    <row r="1935" spans="1:17">
      <c r="A1935" s="32">
        <v>44524</v>
      </c>
      <c r="B1935" t="s">
        <v>153</v>
      </c>
      <c r="C1935">
        <v>1722034</v>
      </c>
      <c r="D1935">
        <v>26367220</v>
      </c>
      <c r="F1935" t="s">
        <v>276</v>
      </c>
      <c r="G1935" t="s">
        <v>276</v>
      </c>
      <c r="H1935">
        <v>1257</v>
      </c>
      <c r="I1935" t="s">
        <v>276</v>
      </c>
      <c r="J1935">
        <v>58</v>
      </c>
      <c r="K1935" t="s">
        <v>276</v>
      </c>
      <c r="L1935" t="s">
        <v>276</v>
      </c>
      <c r="M1935">
        <v>1702658</v>
      </c>
      <c r="N1935">
        <v>18343</v>
      </c>
      <c r="O1935" s="26">
        <v>22309</v>
      </c>
      <c r="P1935" s="26">
        <v>40607</v>
      </c>
      <c r="Q1935" s="26">
        <v>0</v>
      </c>
    </row>
    <row r="1936" spans="1:17">
      <c r="A1936" s="32">
        <v>44524</v>
      </c>
      <c r="B1936" t="s">
        <v>154</v>
      </c>
      <c r="C1936">
        <v>4575</v>
      </c>
      <c r="D1936">
        <v>1211259</v>
      </c>
      <c r="E1936" t="s">
        <v>276</v>
      </c>
      <c r="F1936" t="s">
        <v>276</v>
      </c>
      <c r="G1936" t="s">
        <v>276</v>
      </c>
      <c r="H1936">
        <v>58</v>
      </c>
      <c r="I1936" t="s">
        <v>276</v>
      </c>
      <c r="J1936">
        <v>0</v>
      </c>
      <c r="K1936" t="s">
        <v>276</v>
      </c>
      <c r="L1936" t="s">
        <v>276</v>
      </c>
      <c r="M1936">
        <v>4509</v>
      </c>
      <c r="N1936">
        <v>8</v>
      </c>
      <c r="O1936" s="26">
        <v>0</v>
      </c>
      <c r="P1936" s="26">
        <v>0</v>
      </c>
      <c r="Q1936" s="26">
        <v>0</v>
      </c>
    </row>
    <row r="1937" spans="1:17">
      <c r="A1937" s="32">
        <v>44524</v>
      </c>
      <c r="B1937" t="s">
        <v>155</v>
      </c>
      <c r="C1937">
        <v>15</v>
      </c>
      <c r="D1937">
        <v>829</v>
      </c>
      <c r="E1937" t="s">
        <v>276</v>
      </c>
      <c r="F1937" t="s">
        <v>276</v>
      </c>
      <c r="G1937" t="s">
        <v>276</v>
      </c>
      <c r="H1937">
        <v>0</v>
      </c>
      <c r="I1937" t="s">
        <v>276</v>
      </c>
      <c r="J1937">
        <v>0</v>
      </c>
      <c r="K1937" t="s">
        <v>276</v>
      </c>
      <c r="L1937" t="s">
        <v>276</v>
      </c>
      <c r="M1937">
        <v>15</v>
      </c>
      <c r="N1937">
        <v>0</v>
      </c>
      <c r="O1937" s="26">
        <v>0</v>
      </c>
      <c r="P1937" s="26">
        <v>0</v>
      </c>
      <c r="Q1937" s="26">
        <v>0</v>
      </c>
    </row>
    <row r="1938" spans="1:17">
      <c r="A1938" s="32">
        <v>44525</v>
      </c>
      <c r="B1938" t="s">
        <v>153</v>
      </c>
      <c r="C1938">
        <v>1722111</v>
      </c>
      <c r="D1938">
        <v>26422556</v>
      </c>
      <c r="F1938" t="s">
        <v>276</v>
      </c>
      <c r="G1938" t="s">
        <v>276</v>
      </c>
      <c r="H1938">
        <v>1235</v>
      </c>
      <c r="I1938" t="s">
        <v>276</v>
      </c>
      <c r="J1938">
        <v>58</v>
      </c>
      <c r="K1938" t="s">
        <v>276</v>
      </c>
      <c r="L1938" t="s">
        <v>276</v>
      </c>
      <c r="M1938">
        <v>1702756</v>
      </c>
      <c r="N1938">
        <v>18344</v>
      </c>
      <c r="O1938" s="26">
        <v>19986</v>
      </c>
      <c r="P1938" s="26">
        <v>58717</v>
      </c>
      <c r="Q1938" s="26">
        <v>0</v>
      </c>
    </row>
    <row r="1939" spans="1:17">
      <c r="A1939" s="32">
        <v>44525</v>
      </c>
      <c r="B1939" t="s">
        <v>154</v>
      </c>
      <c r="C1939">
        <v>4579</v>
      </c>
      <c r="D1939">
        <v>1213693</v>
      </c>
      <c r="E1939" t="s">
        <v>276</v>
      </c>
      <c r="F1939" t="s">
        <v>276</v>
      </c>
      <c r="G1939" t="s">
        <v>276</v>
      </c>
      <c r="H1939">
        <v>51</v>
      </c>
      <c r="I1939" t="s">
        <v>276</v>
      </c>
      <c r="J1939">
        <v>0</v>
      </c>
      <c r="K1939" t="s">
        <v>276</v>
      </c>
      <c r="L1939" t="s">
        <v>276</v>
      </c>
      <c r="M1939">
        <v>4520</v>
      </c>
      <c r="N1939">
        <v>8</v>
      </c>
      <c r="O1939" s="26">
        <v>0</v>
      </c>
      <c r="P1939" s="26">
        <v>0</v>
      </c>
      <c r="Q1939" s="26">
        <v>0</v>
      </c>
    </row>
    <row r="1940" spans="1:17">
      <c r="A1940" s="32">
        <v>44525</v>
      </c>
      <c r="B1940" t="s">
        <v>155</v>
      </c>
      <c r="C1940">
        <v>15</v>
      </c>
      <c r="D1940">
        <v>829</v>
      </c>
      <c r="E1940" t="s">
        <v>276</v>
      </c>
      <c r="F1940" t="s">
        <v>276</v>
      </c>
      <c r="G1940" t="s">
        <v>276</v>
      </c>
      <c r="H1940">
        <v>0</v>
      </c>
      <c r="I1940" t="s">
        <v>276</v>
      </c>
      <c r="J1940">
        <v>0</v>
      </c>
      <c r="K1940" t="s">
        <v>276</v>
      </c>
      <c r="L1940" t="s">
        <v>276</v>
      </c>
      <c r="M1940">
        <v>15</v>
      </c>
      <c r="N1940">
        <v>0</v>
      </c>
      <c r="O1940" s="26">
        <v>0</v>
      </c>
      <c r="P1940" s="26">
        <v>0</v>
      </c>
      <c r="Q1940" s="26">
        <v>0</v>
      </c>
    </row>
    <row r="1941" spans="1:17">
      <c r="A1941" s="32">
        <v>44526</v>
      </c>
      <c r="B1941" t="s">
        <v>153</v>
      </c>
      <c r="C1941">
        <v>1722222</v>
      </c>
      <c r="D1941">
        <v>26469082</v>
      </c>
      <c r="F1941" t="s">
        <v>276</v>
      </c>
      <c r="G1941" t="s">
        <v>276</v>
      </c>
      <c r="H1941">
        <v>1211</v>
      </c>
      <c r="I1941" t="s">
        <v>276</v>
      </c>
      <c r="J1941">
        <v>51</v>
      </c>
      <c r="K1941" t="s">
        <v>276</v>
      </c>
      <c r="L1941" t="s">
        <v>276</v>
      </c>
      <c r="M1941">
        <v>1702879</v>
      </c>
      <c r="N1941">
        <v>18345</v>
      </c>
      <c r="O1941" s="26">
        <v>38104</v>
      </c>
      <c r="P1941" s="26">
        <v>101405</v>
      </c>
      <c r="Q1941" s="26">
        <v>0</v>
      </c>
    </row>
    <row r="1942" spans="1:17">
      <c r="A1942" s="32">
        <v>44526</v>
      </c>
      <c r="B1942" t="s">
        <v>154</v>
      </c>
      <c r="C1942">
        <v>4586</v>
      </c>
      <c r="D1942">
        <v>1217221</v>
      </c>
      <c r="E1942" t="s">
        <v>276</v>
      </c>
      <c r="F1942" t="s">
        <v>276</v>
      </c>
      <c r="G1942" t="s">
        <v>276</v>
      </c>
      <c r="H1942">
        <v>53</v>
      </c>
      <c r="I1942" t="s">
        <v>276</v>
      </c>
      <c r="J1942">
        <v>0</v>
      </c>
      <c r="K1942" t="s">
        <v>276</v>
      </c>
      <c r="L1942" t="s">
        <v>276</v>
      </c>
      <c r="M1942">
        <v>4525</v>
      </c>
      <c r="N1942">
        <v>8</v>
      </c>
      <c r="O1942" s="26">
        <v>0</v>
      </c>
      <c r="P1942" s="26">
        <v>0</v>
      </c>
      <c r="Q1942" s="26">
        <v>0</v>
      </c>
    </row>
    <row r="1943" spans="1:17">
      <c r="A1943" s="32">
        <v>44526</v>
      </c>
      <c r="B1943" t="s">
        <v>155</v>
      </c>
      <c r="C1943">
        <v>15</v>
      </c>
      <c r="D1943">
        <v>829</v>
      </c>
      <c r="E1943" t="s">
        <v>276</v>
      </c>
      <c r="F1943" t="s">
        <v>276</v>
      </c>
      <c r="G1943" t="s">
        <v>276</v>
      </c>
      <c r="H1943">
        <v>0</v>
      </c>
      <c r="I1943" t="s">
        <v>276</v>
      </c>
      <c r="J1943">
        <v>0</v>
      </c>
      <c r="K1943" t="s">
        <v>276</v>
      </c>
      <c r="L1943" t="s">
        <v>276</v>
      </c>
      <c r="M1943">
        <v>15</v>
      </c>
      <c r="N1943">
        <v>0</v>
      </c>
      <c r="O1943" s="26">
        <v>0</v>
      </c>
      <c r="P1943" s="26">
        <v>0</v>
      </c>
      <c r="Q1943" s="26">
        <v>0</v>
      </c>
    </row>
    <row r="1944" spans="1:17">
      <c r="A1944" s="32">
        <v>44527</v>
      </c>
      <c r="B1944" t="s">
        <v>153</v>
      </c>
      <c r="C1944">
        <v>1722335</v>
      </c>
      <c r="D1944">
        <v>26531079</v>
      </c>
      <c r="F1944" t="s">
        <v>276</v>
      </c>
      <c r="G1944" t="s">
        <v>276</v>
      </c>
      <c r="H1944">
        <v>1147</v>
      </c>
      <c r="I1944" t="s">
        <v>276</v>
      </c>
      <c r="J1944">
        <v>50</v>
      </c>
      <c r="K1944" t="s">
        <v>276</v>
      </c>
      <c r="L1944" t="s">
        <v>276</v>
      </c>
      <c r="M1944">
        <v>1703084</v>
      </c>
      <c r="N1944">
        <v>18349</v>
      </c>
      <c r="O1944" s="26">
        <v>51222</v>
      </c>
      <c r="P1944" s="26">
        <v>140287</v>
      </c>
      <c r="Q1944" s="26">
        <v>0</v>
      </c>
    </row>
    <row r="1945" spans="1:17">
      <c r="A1945" s="32">
        <v>44527</v>
      </c>
      <c r="B1945" t="s">
        <v>154</v>
      </c>
      <c r="C1945">
        <v>4594</v>
      </c>
      <c r="D1945">
        <v>1220307</v>
      </c>
      <c r="E1945" t="s">
        <v>276</v>
      </c>
      <c r="F1945" t="s">
        <v>276</v>
      </c>
      <c r="G1945" t="s">
        <v>276</v>
      </c>
      <c r="H1945">
        <v>60</v>
      </c>
      <c r="I1945" t="s">
        <v>276</v>
      </c>
      <c r="J1945">
        <v>0</v>
      </c>
      <c r="K1945" t="s">
        <v>276</v>
      </c>
      <c r="L1945" t="s">
        <v>276</v>
      </c>
      <c r="M1945">
        <v>4526</v>
      </c>
      <c r="N1945">
        <v>8</v>
      </c>
      <c r="O1945" s="26">
        <v>0</v>
      </c>
      <c r="P1945" s="26">
        <v>0</v>
      </c>
      <c r="Q1945" s="26">
        <v>0</v>
      </c>
    </row>
    <row r="1946" spans="1:17">
      <c r="A1946" s="32">
        <v>44527</v>
      </c>
      <c r="B1946" t="s">
        <v>155</v>
      </c>
      <c r="C1946">
        <v>15</v>
      </c>
      <c r="D1946">
        <v>829</v>
      </c>
      <c r="E1946" t="s">
        <v>276</v>
      </c>
      <c r="F1946" t="s">
        <v>276</v>
      </c>
      <c r="G1946" t="s">
        <v>276</v>
      </c>
      <c r="H1946">
        <v>0</v>
      </c>
      <c r="I1946" t="s">
        <v>276</v>
      </c>
      <c r="J1946">
        <v>0</v>
      </c>
      <c r="K1946" t="s">
        <v>276</v>
      </c>
      <c r="L1946" t="s">
        <v>276</v>
      </c>
      <c r="M1946">
        <v>15</v>
      </c>
      <c r="N1946">
        <v>0</v>
      </c>
      <c r="O1946" s="26">
        <v>0</v>
      </c>
      <c r="P1946" s="26">
        <v>0</v>
      </c>
      <c r="Q1946" s="26">
        <v>0</v>
      </c>
    </row>
    <row r="1947" spans="1:17">
      <c r="A1947" s="32">
        <v>44528</v>
      </c>
      <c r="B1947" t="s">
        <v>153</v>
      </c>
      <c r="C1947">
        <v>1722448</v>
      </c>
      <c r="D1947">
        <v>26570369</v>
      </c>
      <c r="F1947" t="s">
        <v>276</v>
      </c>
      <c r="G1947" t="s">
        <v>276</v>
      </c>
      <c r="H1947">
        <v>1132</v>
      </c>
      <c r="I1947" t="s">
        <v>276</v>
      </c>
      <c r="J1947">
        <v>43</v>
      </c>
      <c r="K1947" t="s">
        <v>276</v>
      </c>
      <c r="L1947" t="s">
        <v>276</v>
      </c>
      <c r="M1947">
        <v>1703217</v>
      </c>
      <c r="N1947">
        <v>18350</v>
      </c>
      <c r="O1947" s="26">
        <v>481211</v>
      </c>
      <c r="P1947" s="26">
        <v>336144</v>
      </c>
      <c r="Q1947" s="26">
        <v>0</v>
      </c>
    </row>
    <row r="1948" spans="1:17">
      <c r="A1948" s="32">
        <v>44528</v>
      </c>
      <c r="B1948" t="s">
        <v>154</v>
      </c>
      <c r="C1948">
        <v>4599</v>
      </c>
      <c r="D1948">
        <v>1223765</v>
      </c>
      <c r="E1948" t="s">
        <v>276</v>
      </c>
      <c r="F1948" t="s">
        <v>276</v>
      </c>
      <c r="G1948" t="s">
        <v>276</v>
      </c>
      <c r="H1948">
        <v>65</v>
      </c>
      <c r="I1948" t="s">
        <v>276</v>
      </c>
      <c r="J1948">
        <v>0</v>
      </c>
      <c r="K1948" t="s">
        <v>276</v>
      </c>
      <c r="L1948" t="s">
        <v>276</v>
      </c>
      <c r="M1948">
        <v>4526</v>
      </c>
      <c r="N1948">
        <v>8</v>
      </c>
      <c r="O1948" s="26">
        <v>0</v>
      </c>
      <c r="P1948" s="26">
        <v>0</v>
      </c>
      <c r="Q1948" s="26">
        <v>0</v>
      </c>
    </row>
    <row r="1949" spans="1:17">
      <c r="A1949" s="32">
        <v>44528</v>
      </c>
      <c r="B1949" t="s">
        <v>155</v>
      </c>
      <c r="C1949">
        <v>15</v>
      </c>
      <c r="D1949">
        <v>829</v>
      </c>
      <c r="E1949" t="s">
        <v>276</v>
      </c>
      <c r="F1949" t="s">
        <v>276</v>
      </c>
      <c r="G1949" t="s">
        <v>276</v>
      </c>
      <c r="H1949">
        <v>0</v>
      </c>
      <c r="I1949" t="s">
        <v>276</v>
      </c>
      <c r="J1949">
        <v>0</v>
      </c>
      <c r="K1949" t="s">
        <v>276</v>
      </c>
      <c r="L1949" t="s">
        <v>276</v>
      </c>
      <c r="M1949">
        <v>15</v>
      </c>
      <c r="N1949">
        <v>0</v>
      </c>
      <c r="O1949" s="26">
        <v>0</v>
      </c>
      <c r="P1949" s="26">
        <v>0</v>
      </c>
      <c r="Q1949" s="26">
        <v>0</v>
      </c>
    </row>
    <row r="1950" spans="1:17">
      <c r="A1950" s="32">
        <v>44529</v>
      </c>
      <c r="B1950" t="s">
        <v>153</v>
      </c>
      <c r="C1950">
        <v>1722517</v>
      </c>
      <c r="D1950">
        <v>26593639</v>
      </c>
      <c r="F1950" t="s">
        <v>276</v>
      </c>
      <c r="G1950" t="s">
        <v>276</v>
      </c>
      <c r="H1950">
        <v>1073</v>
      </c>
      <c r="I1950" t="s">
        <v>276</v>
      </c>
      <c r="J1950">
        <v>43</v>
      </c>
      <c r="K1950" t="s">
        <v>276</v>
      </c>
      <c r="L1950" t="s">
        <v>276</v>
      </c>
      <c r="M1950">
        <v>1703354</v>
      </c>
      <c r="N1950">
        <v>18350</v>
      </c>
      <c r="O1950" s="26">
        <v>18123</v>
      </c>
      <c r="P1950" s="26">
        <v>53839</v>
      </c>
      <c r="Q1950" s="26">
        <v>0</v>
      </c>
    </row>
    <row r="1951" spans="1:17">
      <c r="A1951" s="32">
        <v>44529</v>
      </c>
      <c r="B1951" t="s">
        <v>154</v>
      </c>
      <c r="C1951">
        <v>4611</v>
      </c>
      <c r="D1951">
        <v>1227369</v>
      </c>
      <c r="E1951" t="s">
        <v>276</v>
      </c>
      <c r="F1951" t="s">
        <v>276</v>
      </c>
      <c r="G1951" t="s">
        <v>276</v>
      </c>
      <c r="H1951">
        <v>70</v>
      </c>
      <c r="I1951" t="s">
        <v>276</v>
      </c>
      <c r="J1951">
        <v>0</v>
      </c>
      <c r="K1951" t="s">
        <v>276</v>
      </c>
      <c r="L1951" t="s">
        <v>276</v>
      </c>
      <c r="M1951">
        <v>4533</v>
      </c>
      <c r="N1951">
        <v>8</v>
      </c>
      <c r="O1951" s="26">
        <v>0</v>
      </c>
      <c r="P1951" s="26">
        <v>0</v>
      </c>
      <c r="Q1951" s="26">
        <v>0</v>
      </c>
    </row>
    <row r="1952" spans="1:17">
      <c r="A1952" s="32">
        <v>44529</v>
      </c>
      <c r="B1952" t="s">
        <v>155</v>
      </c>
      <c r="C1952">
        <v>15</v>
      </c>
      <c r="D1952">
        <v>829</v>
      </c>
      <c r="E1952" t="s">
        <v>276</v>
      </c>
      <c r="F1952" t="s">
        <v>276</v>
      </c>
      <c r="G1952" t="s">
        <v>276</v>
      </c>
      <c r="H1952">
        <v>0</v>
      </c>
      <c r="I1952" t="s">
        <v>276</v>
      </c>
      <c r="J1952">
        <v>0</v>
      </c>
      <c r="K1952" t="s">
        <v>276</v>
      </c>
      <c r="L1952" t="s">
        <v>276</v>
      </c>
      <c r="M1952">
        <v>15</v>
      </c>
      <c r="N1952">
        <v>0</v>
      </c>
      <c r="O1952" s="26">
        <v>0</v>
      </c>
      <c r="P1952" s="26">
        <v>0</v>
      </c>
      <c r="Q1952" s="26">
        <v>0</v>
      </c>
    </row>
    <row r="1953" spans="1:17">
      <c r="A1953" s="32">
        <v>44530</v>
      </c>
      <c r="B1953" t="s">
        <v>153</v>
      </c>
      <c r="C1953">
        <v>1722589</v>
      </c>
      <c r="D1953">
        <v>26641580</v>
      </c>
      <c r="F1953" t="s">
        <v>276</v>
      </c>
      <c r="G1953" t="s">
        <v>276</v>
      </c>
      <c r="H1953">
        <v>1040</v>
      </c>
      <c r="I1953" t="s">
        <v>276</v>
      </c>
      <c r="J1953">
        <v>41</v>
      </c>
      <c r="K1953" t="s">
        <v>276</v>
      </c>
      <c r="L1953" t="s">
        <v>276</v>
      </c>
      <c r="M1953">
        <v>1703452</v>
      </c>
      <c r="N1953">
        <v>18351</v>
      </c>
      <c r="O1953" s="26">
        <v>17893</v>
      </c>
      <c r="P1953" s="26">
        <v>58362</v>
      </c>
      <c r="Q1953" s="26">
        <v>0</v>
      </c>
    </row>
    <row r="1954" spans="1:17">
      <c r="A1954" s="32">
        <v>44530</v>
      </c>
      <c r="B1954" t="s">
        <v>154</v>
      </c>
      <c r="C1954">
        <v>4617</v>
      </c>
      <c r="D1954">
        <v>1231922</v>
      </c>
      <c r="E1954" t="s">
        <v>276</v>
      </c>
      <c r="F1954" t="s">
        <v>276</v>
      </c>
      <c r="G1954" t="s">
        <v>276</v>
      </c>
      <c r="H1954">
        <v>70</v>
      </c>
      <c r="I1954" t="s">
        <v>276</v>
      </c>
      <c r="J1954">
        <v>0</v>
      </c>
      <c r="K1954" t="s">
        <v>276</v>
      </c>
      <c r="L1954" t="s">
        <v>276</v>
      </c>
      <c r="M1954">
        <v>4539</v>
      </c>
      <c r="N1954">
        <v>8</v>
      </c>
      <c r="O1954" s="26">
        <v>0</v>
      </c>
      <c r="P1954" s="26">
        <v>0</v>
      </c>
      <c r="Q1954" s="26">
        <v>0</v>
      </c>
    </row>
    <row r="1955" spans="1:17">
      <c r="A1955" s="32">
        <v>44530</v>
      </c>
      <c r="B1955" t="s">
        <v>155</v>
      </c>
      <c r="C1955">
        <v>15</v>
      </c>
      <c r="D1955">
        <v>829</v>
      </c>
      <c r="E1955" t="s">
        <v>276</v>
      </c>
      <c r="F1955" t="s">
        <v>276</v>
      </c>
      <c r="G1955" t="s">
        <v>276</v>
      </c>
      <c r="H1955">
        <v>0</v>
      </c>
      <c r="I1955" t="s">
        <v>276</v>
      </c>
      <c r="J1955">
        <v>0</v>
      </c>
      <c r="K1955" t="s">
        <v>276</v>
      </c>
      <c r="L1955" t="s">
        <v>276</v>
      </c>
      <c r="M1955">
        <v>15</v>
      </c>
      <c r="N1955">
        <v>0</v>
      </c>
      <c r="O1955" s="26">
        <v>0</v>
      </c>
      <c r="P1955" s="26">
        <v>0</v>
      </c>
      <c r="Q1955" s="26">
        <v>0</v>
      </c>
    </row>
    <row r="1956" spans="1:17">
      <c r="A1956" s="32">
        <v>44531</v>
      </c>
      <c r="B1956" t="s">
        <v>153</v>
      </c>
      <c r="C1956">
        <v>1722664</v>
      </c>
      <c r="D1956">
        <v>26691064</v>
      </c>
      <c r="F1956" t="s">
        <v>276</v>
      </c>
      <c r="G1956" t="s">
        <v>276</v>
      </c>
      <c r="H1956">
        <v>1050</v>
      </c>
      <c r="I1956" t="s">
        <v>276</v>
      </c>
      <c r="J1956">
        <v>43</v>
      </c>
      <c r="K1956" t="s">
        <v>276</v>
      </c>
      <c r="L1956" t="s">
        <v>276</v>
      </c>
      <c r="M1956">
        <v>1703514</v>
      </c>
      <c r="N1956">
        <v>18352</v>
      </c>
      <c r="O1956" s="26">
        <v>15956</v>
      </c>
      <c r="P1956" s="26">
        <v>31014</v>
      </c>
      <c r="Q1956" s="26">
        <v>4525</v>
      </c>
    </row>
    <row r="1957" spans="1:17">
      <c r="A1957" s="32">
        <v>44531</v>
      </c>
      <c r="B1957" t="s">
        <v>154</v>
      </c>
      <c r="C1957">
        <v>4625</v>
      </c>
      <c r="D1957">
        <v>1234626</v>
      </c>
      <c r="E1957" t="s">
        <v>276</v>
      </c>
      <c r="F1957" t="s">
        <v>276</v>
      </c>
      <c r="G1957" t="s">
        <v>276</v>
      </c>
      <c r="H1957">
        <v>67</v>
      </c>
      <c r="I1957" t="s">
        <v>276</v>
      </c>
      <c r="J1957">
        <v>0</v>
      </c>
      <c r="K1957" t="s">
        <v>276</v>
      </c>
      <c r="L1957" t="s">
        <v>276</v>
      </c>
      <c r="M1957">
        <v>4550</v>
      </c>
      <c r="N1957">
        <v>8</v>
      </c>
      <c r="O1957" s="26">
        <v>0</v>
      </c>
      <c r="P1957" s="26">
        <v>0</v>
      </c>
      <c r="Q1957" s="26">
        <v>0</v>
      </c>
    </row>
    <row r="1958" spans="1:17">
      <c r="A1958" s="32">
        <v>44531</v>
      </c>
      <c r="B1958" t="s">
        <v>155</v>
      </c>
      <c r="C1958">
        <v>15</v>
      </c>
      <c r="D1958">
        <v>829</v>
      </c>
      <c r="E1958" t="s">
        <v>276</v>
      </c>
      <c r="F1958" t="s">
        <v>276</v>
      </c>
      <c r="G1958" t="s">
        <v>276</v>
      </c>
      <c r="H1958">
        <v>0</v>
      </c>
      <c r="I1958" t="s">
        <v>276</v>
      </c>
      <c r="J1958">
        <v>0</v>
      </c>
      <c r="K1958" t="s">
        <v>276</v>
      </c>
      <c r="L1958" t="s">
        <v>276</v>
      </c>
      <c r="M1958">
        <v>15</v>
      </c>
      <c r="N1958">
        <v>0</v>
      </c>
      <c r="O1958" s="26">
        <v>0</v>
      </c>
      <c r="P1958" s="26">
        <v>0</v>
      </c>
      <c r="Q1958" s="26">
        <v>0</v>
      </c>
    </row>
    <row r="1959" spans="1:17">
      <c r="A1959" s="32">
        <v>44532</v>
      </c>
      <c r="B1959" t="s">
        <v>153</v>
      </c>
      <c r="C1959">
        <v>1722786</v>
      </c>
      <c r="D1959">
        <v>26744851</v>
      </c>
      <c r="F1959" t="s">
        <v>276</v>
      </c>
      <c r="G1959" t="s">
        <v>276</v>
      </c>
      <c r="H1959">
        <v>1049</v>
      </c>
      <c r="I1959" t="s">
        <v>276</v>
      </c>
      <c r="J1959">
        <v>38</v>
      </c>
      <c r="K1959" t="s">
        <v>276</v>
      </c>
      <c r="L1959" t="s">
        <v>276</v>
      </c>
      <c r="M1959">
        <v>1703648</v>
      </c>
      <c r="N1959">
        <v>18354</v>
      </c>
      <c r="O1959" s="26">
        <v>15017</v>
      </c>
      <c r="P1959" s="26">
        <v>27795</v>
      </c>
      <c r="Q1959" s="26">
        <v>3715</v>
      </c>
    </row>
    <row r="1960" spans="1:17">
      <c r="A1960" s="32">
        <v>44532</v>
      </c>
      <c r="B1960" t="s">
        <v>154</v>
      </c>
      <c r="C1960">
        <v>4629</v>
      </c>
      <c r="D1960">
        <v>1237464</v>
      </c>
      <c r="E1960" t="s">
        <v>276</v>
      </c>
      <c r="F1960" t="s">
        <v>276</v>
      </c>
      <c r="G1960" t="s">
        <v>276</v>
      </c>
      <c r="H1960">
        <v>65</v>
      </c>
      <c r="I1960" t="s">
        <v>276</v>
      </c>
      <c r="J1960">
        <v>0</v>
      </c>
      <c r="K1960" t="s">
        <v>276</v>
      </c>
      <c r="L1960" t="s">
        <v>276</v>
      </c>
      <c r="M1960">
        <v>4556</v>
      </c>
      <c r="N1960">
        <v>8</v>
      </c>
      <c r="O1960" s="26">
        <v>0</v>
      </c>
      <c r="P1960" s="26">
        <v>0</v>
      </c>
      <c r="Q1960" s="26">
        <v>0</v>
      </c>
    </row>
    <row r="1961" spans="1:17">
      <c r="A1961" s="32">
        <v>44532</v>
      </c>
      <c r="B1961" t="s">
        <v>155</v>
      </c>
      <c r="C1961">
        <v>15</v>
      </c>
      <c r="D1961">
        <v>829</v>
      </c>
      <c r="E1961" t="s">
        <v>276</v>
      </c>
      <c r="F1961" t="s">
        <v>276</v>
      </c>
      <c r="G1961" t="s">
        <v>276</v>
      </c>
      <c r="H1961">
        <v>0</v>
      </c>
      <c r="I1961" t="s">
        <v>276</v>
      </c>
      <c r="J1961">
        <v>0</v>
      </c>
      <c r="K1961" t="s">
        <v>276</v>
      </c>
      <c r="L1961" t="s">
        <v>276</v>
      </c>
      <c r="M1961">
        <v>15</v>
      </c>
      <c r="N1961">
        <v>0</v>
      </c>
      <c r="O1961" s="26">
        <v>0</v>
      </c>
      <c r="P1961" s="26">
        <v>0</v>
      </c>
      <c r="Q1961" s="26">
        <v>0</v>
      </c>
    </row>
    <row r="1962" spans="1:17">
      <c r="A1962" s="32">
        <v>44533</v>
      </c>
      <c r="B1962" t="s">
        <v>153</v>
      </c>
      <c r="C1962">
        <v>1722903</v>
      </c>
      <c r="D1962">
        <v>26797573</v>
      </c>
      <c r="F1962" t="s">
        <v>276</v>
      </c>
      <c r="G1962" t="s">
        <v>276</v>
      </c>
      <c r="H1962">
        <v>1013</v>
      </c>
      <c r="I1962" t="s">
        <v>276</v>
      </c>
      <c r="J1962">
        <v>32</v>
      </c>
      <c r="K1962" t="s">
        <v>276</v>
      </c>
      <c r="L1962" t="s">
        <v>276</v>
      </c>
      <c r="M1962">
        <v>1703771</v>
      </c>
      <c r="N1962">
        <v>18355</v>
      </c>
      <c r="O1962" s="26">
        <v>28719</v>
      </c>
      <c r="P1962" s="26">
        <v>50817</v>
      </c>
      <c r="Q1962" s="26">
        <v>9230</v>
      </c>
    </row>
    <row r="1963" spans="1:17">
      <c r="A1963" s="32">
        <v>44533</v>
      </c>
      <c r="B1963" t="s">
        <v>154</v>
      </c>
      <c r="C1963">
        <v>4642</v>
      </c>
      <c r="D1963">
        <v>1242110</v>
      </c>
      <c r="E1963" t="s">
        <v>276</v>
      </c>
      <c r="F1963" t="s">
        <v>276</v>
      </c>
      <c r="G1963" t="s">
        <v>276</v>
      </c>
      <c r="H1963">
        <v>75</v>
      </c>
      <c r="I1963" t="s">
        <v>276</v>
      </c>
      <c r="J1963">
        <v>0</v>
      </c>
      <c r="K1963" t="s">
        <v>276</v>
      </c>
      <c r="L1963" t="s">
        <v>276</v>
      </c>
      <c r="M1963">
        <v>4559</v>
      </c>
      <c r="N1963">
        <v>8</v>
      </c>
      <c r="O1963" s="26">
        <v>0</v>
      </c>
      <c r="P1963" s="26">
        <v>0</v>
      </c>
      <c r="Q1963" s="26">
        <v>0</v>
      </c>
    </row>
    <row r="1964" spans="1:17">
      <c r="A1964" s="32">
        <v>44533</v>
      </c>
      <c r="B1964" t="s">
        <v>155</v>
      </c>
      <c r="C1964">
        <v>15</v>
      </c>
      <c r="D1964">
        <v>829</v>
      </c>
      <c r="E1964" t="s">
        <v>276</v>
      </c>
      <c r="F1964" t="s">
        <v>276</v>
      </c>
      <c r="G1964" t="s">
        <v>276</v>
      </c>
      <c r="H1964">
        <v>0</v>
      </c>
      <c r="I1964" t="s">
        <v>276</v>
      </c>
      <c r="J1964">
        <v>0</v>
      </c>
      <c r="K1964" t="s">
        <v>276</v>
      </c>
      <c r="L1964" t="s">
        <v>276</v>
      </c>
      <c r="M1964">
        <v>15</v>
      </c>
      <c r="N1964">
        <v>0</v>
      </c>
      <c r="O1964" s="26">
        <v>0</v>
      </c>
      <c r="P1964" s="26">
        <v>0</v>
      </c>
      <c r="Q1964" s="26">
        <v>0</v>
      </c>
    </row>
    <row r="1965" spans="1:17">
      <c r="A1965" s="32">
        <v>44534</v>
      </c>
      <c r="B1965" t="s">
        <v>153</v>
      </c>
      <c r="C1965">
        <v>1723040</v>
      </c>
      <c r="D1965">
        <v>26854517</v>
      </c>
      <c r="F1965" t="s">
        <v>276</v>
      </c>
      <c r="G1965" t="s">
        <v>276</v>
      </c>
      <c r="H1965">
        <v>1000</v>
      </c>
      <c r="I1965" t="s">
        <v>276</v>
      </c>
      <c r="J1965">
        <v>28</v>
      </c>
      <c r="K1965" t="s">
        <v>276</v>
      </c>
      <c r="L1965" t="s">
        <v>276</v>
      </c>
      <c r="M1965">
        <v>1703928</v>
      </c>
      <c r="N1965">
        <v>18356</v>
      </c>
      <c r="O1965" s="26">
        <v>44128</v>
      </c>
      <c r="P1965" s="26">
        <v>72647</v>
      </c>
      <c r="Q1965" s="26">
        <v>2394</v>
      </c>
    </row>
    <row r="1966" spans="1:17">
      <c r="A1966" s="32">
        <v>44534</v>
      </c>
      <c r="B1966" t="s">
        <v>154</v>
      </c>
      <c r="C1966">
        <v>4646</v>
      </c>
      <c r="D1966">
        <v>1245966</v>
      </c>
      <c r="E1966" t="s">
        <v>276</v>
      </c>
      <c r="F1966" t="s">
        <v>276</v>
      </c>
      <c r="G1966" t="s">
        <v>276</v>
      </c>
      <c r="H1966">
        <v>76</v>
      </c>
      <c r="I1966" t="s">
        <v>276</v>
      </c>
      <c r="J1966">
        <v>0</v>
      </c>
      <c r="K1966" t="s">
        <v>276</v>
      </c>
      <c r="L1966" t="s">
        <v>276</v>
      </c>
      <c r="M1966">
        <v>4562</v>
      </c>
      <c r="N1966">
        <v>8</v>
      </c>
      <c r="O1966" s="26">
        <v>0</v>
      </c>
      <c r="P1966" s="26">
        <v>0</v>
      </c>
      <c r="Q1966" s="26">
        <v>0</v>
      </c>
    </row>
    <row r="1967" spans="1:17">
      <c r="A1967" s="32">
        <v>44534</v>
      </c>
      <c r="B1967" t="s">
        <v>155</v>
      </c>
      <c r="C1967">
        <v>15</v>
      </c>
      <c r="D1967">
        <v>829</v>
      </c>
      <c r="E1967" t="s">
        <v>276</v>
      </c>
      <c r="F1967" t="s">
        <v>276</v>
      </c>
      <c r="G1967" t="s">
        <v>276</v>
      </c>
      <c r="H1967">
        <v>0</v>
      </c>
      <c r="I1967" t="s">
        <v>276</v>
      </c>
      <c r="J1967">
        <v>0</v>
      </c>
      <c r="K1967" t="s">
        <v>276</v>
      </c>
      <c r="L1967" t="s">
        <v>276</v>
      </c>
      <c r="M1967">
        <v>15</v>
      </c>
      <c r="N1967">
        <v>0</v>
      </c>
      <c r="O1967" s="26">
        <v>0</v>
      </c>
      <c r="P1967" s="26">
        <v>0</v>
      </c>
      <c r="Q1967" s="26">
        <v>0</v>
      </c>
    </row>
    <row r="1968" spans="1:17">
      <c r="A1968" s="32">
        <v>44535</v>
      </c>
      <c r="B1968" t="s">
        <v>153</v>
      </c>
      <c r="C1968">
        <v>1723156</v>
      </c>
      <c r="D1968">
        <v>26882150</v>
      </c>
      <c r="F1968" t="s">
        <v>276</v>
      </c>
      <c r="G1968" t="s">
        <v>276</v>
      </c>
      <c r="H1968">
        <v>1012</v>
      </c>
      <c r="I1968" t="s">
        <v>276</v>
      </c>
      <c r="J1968">
        <v>29</v>
      </c>
      <c r="K1968" t="s">
        <v>276</v>
      </c>
      <c r="L1968" t="s">
        <v>276</v>
      </c>
      <c r="M1968">
        <v>1704056</v>
      </c>
      <c r="N1968">
        <v>18356</v>
      </c>
      <c r="O1968" s="26">
        <v>437853</v>
      </c>
      <c r="P1968" s="26">
        <v>257821</v>
      </c>
      <c r="Q1968" s="26">
        <v>564</v>
      </c>
    </row>
    <row r="1969" spans="1:17">
      <c r="A1969" s="32">
        <v>44535</v>
      </c>
      <c r="B1969" t="s">
        <v>154</v>
      </c>
      <c r="C1969">
        <v>4657</v>
      </c>
      <c r="D1969">
        <v>1249891</v>
      </c>
      <c r="E1969" t="s">
        <v>276</v>
      </c>
      <c r="F1969" t="s">
        <v>276</v>
      </c>
      <c r="G1969" t="s">
        <v>276</v>
      </c>
      <c r="H1969">
        <v>82</v>
      </c>
      <c r="I1969" t="s">
        <v>276</v>
      </c>
      <c r="J1969">
        <v>0</v>
      </c>
      <c r="K1969" t="s">
        <v>276</v>
      </c>
      <c r="L1969" t="s">
        <v>276</v>
      </c>
      <c r="M1969">
        <v>4567</v>
      </c>
      <c r="N1969">
        <v>8</v>
      </c>
      <c r="O1969" s="26">
        <v>0</v>
      </c>
      <c r="P1969" s="26">
        <v>0</v>
      </c>
      <c r="Q1969" s="26">
        <v>0</v>
      </c>
    </row>
    <row r="1970" spans="1:17">
      <c r="A1970" s="32">
        <v>44535</v>
      </c>
      <c r="B1970" t="s">
        <v>155</v>
      </c>
      <c r="C1970">
        <v>15</v>
      </c>
      <c r="D1970">
        <v>829</v>
      </c>
      <c r="E1970" t="s">
        <v>276</v>
      </c>
      <c r="F1970" t="s">
        <v>276</v>
      </c>
      <c r="G1970" t="s">
        <v>276</v>
      </c>
      <c r="H1970">
        <v>0</v>
      </c>
      <c r="I1970" t="s">
        <v>276</v>
      </c>
      <c r="J1970">
        <v>0</v>
      </c>
      <c r="K1970" t="s">
        <v>276</v>
      </c>
      <c r="L1970" t="s">
        <v>276</v>
      </c>
      <c r="M1970">
        <v>15</v>
      </c>
      <c r="N1970">
        <v>0</v>
      </c>
      <c r="O1970" s="26">
        <v>0</v>
      </c>
      <c r="P1970" s="26">
        <v>0</v>
      </c>
      <c r="Q1970" s="26">
        <v>0</v>
      </c>
    </row>
    <row r="1971" spans="1:17">
      <c r="A1971" s="32">
        <v>44536</v>
      </c>
      <c r="B1971" t="s">
        <v>153</v>
      </c>
      <c r="C1971">
        <v>1723259</v>
      </c>
      <c r="D1971">
        <v>26896337</v>
      </c>
      <c r="F1971" t="s">
        <v>276</v>
      </c>
      <c r="G1971" t="s">
        <v>276</v>
      </c>
      <c r="H1971">
        <v>1044</v>
      </c>
      <c r="I1971" t="s">
        <v>276</v>
      </c>
      <c r="J1971">
        <v>29</v>
      </c>
      <c r="K1971" t="s">
        <v>276</v>
      </c>
      <c r="L1971" t="s">
        <v>276</v>
      </c>
      <c r="M1971">
        <v>1704129</v>
      </c>
      <c r="N1971">
        <v>18356</v>
      </c>
      <c r="O1971" s="26">
        <v>13769</v>
      </c>
      <c r="P1971" s="26">
        <v>24322</v>
      </c>
      <c r="Q1971" s="26">
        <v>9132</v>
      </c>
    </row>
    <row r="1972" spans="1:17">
      <c r="A1972" s="32">
        <v>44536</v>
      </c>
      <c r="B1972" t="s">
        <v>154</v>
      </c>
      <c r="C1972">
        <v>4668</v>
      </c>
      <c r="D1972">
        <v>1254299</v>
      </c>
      <c r="E1972" t="s">
        <v>276</v>
      </c>
      <c r="F1972" t="s">
        <v>276</v>
      </c>
      <c r="G1972" t="s">
        <v>276</v>
      </c>
      <c r="H1972">
        <v>93</v>
      </c>
      <c r="I1972" t="s">
        <v>276</v>
      </c>
      <c r="J1972">
        <v>0</v>
      </c>
      <c r="K1972" t="s">
        <v>276</v>
      </c>
      <c r="L1972" t="s">
        <v>276</v>
      </c>
      <c r="M1972">
        <v>4567</v>
      </c>
      <c r="N1972">
        <v>8</v>
      </c>
      <c r="O1972" s="26">
        <v>0</v>
      </c>
      <c r="P1972" s="26">
        <v>0</v>
      </c>
      <c r="Q1972" s="26">
        <v>0</v>
      </c>
    </row>
    <row r="1973" spans="1:17">
      <c r="A1973" s="32">
        <v>44536</v>
      </c>
      <c r="B1973" t="s">
        <v>155</v>
      </c>
      <c r="C1973">
        <v>15</v>
      </c>
      <c r="D1973">
        <v>829</v>
      </c>
      <c r="E1973" t="s">
        <v>276</v>
      </c>
      <c r="F1973" t="s">
        <v>276</v>
      </c>
      <c r="G1973" t="s">
        <v>276</v>
      </c>
      <c r="H1973">
        <v>0</v>
      </c>
      <c r="I1973" t="s">
        <v>276</v>
      </c>
      <c r="J1973">
        <v>0</v>
      </c>
      <c r="K1973" t="s">
        <v>276</v>
      </c>
      <c r="L1973" t="s">
        <v>276</v>
      </c>
      <c r="M1973">
        <v>15</v>
      </c>
      <c r="N1973">
        <v>0</v>
      </c>
      <c r="O1973" s="26">
        <v>0</v>
      </c>
      <c r="P1973" s="26">
        <v>0</v>
      </c>
      <c r="Q1973" s="26">
        <v>0</v>
      </c>
    </row>
    <row r="1974" spans="1:17">
      <c r="A1974" s="32">
        <v>44537</v>
      </c>
      <c r="B1974" t="s">
        <v>153</v>
      </c>
      <c r="C1974">
        <v>1723327</v>
      </c>
      <c r="D1974">
        <v>26944337</v>
      </c>
      <c r="F1974" t="s">
        <v>276</v>
      </c>
      <c r="G1974" t="s">
        <v>276</v>
      </c>
      <c r="H1974">
        <v>1007</v>
      </c>
      <c r="I1974" t="s">
        <v>276</v>
      </c>
      <c r="J1974">
        <v>28</v>
      </c>
      <c r="K1974" t="s">
        <v>276</v>
      </c>
      <c r="L1974" t="s">
        <v>276</v>
      </c>
      <c r="M1974">
        <v>1704229</v>
      </c>
      <c r="N1974">
        <v>18357</v>
      </c>
      <c r="O1974" s="26">
        <v>11556</v>
      </c>
      <c r="P1974" s="26">
        <v>23145</v>
      </c>
      <c r="Q1974" s="26">
        <v>10936</v>
      </c>
    </row>
    <row r="1975" spans="1:17">
      <c r="A1975" s="32">
        <v>44537</v>
      </c>
      <c r="B1975" t="s">
        <v>154</v>
      </c>
      <c r="C1975">
        <v>4673</v>
      </c>
      <c r="D1975">
        <v>1259741</v>
      </c>
      <c r="E1975" t="s">
        <v>276</v>
      </c>
      <c r="F1975" t="s">
        <v>276</v>
      </c>
      <c r="G1975" t="s">
        <v>276</v>
      </c>
      <c r="H1975">
        <v>90</v>
      </c>
      <c r="I1975" t="s">
        <v>276</v>
      </c>
      <c r="J1975">
        <v>0</v>
      </c>
      <c r="K1975" t="s">
        <v>276</v>
      </c>
      <c r="L1975" t="s">
        <v>276</v>
      </c>
      <c r="M1975">
        <v>4575</v>
      </c>
      <c r="N1975">
        <v>8</v>
      </c>
      <c r="O1975" s="26">
        <v>0</v>
      </c>
      <c r="P1975" s="26">
        <v>0</v>
      </c>
      <c r="Q1975" s="26">
        <v>0</v>
      </c>
    </row>
    <row r="1976" spans="1:17">
      <c r="A1976" s="32">
        <v>44537</v>
      </c>
      <c r="B1976" t="s">
        <v>155</v>
      </c>
      <c r="C1976">
        <v>15</v>
      </c>
      <c r="D1976">
        <v>829</v>
      </c>
      <c r="E1976" t="s">
        <v>276</v>
      </c>
      <c r="F1976" t="s">
        <v>276</v>
      </c>
      <c r="G1976" t="s">
        <v>276</v>
      </c>
      <c r="H1976">
        <v>0</v>
      </c>
      <c r="I1976" t="s">
        <v>276</v>
      </c>
      <c r="J1976">
        <v>0</v>
      </c>
      <c r="K1976" t="s">
        <v>276</v>
      </c>
      <c r="L1976" t="s">
        <v>276</v>
      </c>
      <c r="M1976">
        <v>15</v>
      </c>
      <c r="N1976">
        <v>0</v>
      </c>
      <c r="O1976" s="26">
        <v>0</v>
      </c>
      <c r="P1976" s="26">
        <v>0</v>
      </c>
      <c r="Q1976" s="26">
        <v>0</v>
      </c>
    </row>
    <row r="1977" spans="1:17">
      <c r="A1977" s="32">
        <v>44538</v>
      </c>
      <c r="B1977" t="s">
        <v>153</v>
      </c>
      <c r="C1977">
        <v>1723413</v>
      </c>
      <c r="D1977">
        <v>26993991</v>
      </c>
      <c r="F1977" t="s">
        <v>276</v>
      </c>
      <c r="G1977" t="s">
        <v>276</v>
      </c>
      <c r="H1977">
        <v>999</v>
      </c>
      <c r="I1977" t="s">
        <v>276</v>
      </c>
      <c r="J1977">
        <v>27</v>
      </c>
      <c r="K1977" t="s">
        <v>276</v>
      </c>
      <c r="L1977" t="s">
        <v>276</v>
      </c>
      <c r="M1977">
        <v>1704323</v>
      </c>
      <c r="N1977">
        <v>18359</v>
      </c>
      <c r="O1977" s="26">
        <v>6696</v>
      </c>
      <c r="P1977" s="26">
        <v>22620</v>
      </c>
      <c r="Q1977" s="26">
        <v>12302</v>
      </c>
    </row>
    <row r="1978" spans="1:17">
      <c r="A1978" s="32">
        <v>44538</v>
      </c>
      <c r="B1978" t="s">
        <v>154</v>
      </c>
      <c r="C1978">
        <v>4685</v>
      </c>
      <c r="D1978">
        <v>1262772</v>
      </c>
      <c r="E1978" t="s">
        <v>276</v>
      </c>
      <c r="F1978" t="s">
        <v>276</v>
      </c>
      <c r="G1978" t="s">
        <v>276</v>
      </c>
      <c r="H1978">
        <v>91</v>
      </c>
      <c r="I1978" t="s">
        <v>276</v>
      </c>
      <c r="J1978">
        <v>0</v>
      </c>
      <c r="K1978" t="s">
        <v>276</v>
      </c>
      <c r="L1978" t="s">
        <v>276</v>
      </c>
      <c r="M1978">
        <v>4586</v>
      </c>
      <c r="N1978">
        <v>8</v>
      </c>
      <c r="O1978" s="26">
        <v>0</v>
      </c>
      <c r="P1978" s="26">
        <v>0</v>
      </c>
      <c r="Q1978" s="26">
        <v>0</v>
      </c>
    </row>
    <row r="1979" spans="1:17">
      <c r="A1979" s="32">
        <v>44538</v>
      </c>
      <c r="B1979" t="s">
        <v>155</v>
      </c>
      <c r="C1979">
        <v>15</v>
      </c>
      <c r="D1979">
        <v>829</v>
      </c>
      <c r="E1979" t="s">
        <v>276</v>
      </c>
      <c r="F1979" t="s">
        <v>276</v>
      </c>
      <c r="G1979" t="s">
        <v>276</v>
      </c>
      <c r="H1979">
        <v>0</v>
      </c>
      <c r="I1979" t="s">
        <v>276</v>
      </c>
      <c r="J1979">
        <v>0</v>
      </c>
      <c r="K1979" t="s">
        <v>276</v>
      </c>
      <c r="L1979" t="s">
        <v>276</v>
      </c>
      <c r="M1979">
        <v>15</v>
      </c>
      <c r="N1979">
        <v>0</v>
      </c>
      <c r="O1979" s="26">
        <v>0</v>
      </c>
      <c r="P1979" s="26">
        <v>0</v>
      </c>
      <c r="Q1979" s="26">
        <v>0</v>
      </c>
    </row>
    <row r="1980" spans="1:17">
      <c r="A1980" s="32">
        <v>44539</v>
      </c>
      <c r="B1980" t="s">
        <v>153</v>
      </c>
      <c r="C1980">
        <v>1723524</v>
      </c>
      <c r="D1980">
        <v>27046002</v>
      </c>
      <c r="F1980" t="s">
        <v>276</v>
      </c>
      <c r="G1980" t="s">
        <v>276</v>
      </c>
      <c r="H1980">
        <v>1019</v>
      </c>
      <c r="I1980" t="s">
        <v>276</v>
      </c>
      <c r="J1980">
        <v>26</v>
      </c>
      <c r="K1980" t="s">
        <v>276</v>
      </c>
      <c r="L1980" t="s">
        <v>276</v>
      </c>
      <c r="M1980">
        <v>1704404</v>
      </c>
      <c r="N1980">
        <v>18361</v>
      </c>
      <c r="O1980" s="26">
        <v>4712</v>
      </c>
      <c r="P1980" s="26">
        <v>20491</v>
      </c>
      <c r="Q1980" s="26">
        <v>14523</v>
      </c>
    </row>
    <row r="1981" spans="1:17">
      <c r="A1981" s="32">
        <v>44539</v>
      </c>
      <c r="B1981" t="s">
        <v>154</v>
      </c>
      <c r="C1981">
        <v>4698</v>
      </c>
      <c r="D1981">
        <v>1265126</v>
      </c>
      <c r="E1981" t="s">
        <v>276</v>
      </c>
      <c r="F1981" t="s">
        <v>276</v>
      </c>
      <c r="G1981" t="s">
        <v>276</v>
      </c>
      <c r="H1981">
        <v>101</v>
      </c>
      <c r="I1981" t="s">
        <v>276</v>
      </c>
      <c r="J1981">
        <v>0</v>
      </c>
      <c r="K1981" t="s">
        <v>276</v>
      </c>
      <c r="L1981" t="s">
        <v>276</v>
      </c>
      <c r="M1981">
        <v>4589</v>
      </c>
      <c r="N1981">
        <v>8</v>
      </c>
      <c r="O1981" s="26">
        <v>0</v>
      </c>
      <c r="P1981" s="26">
        <v>0</v>
      </c>
      <c r="Q1981" s="26">
        <v>0</v>
      </c>
    </row>
    <row r="1982" spans="1:17">
      <c r="A1982" s="32">
        <v>44539</v>
      </c>
      <c r="B1982" t="s">
        <v>155</v>
      </c>
      <c r="C1982">
        <v>15</v>
      </c>
      <c r="D1982">
        <v>829</v>
      </c>
      <c r="E1982" t="s">
        <v>276</v>
      </c>
      <c r="F1982" t="s">
        <v>276</v>
      </c>
      <c r="G1982" t="s">
        <v>276</v>
      </c>
      <c r="H1982">
        <v>0</v>
      </c>
      <c r="I1982" t="s">
        <v>276</v>
      </c>
      <c r="J1982">
        <v>0</v>
      </c>
      <c r="K1982" t="s">
        <v>276</v>
      </c>
      <c r="L1982" t="s">
        <v>276</v>
      </c>
      <c r="M1982">
        <v>15</v>
      </c>
      <c r="N1982">
        <v>0</v>
      </c>
      <c r="O1982" s="26">
        <v>0</v>
      </c>
      <c r="P1982" s="26">
        <v>0</v>
      </c>
      <c r="Q1982" s="26">
        <v>0</v>
      </c>
    </row>
    <row r="1983" spans="1:17">
      <c r="A1983" s="32">
        <v>44540</v>
      </c>
      <c r="B1983" t="s">
        <v>153</v>
      </c>
      <c r="C1983">
        <v>1723687</v>
      </c>
      <c r="D1983">
        <v>27094840</v>
      </c>
      <c r="F1983" t="s">
        <v>276</v>
      </c>
      <c r="G1983" t="s">
        <v>276</v>
      </c>
      <c r="H1983">
        <v>1052</v>
      </c>
      <c r="I1983" t="s">
        <v>276</v>
      </c>
      <c r="J1983">
        <v>27</v>
      </c>
      <c r="K1983" t="s">
        <v>276</v>
      </c>
      <c r="L1983" t="s">
        <v>276</v>
      </c>
      <c r="M1983">
        <v>1704511</v>
      </c>
      <c r="N1983">
        <v>18363</v>
      </c>
      <c r="O1983" s="26">
        <v>7782</v>
      </c>
      <c r="P1983" s="26">
        <v>42127</v>
      </c>
      <c r="Q1983" s="26">
        <v>35385</v>
      </c>
    </row>
    <row r="1984" spans="1:17">
      <c r="A1984" s="32">
        <v>44540</v>
      </c>
      <c r="B1984" t="s">
        <v>154</v>
      </c>
      <c r="C1984">
        <v>4708</v>
      </c>
      <c r="D1984">
        <v>1268965</v>
      </c>
      <c r="E1984" t="s">
        <v>276</v>
      </c>
      <c r="F1984" t="s">
        <v>276</v>
      </c>
      <c r="G1984" t="s">
        <v>276</v>
      </c>
      <c r="H1984">
        <v>100</v>
      </c>
      <c r="I1984" t="s">
        <v>276</v>
      </c>
      <c r="J1984">
        <v>0</v>
      </c>
      <c r="K1984" t="s">
        <v>276</v>
      </c>
      <c r="L1984" t="s">
        <v>276</v>
      </c>
      <c r="M1984">
        <v>4600</v>
      </c>
      <c r="N1984">
        <v>8</v>
      </c>
      <c r="O1984" s="26">
        <v>0</v>
      </c>
      <c r="P1984" s="26">
        <v>0</v>
      </c>
      <c r="Q1984" s="26">
        <v>0</v>
      </c>
    </row>
    <row r="1985" spans="1:17">
      <c r="A1985" s="32">
        <v>44540</v>
      </c>
      <c r="B1985" t="s">
        <v>155</v>
      </c>
      <c r="C1985">
        <v>15</v>
      </c>
      <c r="D1985">
        <v>829</v>
      </c>
      <c r="E1985" t="s">
        <v>276</v>
      </c>
      <c r="F1985" t="s">
        <v>276</v>
      </c>
      <c r="G1985" t="s">
        <v>276</v>
      </c>
      <c r="H1985">
        <v>0</v>
      </c>
      <c r="I1985" t="s">
        <v>276</v>
      </c>
      <c r="J1985">
        <v>0</v>
      </c>
      <c r="K1985" t="s">
        <v>276</v>
      </c>
      <c r="L1985" t="s">
        <v>276</v>
      </c>
      <c r="M1985">
        <v>15</v>
      </c>
      <c r="N1985">
        <v>0</v>
      </c>
      <c r="O1985" s="26">
        <v>0</v>
      </c>
      <c r="P1985" s="26">
        <v>0</v>
      </c>
      <c r="Q1985" s="26">
        <v>0</v>
      </c>
    </row>
    <row r="1986" spans="1:17">
      <c r="A1986" s="32">
        <v>44541</v>
      </c>
      <c r="B1986" t="s">
        <v>153</v>
      </c>
      <c r="C1986">
        <v>1723819</v>
      </c>
      <c r="D1986">
        <v>27158095</v>
      </c>
      <c r="F1986" t="s">
        <v>276</v>
      </c>
      <c r="G1986" t="s">
        <v>276</v>
      </c>
      <c r="H1986">
        <v>1065</v>
      </c>
      <c r="I1986" t="s">
        <v>276</v>
      </c>
      <c r="J1986">
        <v>25</v>
      </c>
      <c r="K1986" t="s">
        <v>276</v>
      </c>
      <c r="L1986" t="s">
        <v>276</v>
      </c>
      <c r="M1986">
        <v>1704653</v>
      </c>
      <c r="N1986">
        <v>18364</v>
      </c>
      <c r="O1986" s="26">
        <v>10853</v>
      </c>
      <c r="P1986" s="26">
        <v>58913</v>
      </c>
      <c r="Q1986" s="26">
        <v>6370</v>
      </c>
    </row>
    <row r="1987" spans="1:17">
      <c r="A1987" s="32">
        <v>44541</v>
      </c>
      <c r="B1987" t="s">
        <v>154</v>
      </c>
      <c r="C1987">
        <v>4714</v>
      </c>
      <c r="D1987">
        <v>1272814</v>
      </c>
      <c r="E1987" t="s">
        <v>276</v>
      </c>
      <c r="F1987" t="s">
        <v>276</v>
      </c>
      <c r="G1987" t="s">
        <v>276</v>
      </c>
      <c r="H1987">
        <v>104</v>
      </c>
      <c r="I1987" t="s">
        <v>276</v>
      </c>
      <c r="J1987">
        <v>0</v>
      </c>
      <c r="K1987" t="s">
        <v>276</v>
      </c>
      <c r="L1987" t="s">
        <v>276</v>
      </c>
      <c r="M1987">
        <v>4602</v>
      </c>
      <c r="N1987">
        <v>8</v>
      </c>
      <c r="O1987" s="26">
        <v>0</v>
      </c>
      <c r="P1987" s="26">
        <v>0</v>
      </c>
      <c r="Q1987" s="26">
        <v>0</v>
      </c>
    </row>
    <row r="1988" spans="1:17">
      <c r="A1988" s="32">
        <v>44541</v>
      </c>
      <c r="B1988" t="s">
        <v>155</v>
      </c>
      <c r="C1988">
        <v>15</v>
      </c>
      <c r="D1988">
        <v>829</v>
      </c>
      <c r="E1988" t="s">
        <v>276</v>
      </c>
      <c r="F1988" t="s">
        <v>276</v>
      </c>
      <c r="G1988" t="s">
        <v>276</v>
      </c>
      <c r="H1988">
        <v>0</v>
      </c>
      <c r="I1988" t="s">
        <v>276</v>
      </c>
      <c r="J1988">
        <v>0</v>
      </c>
      <c r="K1988" t="s">
        <v>276</v>
      </c>
      <c r="L1988" t="s">
        <v>276</v>
      </c>
      <c r="M1988">
        <v>15</v>
      </c>
      <c r="N1988">
        <v>0</v>
      </c>
      <c r="O1988" s="26">
        <v>0</v>
      </c>
      <c r="P1988" s="26">
        <v>0</v>
      </c>
      <c r="Q1988" s="26">
        <v>0</v>
      </c>
    </row>
    <row r="1989" spans="1:17">
      <c r="A1989" s="32">
        <v>44542</v>
      </c>
      <c r="B1989" t="s">
        <v>153</v>
      </c>
      <c r="C1989">
        <v>1723944</v>
      </c>
      <c r="D1989">
        <v>27192944</v>
      </c>
      <c r="F1989" t="s">
        <v>276</v>
      </c>
      <c r="G1989" t="s">
        <v>276</v>
      </c>
      <c r="H1989">
        <v>1074</v>
      </c>
      <c r="I1989" t="s">
        <v>276</v>
      </c>
      <c r="J1989">
        <v>25</v>
      </c>
      <c r="K1989" t="s">
        <v>276</v>
      </c>
      <c r="L1989" t="s">
        <v>276</v>
      </c>
      <c r="M1989">
        <v>1704756</v>
      </c>
      <c r="N1989">
        <v>18365</v>
      </c>
      <c r="O1989" s="26">
        <v>407018</v>
      </c>
      <c r="P1989" s="26">
        <v>245418</v>
      </c>
      <c r="Q1989" s="26">
        <v>736</v>
      </c>
    </row>
    <row r="1990" spans="1:17">
      <c r="A1990" s="32">
        <v>44542</v>
      </c>
      <c r="B1990" t="s">
        <v>154</v>
      </c>
      <c r="C1990">
        <v>4730</v>
      </c>
      <c r="D1990">
        <v>1277065</v>
      </c>
      <c r="E1990" t="s">
        <v>276</v>
      </c>
      <c r="F1990" t="s">
        <v>276</v>
      </c>
      <c r="G1990" t="s">
        <v>276</v>
      </c>
      <c r="H1990">
        <v>107</v>
      </c>
      <c r="I1990" t="s">
        <v>276</v>
      </c>
      <c r="J1990">
        <v>0</v>
      </c>
      <c r="K1990" t="s">
        <v>276</v>
      </c>
      <c r="L1990" t="s">
        <v>276</v>
      </c>
      <c r="M1990">
        <v>4615</v>
      </c>
      <c r="N1990">
        <v>8</v>
      </c>
      <c r="O1990" s="26">
        <v>0</v>
      </c>
      <c r="P1990" s="26">
        <v>0</v>
      </c>
      <c r="Q1990" s="26">
        <v>0</v>
      </c>
    </row>
    <row r="1991" spans="1:17">
      <c r="A1991" s="32">
        <v>44542</v>
      </c>
      <c r="B1991" t="s">
        <v>155</v>
      </c>
      <c r="C1991">
        <v>15</v>
      </c>
      <c r="D1991">
        <v>829</v>
      </c>
      <c r="E1991" t="s">
        <v>276</v>
      </c>
      <c r="F1991" t="s">
        <v>276</v>
      </c>
      <c r="G1991" t="s">
        <v>276</v>
      </c>
      <c r="H1991">
        <v>0</v>
      </c>
      <c r="I1991" t="s">
        <v>276</v>
      </c>
      <c r="J1991">
        <v>0</v>
      </c>
      <c r="K1991" t="s">
        <v>276</v>
      </c>
      <c r="L1991" t="s">
        <v>276</v>
      </c>
      <c r="M1991">
        <v>15</v>
      </c>
      <c r="N1991">
        <v>0</v>
      </c>
      <c r="O1991" s="26">
        <v>0</v>
      </c>
      <c r="P1991" s="26">
        <v>0</v>
      </c>
      <c r="Q1991" s="26">
        <v>0</v>
      </c>
    </row>
    <row r="1992" spans="1:17">
      <c r="A1992" s="32">
        <v>44543</v>
      </c>
      <c r="B1992" t="s">
        <v>153</v>
      </c>
      <c r="C1992">
        <v>1724054</v>
      </c>
      <c r="D1992">
        <v>27209150</v>
      </c>
      <c r="F1992" t="s">
        <v>276</v>
      </c>
      <c r="G1992" t="s">
        <v>276</v>
      </c>
      <c r="H1992">
        <v>1085</v>
      </c>
      <c r="I1992" t="s">
        <v>276</v>
      </c>
      <c r="J1992">
        <v>26</v>
      </c>
      <c r="K1992" t="s">
        <v>276</v>
      </c>
      <c r="L1992" t="s">
        <v>276</v>
      </c>
      <c r="M1992">
        <v>1704856</v>
      </c>
      <c r="N1992">
        <v>18365</v>
      </c>
      <c r="O1992" s="26">
        <v>4582</v>
      </c>
      <c r="P1992" s="26">
        <v>20842</v>
      </c>
      <c r="Q1992" s="26">
        <v>28853</v>
      </c>
    </row>
    <row r="1993" spans="1:17">
      <c r="A1993" s="32">
        <v>44543</v>
      </c>
      <c r="B1993" t="s">
        <v>154</v>
      </c>
      <c r="C1993">
        <v>4751</v>
      </c>
      <c r="D1993">
        <v>1282394</v>
      </c>
      <c r="E1993" t="s">
        <v>276</v>
      </c>
      <c r="F1993" t="s">
        <v>276</v>
      </c>
      <c r="G1993" t="s">
        <v>276</v>
      </c>
      <c r="H1993">
        <v>126</v>
      </c>
      <c r="I1993" t="s">
        <v>276</v>
      </c>
      <c r="J1993">
        <v>0</v>
      </c>
      <c r="K1993" t="s">
        <v>276</v>
      </c>
      <c r="L1993" t="s">
        <v>276</v>
      </c>
      <c r="M1993">
        <v>4617</v>
      </c>
      <c r="N1993">
        <v>8</v>
      </c>
      <c r="O1993" s="26">
        <v>0</v>
      </c>
      <c r="P1993" s="26">
        <v>0</v>
      </c>
      <c r="Q1993" s="26">
        <v>0</v>
      </c>
    </row>
    <row r="1994" spans="1:17">
      <c r="A1994" s="32">
        <v>44543</v>
      </c>
      <c r="B1994" t="s">
        <v>155</v>
      </c>
      <c r="C1994">
        <v>15</v>
      </c>
      <c r="D1994">
        <v>829</v>
      </c>
      <c r="E1994" t="s">
        <v>276</v>
      </c>
      <c r="F1994" t="s">
        <v>276</v>
      </c>
      <c r="G1994" t="s">
        <v>276</v>
      </c>
      <c r="H1994">
        <v>0</v>
      </c>
      <c r="I1994" t="s">
        <v>276</v>
      </c>
      <c r="J1994">
        <v>0</v>
      </c>
      <c r="K1994" t="s">
        <v>276</v>
      </c>
      <c r="L1994" t="s">
        <v>276</v>
      </c>
      <c r="M1994">
        <v>15</v>
      </c>
      <c r="N1994">
        <v>0</v>
      </c>
      <c r="O1994" s="26">
        <v>0</v>
      </c>
      <c r="P1994" s="26">
        <v>0</v>
      </c>
      <c r="Q1994" s="26">
        <v>0</v>
      </c>
    </row>
    <row r="1995" spans="1:17">
      <c r="A1995" s="32">
        <v>44544</v>
      </c>
      <c r="B1995" t="s">
        <v>153</v>
      </c>
      <c r="C1995">
        <v>1724130</v>
      </c>
      <c r="D1995">
        <v>27262659</v>
      </c>
      <c r="F1995" t="s">
        <v>276</v>
      </c>
      <c r="G1995" t="s">
        <v>276</v>
      </c>
      <c r="H1995">
        <v>1044</v>
      </c>
      <c r="I1995" t="s">
        <v>276</v>
      </c>
      <c r="J1995">
        <v>27</v>
      </c>
      <c r="K1995" t="s">
        <v>276</v>
      </c>
      <c r="L1995" t="s">
        <v>276</v>
      </c>
      <c r="M1995">
        <v>1704973</v>
      </c>
      <c r="N1995">
        <v>18366</v>
      </c>
      <c r="O1995" s="26">
        <v>7194</v>
      </c>
      <c r="P1995" s="26">
        <v>7009</v>
      </c>
      <c r="Q1995" s="26">
        <v>31301</v>
      </c>
    </row>
    <row r="1996" spans="1:17">
      <c r="A1996" s="32">
        <v>44544</v>
      </c>
      <c r="B1996" t="s">
        <v>154</v>
      </c>
      <c r="C1996">
        <v>4761</v>
      </c>
      <c r="D1996">
        <v>1288549</v>
      </c>
      <c r="E1996" t="s">
        <v>276</v>
      </c>
      <c r="F1996" t="s">
        <v>276</v>
      </c>
      <c r="G1996" t="s">
        <v>276</v>
      </c>
      <c r="H1996">
        <v>130</v>
      </c>
      <c r="I1996" t="s">
        <v>276</v>
      </c>
      <c r="J1996">
        <v>0</v>
      </c>
      <c r="K1996" t="s">
        <v>276</v>
      </c>
      <c r="L1996" t="s">
        <v>276</v>
      </c>
      <c r="M1996">
        <v>4623</v>
      </c>
      <c r="N1996">
        <v>8</v>
      </c>
      <c r="O1996" s="26">
        <v>0</v>
      </c>
      <c r="P1996" s="26">
        <v>0</v>
      </c>
      <c r="Q1996" s="26">
        <v>0</v>
      </c>
    </row>
    <row r="1997" spans="1:17">
      <c r="A1997" s="32">
        <v>44544</v>
      </c>
      <c r="B1997" t="s">
        <v>155</v>
      </c>
      <c r="C1997">
        <v>15</v>
      </c>
      <c r="D1997">
        <v>829</v>
      </c>
      <c r="E1997" t="s">
        <v>276</v>
      </c>
      <c r="F1997" t="s">
        <v>276</v>
      </c>
      <c r="G1997" t="s">
        <v>276</v>
      </c>
      <c r="H1997">
        <v>0</v>
      </c>
      <c r="I1997" t="s">
        <v>276</v>
      </c>
      <c r="J1997">
        <v>0</v>
      </c>
      <c r="K1997" t="s">
        <v>276</v>
      </c>
      <c r="L1997" t="s">
        <v>276</v>
      </c>
      <c r="M1997">
        <v>15</v>
      </c>
      <c r="N1997">
        <v>0</v>
      </c>
      <c r="O1997" s="26">
        <v>0</v>
      </c>
      <c r="P1997" s="26">
        <v>0</v>
      </c>
      <c r="Q1997" s="26">
        <v>0</v>
      </c>
    </row>
    <row r="1998" spans="1:17">
      <c r="A1998" s="32">
        <v>44545</v>
      </c>
      <c r="B1998" t="s">
        <v>153</v>
      </c>
      <c r="C1998">
        <v>1724248</v>
      </c>
      <c r="D1998">
        <v>27311242</v>
      </c>
      <c r="F1998" t="s">
        <v>276</v>
      </c>
      <c r="G1998" t="s">
        <v>276</v>
      </c>
      <c r="H1998">
        <v>1078</v>
      </c>
      <c r="I1998" t="s">
        <v>276</v>
      </c>
      <c r="J1998">
        <v>27</v>
      </c>
      <c r="K1998" t="s">
        <v>276</v>
      </c>
      <c r="L1998" t="s">
        <v>276</v>
      </c>
      <c r="M1998">
        <v>1705069</v>
      </c>
      <c r="N1998">
        <v>18367</v>
      </c>
      <c r="O1998" s="26">
        <v>9474</v>
      </c>
      <c r="P1998" s="26">
        <v>21087</v>
      </c>
      <c r="Q1998" s="26">
        <v>39149</v>
      </c>
    </row>
    <row r="1999" spans="1:17">
      <c r="A1999" s="32">
        <v>44545</v>
      </c>
      <c r="B1999" t="s">
        <v>154</v>
      </c>
      <c r="C1999">
        <v>4772</v>
      </c>
      <c r="D1999">
        <v>1291861</v>
      </c>
      <c r="E1999" t="s">
        <v>276</v>
      </c>
      <c r="F1999" t="s">
        <v>276</v>
      </c>
      <c r="G1999" t="s">
        <v>276</v>
      </c>
      <c r="H1999">
        <v>124</v>
      </c>
      <c r="I1999" t="s">
        <v>276</v>
      </c>
      <c r="J1999">
        <v>0</v>
      </c>
      <c r="K1999" t="s">
        <v>276</v>
      </c>
      <c r="L1999" t="s">
        <v>276</v>
      </c>
      <c r="M1999">
        <v>4640</v>
      </c>
      <c r="N1999">
        <v>8</v>
      </c>
      <c r="O1999" s="26">
        <v>0</v>
      </c>
      <c r="P1999" s="26">
        <v>0</v>
      </c>
      <c r="Q1999" s="26">
        <v>0</v>
      </c>
    </row>
    <row r="2000" spans="1:17">
      <c r="A2000" s="32">
        <v>44545</v>
      </c>
      <c r="B2000" t="s">
        <v>155</v>
      </c>
      <c r="C2000">
        <v>15</v>
      </c>
      <c r="D2000">
        <v>829</v>
      </c>
      <c r="E2000" t="s">
        <v>276</v>
      </c>
      <c r="F2000" t="s">
        <v>276</v>
      </c>
      <c r="G2000" t="s">
        <v>276</v>
      </c>
      <c r="H2000">
        <v>0</v>
      </c>
      <c r="I2000" t="s">
        <v>276</v>
      </c>
      <c r="J2000">
        <v>0</v>
      </c>
      <c r="K2000" t="s">
        <v>276</v>
      </c>
      <c r="L2000" t="s">
        <v>276</v>
      </c>
      <c r="M2000">
        <v>15</v>
      </c>
      <c r="N2000">
        <v>0</v>
      </c>
      <c r="O2000" s="26">
        <v>0</v>
      </c>
      <c r="P2000" s="26">
        <v>0</v>
      </c>
      <c r="Q2000" s="26">
        <v>0</v>
      </c>
    </row>
    <row r="2001" spans="1:17">
      <c r="A2001" s="32">
        <v>44546</v>
      </c>
      <c r="B2001" t="s">
        <v>153</v>
      </c>
      <c r="C2001">
        <v>1724409</v>
      </c>
      <c r="D2001">
        <v>27360409</v>
      </c>
      <c r="F2001" t="s">
        <v>276</v>
      </c>
      <c r="G2001" t="s">
        <v>276</v>
      </c>
      <c r="H2001">
        <v>1115</v>
      </c>
      <c r="I2001" t="s">
        <v>276</v>
      </c>
      <c r="J2001">
        <v>27</v>
      </c>
      <c r="K2001" t="s">
        <v>276</v>
      </c>
      <c r="L2001" t="s">
        <v>276</v>
      </c>
      <c r="M2001">
        <v>1705176</v>
      </c>
      <c r="N2001">
        <v>18368</v>
      </c>
      <c r="O2001" s="26">
        <v>9942</v>
      </c>
      <c r="P2001" s="26">
        <v>19177</v>
      </c>
      <c r="Q2001" s="26">
        <v>42657</v>
      </c>
    </row>
    <row r="2002" spans="1:17">
      <c r="A2002" s="32">
        <v>44546</v>
      </c>
      <c r="B2002" t="s">
        <v>154</v>
      </c>
      <c r="C2002">
        <v>4784</v>
      </c>
      <c r="D2002">
        <v>1294625</v>
      </c>
      <c r="E2002" t="s">
        <v>276</v>
      </c>
      <c r="F2002" t="s">
        <v>276</v>
      </c>
      <c r="G2002" t="s">
        <v>276</v>
      </c>
      <c r="H2002">
        <v>128</v>
      </c>
      <c r="I2002" t="s">
        <v>276</v>
      </c>
      <c r="J2002">
        <v>0</v>
      </c>
      <c r="K2002" t="s">
        <v>276</v>
      </c>
      <c r="L2002" t="s">
        <v>276</v>
      </c>
      <c r="M2002">
        <v>4648</v>
      </c>
      <c r="N2002">
        <v>8</v>
      </c>
      <c r="O2002" s="26">
        <v>0</v>
      </c>
      <c r="P2002" s="26">
        <v>0</v>
      </c>
      <c r="Q2002" s="26">
        <v>0</v>
      </c>
    </row>
    <row r="2003" spans="1:17">
      <c r="A2003" s="32">
        <v>44546</v>
      </c>
      <c r="B2003" t="s">
        <v>155</v>
      </c>
      <c r="C2003">
        <v>15</v>
      </c>
      <c r="D2003">
        <v>829</v>
      </c>
      <c r="E2003" t="s">
        <v>276</v>
      </c>
      <c r="F2003" t="s">
        <v>276</v>
      </c>
      <c r="G2003" t="s">
        <v>276</v>
      </c>
      <c r="H2003">
        <v>0</v>
      </c>
      <c r="I2003" t="s">
        <v>276</v>
      </c>
      <c r="J2003">
        <v>0</v>
      </c>
      <c r="K2003" t="s">
        <v>276</v>
      </c>
      <c r="L2003" t="s">
        <v>276</v>
      </c>
      <c r="M2003">
        <v>15</v>
      </c>
      <c r="N2003">
        <v>0</v>
      </c>
      <c r="O2003" s="26">
        <v>0</v>
      </c>
      <c r="P2003" s="26">
        <v>0</v>
      </c>
      <c r="Q2003" s="26">
        <v>0</v>
      </c>
    </row>
    <row r="2004" spans="1:17">
      <c r="A2004" s="32">
        <v>44547</v>
      </c>
      <c r="B2004" t="s">
        <v>153</v>
      </c>
      <c r="C2004">
        <v>1724576</v>
      </c>
      <c r="D2004">
        <v>27410593</v>
      </c>
      <c r="F2004" t="s">
        <v>276</v>
      </c>
      <c r="G2004" t="s">
        <v>276</v>
      </c>
      <c r="H2004">
        <v>1155</v>
      </c>
      <c r="I2004" t="s">
        <v>276</v>
      </c>
      <c r="J2004">
        <v>26</v>
      </c>
      <c r="K2004" t="s">
        <v>276</v>
      </c>
      <c r="L2004" t="s">
        <v>276</v>
      </c>
      <c r="M2004">
        <v>1705293</v>
      </c>
      <c r="N2004">
        <v>18370</v>
      </c>
      <c r="O2004" s="26">
        <v>22397</v>
      </c>
      <c r="P2004" s="26">
        <v>38686</v>
      </c>
      <c r="Q2004" s="26">
        <v>78719</v>
      </c>
    </row>
    <row r="2005" spans="1:17">
      <c r="A2005" s="32">
        <v>44547</v>
      </c>
      <c r="B2005" t="s">
        <v>154</v>
      </c>
      <c r="C2005">
        <v>4810</v>
      </c>
      <c r="D2005">
        <v>1298550</v>
      </c>
      <c r="E2005" t="s">
        <v>276</v>
      </c>
      <c r="F2005" t="s">
        <v>276</v>
      </c>
      <c r="G2005" t="s">
        <v>276</v>
      </c>
      <c r="H2005">
        <v>143</v>
      </c>
      <c r="I2005" t="s">
        <v>276</v>
      </c>
      <c r="J2005">
        <v>0</v>
      </c>
      <c r="K2005" t="s">
        <v>276</v>
      </c>
      <c r="L2005" t="s">
        <v>276</v>
      </c>
      <c r="M2005">
        <v>4659</v>
      </c>
      <c r="N2005">
        <v>8</v>
      </c>
      <c r="O2005" s="26">
        <v>0</v>
      </c>
      <c r="P2005" s="26">
        <v>0</v>
      </c>
      <c r="Q2005" s="26">
        <v>0</v>
      </c>
    </row>
    <row r="2006" spans="1:17">
      <c r="A2006" s="32">
        <v>44547</v>
      </c>
      <c r="B2006" t="s">
        <v>155</v>
      </c>
      <c r="C2006">
        <v>15</v>
      </c>
      <c r="D2006">
        <v>829</v>
      </c>
      <c r="E2006" t="s">
        <v>276</v>
      </c>
      <c r="F2006" t="s">
        <v>276</v>
      </c>
      <c r="G2006" t="s">
        <v>276</v>
      </c>
      <c r="H2006">
        <v>0</v>
      </c>
      <c r="I2006" t="s">
        <v>276</v>
      </c>
      <c r="J2006">
        <v>0</v>
      </c>
      <c r="K2006" t="s">
        <v>276</v>
      </c>
      <c r="L2006" t="s">
        <v>276</v>
      </c>
      <c r="M2006">
        <v>15</v>
      </c>
      <c r="N2006">
        <v>0</v>
      </c>
      <c r="O2006" s="26">
        <v>0</v>
      </c>
      <c r="P2006" s="26">
        <v>0</v>
      </c>
      <c r="Q2006" s="26">
        <v>0</v>
      </c>
    </row>
    <row r="2007" spans="1:17">
      <c r="A2007" s="32">
        <v>44548</v>
      </c>
      <c r="B2007" t="s">
        <v>153</v>
      </c>
      <c r="C2007">
        <v>1724736</v>
      </c>
      <c r="D2007">
        <v>27470281</v>
      </c>
      <c r="F2007" t="s">
        <v>276</v>
      </c>
      <c r="G2007" t="s">
        <v>276</v>
      </c>
      <c r="H2007">
        <v>1214</v>
      </c>
      <c r="I2007" t="s">
        <v>276</v>
      </c>
      <c r="J2007">
        <v>26</v>
      </c>
      <c r="K2007" t="s">
        <v>276</v>
      </c>
      <c r="L2007" t="s">
        <v>276</v>
      </c>
      <c r="M2007">
        <v>1705403</v>
      </c>
      <c r="N2007">
        <v>18371</v>
      </c>
      <c r="O2007" s="26">
        <v>34829</v>
      </c>
      <c r="P2007" s="26">
        <v>56511</v>
      </c>
      <c r="Q2007" s="26">
        <v>20044</v>
      </c>
    </row>
    <row r="2008" spans="1:17">
      <c r="A2008" s="32">
        <v>44548</v>
      </c>
      <c r="B2008" t="s">
        <v>154</v>
      </c>
      <c r="C2008">
        <v>4831</v>
      </c>
      <c r="D2008">
        <v>1302602</v>
      </c>
      <c r="E2008" t="s">
        <v>276</v>
      </c>
      <c r="F2008" t="s">
        <v>276</v>
      </c>
      <c r="G2008" t="s">
        <v>276</v>
      </c>
      <c r="H2008">
        <v>156</v>
      </c>
      <c r="I2008" t="s">
        <v>276</v>
      </c>
      <c r="J2008">
        <v>0</v>
      </c>
      <c r="K2008" t="s">
        <v>276</v>
      </c>
      <c r="L2008" t="s">
        <v>276</v>
      </c>
      <c r="M2008">
        <v>4667</v>
      </c>
      <c r="N2008">
        <v>8</v>
      </c>
      <c r="O2008" s="26">
        <v>0</v>
      </c>
      <c r="P2008" s="26">
        <v>0</v>
      </c>
      <c r="Q2008" s="26">
        <v>0</v>
      </c>
    </row>
    <row r="2009" spans="1:17">
      <c r="A2009" s="32">
        <v>44548</v>
      </c>
      <c r="B2009" t="s">
        <v>155</v>
      </c>
      <c r="C2009">
        <v>15</v>
      </c>
      <c r="D2009">
        <v>829</v>
      </c>
      <c r="E2009" t="s">
        <v>276</v>
      </c>
      <c r="F2009" t="s">
        <v>276</v>
      </c>
      <c r="G2009" t="s">
        <v>276</v>
      </c>
      <c r="H2009">
        <v>0</v>
      </c>
      <c r="I2009" t="s">
        <v>276</v>
      </c>
      <c r="J2009">
        <v>0</v>
      </c>
      <c r="K2009" t="s">
        <v>276</v>
      </c>
      <c r="L2009" t="s">
        <v>276</v>
      </c>
      <c r="M2009">
        <v>15</v>
      </c>
      <c r="N2009">
        <v>0</v>
      </c>
      <c r="O2009" s="26">
        <v>0</v>
      </c>
      <c r="P2009" s="26">
        <v>0</v>
      </c>
      <c r="Q2009" s="26">
        <v>0</v>
      </c>
    </row>
    <row r="2010" spans="1:17">
      <c r="A2010" s="32">
        <v>44549</v>
      </c>
      <c r="B2010" t="s">
        <v>153</v>
      </c>
      <c r="C2010">
        <v>1724908</v>
      </c>
      <c r="D2010">
        <v>27499409</v>
      </c>
      <c r="F2010" t="s">
        <v>276</v>
      </c>
      <c r="G2010" t="s">
        <v>276</v>
      </c>
      <c r="H2010">
        <v>1257</v>
      </c>
      <c r="I2010" t="s">
        <v>276</v>
      </c>
      <c r="J2010">
        <v>27</v>
      </c>
      <c r="K2010" t="s">
        <v>276</v>
      </c>
      <c r="L2010" t="s">
        <v>276</v>
      </c>
      <c r="M2010">
        <v>1705510</v>
      </c>
      <c r="N2010">
        <v>18371</v>
      </c>
      <c r="O2010" s="26">
        <v>402522</v>
      </c>
      <c r="P2010" s="26">
        <v>232753</v>
      </c>
      <c r="Q2010" s="26">
        <v>2307</v>
      </c>
    </row>
    <row r="2011" spans="1:17">
      <c r="A2011" s="32">
        <v>44549</v>
      </c>
      <c r="B2011" t="s">
        <v>154</v>
      </c>
      <c r="C2011">
        <v>4854</v>
      </c>
      <c r="D2011">
        <v>1307163</v>
      </c>
      <c r="E2011" t="s">
        <v>276</v>
      </c>
      <c r="F2011" t="s">
        <v>276</v>
      </c>
      <c r="G2011" t="s">
        <v>276</v>
      </c>
      <c r="H2011">
        <v>171</v>
      </c>
      <c r="I2011" t="s">
        <v>276</v>
      </c>
      <c r="J2011">
        <v>0</v>
      </c>
      <c r="K2011" t="s">
        <v>276</v>
      </c>
      <c r="L2011" t="s">
        <v>276</v>
      </c>
      <c r="M2011">
        <v>4675</v>
      </c>
      <c r="N2011">
        <v>8</v>
      </c>
      <c r="O2011" s="26">
        <v>0</v>
      </c>
      <c r="P2011" s="26">
        <v>0</v>
      </c>
      <c r="Q2011" s="26">
        <v>0</v>
      </c>
    </row>
    <row r="2012" spans="1:17">
      <c r="A2012" s="32">
        <v>44549</v>
      </c>
      <c r="B2012" t="s">
        <v>155</v>
      </c>
      <c r="C2012">
        <v>15</v>
      </c>
      <c r="D2012">
        <v>829</v>
      </c>
      <c r="E2012" t="s">
        <v>276</v>
      </c>
      <c r="F2012" t="s">
        <v>276</v>
      </c>
      <c r="G2012" t="s">
        <v>276</v>
      </c>
      <c r="H2012">
        <v>0</v>
      </c>
      <c r="I2012" t="s">
        <v>276</v>
      </c>
      <c r="J2012">
        <v>0</v>
      </c>
      <c r="K2012" t="s">
        <v>276</v>
      </c>
      <c r="L2012" t="s">
        <v>276</v>
      </c>
      <c r="M2012">
        <v>15</v>
      </c>
      <c r="N2012">
        <v>0</v>
      </c>
      <c r="O2012" s="26">
        <v>0</v>
      </c>
      <c r="P2012" s="26">
        <v>0</v>
      </c>
      <c r="Q2012" s="26">
        <v>0</v>
      </c>
    </row>
    <row r="2013" spans="1:17">
      <c r="A2013" s="32">
        <v>44550</v>
      </c>
      <c r="B2013" t="s">
        <v>153</v>
      </c>
      <c r="C2013">
        <v>1725070</v>
      </c>
      <c r="D2013">
        <v>27514161</v>
      </c>
      <c r="F2013" t="s">
        <v>276</v>
      </c>
      <c r="G2013" t="s">
        <v>276</v>
      </c>
      <c r="H2013">
        <v>1325</v>
      </c>
      <c r="I2013" t="s">
        <v>276</v>
      </c>
      <c r="J2013">
        <v>27</v>
      </c>
      <c r="K2013" t="s">
        <v>276</v>
      </c>
      <c r="L2013" t="s">
        <v>276</v>
      </c>
      <c r="M2013">
        <v>1705607</v>
      </c>
      <c r="N2013">
        <v>18371</v>
      </c>
      <c r="O2013" s="26">
        <v>6329</v>
      </c>
      <c r="P2013" s="26">
        <v>18051</v>
      </c>
      <c r="Q2013" s="26">
        <v>46206</v>
      </c>
    </row>
    <row r="2014" spans="1:17">
      <c r="A2014" s="32">
        <v>44550</v>
      </c>
      <c r="B2014" t="s">
        <v>154</v>
      </c>
      <c r="C2014">
        <v>4879</v>
      </c>
      <c r="D2014">
        <v>1312181</v>
      </c>
      <c r="E2014" t="s">
        <v>276</v>
      </c>
      <c r="F2014" t="s">
        <v>276</v>
      </c>
      <c r="G2014" t="s">
        <v>276</v>
      </c>
      <c r="H2014">
        <v>177</v>
      </c>
      <c r="I2014" t="s">
        <v>276</v>
      </c>
      <c r="J2014">
        <v>0</v>
      </c>
      <c r="K2014" t="s">
        <v>276</v>
      </c>
      <c r="L2014" t="s">
        <v>276</v>
      </c>
      <c r="M2014">
        <v>4694</v>
      </c>
      <c r="N2014">
        <v>8</v>
      </c>
      <c r="O2014" s="26">
        <v>0</v>
      </c>
      <c r="P2014" s="26">
        <v>0</v>
      </c>
      <c r="Q2014" s="26">
        <v>0</v>
      </c>
    </row>
    <row r="2015" spans="1:17">
      <c r="A2015" s="32">
        <v>44550</v>
      </c>
      <c r="B2015" t="s">
        <v>155</v>
      </c>
      <c r="C2015">
        <v>15</v>
      </c>
      <c r="D2015">
        <v>829</v>
      </c>
      <c r="E2015" t="s">
        <v>276</v>
      </c>
      <c r="F2015" t="s">
        <v>276</v>
      </c>
      <c r="G2015" t="s">
        <v>276</v>
      </c>
      <c r="H2015">
        <v>0</v>
      </c>
      <c r="I2015" t="s">
        <v>276</v>
      </c>
      <c r="J2015">
        <v>0</v>
      </c>
      <c r="K2015" t="s">
        <v>276</v>
      </c>
      <c r="L2015" t="s">
        <v>276</v>
      </c>
      <c r="M2015">
        <v>15</v>
      </c>
      <c r="N2015">
        <v>0</v>
      </c>
      <c r="O2015" s="26">
        <v>0</v>
      </c>
      <c r="P2015" s="26">
        <v>0</v>
      </c>
      <c r="Q2015" s="26">
        <v>0</v>
      </c>
    </row>
    <row r="2016" spans="1:17">
      <c r="A2016" s="32">
        <v>44551</v>
      </c>
      <c r="B2016" t="s">
        <v>153</v>
      </c>
      <c r="C2016">
        <v>1725177</v>
      </c>
      <c r="D2016">
        <v>27558645</v>
      </c>
      <c r="F2016" t="s">
        <v>276</v>
      </c>
      <c r="G2016" t="s">
        <v>276</v>
      </c>
      <c r="H2016">
        <v>1348</v>
      </c>
      <c r="I2016" t="s">
        <v>276</v>
      </c>
      <c r="J2016">
        <v>28</v>
      </c>
      <c r="K2016" t="s">
        <v>276</v>
      </c>
      <c r="L2016" t="s">
        <v>276</v>
      </c>
      <c r="M2016">
        <v>1705704</v>
      </c>
      <c r="N2016">
        <v>18371</v>
      </c>
      <c r="O2016" s="26">
        <v>12173</v>
      </c>
      <c r="P2016" s="26">
        <v>17970</v>
      </c>
      <c r="Q2016" s="26">
        <v>52777</v>
      </c>
    </row>
    <row r="2017" spans="1:17">
      <c r="A2017" s="32">
        <v>44551</v>
      </c>
      <c r="B2017" t="s">
        <v>154</v>
      </c>
      <c r="C2017">
        <v>4920</v>
      </c>
      <c r="D2017">
        <v>1318232</v>
      </c>
      <c r="E2017" t="s">
        <v>276</v>
      </c>
      <c r="F2017" t="s">
        <v>276</v>
      </c>
      <c r="G2017" t="s">
        <v>276</v>
      </c>
      <c r="H2017">
        <v>218</v>
      </c>
      <c r="I2017" t="s">
        <v>276</v>
      </c>
      <c r="J2017">
        <v>0</v>
      </c>
      <c r="K2017" t="s">
        <v>276</v>
      </c>
      <c r="L2017" t="s">
        <v>276</v>
      </c>
      <c r="M2017">
        <v>4694</v>
      </c>
      <c r="N2017">
        <v>8</v>
      </c>
      <c r="O2017" s="26">
        <v>0</v>
      </c>
      <c r="P2017" s="26">
        <v>0</v>
      </c>
      <c r="Q2017" s="26">
        <v>0</v>
      </c>
    </row>
    <row r="2018" spans="1:17">
      <c r="A2018" s="32">
        <v>44551</v>
      </c>
      <c r="B2018" t="s">
        <v>155</v>
      </c>
      <c r="C2018">
        <v>15</v>
      </c>
      <c r="D2018">
        <v>829</v>
      </c>
      <c r="E2018" t="s">
        <v>276</v>
      </c>
      <c r="F2018" t="s">
        <v>276</v>
      </c>
      <c r="G2018" t="s">
        <v>276</v>
      </c>
      <c r="H2018">
        <v>0</v>
      </c>
      <c r="I2018" t="s">
        <v>276</v>
      </c>
      <c r="J2018">
        <v>0</v>
      </c>
      <c r="K2018" t="s">
        <v>276</v>
      </c>
      <c r="L2018" t="s">
        <v>276</v>
      </c>
      <c r="M2018">
        <v>15</v>
      </c>
      <c r="N2018">
        <v>0</v>
      </c>
      <c r="O2018" s="26">
        <v>0</v>
      </c>
      <c r="P2018" s="26">
        <v>0</v>
      </c>
      <c r="Q2018" s="26">
        <v>0</v>
      </c>
    </row>
    <row r="2019" spans="1:17">
      <c r="A2019" s="32">
        <v>44552</v>
      </c>
      <c r="B2019" t="s">
        <v>153</v>
      </c>
      <c r="C2019">
        <v>1725369</v>
      </c>
      <c r="D2019">
        <v>27608820</v>
      </c>
      <c r="F2019" t="s">
        <v>276</v>
      </c>
      <c r="G2019" t="s">
        <v>276</v>
      </c>
      <c r="H2019">
        <v>1386</v>
      </c>
      <c r="I2019" t="s">
        <v>276</v>
      </c>
      <c r="J2019">
        <v>26</v>
      </c>
      <c r="K2019" t="s">
        <v>276</v>
      </c>
      <c r="L2019" t="s">
        <v>276</v>
      </c>
      <c r="M2019">
        <v>1705854</v>
      </c>
      <c r="N2019">
        <v>18373</v>
      </c>
      <c r="O2019" s="26">
        <v>12434</v>
      </c>
      <c r="P2019" s="26">
        <v>17525</v>
      </c>
      <c r="Q2019" s="26">
        <v>58148</v>
      </c>
    </row>
    <row r="2020" spans="1:17">
      <c r="A2020" s="32">
        <v>44552</v>
      </c>
      <c r="B2020" t="s">
        <v>154</v>
      </c>
      <c r="C2020">
        <v>4951</v>
      </c>
      <c r="D2020">
        <v>1322248</v>
      </c>
      <c r="E2020" t="s">
        <v>276</v>
      </c>
      <c r="F2020" t="s">
        <v>276</v>
      </c>
      <c r="G2020" t="s">
        <v>276</v>
      </c>
      <c r="H2020">
        <v>231</v>
      </c>
      <c r="I2020" t="s">
        <v>276</v>
      </c>
      <c r="J2020">
        <v>0</v>
      </c>
      <c r="K2020" t="s">
        <v>276</v>
      </c>
      <c r="L2020" t="s">
        <v>276</v>
      </c>
      <c r="M2020">
        <v>4712</v>
      </c>
      <c r="N2020">
        <v>8</v>
      </c>
      <c r="O2020" s="26">
        <v>0</v>
      </c>
      <c r="P2020" s="26">
        <v>0</v>
      </c>
      <c r="Q2020" s="26">
        <v>0</v>
      </c>
    </row>
    <row r="2021" spans="1:17">
      <c r="A2021" s="32">
        <v>44552</v>
      </c>
      <c r="B2021" t="s">
        <v>155</v>
      </c>
      <c r="C2021">
        <v>15</v>
      </c>
      <c r="D2021">
        <v>829</v>
      </c>
      <c r="E2021" t="s">
        <v>276</v>
      </c>
      <c r="F2021" t="s">
        <v>276</v>
      </c>
      <c r="G2021" t="s">
        <v>276</v>
      </c>
      <c r="H2021">
        <v>0</v>
      </c>
      <c r="I2021" t="s">
        <v>276</v>
      </c>
      <c r="J2021">
        <v>0</v>
      </c>
      <c r="K2021" t="s">
        <v>276</v>
      </c>
      <c r="L2021" t="s">
        <v>276</v>
      </c>
      <c r="M2021">
        <v>15</v>
      </c>
      <c r="N2021">
        <v>0</v>
      </c>
      <c r="O2021" s="26">
        <v>0</v>
      </c>
      <c r="P2021" s="26">
        <v>0</v>
      </c>
      <c r="Q2021" s="26">
        <v>0</v>
      </c>
    </row>
    <row r="2022" spans="1:17">
      <c r="A2022" s="32">
        <v>44553</v>
      </c>
      <c r="B2022" t="s">
        <v>153</v>
      </c>
      <c r="C2022">
        <v>1725595</v>
      </c>
      <c r="D2022">
        <v>27660971</v>
      </c>
      <c r="F2022" t="s">
        <v>276</v>
      </c>
      <c r="G2022" t="s">
        <v>276</v>
      </c>
      <c r="H2022">
        <v>1483</v>
      </c>
      <c r="I2022" t="s">
        <v>276</v>
      </c>
      <c r="J2022">
        <v>28</v>
      </c>
      <c r="K2022" t="s">
        <v>276</v>
      </c>
      <c r="L2022" t="s">
        <v>276</v>
      </c>
      <c r="M2022">
        <v>1705943</v>
      </c>
      <c r="N2022">
        <v>18375</v>
      </c>
      <c r="O2022" s="26">
        <v>10182</v>
      </c>
      <c r="P2022" s="26">
        <v>15513</v>
      </c>
      <c r="Q2022" s="26">
        <v>57981</v>
      </c>
    </row>
    <row r="2023" spans="1:17">
      <c r="A2023" s="32">
        <v>44553</v>
      </c>
      <c r="B2023" t="s">
        <v>154</v>
      </c>
      <c r="C2023">
        <v>4992</v>
      </c>
      <c r="D2023">
        <v>1325357</v>
      </c>
      <c r="E2023" t="s">
        <v>276</v>
      </c>
      <c r="F2023" t="s">
        <v>276</v>
      </c>
      <c r="G2023" t="s">
        <v>276</v>
      </c>
      <c r="H2023">
        <v>265</v>
      </c>
      <c r="I2023" t="s">
        <v>276</v>
      </c>
      <c r="J2023">
        <v>0</v>
      </c>
      <c r="K2023" t="s">
        <v>276</v>
      </c>
      <c r="L2023" t="s">
        <v>276</v>
      </c>
      <c r="M2023">
        <v>4719</v>
      </c>
      <c r="N2023">
        <v>8</v>
      </c>
      <c r="O2023" s="26">
        <v>0</v>
      </c>
      <c r="P2023" s="26">
        <v>0</v>
      </c>
      <c r="Q2023" s="26">
        <v>0</v>
      </c>
    </row>
    <row r="2024" spans="1:17">
      <c r="A2024" s="32">
        <v>44553</v>
      </c>
      <c r="B2024" t="s">
        <v>155</v>
      </c>
      <c r="C2024">
        <v>15</v>
      </c>
      <c r="D2024">
        <v>829</v>
      </c>
      <c r="E2024" t="s">
        <v>276</v>
      </c>
      <c r="F2024" t="s">
        <v>276</v>
      </c>
      <c r="G2024" t="s">
        <v>276</v>
      </c>
      <c r="H2024">
        <v>0</v>
      </c>
      <c r="I2024" t="s">
        <v>276</v>
      </c>
      <c r="J2024">
        <v>0</v>
      </c>
      <c r="K2024" t="s">
        <v>276</v>
      </c>
      <c r="L2024" t="s">
        <v>276</v>
      </c>
      <c r="M2024">
        <v>15</v>
      </c>
      <c r="N2024">
        <v>0</v>
      </c>
      <c r="O2024" s="26">
        <v>0</v>
      </c>
      <c r="P2024" s="26">
        <v>0</v>
      </c>
      <c r="Q2024" s="26">
        <v>0</v>
      </c>
    </row>
    <row r="2025" spans="1:17">
      <c r="A2025" s="32">
        <v>44554</v>
      </c>
      <c r="B2025" t="s">
        <v>153</v>
      </c>
      <c r="C2025">
        <v>1725852</v>
      </c>
      <c r="D2025">
        <v>27708457</v>
      </c>
      <c r="F2025" t="s">
        <v>276</v>
      </c>
      <c r="G2025" t="s">
        <v>276</v>
      </c>
      <c r="H2025">
        <v>1609</v>
      </c>
      <c r="I2025" t="s">
        <v>276</v>
      </c>
      <c r="J2025">
        <v>34</v>
      </c>
      <c r="K2025" t="s">
        <v>276</v>
      </c>
      <c r="L2025" t="s">
        <v>276</v>
      </c>
      <c r="M2025">
        <v>1706084</v>
      </c>
      <c r="N2025">
        <v>18378</v>
      </c>
      <c r="O2025" s="26">
        <v>17872</v>
      </c>
      <c r="P2025" s="26">
        <v>29822</v>
      </c>
      <c r="Q2025" s="26">
        <v>91405</v>
      </c>
    </row>
    <row r="2026" spans="1:17">
      <c r="A2026" s="32">
        <v>44554</v>
      </c>
      <c r="B2026" t="s">
        <v>154</v>
      </c>
      <c r="C2026">
        <v>5038</v>
      </c>
      <c r="D2026">
        <v>1328865</v>
      </c>
      <c r="E2026" t="s">
        <v>276</v>
      </c>
      <c r="F2026" t="s">
        <v>276</v>
      </c>
      <c r="G2026" t="s">
        <v>276</v>
      </c>
      <c r="H2026">
        <v>307</v>
      </c>
      <c r="I2026" t="s">
        <v>276</v>
      </c>
      <c r="J2026">
        <v>0</v>
      </c>
      <c r="K2026" t="s">
        <v>276</v>
      </c>
      <c r="L2026" t="s">
        <v>276</v>
      </c>
      <c r="M2026">
        <v>4723</v>
      </c>
      <c r="N2026">
        <v>8</v>
      </c>
      <c r="O2026" s="26">
        <v>0</v>
      </c>
      <c r="P2026" s="26">
        <v>0</v>
      </c>
      <c r="Q2026" s="26">
        <v>0</v>
      </c>
    </row>
    <row r="2027" spans="1:17">
      <c r="A2027" s="32">
        <v>44554</v>
      </c>
      <c r="B2027" t="s">
        <v>155</v>
      </c>
      <c r="C2027">
        <v>15</v>
      </c>
      <c r="D2027">
        <v>829</v>
      </c>
      <c r="E2027" t="s">
        <v>276</v>
      </c>
      <c r="F2027" t="s">
        <v>276</v>
      </c>
      <c r="G2027" t="s">
        <v>276</v>
      </c>
      <c r="H2027">
        <v>0</v>
      </c>
      <c r="I2027" t="s">
        <v>276</v>
      </c>
      <c r="J2027">
        <v>0</v>
      </c>
      <c r="K2027" t="s">
        <v>276</v>
      </c>
      <c r="L2027" t="s">
        <v>276</v>
      </c>
      <c r="M2027">
        <v>15</v>
      </c>
      <c r="N2027">
        <v>0</v>
      </c>
      <c r="O2027" s="26">
        <v>0</v>
      </c>
      <c r="P2027" s="26">
        <v>0</v>
      </c>
      <c r="Q2027" s="26">
        <v>0</v>
      </c>
    </row>
    <row r="2028" spans="1:17">
      <c r="A2028" s="32">
        <v>44555</v>
      </c>
      <c r="B2028" t="s">
        <v>153</v>
      </c>
      <c r="C2028">
        <v>1726106</v>
      </c>
      <c r="D2028">
        <v>27759785</v>
      </c>
      <c r="F2028" t="s">
        <v>276</v>
      </c>
      <c r="G2028" t="s">
        <v>276</v>
      </c>
      <c r="H2028">
        <v>1754</v>
      </c>
      <c r="I2028" t="s">
        <v>276</v>
      </c>
      <c r="J2028">
        <v>37</v>
      </c>
      <c r="K2028" t="s">
        <v>276</v>
      </c>
      <c r="L2028" t="s">
        <v>276</v>
      </c>
      <c r="M2028">
        <v>1706200</v>
      </c>
      <c r="N2028">
        <v>18378</v>
      </c>
      <c r="O2028" s="26">
        <v>26988</v>
      </c>
      <c r="P2028" s="26">
        <v>49127</v>
      </c>
      <c r="Q2028" s="26">
        <v>35569</v>
      </c>
    </row>
    <row r="2029" spans="1:17">
      <c r="A2029" s="32">
        <v>44555</v>
      </c>
      <c r="B2029" t="s">
        <v>154</v>
      </c>
      <c r="C2029">
        <v>5078</v>
      </c>
      <c r="D2029">
        <v>1332060</v>
      </c>
      <c r="E2029" t="s">
        <v>276</v>
      </c>
      <c r="F2029" t="s">
        <v>276</v>
      </c>
      <c r="G2029" t="s">
        <v>276</v>
      </c>
      <c r="H2029">
        <v>341</v>
      </c>
      <c r="I2029" t="s">
        <v>276</v>
      </c>
      <c r="J2029">
        <v>0</v>
      </c>
      <c r="K2029" t="s">
        <v>276</v>
      </c>
      <c r="L2029" t="s">
        <v>276</v>
      </c>
      <c r="M2029">
        <v>4729</v>
      </c>
      <c r="N2029">
        <v>8</v>
      </c>
      <c r="O2029" s="26">
        <v>0</v>
      </c>
      <c r="P2029" s="26">
        <v>0</v>
      </c>
      <c r="Q2029" s="26">
        <v>0</v>
      </c>
    </row>
    <row r="2030" spans="1:17">
      <c r="A2030" s="32">
        <v>44555</v>
      </c>
      <c r="B2030" t="s">
        <v>155</v>
      </c>
      <c r="C2030">
        <v>15</v>
      </c>
      <c r="D2030">
        <v>829</v>
      </c>
      <c r="E2030" t="s">
        <v>276</v>
      </c>
      <c r="F2030" t="s">
        <v>276</v>
      </c>
      <c r="G2030" t="s">
        <v>276</v>
      </c>
      <c r="H2030">
        <v>0</v>
      </c>
      <c r="I2030" t="s">
        <v>276</v>
      </c>
      <c r="J2030">
        <v>0</v>
      </c>
      <c r="K2030" t="s">
        <v>276</v>
      </c>
      <c r="L2030" t="s">
        <v>276</v>
      </c>
      <c r="M2030">
        <v>15</v>
      </c>
      <c r="N2030">
        <v>0</v>
      </c>
      <c r="O2030" s="26">
        <v>0</v>
      </c>
      <c r="P2030" s="26">
        <v>0</v>
      </c>
      <c r="Q2030" s="26">
        <v>0</v>
      </c>
    </row>
    <row r="2031" spans="1:17">
      <c r="A2031" s="32">
        <v>44556</v>
      </c>
      <c r="B2031" t="s">
        <v>153</v>
      </c>
      <c r="C2031">
        <v>1726366</v>
      </c>
      <c r="D2031">
        <v>27795799</v>
      </c>
      <c r="F2031" t="s">
        <v>276</v>
      </c>
      <c r="G2031" t="s">
        <v>276</v>
      </c>
      <c r="H2031">
        <v>1880</v>
      </c>
      <c r="I2031" t="s">
        <v>276</v>
      </c>
      <c r="J2031">
        <v>38</v>
      </c>
      <c r="K2031" t="s">
        <v>276</v>
      </c>
      <c r="L2031" t="s">
        <v>276</v>
      </c>
      <c r="M2031">
        <v>1706326</v>
      </c>
      <c r="N2031">
        <v>18379</v>
      </c>
      <c r="O2031" s="26">
        <v>260974</v>
      </c>
      <c r="P2031" s="26">
        <v>102420</v>
      </c>
      <c r="Q2031" s="26">
        <v>6192</v>
      </c>
    </row>
    <row r="2032" spans="1:17">
      <c r="A2032" s="32">
        <v>44556</v>
      </c>
      <c r="B2032" t="s">
        <v>154</v>
      </c>
      <c r="C2032">
        <v>5134</v>
      </c>
      <c r="D2032">
        <v>1335700</v>
      </c>
      <c r="E2032" t="s">
        <v>276</v>
      </c>
      <c r="F2032" t="s">
        <v>276</v>
      </c>
      <c r="G2032" t="s">
        <v>276</v>
      </c>
      <c r="H2032">
        <v>395</v>
      </c>
      <c r="I2032" t="s">
        <v>276</v>
      </c>
      <c r="J2032">
        <v>0</v>
      </c>
      <c r="K2032" t="s">
        <v>276</v>
      </c>
      <c r="L2032" t="s">
        <v>276</v>
      </c>
      <c r="M2032">
        <v>4731</v>
      </c>
      <c r="N2032">
        <v>8</v>
      </c>
      <c r="O2032" s="26">
        <v>0</v>
      </c>
      <c r="P2032" s="26">
        <v>0</v>
      </c>
      <c r="Q2032" s="26">
        <v>0</v>
      </c>
    </row>
    <row r="2033" spans="1:17">
      <c r="A2033" s="32">
        <v>44556</v>
      </c>
      <c r="B2033" t="s">
        <v>155</v>
      </c>
      <c r="C2033">
        <v>15</v>
      </c>
      <c r="D2033">
        <v>829</v>
      </c>
      <c r="E2033" t="s">
        <v>276</v>
      </c>
      <c r="F2033" t="s">
        <v>276</v>
      </c>
      <c r="G2033" t="s">
        <v>276</v>
      </c>
      <c r="H2033">
        <v>0</v>
      </c>
      <c r="I2033" t="s">
        <v>276</v>
      </c>
      <c r="J2033">
        <v>0</v>
      </c>
      <c r="K2033" t="s">
        <v>276</v>
      </c>
      <c r="L2033" t="s">
        <v>276</v>
      </c>
      <c r="M2033">
        <v>15</v>
      </c>
      <c r="N2033">
        <v>0</v>
      </c>
      <c r="O2033" s="26">
        <v>0</v>
      </c>
      <c r="P2033" s="26">
        <v>0</v>
      </c>
      <c r="Q2033" s="26">
        <v>0</v>
      </c>
    </row>
    <row r="2034" spans="1:17">
      <c r="A2034" s="32">
        <v>44557</v>
      </c>
      <c r="B2034" t="s">
        <v>153</v>
      </c>
      <c r="C2034">
        <v>1726602</v>
      </c>
      <c r="D2034">
        <v>27813819</v>
      </c>
      <c r="F2034" t="s">
        <v>276</v>
      </c>
      <c r="G2034" t="s">
        <v>276</v>
      </c>
      <c r="H2034">
        <v>1995</v>
      </c>
      <c r="I2034" t="s">
        <v>276</v>
      </c>
      <c r="J2034">
        <v>44</v>
      </c>
      <c r="K2034" t="s">
        <v>276</v>
      </c>
      <c r="L2034" t="s">
        <v>276</v>
      </c>
      <c r="M2034">
        <v>1706468</v>
      </c>
      <c r="N2034">
        <v>18379</v>
      </c>
      <c r="O2034" s="26">
        <v>8586</v>
      </c>
      <c r="P2034" s="26">
        <v>15223</v>
      </c>
      <c r="Q2034" s="26">
        <v>42660</v>
      </c>
    </row>
    <row r="2035" spans="1:17">
      <c r="A2035" s="32">
        <v>44557</v>
      </c>
      <c r="B2035" t="s">
        <v>154</v>
      </c>
      <c r="C2035">
        <v>5172</v>
      </c>
      <c r="D2035">
        <v>1339254</v>
      </c>
      <c r="E2035" t="s">
        <v>276</v>
      </c>
      <c r="F2035" t="s">
        <v>276</v>
      </c>
      <c r="G2035" t="s">
        <v>276</v>
      </c>
      <c r="H2035">
        <v>429</v>
      </c>
      <c r="I2035" t="s">
        <v>276</v>
      </c>
      <c r="J2035">
        <v>0</v>
      </c>
      <c r="K2035" t="s">
        <v>276</v>
      </c>
      <c r="L2035" t="s">
        <v>276</v>
      </c>
      <c r="M2035">
        <v>4735</v>
      </c>
      <c r="N2035">
        <v>8</v>
      </c>
      <c r="O2035" s="26">
        <v>0</v>
      </c>
      <c r="P2035" s="26">
        <v>0</v>
      </c>
      <c r="Q2035" s="26">
        <v>0</v>
      </c>
    </row>
    <row r="2036" spans="1:17">
      <c r="A2036" s="32">
        <v>44557</v>
      </c>
      <c r="B2036" t="s">
        <v>155</v>
      </c>
      <c r="C2036">
        <v>15</v>
      </c>
      <c r="D2036">
        <v>829</v>
      </c>
      <c r="E2036" t="s">
        <v>276</v>
      </c>
      <c r="F2036" t="s">
        <v>276</v>
      </c>
      <c r="G2036" t="s">
        <v>276</v>
      </c>
      <c r="H2036">
        <v>0</v>
      </c>
      <c r="I2036" t="s">
        <v>276</v>
      </c>
      <c r="J2036">
        <v>0</v>
      </c>
      <c r="K2036" t="s">
        <v>276</v>
      </c>
      <c r="L2036" t="s">
        <v>276</v>
      </c>
      <c r="M2036">
        <v>15</v>
      </c>
      <c r="N2036">
        <v>0</v>
      </c>
      <c r="O2036" s="26">
        <v>0</v>
      </c>
      <c r="P2036" s="26">
        <v>0</v>
      </c>
      <c r="Q2036" s="26">
        <v>0</v>
      </c>
    </row>
    <row r="2037" spans="1:17">
      <c r="A2037" s="32">
        <v>44558</v>
      </c>
      <c r="B2037" t="s">
        <v>153</v>
      </c>
      <c r="C2037">
        <v>1726770</v>
      </c>
      <c r="D2037">
        <v>27865723</v>
      </c>
      <c r="F2037" t="s">
        <v>276</v>
      </c>
      <c r="G2037" t="s">
        <v>276</v>
      </c>
      <c r="H2037">
        <v>1975</v>
      </c>
      <c r="I2037" t="s">
        <v>276</v>
      </c>
      <c r="J2037">
        <v>46</v>
      </c>
      <c r="K2037" t="s">
        <v>276</v>
      </c>
      <c r="L2037" t="s">
        <v>276</v>
      </c>
      <c r="M2037">
        <v>1706670</v>
      </c>
      <c r="N2037">
        <v>18379</v>
      </c>
      <c r="O2037" s="26">
        <v>6927</v>
      </c>
      <c r="P2037" s="26">
        <v>11923</v>
      </c>
      <c r="Q2037" s="26">
        <v>54211</v>
      </c>
    </row>
    <row r="2038" spans="1:17">
      <c r="A2038" s="32">
        <v>44558</v>
      </c>
      <c r="B2038" t="s">
        <v>154</v>
      </c>
      <c r="C2038">
        <v>5222</v>
      </c>
      <c r="D2038">
        <v>1342745</v>
      </c>
      <c r="E2038" t="s">
        <v>276</v>
      </c>
      <c r="F2038" t="s">
        <v>276</v>
      </c>
      <c r="G2038" t="s">
        <v>276</v>
      </c>
      <c r="H2038">
        <v>469</v>
      </c>
      <c r="I2038" t="s">
        <v>276</v>
      </c>
      <c r="J2038">
        <v>0</v>
      </c>
      <c r="K2038" t="s">
        <v>276</v>
      </c>
      <c r="L2038" t="s">
        <v>276</v>
      </c>
      <c r="M2038">
        <v>4745</v>
      </c>
      <c r="N2038">
        <v>8</v>
      </c>
      <c r="O2038" s="26">
        <v>0</v>
      </c>
      <c r="P2038" s="26">
        <v>0</v>
      </c>
      <c r="Q2038" s="26">
        <v>0</v>
      </c>
    </row>
    <row r="2039" spans="1:17">
      <c r="A2039" s="32">
        <v>44558</v>
      </c>
      <c r="B2039" t="s">
        <v>155</v>
      </c>
      <c r="C2039">
        <v>15</v>
      </c>
      <c r="D2039">
        <v>829</v>
      </c>
      <c r="E2039" t="s">
        <v>276</v>
      </c>
      <c r="F2039" t="s">
        <v>276</v>
      </c>
      <c r="G2039" t="s">
        <v>276</v>
      </c>
      <c r="H2039">
        <v>0</v>
      </c>
      <c r="I2039" t="s">
        <v>276</v>
      </c>
      <c r="J2039">
        <v>0</v>
      </c>
      <c r="K2039" t="s">
        <v>276</v>
      </c>
      <c r="L2039" t="s">
        <v>276</v>
      </c>
      <c r="M2039">
        <v>15</v>
      </c>
      <c r="N2039">
        <v>0</v>
      </c>
      <c r="O2039" s="26">
        <v>0</v>
      </c>
      <c r="P2039" s="26">
        <v>0</v>
      </c>
      <c r="Q2039" s="26">
        <v>0</v>
      </c>
    </row>
    <row r="2040" spans="1:17">
      <c r="A2040" s="32">
        <v>44559</v>
      </c>
      <c r="B2040" t="s">
        <v>153</v>
      </c>
      <c r="C2040">
        <v>1727063</v>
      </c>
      <c r="D2040">
        <v>27925661</v>
      </c>
      <c r="F2040" t="s">
        <v>276</v>
      </c>
      <c r="G2040" t="s">
        <v>276</v>
      </c>
      <c r="H2040">
        <v>2064</v>
      </c>
      <c r="I2040" t="s">
        <v>276</v>
      </c>
      <c r="J2040">
        <v>49</v>
      </c>
      <c r="K2040" t="s">
        <v>276</v>
      </c>
      <c r="L2040" t="s">
        <v>276</v>
      </c>
      <c r="M2040">
        <v>1706849</v>
      </c>
      <c r="N2040">
        <v>18381</v>
      </c>
      <c r="O2040" s="26">
        <v>2820</v>
      </c>
      <c r="P2040" s="26">
        <v>4324</v>
      </c>
      <c r="Q2040" s="26">
        <v>32384</v>
      </c>
    </row>
    <row r="2041" spans="1:17">
      <c r="A2041" s="32">
        <v>44559</v>
      </c>
      <c r="B2041" t="s">
        <v>154</v>
      </c>
      <c r="C2041">
        <v>5291</v>
      </c>
      <c r="D2041">
        <v>1345408</v>
      </c>
      <c r="E2041" t="s">
        <v>276</v>
      </c>
      <c r="F2041" t="s">
        <v>276</v>
      </c>
      <c r="G2041" t="s">
        <v>276</v>
      </c>
      <c r="H2041">
        <v>517</v>
      </c>
      <c r="I2041" t="s">
        <v>276</v>
      </c>
      <c r="J2041">
        <v>0</v>
      </c>
      <c r="K2041" t="s">
        <v>276</v>
      </c>
      <c r="L2041" t="s">
        <v>276</v>
      </c>
      <c r="M2041">
        <v>4766</v>
      </c>
      <c r="N2041">
        <v>8</v>
      </c>
      <c r="O2041" s="26">
        <v>0</v>
      </c>
      <c r="P2041" s="26">
        <v>0</v>
      </c>
      <c r="Q2041" s="26">
        <v>0</v>
      </c>
    </row>
    <row r="2042" spans="1:17">
      <c r="A2042" s="32">
        <v>44559</v>
      </c>
      <c r="B2042" t="s">
        <v>155</v>
      </c>
      <c r="C2042">
        <v>15</v>
      </c>
      <c r="D2042">
        <v>829</v>
      </c>
      <c r="E2042" t="s">
        <v>276</v>
      </c>
      <c r="F2042" t="s">
        <v>276</v>
      </c>
      <c r="G2042" t="s">
        <v>276</v>
      </c>
      <c r="H2042">
        <v>0</v>
      </c>
      <c r="I2042" t="s">
        <v>276</v>
      </c>
      <c r="J2042">
        <v>0</v>
      </c>
      <c r="K2042" t="s">
        <v>276</v>
      </c>
      <c r="L2042" t="s">
        <v>276</v>
      </c>
      <c r="M2042">
        <v>15</v>
      </c>
      <c r="N2042">
        <v>0</v>
      </c>
      <c r="O2042" s="26">
        <v>0</v>
      </c>
      <c r="P2042" s="26">
        <v>0</v>
      </c>
      <c r="Q2042" s="26">
        <v>0</v>
      </c>
    </row>
    <row r="2043" spans="1:17">
      <c r="A2043" s="32">
        <v>44560</v>
      </c>
      <c r="B2043" t="s">
        <v>153</v>
      </c>
      <c r="C2043">
        <v>1727426</v>
      </c>
      <c r="D2043">
        <v>27963429</v>
      </c>
      <c r="F2043" t="s">
        <v>276</v>
      </c>
      <c r="G2043" t="s">
        <v>276</v>
      </c>
      <c r="H2043">
        <v>2222</v>
      </c>
      <c r="I2043" t="s">
        <v>276</v>
      </c>
      <c r="J2043">
        <v>46</v>
      </c>
      <c r="K2043" t="s">
        <v>276</v>
      </c>
      <c r="L2043" t="s">
        <v>276</v>
      </c>
      <c r="M2043">
        <v>1707034</v>
      </c>
      <c r="N2043">
        <v>18385</v>
      </c>
      <c r="O2043" s="26">
        <v>873</v>
      </c>
      <c r="P2043" s="26">
        <v>1048</v>
      </c>
      <c r="Q2043" s="26">
        <v>7595</v>
      </c>
    </row>
    <row r="2044" spans="1:17">
      <c r="A2044" s="32">
        <v>44560</v>
      </c>
      <c r="B2044" t="s">
        <v>154</v>
      </c>
      <c r="C2044">
        <v>5394</v>
      </c>
      <c r="D2044">
        <v>1347831</v>
      </c>
      <c r="E2044" t="s">
        <v>276</v>
      </c>
      <c r="F2044" t="s">
        <v>276</v>
      </c>
      <c r="G2044" t="s">
        <v>276</v>
      </c>
      <c r="H2044">
        <v>607</v>
      </c>
      <c r="I2044" t="s">
        <v>276</v>
      </c>
      <c r="J2044">
        <v>0</v>
      </c>
      <c r="K2044" t="s">
        <v>276</v>
      </c>
      <c r="L2044" t="s">
        <v>276</v>
      </c>
      <c r="M2044">
        <v>4779</v>
      </c>
      <c r="N2044">
        <v>8</v>
      </c>
      <c r="O2044" s="26">
        <v>0</v>
      </c>
      <c r="P2044" s="26">
        <v>0</v>
      </c>
      <c r="Q2044" s="26">
        <v>0</v>
      </c>
    </row>
    <row r="2045" spans="1:17">
      <c r="A2045" s="32">
        <v>44560</v>
      </c>
      <c r="B2045" t="s">
        <v>155</v>
      </c>
      <c r="C2045">
        <v>15</v>
      </c>
      <c r="D2045">
        <v>829</v>
      </c>
      <c r="E2045" t="s">
        <v>276</v>
      </c>
      <c r="F2045" t="s">
        <v>276</v>
      </c>
      <c r="G2045" t="s">
        <v>276</v>
      </c>
      <c r="H2045">
        <v>0</v>
      </c>
      <c r="I2045" t="s">
        <v>276</v>
      </c>
      <c r="J2045">
        <v>0</v>
      </c>
      <c r="K2045" t="s">
        <v>276</v>
      </c>
      <c r="L2045" t="s">
        <v>276</v>
      </c>
      <c r="M2045">
        <v>15</v>
      </c>
      <c r="N2045">
        <v>0</v>
      </c>
      <c r="O2045" s="26">
        <v>0</v>
      </c>
      <c r="P2045" s="26">
        <v>0</v>
      </c>
      <c r="Q2045" s="26">
        <v>0</v>
      </c>
    </row>
    <row r="2046" spans="1:17">
      <c r="A2046" s="32">
        <v>44561</v>
      </c>
      <c r="B2046" t="s">
        <v>153</v>
      </c>
      <c r="C2046">
        <v>1727837</v>
      </c>
      <c r="D2046">
        <v>27988750</v>
      </c>
      <c r="F2046" t="s">
        <v>276</v>
      </c>
      <c r="G2046" t="s">
        <v>276</v>
      </c>
      <c r="H2046">
        <v>2509</v>
      </c>
      <c r="I2046" t="s">
        <v>276</v>
      </c>
      <c r="J2046">
        <v>49</v>
      </c>
      <c r="K2046" t="s">
        <v>276</v>
      </c>
      <c r="L2046" t="s">
        <v>276</v>
      </c>
      <c r="M2046">
        <v>1707193</v>
      </c>
      <c r="N2046">
        <v>18385</v>
      </c>
      <c r="O2046" s="26">
        <v>195</v>
      </c>
      <c r="P2046" s="26">
        <v>130</v>
      </c>
      <c r="Q2046" s="26">
        <v>599</v>
      </c>
    </row>
    <row r="2047" spans="1:17">
      <c r="A2047" s="32">
        <v>44561</v>
      </c>
      <c r="B2047" t="s">
        <v>154</v>
      </c>
      <c r="C2047">
        <v>5473</v>
      </c>
      <c r="D2047">
        <v>1351023</v>
      </c>
      <c r="E2047" t="s">
        <v>276</v>
      </c>
      <c r="F2047" t="s">
        <v>276</v>
      </c>
      <c r="G2047" t="s">
        <v>276</v>
      </c>
      <c r="H2047">
        <v>654</v>
      </c>
      <c r="I2047" t="s">
        <v>276</v>
      </c>
      <c r="J2047">
        <v>0</v>
      </c>
      <c r="K2047" t="s">
        <v>276</v>
      </c>
      <c r="L2047" t="s">
        <v>276</v>
      </c>
      <c r="M2047">
        <v>4811</v>
      </c>
      <c r="N2047">
        <v>8</v>
      </c>
      <c r="O2047" s="26">
        <v>0</v>
      </c>
      <c r="P2047" s="26">
        <v>0</v>
      </c>
      <c r="Q2047" s="26">
        <v>0</v>
      </c>
    </row>
    <row r="2048" spans="1:17">
      <c r="A2048" s="32">
        <v>44561</v>
      </c>
      <c r="B2048" t="s">
        <v>155</v>
      </c>
      <c r="C2048">
        <v>15</v>
      </c>
      <c r="D2048">
        <v>829</v>
      </c>
      <c r="E2048" t="s">
        <v>276</v>
      </c>
      <c r="F2048" t="s">
        <v>276</v>
      </c>
      <c r="G2048" t="s">
        <v>276</v>
      </c>
      <c r="H2048">
        <v>0</v>
      </c>
      <c r="I2048" t="s">
        <v>276</v>
      </c>
      <c r="J2048">
        <v>0</v>
      </c>
      <c r="K2048" t="s">
        <v>276</v>
      </c>
      <c r="L2048" t="s">
        <v>276</v>
      </c>
      <c r="M2048">
        <v>15</v>
      </c>
      <c r="N2048">
        <v>0</v>
      </c>
      <c r="O2048" s="26">
        <v>0</v>
      </c>
      <c r="P2048" s="26">
        <v>0</v>
      </c>
      <c r="Q2048" s="26">
        <v>0</v>
      </c>
    </row>
    <row r="2049" spans="1:17">
      <c r="A2049" s="32">
        <v>44562</v>
      </c>
      <c r="B2049" t="s">
        <v>153</v>
      </c>
      <c r="C2049">
        <v>1728228</v>
      </c>
      <c r="D2049">
        <v>28019657</v>
      </c>
      <c r="F2049" t="s">
        <v>276</v>
      </c>
      <c r="G2049" t="s">
        <v>276</v>
      </c>
      <c r="H2049">
        <v>2781</v>
      </c>
      <c r="I2049" t="s">
        <v>276</v>
      </c>
      <c r="J2049">
        <v>51</v>
      </c>
      <c r="K2049" t="s">
        <v>276</v>
      </c>
      <c r="L2049" t="s">
        <v>276</v>
      </c>
      <c r="M2049">
        <v>1707341</v>
      </c>
      <c r="N2049">
        <v>18385</v>
      </c>
      <c r="O2049" s="26">
        <v>5</v>
      </c>
      <c r="P2049" s="26">
        <v>22</v>
      </c>
      <c r="Q2049" s="26">
        <v>145</v>
      </c>
    </row>
    <row r="2050" spans="1:17">
      <c r="A2050" s="32">
        <v>44562</v>
      </c>
      <c r="B2050" t="s">
        <v>154</v>
      </c>
      <c r="C2050">
        <v>5545</v>
      </c>
      <c r="D2050">
        <v>1353901</v>
      </c>
      <c r="E2050" t="s">
        <v>276</v>
      </c>
      <c r="F2050" t="s">
        <v>276</v>
      </c>
      <c r="G2050" t="s">
        <v>276</v>
      </c>
      <c r="H2050">
        <v>719</v>
      </c>
      <c r="I2050" t="s">
        <v>276</v>
      </c>
      <c r="J2050">
        <v>0</v>
      </c>
      <c r="K2050" t="s">
        <v>276</v>
      </c>
      <c r="L2050" t="s">
        <v>276</v>
      </c>
      <c r="M2050">
        <v>4818</v>
      </c>
      <c r="N2050">
        <v>8</v>
      </c>
      <c r="O2050" s="26">
        <v>0</v>
      </c>
      <c r="P2050" s="26">
        <v>0</v>
      </c>
      <c r="Q2050" s="26">
        <v>0</v>
      </c>
    </row>
    <row r="2051" spans="1:17">
      <c r="A2051" s="32">
        <v>44562</v>
      </c>
      <c r="B2051" t="s">
        <v>155</v>
      </c>
      <c r="C2051">
        <v>15</v>
      </c>
      <c r="D2051">
        <v>829</v>
      </c>
      <c r="E2051" t="s">
        <v>276</v>
      </c>
      <c r="F2051" t="s">
        <v>276</v>
      </c>
      <c r="G2051" t="s">
        <v>276</v>
      </c>
      <c r="H2051">
        <v>0</v>
      </c>
      <c r="I2051" t="s">
        <v>276</v>
      </c>
      <c r="J2051">
        <v>0</v>
      </c>
      <c r="K2051" t="s">
        <v>276</v>
      </c>
      <c r="L2051" t="s">
        <v>276</v>
      </c>
      <c r="M2051">
        <v>15</v>
      </c>
      <c r="N2051">
        <v>0</v>
      </c>
      <c r="O2051" s="26">
        <v>0</v>
      </c>
      <c r="P2051" s="26">
        <v>0</v>
      </c>
      <c r="Q2051" s="26">
        <v>0</v>
      </c>
    </row>
    <row r="2052" spans="1:17">
      <c r="A2052" s="32">
        <v>44563</v>
      </c>
      <c r="B2052" t="s">
        <v>153</v>
      </c>
      <c r="C2052">
        <v>1728655</v>
      </c>
      <c r="D2052">
        <v>28026659</v>
      </c>
      <c r="F2052" t="s">
        <v>276</v>
      </c>
      <c r="G2052" t="s">
        <v>276</v>
      </c>
      <c r="H2052">
        <v>3048</v>
      </c>
      <c r="I2052" t="s">
        <v>276</v>
      </c>
      <c r="J2052">
        <v>53</v>
      </c>
      <c r="K2052" t="s">
        <v>276</v>
      </c>
      <c r="L2052" t="s">
        <v>276</v>
      </c>
      <c r="M2052">
        <v>1707509</v>
      </c>
      <c r="N2052">
        <v>18385</v>
      </c>
      <c r="O2052" s="26">
        <v>242610</v>
      </c>
      <c r="P2052" s="26">
        <v>82415</v>
      </c>
      <c r="Q2052" s="26">
        <v>356</v>
      </c>
    </row>
    <row r="2053" spans="1:17">
      <c r="A2053" s="32">
        <v>44563</v>
      </c>
      <c r="B2053" t="s">
        <v>154</v>
      </c>
      <c r="C2053">
        <v>5622</v>
      </c>
      <c r="D2053">
        <v>1355963</v>
      </c>
      <c r="E2053" t="s">
        <v>276</v>
      </c>
      <c r="F2053" t="s">
        <v>276</v>
      </c>
      <c r="G2053" t="s">
        <v>276</v>
      </c>
      <c r="H2053">
        <v>774</v>
      </c>
      <c r="I2053" t="s">
        <v>276</v>
      </c>
      <c r="J2053">
        <v>0</v>
      </c>
      <c r="K2053" t="s">
        <v>276</v>
      </c>
      <c r="L2053" t="s">
        <v>276</v>
      </c>
      <c r="M2053">
        <v>4840</v>
      </c>
      <c r="N2053">
        <v>8</v>
      </c>
      <c r="O2053" s="26">
        <v>0</v>
      </c>
      <c r="P2053" s="26">
        <v>0</v>
      </c>
      <c r="Q2053" s="26">
        <v>0</v>
      </c>
    </row>
    <row r="2054" spans="1:17">
      <c r="A2054" s="32">
        <v>44563</v>
      </c>
      <c r="B2054" t="s">
        <v>155</v>
      </c>
      <c r="C2054">
        <v>15</v>
      </c>
      <c r="D2054">
        <v>829</v>
      </c>
      <c r="E2054" t="s">
        <v>276</v>
      </c>
      <c r="F2054" t="s">
        <v>276</v>
      </c>
      <c r="G2054" t="s">
        <v>276</v>
      </c>
      <c r="H2054">
        <v>0</v>
      </c>
      <c r="I2054" t="s">
        <v>276</v>
      </c>
      <c r="J2054">
        <v>0</v>
      </c>
      <c r="K2054" t="s">
        <v>276</v>
      </c>
      <c r="L2054" t="s">
        <v>276</v>
      </c>
      <c r="M2054">
        <v>15</v>
      </c>
      <c r="N2054">
        <v>0</v>
      </c>
      <c r="O2054" s="26">
        <v>0</v>
      </c>
      <c r="P2054" s="26">
        <v>0</v>
      </c>
      <c r="Q2054" s="26">
        <v>0</v>
      </c>
    </row>
    <row r="2055" spans="1:17">
      <c r="A2055" s="32">
        <v>44564</v>
      </c>
      <c r="B2055" t="s">
        <v>153</v>
      </c>
      <c r="C2055">
        <v>1729096</v>
      </c>
      <c r="D2055">
        <v>28038024</v>
      </c>
      <c r="F2055" t="s">
        <v>276</v>
      </c>
      <c r="G2055" t="s">
        <v>276</v>
      </c>
      <c r="H2055">
        <v>3328</v>
      </c>
      <c r="I2055" t="s">
        <v>276</v>
      </c>
      <c r="J2055">
        <v>52</v>
      </c>
      <c r="K2055" t="s">
        <v>276</v>
      </c>
      <c r="L2055" t="s">
        <v>276</v>
      </c>
      <c r="M2055">
        <v>1707679</v>
      </c>
      <c r="N2055">
        <v>18387</v>
      </c>
      <c r="O2055" s="26">
        <v>94</v>
      </c>
      <c r="P2055" s="26">
        <v>106</v>
      </c>
      <c r="Q2055" s="26">
        <v>438</v>
      </c>
    </row>
    <row r="2056" spans="1:17">
      <c r="A2056" s="32">
        <v>44564</v>
      </c>
      <c r="B2056" t="s">
        <v>154</v>
      </c>
      <c r="C2056">
        <v>5697</v>
      </c>
      <c r="D2056">
        <v>1358221</v>
      </c>
      <c r="E2056" t="s">
        <v>276</v>
      </c>
      <c r="F2056" t="s">
        <v>276</v>
      </c>
      <c r="G2056" t="s">
        <v>276</v>
      </c>
      <c r="H2056">
        <v>828</v>
      </c>
      <c r="I2056" t="s">
        <v>276</v>
      </c>
      <c r="J2056">
        <v>0</v>
      </c>
      <c r="K2056" t="s">
        <v>276</v>
      </c>
      <c r="L2056" t="s">
        <v>276</v>
      </c>
      <c r="M2056">
        <v>4861</v>
      </c>
      <c r="N2056">
        <v>8</v>
      </c>
      <c r="O2056" s="26">
        <v>0</v>
      </c>
      <c r="P2056" s="26">
        <v>0</v>
      </c>
      <c r="Q2056" s="26">
        <v>0</v>
      </c>
    </row>
    <row r="2057" spans="1:17">
      <c r="A2057" s="32">
        <v>44564</v>
      </c>
      <c r="B2057" t="s">
        <v>155</v>
      </c>
      <c r="C2057">
        <v>15</v>
      </c>
      <c r="D2057">
        <v>829</v>
      </c>
      <c r="E2057" t="s">
        <v>276</v>
      </c>
      <c r="F2057" t="s">
        <v>276</v>
      </c>
      <c r="G2057" t="s">
        <v>276</v>
      </c>
      <c r="H2057">
        <v>0</v>
      </c>
      <c r="I2057" t="s">
        <v>276</v>
      </c>
      <c r="J2057">
        <v>0</v>
      </c>
      <c r="K2057" t="s">
        <v>276</v>
      </c>
      <c r="L2057" t="s">
        <v>276</v>
      </c>
      <c r="M2057">
        <v>15</v>
      </c>
      <c r="N2057">
        <v>0</v>
      </c>
      <c r="O2057" s="26">
        <v>0</v>
      </c>
      <c r="P2057" s="26">
        <v>0</v>
      </c>
      <c r="Q2057" s="26">
        <v>0</v>
      </c>
    </row>
    <row r="2058" spans="1:17">
      <c r="A2058" s="32">
        <v>44565</v>
      </c>
      <c r="B2058" t="s">
        <v>153</v>
      </c>
      <c r="C2058">
        <v>1729770</v>
      </c>
      <c r="D2058">
        <v>28043629</v>
      </c>
      <c r="F2058" t="s">
        <v>276</v>
      </c>
      <c r="G2058" t="s">
        <v>276</v>
      </c>
      <c r="H2058">
        <v>3792</v>
      </c>
      <c r="I2058" t="s">
        <v>276</v>
      </c>
      <c r="J2058">
        <v>54</v>
      </c>
      <c r="K2058" t="s">
        <v>276</v>
      </c>
      <c r="L2058" t="s">
        <v>276</v>
      </c>
      <c r="M2058">
        <v>1707860</v>
      </c>
      <c r="N2058">
        <v>18388</v>
      </c>
      <c r="O2058" s="26">
        <v>3097</v>
      </c>
      <c r="P2058" s="26">
        <v>5986</v>
      </c>
      <c r="Q2058" s="26">
        <v>7983</v>
      </c>
    </row>
    <row r="2059" spans="1:17">
      <c r="A2059" s="32">
        <v>44565</v>
      </c>
      <c r="B2059" t="s">
        <v>154</v>
      </c>
      <c r="C2059">
        <v>5806</v>
      </c>
      <c r="D2059">
        <v>1361012</v>
      </c>
      <c r="E2059" t="s">
        <v>276</v>
      </c>
      <c r="F2059" t="s">
        <v>276</v>
      </c>
      <c r="G2059" t="s">
        <v>276</v>
      </c>
      <c r="H2059">
        <v>937</v>
      </c>
      <c r="I2059" t="s">
        <v>276</v>
      </c>
      <c r="J2059">
        <v>0</v>
      </c>
      <c r="K2059" t="s">
        <v>276</v>
      </c>
      <c r="L2059" t="s">
        <v>276</v>
      </c>
      <c r="M2059">
        <v>4861</v>
      </c>
      <c r="N2059">
        <v>8</v>
      </c>
      <c r="O2059" s="26">
        <v>0</v>
      </c>
      <c r="P2059" s="26">
        <v>0</v>
      </c>
      <c r="Q2059" s="26">
        <v>0</v>
      </c>
    </row>
    <row r="2060" spans="1:17">
      <c r="A2060" s="32">
        <v>44565</v>
      </c>
      <c r="B2060" t="s">
        <v>155</v>
      </c>
      <c r="C2060">
        <v>15</v>
      </c>
      <c r="D2060">
        <v>829</v>
      </c>
      <c r="E2060" t="s">
        <v>276</v>
      </c>
      <c r="F2060" t="s">
        <v>276</v>
      </c>
      <c r="G2060" t="s">
        <v>276</v>
      </c>
      <c r="H2060">
        <v>0</v>
      </c>
      <c r="I2060" t="s">
        <v>276</v>
      </c>
      <c r="J2060">
        <v>0</v>
      </c>
      <c r="K2060" t="s">
        <v>276</v>
      </c>
      <c r="L2060" t="s">
        <v>276</v>
      </c>
      <c r="M2060">
        <v>15</v>
      </c>
      <c r="N2060">
        <v>0</v>
      </c>
      <c r="O2060" s="26">
        <v>0</v>
      </c>
      <c r="P2060" s="26">
        <v>0</v>
      </c>
      <c r="Q2060" s="26">
        <v>0</v>
      </c>
    </row>
    <row r="2061" spans="1:17">
      <c r="A2061" s="32">
        <v>44566</v>
      </c>
      <c r="B2061" t="s">
        <v>153</v>
      </c>
      <c r="C2061">
        <v>1730910</v>
      </c>
      <c r="D2061">
        <v>28131046</v>
      </c>
      <c r="F2061" t="s">
        <v>276</v>
      </c>
      <c r="G2061" t="s">
        <v>276</v>
      </c>
      <c r="H2061">
        <v>4628</v>
      </c>
      <c r="I2061" t="s">
        <v>276</v>
      </c>
      <c r="J2061">
        <v>60</v>
      </c>
      <c r="K2061" t="s">
        <v>276</v>
      </c>
      <c r="L2061" t="s">
        <v>276</v>
      </c>
      <c r="M2061">
        <v>1708036</v>
      </c>
      <c r="N2061">
        <v>18389</v>
      </c>
      <c r="O2061" s="26">
        <v>5601</v>
      </c>
      <c r="P2061" s="26">
        <v>9259</v>
      </c>
      <c r="Q2061" s="26">
        <v>20525</v>
      </c>
    </row>
    <row r="2062" spans="1:17">
      <c r="A2062" s="32">
        <v>44566</v>
      </c>
      <c r="B2062" t="s">
        <v>154</v>
      </c>
      <c r="C2062">
        <v>5922</v>
      </c>
      <c r="D2062">
        <v>1363101</v>
      </c>
      <c r="E2062" t="s">
        <v>276</v>
      </c>
      <c r="F2062" t="s">
        <v>276</v>
      </c>
      <c r="G2062" t="s">
        <v>276</v>
      </c>
      <c r="H2062">
        <v>1012</v>
      </c>
      <c r="I2062" t="s">
        <v>276</v>
      </c>
      <c r="J2062">
        <v>0</v>
      </c>
      <c r="K2062" t="s">
        <v>276</v>
      </c>
      <c r="L2062" t="s">
        <v>276</v>
      </c>
      <c r="M2062">
        <v>4903</v>
      </c>
      <c r="N2062">
        <v>8</v>
      </c>
      <c r="O2062" s="26">
        <v>0</v>
      </c>
      <c r="P2062" s="26">
        <v>0</v>
      </c>
      <c r="Q2062" s="26">
        <v>0</v>
      </c>
    </row>
    <row r="2063" spans="1:17">
      <c r="A2063" s="32">
        <v>44566</v>
      </c>
      <c r="B2063" t="s">
        <v>155</v>
      </c>
      <c r="C2063">
        <v>15</v>
      </c>
      <c r="D2063">
        <v>829</v>
      </c>
      <c r="E2063" t="s">
        <v>276</v>
      </c>
      <c r="F2063" t="s">
        <v>276</v>
      </c>
      <c r="G2063" t="s">
        <v>276</v>
      </c>
      <c r="H2063">
        <v>0</v>
      </c>
      <c r="I2063" t="s">
        <v>276</v>
      </c>
      <c r="J2063">
        <v>0</v>
      </c>
      <c r="K2063" t="s">
        <v>276</v>
      </c>
      <c r="L2063" t="s">
        <v>276</v>
      </c>
      <c r="M2063">
        <v>15</v>
      </c>
      <c r="N2063">
        <v>0</v>
      </c>
      <c r="O2063" s="26">
        <v>0</v>
      </c>
      <c r="P2063" s="26">
        <v>0</v>
      </c>
      <c r="Q2063" s="26">
        <v>0</v>
      </c>
    </row>
    <row r="2064" spans="1:17">
      <c r="A2064" s="32">
        <v>44567</v>
      </c>
      <c r="B2064" t="s">
        <v>153</v>
      </c>
      <c r="C2064">
        <v>1733269</v>
      </c>
      <c r="D2064">
        <v>28216796</v>
      </c>
      <c r="F2064" t="s">
        <v>276</v>
      </c>
      <c r="G2064" t="s">
        <v>276</v>
      </c>
      <c r="H2064">
        <v>6619</v>
      </c>
      <c r="I2064" t="s">
        <v>276</v>
      </c>
      <c r="J2064">
        <v>64</v>
      </c>
      <c r="K2064" t="s">
        <v>276</v>
      </c>
      <c r="L2064" t="s">
        <v>276</v>
      </c>
      <c r="M2064">
        <v>1708256</v>
      </c>
      <c r="N2064">
        <v>18390</v>
      </c>
      <c r="O2064" s="26">
        <v>6032</v>
      </c>
      <c r="P2064" s="26">
        <v>9510</v>
      </c>
      <c r="Q2064" s="26">
        <v>28101</v>
      </c>
    </row>
    <row r="2065" spans="1:17">
      <c r="A2065" s="32">
        <v>44567</v>
      </c>
      <c r="B2065" t="s">
        <v>154</v>
      </c>
      <c r="C2065">
        <v>6069</v>
      </c>
      <c r="D2065">
        <v>1365726</v>
      </c>
      <c r="E2065" t="s">
        <v>276</v>
      </c>
      <c r="F2065" t="s">
        <v>276</v>
      </c>
      <c r="G2065" t="s">
        <v>276</v>
      </c>
      <c r="H2065">
        <v>1144</v>
      </c>
      <c r="I2065" t="s">
        <v>276</v>
      </c>
      <c r="J2065">
        <v>0</v>
      </c>
      <c r="K2065" t="s">
        <v>276</v>
      </c>
      <c r="L2065" t="s">
        <v>276</v>
      </c>
      <c r="M2065">
        <v>4917</v>
      </c>
      <c r="N2065">
        <v>8</v>
      </c>
      <c r="O2065" s="26">
        <v>0</v>
      </c>
      <c r="P2065" s="26">
        <v>0</v>
      </c>
      <c r="Q2065" s="26">
        <v>0</v>
      </c>
    </row>
    <row r="2066" spans="1:17">
      <c r="A2066" s="32">
        <v>44567</v>
      </c>
      <c r="B2066" t="s">
        <v>155</v>
      </c>
      <c r="C2066">
        <v>15</v>
      </c>
      <c r="D2066">
        <v>829</v>
      </c>
      <c r="E2066" t="s">
        <v>276</v>
      </c>
      <c r="F2066" t="s">
        <v>276</v>
      </c>
      <c r="G2066" t="s">
        <v>276</v>
      </c>
      <c r="H2066">
        <v>0</v>
      </c>
      <c r="I2066" t="s">
        <v>276</v>
      </c>
      <c r="J2066">
        <v>0</v>
      </c>
      <c r="K2066" t="s">
        <v>276</v>
      </c>
      <c r="L2066" t="s">
        <v>276</v>
      </c>
      <c r="M2066">
        <v>15</v>
      </c>
      <c r="N2066">
        <v>0</v>
      </c>
      <c r="O2066" s="26">
        <v>0</v>
      </c>
      <c r="P2066" s="26">
        <v>0</v>
      </c>
      <c r="Q2066" s="26">
        <v>0</v>
      </c>
    </row>
    <row r="2067" spans="1:17">
      <c r="A2067" s="32">
        <v>44568</v>
      </c>
      <c r="B2067" t="s">
        <v>153</v>
      </c>
      <c r="C2067">
        <v>1737289</v>
      </c>
      <c r="D2067">
        <v>28282172</v>
      </c>
      <c r="F2067" t="s">
        <v>276</v>
      </c>
      <c r="G2067" t="s">
        <v>276</v>
      </c>
      <c r="H2067">
        <v>10020</v>
      </c>
      <c r="I2067" t="s">
        <v>276</v>
      </c>
      <c r="J2067">
        <v>91</v>
      </c>
      <c r="K2067" t="s">
        <v>276</v>
      </c>
      <c r="L2067" t="s">
        <v>276</v>
      </c>
      <c r="M2067">
        <v>1708602</v>
      </c>
      <c r="N2067">
        <v>18390</v>
      </c>
      <c r="O2067" s="26">
        <v>14933</v>
      </c>
      <c r="P2067" s="26">
        <v>22311</v>
      </c>
      <c r="Q2067" s="26">
        <v>70169</v>
      </c>
    </row>
    <row r="2068" spans="1:17">
      <c r="A2068" s="32">
        <v>44568</v>
      </c>
      <c r="B2068" t="s">
        <v>154</v>
      </c>
      <c r="C2068">
        <v>6243</v>
      </c>
      <c r="D2068">
        <v>1369365</v>
      </c>
      <c r="E2068" t="s">
        <v>276</v>
      </c>
      <c r="F2068" t="s">
        <v>276</v>
      </c>
      <c r="G2068" t="s">
        <v>276</v>
      </c>
      <c r="H2068">
        <v>1285</v>
      </c>
      <c r="I2068" t="s">
        <v>276</v>
      </c>
      <c r="J2068">
        <v>0</v>
      </c>
      <c r="K2068" t="s">
        <v>276</v>
      </c>
      <c r="L2068" t="s">
        <v>276</v>
      </c>
      <c r="M2068">
        <v>4980</v>
      </c>
      <c r="N2068">
        <v>8</v>
      </c>
      <c r="O2068" s="26">
        <v>0</v>
      </c>
      <c r="P2068" s="26">
        <v>0</v>
      </c>
      <c r="Q2068" s="26">
        <v>0</v>
      </c>
    </row>
    <row r="2069" spans="1:17">
      <c r="A2069" s="32">
        <v>44568</v>
      </c>
      <c r="B2069" t="s">
        <v>155</v>
      </c>
      <c r="C2069">
        <v>15</v>
      </c>
      <c r="D2069">
        <v>829</v>
      </c>
      <c r="E2069" t="s">
        <v>276</v>
      </c>
      <c r="F2069" t="s">
        <v>276</v>
      </c>
      <c r="G2069" t="s">
        <v>276</v>
      </c>
      <c r="H2069">
        <v>0</v>
      </c>
      <c r="I2069" t="s">
        <v>276</v>
      </c>
      <c r="J2069">
        <v>0</v>
      </c>
      <c r="K2069" t="s">
        <v>276</v>
      </c>
      <c r="L2069" t="s">
        <v>276</v>
      </c>
      <c r="M2069">
        <v>15</v>
      </c>
      <c r="N2069">
        <v>0</v>
      </c>
      <c r="O2069" s="26">
        <v>0</v>
      </c>
      <c r="P2069" s="26">
        <v>0</v>
      </c>
      <c r="Q2069" s="26">
        <v>0</v>
      </c>
    </row>
    <row r="2070" spans="1:17">
      <c r="A2070" s="32">
        <v>44569</v>
      </c>
      <c r="B2070" t="s">
        <v>153</v>
      </c>
      <c r="C2070">
        <v>1743133</v>
      </c>
      <c r="D2070">
        <v>28379939</v>
      </c>
      <c r="F2070" t="s">
        <v>276</v>
      </c>
      <c r="G2070" t="s">
        <v>276</v>
      </c>
      <c r="H2070">
        <v>15149</v>
      </c>
      <c r="I2070" t="s">
        <v>276</v>
      </c>
      <c r="J2070">
        <v>89</v>
      </c>
      <c r="K2070" t="s">
        <v>276</v>
      </c>
      <c r="L2070" t="s">
        <v>276</v>
      </c>
      <c r="M2070">
        <v>1708970</v>
      </c>
      <c r="N2070">
        <v>18392</v>
      </c>
      <c r="O2070" s="26">
        <v>24647</v>
      </c>
      <c r="P2070" s="26">
        <v>36542</v>
      </c>
      <c r="Q2070" s="26">
        <v>84625</v>
      </c>
    </row>
    <row r="2071" spans="1:17">
      <c r="A2071" s="32">
        <v>44569</v>
      </c>
      <c r="B2071" t="s">
        <v>154</v>
      </c>
      <c r="C2071">
        <v>6382</v>
      </c>
      <c r="D2071">
        <v>1372415</v>
      </c>
      <c r="E2071" t="s">
        <v>276</v>
      </c>
      <c r="F2071" t="s">
        <v>276</v>
      </c>
      <c r="G2071" t="s">
        <v>276</v>
      </c>
      <c r="H2071">
        <v>1406</v>
      </c>
      <c r="I2071" t="s">
        <v>276</v>
      </c>
      <c r="J2071">
        <v>0</v>
      </c>
      <c r="K2071" t="s">
        <v>276</v>
      </c>
      <c r="L2071" t="s">
        <v>276</v>
      </c>
      <c r="M2071">
        <v>4968</v>
      </c>
      <c r="N2071">
        <v>8</v>
      </c>
      <c r="O2071" s="26">
        <v>0</v>
      </c>
      <c r="P2071" s="26">
        <v>0</v>
      </c>
      <c r="Q2071" s="26">
        <v>0</v>
      </c>
    </row>
    <row r="2072" spans="1:17">
      <c r="A2072" s="32">
        <v>44569</v>
      </c>
      <c r="B2072" t="s">
        <v>155</v>
      </c>
      <c r="C2072">
        <v>15</v>
      </c>
      <c r="D2072">
        <v>829</v>
      </c>
      <c r="E2072" t="s">
        <v>276</v>
      </c>
      <c r="F2072" t="s">
        <v>276</v>
      </c>
      <c r="G2072" t="s">
        <v>276</v>
      </c>
      <c r="H2072">
        <v>0</v>
      </c>
      <c r="I2072" t="s">
        <v>276</v>
      </c>
      <c r="J2072">
        <v>0</v>
      </c>
      <c r="K2072" t="s">
        <v>276</v>
      </c>
      <c r="L2072" t="s">
        <v>276</v>
      </c>
      <c r="M2072">
        <v>15</v>
      </c>
      <c r="N2072">
        <v>0</v>
      </c>
      <c r="O2072" s="26">
        <v>0</v>
      </c>
      <c r="P2072" s="26">
        <v>0</v>
      </c>
      <c r="Q2072" s="26">
        <v>0</v>
      </c>
    </row>
    <row r="2073" spans="1:17">
      <c r="A2073" s="32">
        <v>44570</v>
      </c>
      <c r="B2073" t="s">
        <v>153</v>
      </c>
      <c r="C2073">
        <v>1750894</v>
      </c>
      <c r="D2073">
        <v>28435991</v>
      </c>
      <c r="F2073" t="s">
        <v>276</v>
      </c>
      <c r="G2073" t="s">
        <v>276</v>
      </c>
      <c r="H2073">
        <v>22051</v>
      </c>
      <c r="I2073" t="s">
        <v>276</v>
      </c>
      <c r="J2073">
        <v>90</v>
      </c>
      <c r="K2073" t="s">
        <v>276</v>
      </c>
      <c r="L2073" t="s">
        <v>276</v>
      </c>
      <c r="M2073">
        <v>1709401</v>
      </c>
      <c r="N2073">
        <v>18394</v>
      </c>
      <c r="O2073" s="26">
        <v>231935</v>
      </c>
      <c r="P2073" s="26">
        <v>88011</v>
      </c>
      <c r="Q2073" s="26">
        <v>12373</v>
      </c>
    </row>
    <row r="2074" spans="1:17">
      <c r="A2074" s="32">
        <v>44570</v>
      </c>
      <c r="B2074" t="s">
        <v>154</v>
      </c>
      <c r="C2074">
        <v>6551</v>
      </c>
      <c r="D2074">
        <v>1375793</v>
      </c>
      <c r="E2074" t="s">
        <v>276</v>
      </c>
      <c r="F2074" t="s">
        <v>276</v>
      </c>
      <c r="G2074" t="s">
        <v>276</v>
      </c>
      <c r="H2074">
        <v>1531</v>
      </c>
      <c r="I2074" t="s">
        <v>276</v>
      </c>
      <c r="J2074">
        <v>0</v>
      </c>
      <c r="K2074" t="s">
        <v>276</v>
      </c>
      <c r="L2074" t="s">
        <v>276</v>
      </c>
      <c r="M2074">
        <v>5012</v>
      </c>
      <c r="N2074">
        <v>8</v>
      </c>
      <c r="O2074" s="26">
        <v>0</v>
      </c>
      <c r="P2074" s="26">
        <v>0</v>
      </c>
      <c r="Q2074" s="26">
        <v>0</v>
      </c>
    </row>
    <row r="2075" spans="1:17">
      <c r="A2075" s="32">
        <v>44570</v>
      </c>
      <c r="B2075" t="s">
        <v>155</v>
      </c>
      <c r="C2075">
        <v>15</v>
      </c>
      <c r="D2075">
        <v>829</v>
      </c>
      <c r="E2075" t="s">
        <v>276</v>
      </c>
      <c r="F2075" t="s">
        <v>276</v>
      </c>
      <c r="G2075" t="s">
        <v>276</v>
      </c>
      <c r="H2075">
        <v>0</v>
      </c>
      <c r="I2075" t="s">
        <v>276</v>
      </c>
      <c r="J2075">
        <v>0</v>
      </c>
      <c r="K2075" t="s">
        <v>276</v>
      </c>
      <c r="L2075" t="s">
        <v>276</v>
      </c>
      <c r="M2075">
        <v>15</v>
      </c>
      <c r="N2075">
        <v>0</v>
      </c>
      <c r="O2075" s="26">
        <v>0</v>
      </c>
      <c r="P2075" s="26">
        <v>0</v>
      </c>
      <c r="Q2075" s="26">
        <v>0</v>
      </c>
    </row>
    <row r="2076" spans="1:17">
      <c r="A2076" s="32">
        <v>44571</v>
      </c>
      <c r="B2076" t="s">
        <v>153</v>
      </c>
      <c r="C2076">
        <v>1758867</v>
      </c>
      <c r="D2076">
        <v>28469947</v>
      </c>
      <c r="F2076" t="s">
        <v>276</v>
      </c>
      <c r="G2076" t="s">
        <v>276</v>
      </c>
      <c r="H2076">
        <v>29210</v>
      </c>
      <c r="I2076" t="s">
        <v>276</v>
      </c>
      <c r="J2076">
        <v>90</v>
      </c>
      <c r="K2076" t="s">
        <v>276</v>
      </c>
      <c r="L2076" t="s">
        <v>276</v>
      </c>
      <c r="M2076">
        <v>1710038</v>
      </c>
      <c r="N2076">
        <v>18395</v>
      </c>
      <c r="O2076" s="26">
        <v>1285</v>
      </c>
      <c r="P2076" s="26">
        <v>2138</v>
      </c>
      <c r="Q2076" s="26">
        <v>3376</v>
      </c>
    </row>
    <row r="2077" spans="1:17">
      <c r="A2077" s="32">
        <v>44571</v>
      </c>
      <c r="B2077" t="s">
        <v>154</v>
      </c>
      <c r="C2077">
        <v>6722</v>
      </c>
      <c r="D2077">
        <v>1379030</v>
      </c>
      <c r="E2077" t="s">
        <v>276</v>
      </c>
      <c r="F2077" t="s">
        <v>276</v>
      </c>
      <c r="G2077" t="s">
        <v>276</v>
      </c>
      <c r="H2077">
        <v>1548</v>
      </c>
      <c r="I2077" t="s">
        <v>276</v>
      </c>
      <c r="J2077">
        <v>0</v>
      </c>
      <c r="K2077" t="s">
        <v>276</v>
      </c>
      <c r="L2077" t="s">
        <v>276</v>
      </c>
      <c r="M2077">
        <v>5166</v>
      </c>
      <c r="N2077">
        <v>8</v>
      </c>
      <c r="O2077" s="26">
        <v>0</v>
      </c>
      <c r="P2077" s="26">
        <v>0</v>
      </c>
      <c r="Q2077" s="26">
        <v>0</v>
      </c>
    </row>
    <row r="2078" spans="1:17">
      <c r="A2078" s="32">
        <v>44571</v>
      </c>
      <c r="B2078" t="s">
        <v>155</v>
      </c>
      <c r="C2078">
        <v>15</v>
      </c>
      <c r="D2078">
        <v>829</v>
      </c>
      <c r="E2078" t="s">
        <v>276</v>
      </c>
      <c r="F2078" t="s">
        <v>276</v>
      </c>
      <c r="G2078" t="s">
        <v>276</v>
      </c>
      <c r="H2078">
        <v>0</v>
      </c>
      <c r="I2078" t="s">
        <v>276</v>
      </c>
      <c r="J2078">
        <v>0</v>
      </c>
      <c r="K2078" t="s">
        <v>276</v>
      </c>
      <c r="L2078" t="s">
        <v>276</v>
      </c>
      <c r="M2078">
        <v>15</v>
      </c>
      <c r="N2078">
        <v>0</v>
      </c>
      <c r="O2078" s="26">
        <v>0</v>
      </c>
      <c r="P2078" s="26">
        <v>0</v>
      </c>
      <c r="Q2078" s="26">
        <v>0</v>
      </c>
    </row>
    <row r="2079" spans="1:17">
      <c r="A2079" s="32">
        <v>44572</v>
      </c>
      <c r="B2079" t="s">
        <v>153</v>
      </c>
      <c r="C2079">
        <v>1765096</v>
      </c>
      <c r="D2079">
        <v>28502987</v>
      </c>
      <c r="F2079" t="s">
        <v>276</v>
      </c>
      <c r="G2079" t="s">
        <v>276</v>
      </c>
      <c r="H2079">
        <v>34797</v>
      </c>
      <c r="I2079" t="s">
        <v>276</v>
      </c>
      <c r="J2079">
        <v>100</v>
      </c>
      <c r="K2079" t="s">
        <v>276</v>
      </c>
      <c r="L2079" t="s">
        <v>276</v>
      </c>
      <c r="M2079">
        <v>1710695</v>
      </c>
      <c r="N2079">
        <v>18397</v>
      </c>
      <c r="O2079" s="26">
        <v>7860</v>
      </c>
      <c r="P2079" s="26">
        <v>13053</v>
      </c>
      <c r="Q2079" s="26">
        <v>60945</v>
      </c>
    </row>
    <row r="2080" spans="1:17">
      <c r="A2080" s="32">
        <v>44572</v>
      </c>
      <c r="B2080" t="s">
        <v>154</v>
      </c>
      <c r="C2080">
        <v>6887</v>
      </c>
      <c r="D2080">
        <v>1382681</v>
      </c>
      <c r="E2080" t="s">
        <v>276</v>
      </c>
      <c r="F2080" t="s">
        <v>276</v>
      </c>
      <c r="G2080" t="s">
        <v>276</v>
      </c>
      <c r="H2080">
        <v>1673</v>
      </c>
      <c r="I2080" t="s">
        <v>276</v>
      </c>
      <c r="J2080">
        <v>0</v>
      </c>
      <c r="K2080" t="s">
        <v>276</v>
      </c>
      <c r="L2080" t="s">
        <v>276</v>
      </c>
      <c r="M2080">
        <v>5206</v>
      </c>
      <c r="N2080">
        <v>8</v>
      </c>
      <c r="O2080" s="26">
        <v>0</v>
      </c>
      <c r="P2080" s="26">
        <v>0</v>
      </c>
      <c r="Q2080" s="26">
        <v>0</v>
      </c>
    </row>
    <row r="2081" spans="1:17">
      <c r="A2081" s="32">
        <v>44572</v>
      </c>
      <c r="B2081" t="s">
        <v>155</v>
      </c>
      <c r="C2081">
        <v>15</v>
      </c>
      <c r="D2081">
        <v>829</v>
      </c>
      <c r="E2081" t="s">
        <v>276</v>
      </c>
      <c r="F2081" t="s">
        <v>276</v>
      </c>
      <c r="G2081" t="s">
        <v>276</v>
      </c>
      <c r="H2081">
        <v>0</v>
      </c>
      <c r="I2081" t="s">
        <v>276</v>
      </c>
      <c r="J2081">
        <v>0</v>
      </c>
      <c r="K2081" t="s">
        <v>276</v>
      </c>
      <c r="L2081" t="s">
        <v>276</v>
      </c>
      <c r="M2081">
        <v>15</v>
      </c>
      <c r="N2081">
        <v>0</v>
      </c>
      <c r="O2081" s="26">
        <v>0</v>
      </c>
      <c r="P2081" s="26">
        <v>0</v>
      </c>
      <c r="Q2081" s="26">
        <v>0</v>
      </c>
    </row>
    <row r="2082" spans="1:17">
      <c r="A2082" s="32">
        <v>44573</v>
      </c>
      <c r="B2082" t="s">
        <v>153</v>
      </c>
      <c r="C2082">
        <v>1771786</v>
      </c>
      <c r="D2082">
        <v>28613942</v>
      </c>
      <c r="F2082" t="s">
        <v>276</v>
      </c>
      <c r="G2082" t="s">
        <v>276</v>
      </c>
      <c r="H2082">
        <v>40673</v>
      </c>
      <c r="I2082" t="s">
        <v>276</v>
      </c>
      <c r="J2082">
        <v>105</v>
      </c>
      <c r="K2082" t="s">
        <v>276</v>
      </c>
      <c r="L2082" t="s">
        <v>276</v>
      </c>
      <c r="M2082">
        <v>1711641</v>
      </c>
      <c r="N2082">
        <v>18399</v>
      </c>
      <c r="O2082" s="26">
        <v>7441</v>
      </c>
      <c r="P2082" s="26">
        <v>11578</v>
      </c>
      <c r="Q2082" s="26">
        <v>81312</v>
      </c>
    </row>
    <row r="2083" spans="1:17">
      <c r="A2083" s="32">
        <v>44573</v>
      </c>
      <c r="B2083" t="s">
        <v>154</v>
      </c>
      <c r="C2083">
        <v>7026</v>
      </c>
      <c r="D2083">
        <v>1385258</v>
      </c>
      <c r="E2083" t="s">
        <v>276</v>
      </c>
      <c r="F2083" t="s">
        <v>276</v>
      </c>
      <c r="G2083" t="s">
        <v>276</v>
      </c>
      <c r="H2083">
        <v>1746</v>
      </c>
      <c r="I2083" t="s">
        <v>276</v>
      </c>
      <c r="J2083">
        <v>0</v>
      </c>
      <c r="K2083" t="s">
        <v>276</v>
      </c>
      <c r="L2083" t="s">
        <v>276</v>
      </c>
      <c r="M2083">
        <v>5276</v>
      </c>
      <c r="N2083">
        <v>8</v>
      </c>
      <c r="O2083" s="26">
        <v>0</v>
      </c>
      <c r="P2083" s="26">
        <v>0</v>
      </c>
      <c r="Q2083" s="26">
        <v>0</v>
      </c>
    </row>
    <row r="2084" spans="1:17">
      <c r="A2084" s="32">
        <v>44573</v>
      </c>
      <c r="B2084" t="s">
        <v>155</v>
      </c>
      <c r="C2084">
        <v>15</v>
      </c>
      <c r="D2084">
        <v>829</v>
      </c>
      <c r="E2084" t="s">
        <v>276</v>
      </c>
      <c r="F2084" t="s">
        <v>276</v>
      </c>
      <c r="G2084" t="s">
        <v>276</v>
      </c>
      <c r="H2084">
        <v>0</v>
      </c>
      <c r="I2084" t="s">
        <v>276</v>
      </c>
      <c r="J2084">
        <v>0</v>
      </c>
      <c r="K2084" t="s">
        <v>276</v>
      </c>
      <c r="L2084" t="s">
        <v>276</v>
      </c>
      <c r="M2084">
        <v>15</v>
      </c>
      <c r="N2084">
        <v>0</v>
      </c>
      <c r="O2084" s="26">
        <v>0</v>
      </c>
      <c r="P2084" s="26">
        <v>0</v>
      </c>
      <c r="Q2084" s="26">
        <v>0</v>
      </c>
    </row>
    <row r="2085" spans="1:17">
      <c r="A2085" s="32">
        <v>44574</v>
      </c>
      <c r="B2085" t="s">
        <v>153</v>
      </c>
      <c r="C2085">
        <v>1783838</v>
      </c>
      <c r="D2085">
        <v>28742190</v>
      </c>
      <c r="F2085" t="s">
        <v>276</v>
      </c>
      <c r="G2085" t="s">
        <v>276</v>
      </c>
      <c r="H2085">
        <v>50273</v>
      </c>
      <c r="I2085" t="s">
        <v>276</v>
      </c>
      <c r="J2085">
        <v>125</v>
      </c>
      <c r="K2085" t="s">
        <v>276</v>
      </c>
      <c r="L2085" t="s">
        <v>276</v>
      </c>
      <c r="M2085">
        <v>1712837</v>
      </c>
      <c r="N2085">
        <v>18404</v>
      </c>
      <c r="O2085" s="26">
        <v>7170</v>
      </c>
      <c r="P2085" s="26">
        <v>9097</v>
      </c>
      <c r="Q2085" s="26">
        <v>79544</v>
      </c>
    </row>
    <row r="2086" spans="1:17">
      <c r="A2086" s="32">
        <v>44574</v>
      </c>
      <c r="B2086" t="s">
        <v>154</v>
      </c>
      <c r="C2086">
        <v>7217</v>
      </c>
      <c r="D2086">
        <v>1387694</v>
      </c>
      <c r="E2086" t="s">
        <v>276</v>
      </c>
      <c r="F2086" t="s">
        <v>276</v>
      </c>
      <c r="G2086" t="s">
        <v>276</v>
      </c>
      <c r="H2086">
        <v>1896</v>
      </c>
      <c r="I2086" t="s">
        <v>276</v>
      </c>
      <c r="J2086">
        <v>0</v>
      </c>
      <c r="K2086" t="s">
        <v>276</v>
      </c>
      <c r="L2086" t="s">
        <v>276</v>
      </c>
      <c r="M2086">
        <v>5313</v>
      </c>
      <c r="N2086">
        <v>8</v>
      </c>
      <c r="O2086" s="26">
        <v>0</v>
      </c>
      <c r="P2086" s="26">
        <v>0</v>
      </c>
      <c r="Q2086" s="26">
        <v>0</v>
      </c>
    </row>
    <row r="2087" spans="1:17">
      <c r="A2087" s="32">
        <v>44574</v>
      </c>
      <c r="B2087" t="s">
        <v>155</v>
      </c>
      <c r="C2087">
        <v>15</v>
      </c>
      <c r="D2087">
        <v>829</v>
      </c>
      <c r="E2087" t="s">
        <v>276</v>
      </c>
      <c r="F2087" t="s">
        <v>276</v>
      </c>
      <c r="G2087" t="s">
        <v>276</v>
      </c>
      <c r="H2087">
        <v>0</v>
      </c>
      <c r="I2087" t="s">
        <v>276</v>
      </c>
      <c r="J2087">
        <v>0</v>
      </c>
      <c r="K2087" t="s">
        <v>276</v>
      </c>
      <c r="L2087" t="s">
        <v>276</v>
      </c>
      <c r="M2087">
        <v>15</v>
      </c>
      <c r="N2087">
        <v>0</v>
      </c>
      <c r="O2087" s="26">
        <v>0</v>
      </c>
      <c r="P2087" s="26">
        <v>0</v>
      </c>
      <c r="Q2087" s="26">
        <v>0</v>
      </c>
    </row>
    <row r="2088" spans="1:17">
      <c r="A2088" s="32">
        <v>44575</v>
      </c>
      <c r="B2088" t="s">
        <v>153</v>
      </c>
      <c r="C2088">
        <v>1801592</v>
      </c>
      <c r="D2088">
        <v>28890093</v>
      </c>
      <c r="F2088" t="s">
        <v>276</v>
      </c>
      <c r="G2088" t="s">
        <v>276</v>
      </c>
      <c r="H2088">
        <v>64605</v>
      </c>
      <c r="I2088" t="s">
        <v>276</v>
      </c>
      <c r="J2088">
        <v>221</v>
      </c>
      <c r="K2088" t="s">
        <v>276</v>
      </c>
      <c r="L2088" t="s">
        <v>276</v>
      </c>
      <c r="M2088">
        <v>1715032</v>
      </c>
      <c r="N2088">
        <v>18406</v>
      </c>
      <c r="O2088" s="26">
        <v>14490</v>
      </c>
      <c r="P2088" s="26">
        <v>16279</v>
      </c>
      <c r="Q2088" s="26">
        <v>138729</v>
      </c>
    </row>
    <row r="2089" spans="1:17">
      <c r="A2089" s="32">
        <v>44575</v>
      </c>
      <c r="B2089" t="s">
        <v>154</v>
      </c>
      <c r="C2089">
        <v>7403</v>
      </c>
      <c r="D2089">
        <v>1390609</v>
      </c>
      <c r="E2089" t="s">
        <v>276</v>
      </c>
      <c r="F2089" t="s">
        <v>276</v>
      </c>
      <c r="G2089" t="s">
        <v>276</v>
      </c>
      <c r="H2089">
        <v>2011</v>
      </c>
      <c r="I2089" t="s">
        <v>276</v>
      </c>
      <c r="J2089">
        <v>0</v>
      </c>
      <c r="K2089" t="s">
        <v>276</v>
      </c>
      <c r="L2089" t="s">
        <v>276</v>
      </c>
      <c r="M2089">
        <v>5384</v>
      </c>
      <c r="N2089">
        <v>8</v>
      </c>
      <c r="O2089" s="26">
        <v>0</v>
      </c>
      <c r="P2089" s="26">
        <v>0</v>
      </c>
      <c r="Q2089" s="26">
        <v>0</v>
      </c>
    </row>
    <row r="2090" spans="1:17">
      <c r="A2090" s="32">
        <v>44575</v>
      </c>
      <c r="B2090" t="s">
        <v>155</v>
      </c>
      <c r="C2090">
        <v>15</v>
      </c>
      <c r="D2090">
        <v>829</v>
      </c>
      <c r="E2090" t="s">
        <v>276</v>
      </c>
      <c r="F2090" t="s">
        <v>276</v>
      </c>
      <c r="G2090" t="s">
        <v>276</v>
      </c>
      <c r="H2090">
        <v>0</v>
      </c>
      <c r="I2090" t="s">
        <v>276</v>
      </c>
      <c r="J2090">
        <v>0</v>
      </c>
      <c r="K2090" t="s">
        <v>276</v>
      </c>
      <c r="L2090" t="s">
        <v>276</v>
      </c>
      <c r="M2090">
        <v>15</v>
      </c>
      <c r="N2090">
        <v>0</v>
      </c>
      <c r="O2090" s="26">
        <v>0</v>
      </c>
      <c r="P2090" s="26">
        <v>0</v>
      </c>
      <c r="Q2090" s="26">
        <v>0</v>
      </c>
    </row>
    <row r="2091" spans="1:17">
      <c r="A2091" s="32">
        <v>44576</v>
      </c>
      <c r="B2091" t="s">
        <v>153</v>
      </c>
      <c r="C2091">
        <v>1822679</v>
      </c>
      <c r="D2091">
        <v>29025055</v>
      </c>
      <c r="F2091" t="s">
        <v>276</v>
      </c>
      <c r="G2091" t="s">
        <v>276</v>
      </c>
      <c r="H2091">
        <v>81748</v>
      </c>
      <c r="I2091" t="s">
        <v>276</v>
      </c>
      <c r="J2091">
        <v>233</v>
      </c>
      <c r="K2091" t="s">
        <v>276</v>
      </c>
      <c r="L2091" t="s">
        <v>276</v>
      </c>
      <c r="M2091">
        <v>1718506</v>
      </c>
      <c r="N2091">
        <v>18417</v>
      </c>
      <c r="O2091" s="26">
        <v>23045</v>
      </c>
      <c r="P2091" s="26">
        <v>26287</v>
      </c>
      <c r="Q2091" s="26">
        <v>112751</v>
      </c>
    </row>
    <row r="2092" spans="1:17">
      <c r="A2092" s="32">
        <v>44576</v>
      </c>
      <c r="B2092" t="s">
        <v>154</v>
      </c>
      <c r="C2092">
        <v>7557</v>
      </c>
      <c r="D2092">
        <v>1393061</v>
      </c>
      <c r="E2092" t="s">
        <v>276</v>
      </c>
      <c r="F2092" t="s">
        <v>276</v>
      </c>
      <c r="G2092" t="s">
        <v>276</v>
      </c>
      <c r="H2092">
        <v>2107</v>
      </c>
      <c r="I2092" t="s">
        <v>276</v>
      </c>
      <c r="J2092">
        <v>0</v>
      </c>
      <c r="K2092" t="s">
        <v>276</v>
      </c>
      <c r="L2092" t="s">
        <v>276</v>
      </c>
      <c r="M2092">
        <v>5442</v>
      </c>
      <c r="N2092">
        <v>8</v>
      </c>
      <c r="O2092" s="26">
        <v>0</v>
      </c>
      <c r="P2092" s="26">
        <v>0</v>
      </c>
      <c r="Q2092" s="26">
        <v>0</v>
      </c>
    </row>
    <row r="2093" spans="1:17">
      <c r="A2093" s="32">
        <v>44576</v>
      </c>
      <c r="B2093" t="s">
        <v>155</v>
      </c>
      <c r="C2093">
        <v>15</v>
      </c>
      <c r="D2093">
        <v>829</v>
      </c>
      <c r="E2093" t="s">
        <v>276</v>
      </c>
      <c r="F2093" t="s">
        <v>276</v>
      </c>
      <c r="G2093" t="s">
        <v>276</v>
      </c>
      <c r="H2093">
        <v>0</v>
      </c>
      <c r="I2093" t="s">
        <v>276</v>
      </c>
      <c r="J2093">
        <v>0</v>
      </c>
      <c r="K2093" t="s">
        <v>276</v>
      </c>
      <c r="L2093" t="s">
        <v>276</v>
      </c>
      <c r="M2093">
        <v>15</v>
      </c>
      <c r="N2093">
        <v>0</v>
      </c>
      <c r="O2093" s="26">
        <v>0</v>
      </c>
      <c r="P2093" s="26">
        <v>0</v>
      </c>
      <c r="Q2093" s="26">
        <v>0</v>
      </c>
    </row>
    <row r="2094" spans="1:17">
      <c r="A2094" s="32">
        <v>44577</v>
      </c>
      <c r="B2094" t="s">
        <v>153</v>
      </c>
      <c r="C2094">
        <v>1845274</v>
      </c>
      <c r="D2094">
        <v>29118914</v>
      </c>
      <c r="F2094" t="s">
        <v>276</v>
      </c>
      <c r="G2094" t="s">
        <v>276</v>
      </c>
      <c r="H2094">
        <v>99772</v>
      </c>
      <c r="I2094" t="s">
        <v>276</v>
      </c>
      <c r="J2094">
        <v>235</v>
      </c>
      <c r="K2094" t="s">
        <v>276</v>
      </c>
      <c r="L2094" t="s">
        <v>276</v>
      </c>
      <c r="M2094">
        <v>1721992</v>
      </c>
      <c r="N2094">
        <v>18423</v>
      </c>
      <c r="O2094" s="26">
        <v>9578</v>
      </c>
      <c r="P2094" s="26">
        <v>10609</v>
      </c>
      <c r="Q2094" s="26">
        <v>25967</v>
      </c>
    </row>
    <row r="2095" spans="1:17">
      <c r="A2095" s="32">
        <v>44577</v>
      </c>
      <c r="B2095" t="s">
        <v>154</v>
      </c>
      <c r="C2095">
        <v>7669</v>
      </c>
      <c r="D2095">
        <v>1395799</v>
      </c>
      <c r="E2095" t="s">
        <v>276</v>
      </c>
      <c r="F2095" t="s">
        <v>276</v>
      </c>
      <c r="G2095" t="s">
        <v>276</v>
      </c>
      <c r="H2095">
        <v>2204</v>
      </c>
      <c r="I2095" t="s">
        <v>276</v>
      </c>
      <c r="J2095">
        <v>0</v>
      </c>
      <c r="K2095" t="s">
        <v>276</v>
      </c>
      <c r="L2095" t="s">
        <v>276</v>
      </c>
      <c r="M2095">
        <v>5457</v>
      </c>
      <c r="N2095">
        <v>8</v>
      </c>
      <c r="O2095" s="26">
        <v>0</v>
      </c>
      <c r="P2095" s="26">
        <v>0</v>
      </c>
      <c r="Q2095" s="26">
        <v>0</v>
      </c>
    </row>
    <row r="2096" spans="1:17">
      <c r="A2096" s="32">
        <v>44577</v>
      </c>
      <c r="B2096" t="s">
        <v>155</v>
      </c>
      <c r="C2096">
        <v>15</v>
      </c>
      <c r="D2096">
        <v>829</v>
      </c>
      <c r="E2096" t="s">
        <v>276</v>
      </c>
      <c r="F2096" t="s">
        <v>276</v>
      </c>
      <c r="G2096" t="s">
        <v>276</v>
      </c>
      <c r="H2096">
        <v>0</v>
      </c>
      <c r="I2096" t="s">
        <v>276</v>
      </c>
      <c r="J2096">
        <v>0</v>
      </c>
      <c r="K2096" t="s">
        <v>276</v>
      </c>
      <c r="L2096" t="s">
        <v>276</v>
      </c>
      <c r="M2096">
        <v>15</v>
      </c>
      <c r="N2096">
        <v>0</v>
      </c>
      <c r="O2096" s="26">
        <v>0</v>
      </c>
      <c r="P2096" s="26">
        <v>0</v>
      </c>
      <c r="Q2096" s="26">
        <v>0</v>
      </c>
    </row>
    <row r="2097" spans="1:17">
      <c r="A2097" s="32">
        <v>44578</v>
      </c>
      <c r="B2097" t="s">
        <v>153</v>
      </c>
      <c r="C2097">
        <v>1871980</v>
      </c>
      <c r="D2097">
        <v>29181127</v>
      </c>
      <c r="F2097" t="s">
        <v>276</v>
      </c>
      <c r="G2097" t="s">
        <v>276</v>
      </c>
      <c r="H2097">
        <v>116869</v>
      </c>
      <c r="I2097" t="s">
        <v>276</v>
      </c>
      <c r="J2097">
        <v>243</v>
      </c>
      <c r="K2097" t="s">
        <v>276</v>
      </c>
      <c r="L2097" t="s">
        <v>276</v>
      </c>
      <c r="M2097">
        <v>1730423</v>
      </c>
      <c r="N2097">
        <v>18425</v>
      </c>
      <c r="O2097" s="26">
        <v>8198</v>
      </c>
      <c r="P2097" s="26">
        <v>7575</v>
      </c>
      <c r="Q2097" s="26">
        <v>83986</v>
      </c>
    </row>
    <row r="2098" spans="1:17">
      <c r="A2098" s="32">
        <v>44578</v>
      </c>
      <c r="B2098" t="s">
        <v>154</v>
      </c>
      <c r="C2098">
        <v>7844</v>
      </c>
      <c r="D2098">
        <v>1398674</v>
      </c>
      <c r="E2098" t="s">
        <v>276</v>
      </c>
      <c r="F2098" t="s">
        <v>276</v>
      </c>
      <c r="G2098" t="s">
        <v>276</v>
      </c>
      <c r="H2098">
        <v>2365</v>
      </c>
      <c r="I2098" t="s">
        <v>276</v>
      </c>
      <c r="J2098">
        <v>0</v>
      </c>
      <c r="K2098" t="s">
        <v>276</v>
      </c>
      <c r="L2098" t="s">
        <v>276</v>
      </c>
      <c r="M2098">
        <v>5471</v>
      </c>
      <c r="N2098">
        <v>8</v>
      </c>
      <c r="O2098" s="26">
        <v>0</v>
      </c>
      <c r="P2098" s="26">
        <v>0</v>
      </c>
      <c r="Q2098" s="26">
        <v>0</v>
      </c>
    </row>
    <row r="2099" spans="1:17">
      <c r="A2099" s="32">
        <v>44578</v>
      </c>
      <c r="B2099" t="s">
        <v>155</v>
      </c>
      <c r="C2099">
        <v>15</v>
      </c>
      <c r="D2099">
        <v>829</v>
      </c>
      <c r="E2099" t="s">
        <v>276</v>
      </c>
      <c r="F2099" t="s">
        <v>276</v>
      </c>
      <c r="G2099" t="s">
        <v>276</v>
      </c>
      <c r="H2099">
        <v>0</v>
      </c>
      <c r="I2099" t="s">
        <v>276</v>
      </c>
      <c r="J2099">
        <v>0</v>
      </c>
      <c r="K2099" t="s">
        <v>276</v>
      </c>
      <c r="L2099" t="s">
        <v>276</v>
      </c>
      <c r="M2099">
        <v>15</v>
      </c>
      <c r="N2099">
        <v>0</v>
      </c>
      <c r="O2099" s="26">
        <v>0</v>
      </c>
      <c r="P2099" s="26">
        <v>0</v>
      </c>
      <c r="Q2099" s="26">
        <v>0</v>
      </c>
    </row>
    <row r="2100" spans="1:17">
      <c r="A2100" s="32">
        <v>44579</v>
      </c>
      <c r="B2100" t="s">
        <v>153</v>
      </c>
      <c r="C2100">
        <v>1895175</v>
      </c>
      <c r="D2100">
        <v>29373867</v>
      </c>
      <c r="F2100" t="s">
        <v>276</v>
      </c>
      <c r="G2100" t="s">
        <v>276</v>
      </c>
      <c r="H2100">
        <v>134320</v>
      </c>
      <c r="I2100" t="s">
        <v>276</v>
      </c>
      <c r="J2100">
        <v>261</v>
      </c>
      <c r="K2100" t="s">
        <v>276</v>
      </c>
      <c r="L2100" t="s">
        <v>276</v>
      </c>
      <c r="M2100">
        <v>1737618</v>
      </c>
      <c r="N2100">
        <v>18426</v>
      </c>
      <c r="O2100" s="26">
        <v>8066</v>
      </c>
      <c r="P2100" s="26">
        <v>5310</v>
      </c>
      <c r="Q2100" s="26">
        <v>104166</v>
      </c>
    </row>
    <row r="2101" spans="1:17">
      <c r="A2101" s="32">
        <v>44579</v>
      </c>
      <c r="B2101" t="s">
        <v>154</v>
      </c>
      <c r="C2101">
        <v>8000</v>
      </c>
      <c r="D2101">
        <v>1402233</v>
      </c>
      <c r="E2101" t="s">
        <v>276</v>
      </c>
      <c r="F2101" t="s">
        <v>276</v>
      </c>
      <c r="G2101" t="s">
        <v>276</v>
      </c>
      <c r="H2101">
        <v>2489</v>
      </c>
      <c r="I2101" t="s">
        <v>276</v>
      </c>
      <c r="J2101">
        <v>0</v>
      </c>
      <c r="K2101" t="s">
        <v>276</v>
      </c>
      <c r="L2101" t="s">
        <v>276</v>
      </c>
      <c r="M2101">
        <v>5503</v>
      </c>
      <c r="N2101">
        <v>8</v>
      </c>
      <c r="O2101" s="26">
        <v>0</v>
      </c>
      <c r="P2101" s="26">
        <v>0</v>
      </c>
      <c r="Q2101" s="26">
        <v>0</v>
      </c>
    </row>
    <row r="2102" spans="1:17">
      <c r="A2102" s="32">
        <v>44579</v>
      </c>
      <c r="B2102" t="s">
        <v>155</v>
      </c>
      <c r="C2102">
        <v>15</v>
      </c>
      <c r="D2102">
        <v>829</v>
      </c>
      <c r="E2102" t="s">
        <v>276</v>
      </c>
      <c r="F2102" t="s">
        <v>276</v>
      </c>
      <c r="G2102" t="s">
        <v>276</v>
      </c>
      <c r="H2102">
        <v>0</v>
      </c>
      <c r="I2102" t="s">
        <v>276</v>
      </c>
      <c r="J2102">
        <v>0</v>
      </c>
      <c r="K2102" t="s">
        <v>276</v>
      </c>
      <c r="L2102" t="s">
        <v>276</v>
      </c>
      <c r="M2102">
        <v>15</v>
      </c>
      <c r="N2102">
        <v>0</v>
      </c>
      <c r="O2102" s="26">
        <v>0</v>
      </c>
      <c r="P2102" s="26">
        <v>0</v>
      </c>
      <c r="Q2102" s="26">
        <v>0</v>
      </c>
    </row>
    <row r="2103" spans="1:17">
      <c r="A2103" s="32">
        <v>44580</v>
      </c>
      <c r="B2103" t="s">
        <v>153</v>
      </c>
      <c r="C2103">
        <v>1924937</v>
      </c>
      <c r="D2103">
        <v>29519699</v>
      </c>
      <c r="F2103" t="s">
        <v>276</v>
      </c>
      <c r="G2103" t="s">
        <v>276</v>
      </c>
      <c r="H2103">
        <v>154291</v>
      </c>
      <c r="I2103" t="s">
        <v>276</v>
      </c>
      <c r="J2103">
        <v>281</v>
      </c>
      <c r="K2103" t="s">
        <v>276</v>
      </c>
      <c r="L2103" t="s">
        <v>276</v>
      </c>
      <c r="M2103">
        <v>1745032</v>
      </c>
      <c r="N2103">
        <v>18436</v>
      </c>
      <c r="O2103" s="26">
        <v>6736</v>
      </c>
      <c r="P2103" s="26">
        <v>2917</v>
      </c>
      <c r="Q2103" s="26">
        <v>107505</v>
      </c>
    </row>
    <row r="2104" spans="1:17">
      <c r="A2104" s="32">
        <v>44580</v>
      </c>
      <c r="B2104" t="s">
        <v>154</v>
      </c>
      <c r="C2104">
        <v>8100</v>
      </c>
      <c r="D2104">
        <v>1404079</v>
      </c>
      <c r="E2104" t="s">
        <v>276</v>
      </c>
      <c r="F2104" t="s">
        <v>276</v>
      </c>
      <c r="G2104" t="s">
        <v>276</v>
      </c>
      <c r="H2104">
        <v>2503</v>
      </c>
      <c r="I2104" t="s">
        <v>276</v>
      </c>
      <c r="J2104">
        <v>0</v>
      </c>
      <c r="K2104" t="s">
        <v>276</v>
      </c>
      <c r="L2104" t="s">
        <v>276</v>
      </c>
      <c r="M2104">
        <v>5589</v>
      </c>
      <c r="N2104">
        <v>8</v>
      </c>
      <c r="O2104" s="26">
        <v>0</v>
      </c>
      <c r="P2104" s="26">
        <v>0</v>
      </c>
      <c r="Q2104" s="26">
        <v>0</v>
      </c>
    </row>
    <row r="2105" spans="1:17">
      <c r="A2105" s="32">
        <v>44580</v>
      </c>
      <c r="B2105" t="s">
        <v>155</v>
      </c>
      <c r="C2105">
        <v>15</v>
      </c>
      <c r="D2105">
        <v>829</v>
      </c>
      <c r="E2105" t="s">
        <v>276</v>
      </c>
      <c r="F2105" t="s">
        <v>276</v>
      </c>
      <c r="G2105" t="s">
        <v>276</v>
      </c>
      <c r="H2105">
        <v>0</v>
      </c>
      <c r="I2105" t="s">
        <v>276</v>
      </c>
      <c r="J2105">
        <v>0</v>
      </c>
      <c r="K2105" t="s">
        <v>276</v>
      </c>
      <c r="L2105" t="s">
        <v>276</v>
      </c>
      <c r="M2105">
        <v>15</v>
      </c>
      <c r="N2105">
        <v>0</v>
      </c>
      <c r="O2105" s="26">
        <v>0</v>
      </c>
      <c r="P2105" s="26">
        <v>0</v>
      </c>
      <c r="Q2105" s="26">
        <v>0</v>
      </c>
    </row>
    <row r="2106" spans="1:17">
      <c r="A2106" s="32">
        <v>44581</v>
      </c>
      <c r="B2106" t="s">
        <v>153</v>
      </c>
      <c r="C2106">
        <v>1964671</v>
      </c>
      <c r="D2106">
        <v>29741381</v>
      </c>
      <c r="F2106" t="s">
        <v>276</v>
      </c>
      <c r="G2106" t="s">
        <v>276</v>
      </c>
      <c r="H2106">
        <v>183162</v>
      </c>
      <c r="I2106" t="s">
        <v>276</v>
      </c>
      <c r="J2106">
        <v>287</v>
      </c>
      <c r="K2106" t="s">
        <v>276</v>
      </c>
      <c r="L2106" t="s">
        <v>276</v>
      </c>
      <c r="M2106">
        <v>1753316</v>
      </c>
      <c r="N2106">
        <v>18449</v>
      </c>
      <c r="O2106" s="26">
        <v>4816</v>
      </c>
      <c r="P2106" s="26">
        <v>1608</v>
      </c>
      <c r="Q2106" s="26">
        <v>82667</v>
      </c>
    </row>
    <row r="2107" spans="1:17">
      <c r="A2107" s="32">
        <v>44581</v>
      </c>
      <c r="B2107" t="s">
        <v>154</v>
      </c>
      <c r="C2107">
        <v>8207</v>
      </c>
      <c r="D2107">
        <v>1405881</v>
      </c>
      <c r="E2107" t="s">
        <v>276</v>
      </c>
      <c r="F2107" t="s">
        <v>276</v>
      </c>
      <c r="G2107" t="s">
        <v>276</v>
      </c>
      <c r="H2107">
        <v>2589</v>
      </c>
      <c r="I2107" t="s">
        <v>276</v>
      </c>
      <c r="J2107">
        <v>0</v>
      </c>
      <c r="K2107" t="s">
        <v>276</v>
      </c>
      <c r="L2107" t="s">
        <v>276</v>
      </c>
      <c r="M2107">
        <v>5610</v>
      </c>
      <c r="N2107">
        <v>8</v>
      </c>
      <c r="O2107" s="26">
        <v>0</v>
      </c>
      <c r="P2107" s="26">
        <v>0</v>
      </c>
      <c r="Q2107" s="26">
        <v>0</v>
      </c>
    </row>
    <row r="2108" spans="1:17">
      <c r="A2108" s="32">
        <v>44581</v>
      </c>
      <c r="B2108" t="s">
        <v>155</v>
      </c>
      <c r="C2108">
        <v>15</v>
      </c>
      <c r="D2108">
        <v>829</v>
      </c>
      <c r="E2108" t="s">
        <v>276</v>
      </c>
      <c r="F2108" t="s">
        <v>276</v>
      </c>
      <c r="G2108" t="s">
        <v>276</v>
      </c>
      <c r="H2108">
        <v>0</v>
      </c>
      <c r="I2108" t="s">
        <v>276</v>
      </c>
      <c r="J2108">
        <v>0</v>
      </c>
      <c r="K2108" t="s">
        <v>276</v>
      </c>
      <c r="L2108" t="s">
        <v>276</v>
      </c>
      <c r="M2108">
        <v>15</v>
      </c>
      <c r="N2108">
        <v>0</v>
      </c>
      <c r="O2108" s="26">
        <v>0</v>
      </c>
      <c r="P2108" s="26">
        <v>0</v>
      </c>
      <c r="Q2108" s="26">
        <v>0</v>
      </c>
    </row>
    <row r="2109" spans="1:17">
      <c r="A2109" s="32">
        <v>44582</v>
      </c>
      <c r="B2109" t="s">
        <v>153</v>
      </c>
      <c r="C2109">
        <v>2009128</v>
      </c>
      <c r="D2109">
        <v>29932441</v>
      </c>
      <c r="F2109" t="s">
        <v>276</v>
      </c>
      <c r="G2109" t="s">
        <v>276</v>
      </c>
      <c r="H2109">
        <v>216960</v>
      </c>
      <c r="I2109" t="s">
        <v>276</v>
      </c>
      <c r="J2109">
        <v>404</v>
      </c>
      <c r="K2109" t="s">
        <v>276</v>
      </c>
      <c r="L2109" t="s">
        <v>276</v>
      </c>
      <c r="M2109">
        <v>1762869</v>
      </c>
      <c r="N2109">
        <v>18461</v>
      </c>
      <c r="O2109">
        <v>0</v>
      </c>
      <c r="P2109">
        <v>0</v>
      </c>
      <c r="Q2109">
        <v>0</v>
      </c>
    </row>
    <row r="2110" spans="1:17">
      <c r="A2110" s="32">
        <v>44582</v>
      </c>
      <c r="B2110" t="s">
        <v>154</v>
      </c>
      <c r="C2110">
        <v>8388</v>
      </c>
      <c r="D2110">
        <v>1408304</v>
      </c>
      <c r="E2110" t="s">
        <v>276</v>
      </c>
      <c r="F2110" t="s">
        <v>276</v>
      </c>
      <c r="G2110" t="s">
        <v>276</v>
      </c>
      <c r="H2110">
        <v>2703</v>
      </c>
      <c r="I2110" t="s">
        <v>276</v>
      </c>
      <c r="J2110">
        <v>0</v>
      </c>
      <c r="K2110" t="s">
        <v>276</v>
      </c>
      <c r="L2110" t="s">
        <v>276</v>
      </c>
      <c r="M2110">
        <v>5677</v>
      </c>
      <c r="N2110">
        <v>8</v>
      </c>
      <c r="O2110">
        <v>0</v>
      </c>
      <c r="P2110">
        <v>0</v>
      </c>
      <c r="Q2110">
        <v>0</v>
      </c>
    </row>
    <row r="2111" spans="1:17">
      <c r="A2111" s="32">
        <v>44582</v>
      </c>
      <c r="B2111" t="s">
        <v>155</v>
      </c>
      <c r="C2111">
        <v>15</v>
      </c>
      <c r="D2111">
        <v>829</v>
      </c>
      <c r="E2111" t="s">
        <v>276</v>
      </c>
      <c r="F2111" t="s">
        <v>276</v>
      </c>
      <c r="G2111" t="s">
        <v>276</v>
      </c>
      <c r="H2111">
        <v>0</v>
      </c>
      <c r="I2111" t="s">
        <v>276</v>
      </c>
      <c r="J2111">
        <v>0</v>
      </c>
      <c r="K2111" t="s">
        <v>276</v>
      </c>
      <c r="L2111" t="s">
        <v>276</v>
      </c>
      <c r="M2111">
        <v>15</v>
      </c>
      <c r="N2111">
        <v>0</v>
      </c>
      <c r="O2111">
        <v>0</v>
      </c>
      <c r="P2111">
        <v>0</v>
      </c>
      <c r="Q2111">
        <v>0</v>
      </c>
    </row>
    <row r="2112" spans="1:17">
      <c r="A2112" s="32">
        <v>44583</v>
      </c>
      <c r="B2112" t="s">
        <v>153</v>
      </c>
      <c r="C2112">
        <v>2058527</v>
      </c>
      <c r="D2112">
        <v>30166117</v>
      </c>
      <c r="F2112" t="s">
        <v>276</v>
      </c>
      <c r="G2112" t="s">
        <v>276</v>
      </c>
      <c r="H2112">
        <v>252786</v>
      </c>
      <c r="I2112" t="s">
        <v>276</v>
      </c>
      <c r="J2112">
        <v>424</v>
      </c>
      <c r="K2112" t="s">
        <v>276</v>
      </c>
      <c r="L2112" t="s">
        <v>276</v>
      </c>
      <c r="M2112">
        <v>1775775</v>
      </c>
      <c r="N2112">
        <v>18470</v>
      </c>
      <c r="O2112">
        <v>0</v>
      </c>
      <c r="P2112">
        <v>0</v>
      </c>
      <c r="Q2112">
        <v>0</v>
      </c>
    </row>
    <row r="2113" spans="1:17">
      <c r="A2113" s="32">
        <v>44583</v>
      </c>
      <c r="B2113" t="s">
        <v>154</v>
      </c>
      <c r="C2113">
        <v>8520</v>
      </c>
      <c r="D2113">
        <v>1410571</v>
      </c>
      <c r="E2113" t="s">
        <v>276</v>
      </c>
      <c r="F2113" t="s">
        <v>276</v>
      </c>
      <c r="G2113" t="s">
        <v>276</v>
      </c>
      <c r="H2113">
        <v>2792</v>
      </c>
      <c r="I2113" t="s">
        <v>276</v>
      </c>
      <c r="J2113">
        <v>0</v>
      </c>
      <c r="K2113" t="s">
        <v>276</v>
      </c>
      <c r="L2113" t="s">
        <v>276</v>
      </c>
      <c r="M2113">
        <v>5720</v>
      </c>
      <c r="N2113">
        <v>8</v>
      </c>
      <c r="O2113">
        <v>0</v>
      </c>
      <c r="P2113">
        <v>0</v>
      </c>
      <c r="Q2113">
        <v>0</v>
      </c>
    </row>
    <row r="2114" spans="1:17">
      <c r="A2114" s="32">
        <v>44583</v>
      </c>
      <c r="B2114" t="s">
        <v>155</v>
      </c>
      <c r="C2114">
        <v>15</v>
      </c>
      <c r="D2114">
        <v>829</v>
      </c>
      <c r="E2114" t="s">
        <v>276</v>
      </c>
      <c r="F2114" t="s">
        <v>276</v>
      </c>
      <c r="G2114" t="s">
        <v>276</v>
      </c>
      <c r="H2114">
        <v>0</v>
      </c>
      <c r="I2114" t="s">
        <v>276</v>
      </c>
      <c r="J2114">
        <v>0</v>
      </c>
      <c r="K2114" t="s">
        <v>276</v>
      </c>
      <c r="L2114" t="s">
        <v>276</v>
      </c>
      <c r="M2114">
        <v>15</v>
      </c>
      <c r="N2114">
        <v>0</v>
      </c>
      <c r="O2114">
        <v>0</v>
      </c>
      <c r="P2114">
        <v>0</v>
      </c>
      <c r="Q2114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1726"/>
  <sheetViews>
    <sheetView workbookViewId="0">
      <pane xSplit="1" ySplit="1" topLeftCell="B31691" activePane="bottomRight" state="frozen"/>
      <selection activeCell="O1257" sqref="O1257:Q2108"/>
      <selection pane="topRight" activeCell="O1257" sqref="O1257:Q2108"/>
      <selection pane="bottomLeft" activeCell="O1257" sqref="O1257:Q2108"/>
      <selection pane="bottomRight" activeCell="O1257" sqref="O1257:Q2108"/>
    </sheetView>
  </sheetViews>
  <sheetFormatPr defaultRowHeight="17.7"/>
  <cols>
    <col min="1" max="1" width="11.09375" style="32" bestFit="1" customWidth="1"/>
    <col min="2" max="2" width="10.6171875" style="1" bestFit="1" customWidth="1"/>
    <col min="5" max="5" width="10.7109375" style="31" bestFit="1" customWidth="1"/>
    <col min="7" max="8" width="12.09375" style="31" bestFit="1" customWidth="1"/>
  </cols>
  <sheetData>
    <row r="1" spans="1:8" s="29" customFormat="1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>
      <c r="A284" s="32">
        <v>43914</v>
      </c>
      <c r="B284" s="1" t="s">
        <v>7</v>
      </c>
      <c r="C284" s="26">
        <v>163</v>
      </c>
      <c r="D284" s="26">
        <v>1794</v>
      </c>
    </row>
    <row r="285" spans="1:6">
      <c r="A285" s="32">
        <v>43914</v>
      </c>
      <c r="B285" s="1" t="s">
        <v>11</v>
      </c>
      <c r="C285" s="26">
        <v>2</v>
      </c>
      <c r="D285" s="26">
        <v>85</v>
      </c>
    </row>
    <row r="286" spans="1:6">
      <c r="A286" s="32">
        <v>43914</v>
      </c>
      <c r="B286" s="1" t="s">
        <v>12</v>
      </c>
      <c r="C286" s="26">
        <v>0</v>
      </c>
      <c r="D286" s="26">
        <v>36</v>
      </c>
    </row>
    <row r="287" spans="1:6">
      <c r="A287" s="32">
        <v>43914</v>
      </c>
      <c r="B287" s="1" t="s">
        <v>13</v>
      </c>
      <c r="C287" s="26">
        <v>1</v>
      </c>
      <c r="D287" s="26">
        <v>162</v>
      </c>
    </row>
    <row r="288" spans="1:6">
      <c r="A288" s="32">
        <v>43914</v>
      </c>
      <c r="B288" s="1" t="s">
        <v>14</v>
      </c>
      <c r="C288" s="26">
        <v>2</v>
      </c>
      <c r="D288" s="26">
        <v>200</v>
      </c>
    </row>
    <row r="289" spans="1:4">
      <c r="A289" s="32">
        <v>43914</v>
      </c>
      <c r="B289" s="1" t="s">
        <v>15</v>
      </c>
      <c r="C289" s="26">
        <v>0</v>
      </c>
      <c r="D289" s="26">
        <v>147</v>
      </c>
    </row>
    <row r="290" spans="1:4">
      <c r="A290" s="32">
        <v>43914</v>
      </c>
      <c r="B290" s="1" t="s">
        <v>16</v>
      </c>
      <c r="C290" s="26">
        <v>2</v>
      </c>
      <c r="D290" s="26">
        <v>164</v>
      </c>
    </row>
    <row r="291" spans="1:4">
      <c r="A291" s="32">
        <v>43914</v>
      </c>
      <c r="B291" s="1" t="s">
        <v>17</v>
      </c>
      <c r="C291" s="26">
        <v>5</v>
      </c>
      <c r="D291" s="26">
        <v>576</v>
      </c>
    </row>
    <row r="292" spans="1:4">
      <c r="A292" s="32">
        <v>43914</v>
      </c>
      <c r="B292" s="1" t="s">
        <v>18</v>
      </c>
      <c r="C292" s="26">
        <v>6</v>
      </c>
      <c r="D292" s="26">
        <v>299</v>
      </c>
    </row>
    <row r="293" spans="1:4">
      <c r="A293" s="32">
        <v>43914</v>
      </c>
      <c r="B293" s="1" t="s">
        <v>19</v>
      </c>
      <c r="C293" s="26">
        <v>13</v>
      </c>
      <c r="D293" s="26">
        <v>209</v>
      </c>
    </row>
    <row r="294" spans="1:4">
      <c r="A294" s="32">
        <v>43914</v>
      </c>
      <c r="B294" s="1" t="s">
        <v>20</v>
      </c>
      <c r="C294" s="26">
        <v>58</v>
      </c>
      <c r="D294" s="26">
        <v>898</v>
      </c>
    </row>
    <row r="295" spans="1:4">
      <c r="A295" s="32">
        <v>43914</v>
      </c>
      <c r="B295" s="1" t="s">
        <v>21</v>
      </c>
      <c r="C295" s="26">
        <v>48</v>
      </c>
      <c r="D295" s="26">
        <v>39</v>
      </c>
    </row>
    <row r="296" spans="1:4">
      <c r="A296" s="32">
        <v>43914</v>
      </c>
      <c r="B296" s="1" t="s">
        <v>22</v>
      </c>
      <c r="C296" s="26">
        <v>172</v>
      </c>
      <c r="D296" s="26">
        <v>2013</v>
      </c>
    </row>
    <row r="297" spans="1:4">
      <c r="A297" s="32">
        <v>43914</v>
      </c>
      <c r="B297" s="1" t="s">
        <v>23</v>
      </c>
      <c r="C297" s="26">
        <v>80</v>
      </c>
      <c r="D297" s="26">
        <v>69</v>
      </c>
    </row>
    <row r="298" spans="1:4">
      <c r="A298" s="32">
        <v>43914</v>
      </c>
      <c r="B298" s="1" t="s">
        <v>24</v>
      </c>
      <c r="C298" s="26">
        <v>28</v>
      </c>
      <c r="D298" s="26">
        <v>812</v>
      </c>
    </row>
    <row r="299" spans="1:4">
      <c r="A299" s="32">
        <v>43914</v>
      </c>
      <c r="B299" s="1" t="s">
        <v>25</v>
      </c>
      <c r="C299" s="26">
        <v>0</v>
      </c>
      <c r="D299" s="26">
        <v>67</v>
      </c>
    </row>
    <row r="300" spans="1:4">
      <c r="A300" s="32">
        <v>43914</v>
      </c>
      <c r="B300" s="1" t="s">
        <v>26</v>
      </c>
      <c r="C300" s="26">
        <v>8</v>
      </c>
      <c r="D300" s="26">
        <v>192</v>
      </c>
    </row>
    <row r="301" spans="1:4">
      <c r="A301" s="32">
        <v>43914</v>
      </c>
      <c r="B301" s="1" t="s">
        <v>27</v>
      </c>
      <c r="C301" s="26">
        <v>1</v>
      </c>
      <c r="D301" s="26">
        <v>114</v>
      </c>
    </row>
    <row r="302" spans="1:4">
      <c r="A302" s="32">
        <v>43914</v>
      </c>
      <c r="B302" s="1" t="s">
        <v>28</v>
      </c>
      <c r="C302" s="26">
        <v>4</v>
      </c>
      <c r="D302" s="26">
        <v>370</v>
      </c>
    </row>
    <row r="303" spans="1:4">
      <c r="A303" s="32">
        <v>43914</v>
      </c>
      <c r="B303" s="1" t="s">
        <v>29</v>
      </c>
      <c r="C303" s="26">
        <v>5</v>
      </c>
      <c r="D303" s="26">
        <v>339</v>
      </c>
    </row>
    <row r="304" spans="1:4">
      <c r="A304" s="32">
        <v>43914</v>
      </c>
      <c r="B304" s="1" t="s">
        <v>30</v>
      </c>
      <c r="C304" s="26">
        <v>12</v>
      </c>
      <c r="D304" s="26">
        <v>317</v>
      </c>
    </row>
    <row r="305" spans="1:4">
      <c r="A305" s="32">
        <v>43914</v>
      </c>
      <c r="B305" s="1" t="s">
        <v>31</v>
      </c>
      <c r="C305" s="26">
        <v>3</v>
      </c>
      <c r="D305" s="26">
        <v>584</v>
      </c>
    </row>
    <row r="306" spans="1:4">
      <c r="A306" s="32">
        <v>43914</v>
      </c>
      <c r="B306" s="1" t="s">
        <v>32</v>
      </c>
      <c r="C306" s="26">
        <v>148</v>
      </c>
      <c r="D306" s="26">
        <v>1895</v>
      </c>
    </row>
    <row r="307" spans="1:4">
      <c r="A307" s="32">
        <v>43914</v>
      </c>
      <c r="B307" s="1" t="s">
        <v>33</v>
      </c>
      <c r="C307" s="26">
        <v>9</v>
      </c>
      <c r="D307" s="26">
        <v>368</v>
      </c>
    </row>
    <row r="308" spans="1:4">
      <c r="A308" s="32">
        <v>43914</v>
      </c>
      <c r="B308" s="1" t="s">
        <v>34</v>
      </c>
      <c r="C308" s="26">
        <v>5</v>
      </c>
      <c r="D308" s="26">
        <v>173</v>
      </c>
    </row>
    <row r="309" spans="1:4">
      <c r="A309" s="32">
        <v>43914</v>
      </c>
      <c r="B309" s="1" t="s">
        <v>35</v>
      </c>
      <c r="C309" s="26">
        <v>26</v>
      </c>
      <c r="D309" s="26">
        <v>930</v>
      </c>
    </row>
    <row r="310" spans="1:4">
      <c r="A310" s="32">
        <v>43914</v>
      </c>
      <c r="B310" s="1" t="s">
        <v>36</v>
      </c>
      <c r="C310" s="26">
        <v>142</v>
      </c>
      <c r="D310" s="26">
        <v>169</v>
      </c>
    </row>
    <row r="311" spans="1:4">
      <c r="A311" s="32">
        <v>43914</v>
      </c>
      <c r="B311" s="1" t="s">
        <v>37</v>
      </c>
      <c r="C311" s="26">
        <v>115</v>
      </c>
      <c r="D311" s="26">
        <v>1607</v>
      </c>
    </row>
    <row r="312" spans="1:4">
      <c r="A312" s="32">
        <v>43914</v>
      </c>
      <c r="B312" s="1" t="s">
        <v>38</v>
      </c>
      <c r="C312" s="26">
        <v>9</v>
      </c>
      <c r="D312" s="26">
        <v>214</v>
      </c>
    </row>
    <row r="313" spans="1:4">
      <c r="A313" s="32">
        <v>43914</v>
      </c>
      <c r="B313" s="1" t="s">
        <v>39</v>
      </c>
      <c r="C313" s="26">
        <v>17</v>
      </c>
      <c r="D313" s="26">
        <v>1316</v>
      </c>
    </row>
    <row r="314" spans="1:4">
      <c r="A314" s="32">
        <v>43914</v>
      </c>
      <c r="B314" s="1" t="s">
        <v>40</v>
      </c>
      <c r="C314" s="26">
        <v>0</v>
      </c>
      <c r="D314" s="26">
        <v>129</v>
      </c>
    </row>
    <row r="315" spans="1:4">
      <c r="A315" s="32">
        <v>43914</v>
      </c>
      <c r="B315" s="1" t="s">
        <v>41</v>
      </c>
      <c r="C315" s="26">
        <v>0</v>
      </c>
      <c r="D315" s="26">
        <v>105</v>
      </c>
    </row>
    <row r="316" spans="1:4">
      <c r="A316" s="32">
        <v>43914</v>
      </c>
      <c r="B316" s="1" t="s">
        <v>42</v>
      </c>
      <c r="C316" s="26">
        <v>1</v>
      </c>
      <c r="D316" s="26">
        <v>219</v>
      </c>
    </row>
    <row r="317" spans="1:4">
      <c r="A317" s="32">
        <v>43914</v>
      </c>
      <c r="B317" s="1" t="s">
        <v>43</v>
      </c>
      <c r="C317" s="26">
        <v>3</v>
      </c>
      <c r="D317" s="26">
        <v>656</v>
      </c>
    </row>
    <row r="318" spans="1:4">
      <c r="A318" s="32">
        <v>43914</v>
      </c>
      <c r="B318" s="1" t="s">
        <v>44</v>
      </c>
      <c r="C318" s="26">
        <v>4</v>
      </c>
      <c r="D318" s="26">
        <v>192</v>
      </c>
    </row>
    <row r="319" spans="1:4">
      <c r="A319" s="32">
        <v>43914</v>
      </c>
      <c r="B319" s="1" t="s">
        <v>45</v>
      </c>
      <c r="C319" s="26">
        <v>1</v>
      </c>
      <c r="D319" s="26">
        <v>96</v>
      </c>
    </row>
    <row r="320" spans="1:4">
      <c r="A320" s="32">
        <v>43914</v>
      </c>
      <c r="B320" s="1" t="s">
        <v>46</v>
      </c>
      <c r="C320" s="26">
        <v>1</v>
      </c>
      <c r="D320" s="26">
        <v>160</v>
      </c>
    </row>
    <row r="321" spans="1:6">
      <c r="A321" s="32">
        <v>43914</v>
      </c>
      <c r="B321" s="1" t="s">
        <v>47</v>
      </c>
      <c r="C321" s="26">
        <v>3</v>
      </c>
      <c r="D321" s="26">
        <v>215</v>
      </c>
    </row>
    <row r="322" spans="1:6">
      <c r="A322" s="32">
        <v>43914</v>
      </c>
      <c r="B322" s="1" t="s">
        <v>48</v>
      </c>
      <c r="C322" s="26">
        <v>12</v>
      </c>
      <c r="D322" s="26">
        <v>307</v>
      </c>
    </row>
    <row r="323" spans="1:6">
      <c r="A323" s="32">
        <v>43914</v>
      </c>
      <c r="B323" s="1" t="s">
        <v>49</v>
      </c>
      <c r="C323" s="26">
        <v>9</v>
      </c>
      <c r="D323" s="26">
        <v>703</v>
      </c>
    </row>
    <row r="324" spans="1:6">
      <c r="A324" s="32">
        <v>43914</v>
      </c>
      <c r="B324" s="1" t="s">
        <v>50</v>
      </c>
      <c r="C324" s="26">
        <v>1</v>
      </c>
      <c r="D324" s="26">
        <v>115</v>
      </c>
    </row>
    <row r="325" spans="1:6">
      <c r="A325" s="32">
        <v>43914</v>
      </c>
      <c r="B325" s="1" t="s">
        <v>51</v>
      </c>
      <c r="C325" s="26">
        <v>1</v>
      </c>
      <c r="D325" s="26">
        <v>253</v>
      </c>
    </row>
    <row r="326" spans="1:6">
      <c r="A326" s="32">
        <v>43914</v>
      </c>
      <c r="B326" s="1" t="s">
        <v>52</v>
      </c>
      <c r="C326" s="26">
        <v>7</v>
      </c>
      <c r="D326" s="26">
        <v>543</v>
      </c>
    </row>
    <row r="327" spans="1:6">
      <c r="A327" s="32">
        <v>43914</v>
      </c>
      <c r="B327" s="1" t="s">
        <v>53</v>
      </c>
      <c r="C327" s="26">
        <v>18</v>
      </c>
      <c r="D327" s="26">
        <v>743</v>
      </c>
    </row>
    <row r="328" spans="1:6">
      <c r="A328" s="32">
        <v>43914</v>
      </c>
      <c r="B328" s="1" t="s">
        <v>54</v>
      </c>
      <c r="C328" s="26">
        <v>3</v>
      </c>
      <c r="D328" s="26">
        <v>205</v>
      </c>
    </row>
    <row r="329" spans="1:6">
      <c r="A329" s="32">
        <v>43914</v>
      </c>
      <c r="B329" s="1" t="s">
        <v>55</v>
      </c>
      <c r="C329" s="26">
        <v>0</v>
      </c>
      <c r="D329" s="26">
        <v>196</v>
      </c>
    </row>
    <row r="330" spans="1:6">
      <c r="A330" s="32">
        <v>43914</v>
      </c>
      <c r="B330" s="1" t="s">
        <v>56</v>
      </c>
      <c r="C330" s="26">
        <v>4</v>
      </c>
      <c r="D330" s="26">
        <v>271</v>
      </c>
    </row>
    <row r="331" spans="1:6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>
      <c r="A27074" s="32">
        <v>44484</v>
      </c>
      <c r="B27074" s="1" t="s">
        <v>7</v>
      </c>
      <c r="C27074">
        <v>60546</v>
      </c>
      <c r="D27074">
        <v>1128719</v>
      </c>
      <c r="E27074" s="31">
        <v>58871</v>
      </c>
      <c r="F27074">
        <v>1469</v>
      </c>
      <c r="G27074" s="31">
        <v>212</v>
      </c>
      <c r="H27074" s="31">
        <v>0</v>
      </c>
    </row>
    <row r="27075" spans="1:8">
      <c r="A27075" s="32">
        <v>44484</v>
      </c>
      <c r="B27075" s="1" t="s">
        <v>11</v>
      </c>
      <c r="C27075">
        <v>5866</v>
      </c>
      <c r="D27075">
        <v>90770</v>
      </c>
      <c r="E27075" s="31">
        <v>5669</v>
      </c>
      <c r="F27075">
        <v>38</v>
      </c>
      <c r="G27075" s="31">
        <v>159</v>
      </c>
      <c r="H27075" s="31">
        <v>2</v>
      </c>
    </row>
    <row r="27076" spans="1:8">
      <c r="A27076" s="32">
        <v>44484</v>
      </c>
      <c r="B27076" s="1" t="s">
        <v>12</v>
      </c>
      <c r="C27076">
        <v>3486</v>
      </c>
      <c r="D27076">
        <v>123312</v>
      </c>
      <c r="E27076" s="31">
        <v>3431</v>
      </c>
      <c r="F27076">
        <v>53</v>
      </c>
      <c r="G27076" s="31">
        <v>2</v>
      </c>
      <c r="H27076" s="31">
        <v>0</v>
      </c>
    </row>
    <row r="27077" spans="1:8">
      <c r="A27077" s="32">
        <v>44484</v>
      </c>
      <c r="B27077" s="1" t="s">
        <v>13</v>
      </c>
      <c r="C27077">
        <v>16250</v>
      </c>
      <c r="D27077">
        <v>243451</v>
      </c>
      <c r="E27077" s="31">
        <v>16109</v>
      </c>
      <c r="F27077">
        <v>118</v>
      </c>
      <c r="G27077" s="31">
        <v>22</v>
      </c>
      <c r="H27077" s="31">
        <v>1</v>
      </c>
    </row>
    <row r="27078" spans="1:8">
      <c r="A27078" s="32">
        <v>44484</v>
      </c>
      <c r="B27078" s="1" t="s">
        <v>14</v>
      </c>
      <c r="C27078">
        <v>1893</v>
      </c>
      <c r="D27078">
        <v>26739</v>
      </c>
      <c r="E27078" s="31">
        <v>1860</v>
      </c>
      <c r="F27078">
        <v>27</v>
      </c>
      <c r="G27078" s="31">
        <v>6</v>
      </c>
      <c r="H27078" s="31">
        <v>0</v>
      </c>
    </row>
    <row r="27079" spans="1:8">
      <c r="A27079" s="32">
        <v>44484</v>
      </c>
      <c r="B27079" s="1" t="s">
        <v>15</v>
      </c>
      <c r="C27079">
        <v>3528</v>
      </c>
      <c r="D27079">
        <v>99990</v>
      </c>
      <c r="E27079" s="31">
        <v>3453</v>
      </c>
      <c r="F27079">
        <v>56</v>
      </c>
      <c r="G27079" s="31">
        <v>19</v>
      </c>
      <c r="H27079" s="31">
        <v>0</v>
      </c>
    </row>
    <row r="27080" spans="1:8">
      <c r="A27080" s="32">
        <v>44484</v>
      </c>
      <c r="B27080" s="1" t="s">
        <v>16</v>
      </c>
      <c r="C27080">
        <v>9473</v>
      </c>
      <c r="D27080">
        <v>415976</v>
      </c>
      <c r="E27080" s="31">
        <v>9280</v>
      </c>
      <c r="F27080">
        <v>175</v>
      </c>
      <c r="G27080" s="31">
        <v>18</v>
      </c>
      <c r="H27080" s="31">
        <v>2</v>
      </c>
    </row>
    <row r="27081" spans="1:8">
      <c r="A27081" s="32">
        <v>44484</v>
      </c>
      <c r="B27081" s="1" t="s">
        <v>17</v>
      </c>
      <c r="C27081">
        <v>24346</v>
      </c>
      <c r="D27081">
        <v>40366</v>
      </c>
      <c r="E27081" s="31">
        <v>24029</v>
      </c>
      <c r="F27081">
        <v>217</v>
      </c>
      <c r="G27081" s="31">
        <v>100</v>
      </c>
      <c r="H27081" s="31">
        <v>8</v>
      </c>
    </row>
    <row r="27082" spans="1:8">
      <c r="A27082" s="32">
        <v>44484</v>
      </c>
      <c r="B27082" s="1" t="s">
        <v>18</v>
      </c>
      <c r="C27082">
        <v>15411</v>
      </c>
      <c r="D27082">
        <v>487745</v>
      </c>
      <c r="E27082" s="31">
        <v>15221</v>
      </c>
      <c r="F27082">
        <v>116</v>
      </c>
      <c r="G27082" s="31">
        <v>74</v>
      </c>
      <c r="H27082" s="31">
        <v>2</v>
      </c>
    </row>
    <row r="27083" spans="1:8">
      <c r="A27083" s="32">
        <v>44484</v>
      </c>
      <c r="B27083" s="1" t="s">
        <v>19</v>
      </c>
      <c r="C27083">
        <v>16685</v>
      </c>
      <c r="D27083">
        <v>301432</v>
      </c>
      <c r="E27083" s="31">
        <v>16456</v>
      </c>
      <c r="F27083">
        <v>174</v>
      </c>
      <c r="G27083" s="31">
        <v>55</v>
      </c>
      <c r="H27083" s="31">
        <v>3</v>
      </c>
    </row>
    <row r="27084" spans="1:8">
      <c r="A27084" s="32">
        <v>44484</v>
      </c>
      <c r="B27084" s="1" t="s">
        <v>20</v>
      </c>
      <c r="C27084">
        <v>115397</v>
      </c>
      <c r="D27084">
        <v>1476293</v>
      </c>
      <c r="E27084" s="31">
        <v>113954</v>
      </c>
      <c r="F27084">
        <v>1021</v>
      </c>
      <c r="G27084" s="31">
        <v>422</v>
      </c>
      <c r="H27084" s="31">
        <v>26</v>
      </c>
    </row>
    <row r="27085" spans="1:8">
      <c r="A27085" s="32">
        <v>44484</v>
      </c>
      <c r="B27085" s="1" t="s">
        <v>21</v>
      </c>
      <c r="C27085">
        <v>100160</v>
      </c>
      <c r="D27085">
        <v>1087502</v>
      </c>
      <c r="E27085" s="31">
        <v>98812</v>
      </c>
      <c r="F27085">
        <v>1015</v>
      </c>
      <c r="G27085" s="31">
        <v>319</v>
      </c>
      <c r="H27085" s="31">
        <v>14</v>
      </c>
    </row>
    <row r="27086" spans="1:8">
      <c r="A27086" s="32">
        <v>44484</v>
      </c>
      <c r="B27086" s="1" t="s">
        <v>22</v>
      </c>
      <c r="C27086">
        <v>377093</v>
      </c>
      <c r="D27086">
        <v>3712141</v>
      </c>
      <c r="E27086" s="31">
        <v>372994</v>
      </c>
      <c r="F27086">
        <v>3076</v>
      </c>
      <c r="G27086" s="31">
        <v>1023</v>
      </c>
      <c r="H27086" s="31">
        <v>39</v>
      </c>
    </row>
    <row r="27087" spans="1:8">
      <c r="A27087" s="32">
        <v>44484</v>
      </c>
      <c r="B27087" s="1" t="s">
        <v>23</v>
      </c>
      <c r="C27087">
        <v>168619</v>
      </c>
      <c r="D27087">
        <v>1624122</v>
      </c>
      <c r="E27087" s="31">
        <v>166802</v>
      </c>
      <c r="F27087">
        <v>1294</v>
      </c>
      <c r="G27087" s="31">
        <v>523</v>
      </c>
      <c r="H27087" s="31">
        <v>24</v>
      </c>
    </row>
    <row r="27088" spans="1:8">
      <c r="A27088" s="32">
        <v>44484</v>
      </c>
      <c r="B27088" s="1" t="s">
        <v>24</v>
      </c>
      <c r="C27088">
        <v>7967</v>
      </c>
      <c r="D27088">
        <v>290569</v>
      </c>
      <c r="E27088" s="31">
        <v>7863</v>
      </c>
      <c r="F27088">
        <v>61</v>
      </c>
      <c r="G27088" s="31">
        <v>43</v>
      </c>
      <c r="H27088" s="31">
        <v>1</v>
      </c>
    </row>
    <row r="27089" spans="1:8">
      <c r="A27089" s="32">
        <v>44484</v>
      </c>
      <c r="B27089" s="1" t="s">
        <v>25</v>
      </c>
      <c r="C27089">
        <v>4845</v>
      </c>
      <c r="D27089">
        <v>116672</v>
      </c>
      <c r="E27089" s="31">
        <v>4764</v>
      </c>
      <c r="F27089">
        <v>51</v>
      </c>
      <c r="G27089" s="31">
        <v>30</v>
      </c>
      <c r="H27089" s="31">
        <v>1</v>
      </c>
    </row>
    <row r="27090" spans="1:8">
      <c r="A27090" s="32">
        <v>44484</v>
      </c>
      <c r="B27090" s="1" t="s">
        <v>26</v>
      </c>
      <c r="C27090">
        <v>7931</v>
      </c>
      <c r="D27090">
        <v>196997</v>
      </c>
      <c r="E27090" s="31">
        <v>7741</v>
      </c>
      <c r="F27090">
        <v>129</v>
      </c>
      <c r="G27090" s="31">
        <v>39</v>
      </c>
      <c r="H27090" s="31">
        <v>0</v>
      </c>
    </row>
    <row r="27091" spans="1:8">
      <c r="A27091" s="32">
        <v>44484</v>
      </c>
      <c r="B27091" s="1" t="s">
        <v>27</v>
      </c>
      <c r="C27091">
        <v>3098</v>
      </c>
      <c r="D27091">
        <v>117884</v>
      </c>
      <c r="E27091" s="31">
        <v>3038</v>
      </c>
      <c r="F27091">
        <v>37</v>
      </c>
      <c r="G27091" s="31">
        <v>23</v>
      </c>
      <c r="H27091" s="31">
        <v>0</v>
      </c>
    </row>
    <row r="27092" spans="1:8">
      <c r="A27092" s="32">
        <v>44484</v>
      </c>
      <c r="B27092" s="1" t="s">
        <v>28</v>
      </c>
      <c r="C27092">
        <v>5144</v>
      </c>
      <c r="D27092">
        <v>111974</v>
      </c>
      <c r="E27092" s="31">
        <v>5108</v>
      </c>
      <c r="F27092">
        <v>29</v>
      </c>
      <c r="G27092" s="31">
        <v>8</v>
      </c>
      <c r="H27092" s="31">
        <v>0</v>
      </c>
    </row>
    <row r="27093" spans="1:8">
      <c r="A27093" s="32">
        <v>44484</v>
      </c>
      <c r="B27093" s="1" t="s">
        <v>29</v>
      </c>
      <c r="C27093">
        <v>8824</v>
      </c>
      <c r="D27093">
        <v>322195</v>
      </c>
      <c r="E27093" s="31">
        <v>8739</v>
      </c>
      <c r="F27093">
        <v>96</v>
      </c>
      <c r="G27093" s="31">
        <v>44</v>
      </c>
      <c r="H27093" s="31">
        <v>0</v>
      </c>
    </row>
    <row r="27094" spans="1:8">
      <c r="A27094" s="32">
        <v>44484</v>
      </c>
      <c r="B27094" s="1" t="s">
        <v>30</v>
      </c>
      <c r="C27094">
        <v>19005</v>
      </c>
      <c r="D27094">
        <v>415673</v>
      </c>
      <c r="E27094" s="31">
        <v>18839</v>
      </c>
      <c r="F27094">
        <v>217</v>
      </c>
      <c r="G27094" s="31">
        <v>159</v>
      </c>
      <c r="H27094" s="31">
        <v>3</v>
      </c>
    </row>
    <row r="27095" spans="1:8">
      <c r="A27095" s="32">
        <v>44484</v>
      </c>
      <c r="B27095" s="1" t="s">
        <v>31</v>
      </c>
      <c r="C27095">
        <v>26705</v>
      </c>
      <c r="D27095">
        <v>630210</v>
      </c>
      <c r="E27095" s="31">
        <v>26401</v>
      </c>
      <c r="F27095">
        <v>209</v>
      </c>
      <c r="G27095" s="31">
        <v>37</v>
      </c>
      <c r="H27095" s="31">
        <v>0</v>
      </c>
    </row>
    <row r="27096" spans="1:8">
      <c r="A27096" s="32">
        <v>44484</v>
      </c>
      <c r="B27096" s="1" t="s">
        <v>32</v>
      </c>
      <c r="C27096">
        <v>105998</v>
      </c>
      <c r="D27096">
        <v>1330052</v>
      </c>
      <c r="E27096" s="31">
        <v>104415</v>
      </c>
      <c r="F27096">
        <v>1152</v>
      </c>
      <c r="G27096" s="31">
        <v>431</v>
      </c>
      <c r="H27096" s="31">
        <v>6</v>
      </c>
    </row>
    <row r="27097" spans="1:8">
      <c r="A27097" s="32">
        <v>44484</v>
      </c>
      <c r="B27097" s="1" t="s">
        <v>33</v>
      </c>
      <c r="C27097">
        <v>14736</v>
      </c>
      <c r="D27097">
        <v>267510</v>
      </c>
      <c r="E27097" s="31">
        <v>14810</v>
      </c>
      <c r="F27097">
        <v>163</v>
      </c>
      <c r="G27097" s="31">
        <v>86</v>
      </c>
      <c r="H27097" s="31">
        <v>2</v>
      </c>
    </row>
    <row r="27098" spans="1:8">
      <c r="A27098" s="32">
        <v>44484</v>
      </c>
      <c r="B27098" s="1" t="s">
        <v>34</v>
      </c>
      <c r="C27098">
        <v>12341</v>
      </c>
      <c r="D27098">
        <v>259785</v>
      </c>
      <c r="E27098" s="31">
        <v>12190</v>
      </c>
      <c r="F27098">
        <v>102</v>
      </c>
      <c r="G27098" s="31">
        <v>49</v>
      </c>
      <c r="H27098" s="31">
        <v>1</v>
      </c>
    </row>
    <row r="27099" spans="1:8">
      <c r="A27099" s="32">
        <v>44484</v>
      </c>
      <c r="B27099" s="1" t="s">
        <v>35</v>
      </c>
      <c r="C27099">
        <v>35779</v>
      </c>
      <c r="D27099">
        <v>427002</v>
      </c>
      <c r="E27099" s="31">
        <v>35303</v>
      </c>
      <c r="F27099">
        <v>289</v>
      </c>
      <c r="G27099" s="31">
        <v>174</v>
      </c>
      <c r="H27099" s="31">
        <v>8</v>
      </c>
    </row>
    <row r="27100" spans="1:8">
      <c r="A27100" s="32">
        <v>44484</v>
      </c>
      <c r="B27100" s="1" t="s">
        <v>36</v>
      </c>
      <c r="C27100">
        <v>201606</v>
      </c>
      <c r="D27100">
        <v>3556202</v>
      </c>
      <c r="E27100" s="31">
        <v>195688</v>
      </c>
      <c r="F27100">
        <v>3020</v>
      </c>
      <c r="G27100" s="31">
        <v>1304</v>
      </c>
      <c r="H27100" s="31">
        <v>151</v>
      </c>
    </row>
    <row r="27101" spans="1:8">
      <c r="A27101" s="32">
        <v>44484</v>
      </c>
      <c r="B27101" s="1" t="s">
        <v>37</v>
      </c>
      <c r="C27101">
        <v>78084</v>
      </c>
      <c r="D27101">
        <v>758361</v>
      </c>
      <c r="E27101" s="31">
        <v>76243</v>
      </c>
      <c r="F27101">
        <v>1392</v>
      </c>
      <c r="G27101" s="31">
        <v>449</v>
      </c>
      <c r="H27101" s="31">
        <v>12</v>
      </c>
    </row>
    <row r="27102" spans="1:8">
      <c r="A27102" s="32">
        <v>44484</v>
      </c>
      <c r="B27102" s="1" t="s">
        <v>38</v>
      </c>
      <c r="C27102">
        <v>15811</v>
      </c>
      <c r="D27102">
        <v>253223</v>
      </c>
      <c r="E27102" s="31">
        <v>15551</v>
      </c>
      <c r="F27102">
        <v>149</v>
      </c>
      <c r="G27102" s="31">
        <v>111</v>
      </c>
      <c r="H27102" s="31">
        <v>3</v>
      </c>
    </row>
    <row r="27103" spans="1:8">
      <c r="A27103" s="32">
        <v>44484</v>
      </c>
      <c r="B27103" s="1" t="s">
        <v>39</v>
      </c>
      <c r="C27103">
        <v>5284</v>
      </c>
      <c r="D27103">
        <v>65626</v>
      </c>
      <c r="E27103" s="31">
        <v>5108</v>
      </c>
      <c r="F27103">
        <v>62</v>
      </c>
      <c r="G27103" s="31">
        <v>10</v>
      </c>
      <c r="H27103" s="31">
        <v>1</v>
      </c>
    </row>
    <row r="27104" spans="1:8">
      <c r="A27104" s="32">
        <v>44484</v>
      </c>
      <c r="B27104" s="1" t="s">
        <v>40</v>
      </c>
      <c r="C27104">
        <v>1658</v>
      </c>
      <c r="D27104">
        <v>149369</v>
      </c>
      <c r="E27104" s="31">
        <v>1619</v>
      </c>
      <c r="F27104">
        <v>5</v>
      </c>
      <c r="G27104" s="31">
        <v>9</v>
      </c>
      <c r="H27104" s="31">
        <v>0</v>
      </c>
    </row>
    <row r="27105" spans="1:8">
      <c r="A27105" s="32">
        <v>44484</v>
      </c>
      <c r="B27105" s="1" t="s">
        <v>41</v>
      </c>
      <c r="C27105">
        <v>1638</v>
      </c>
      <c r="D27105">
        <v>55806</v>
      </c>
      <c r="E27105" s="31">
        <v>1625</v>
      </c>
      <c r="F27105">
        <v>5</v>
      </c>
      <c r="G27105" s="31">
        <v>8</v>
      </c>
      <c r="H27105" s="31">
        <v>0</v>
      </c>
    </row>
    <row r="27106" spans="1:8">
      <c r="A27106" s="32">
        <v>44484</v>
      </c>
      <c r="B27106" s="1" t="s">
        <v>42</v>
      </c>
      <c r="C27106">
        <v>15212</v>
      </c>
      <c r="D27106">
        <v>268198</v>
      </c>
      <c r="E27106" s="31">
        <v>15000</v>
      </c>
      <c r="F27106">
        <v>136</v>
      </c>
      <c r="G27106" s="31">
        <v>66</v>
      </c>
      <c r="H27106" s="31">
        <v>2</v>
      </c>
    </row>
    <row r="27107" spans="1:8">
      <c r="A27107" s="32">
        <v>44484</v>
      </c>
      <c r="B27107" s="1" t="s">
        <v>43</v>
      </c>
      <c r="C27107">
        <v>21884</v>
      </c>
      <c r="D27107">
        <v>905700</v>
      </c>
      <c r="E27107" s="31">
        <v>21548</v>
      </c>
      <c r="F27107">
        <v>199</v>
      </c>
      <c r="G27107" s="31">
        <v>137</v>
      </c>
      <c r="H27107" s="31">
        <v>3</v>
      </c>
    </row>
    <row r="27108" spans="1:8">
      <c r="A27108" s="32">
        <v>44484</v>
      </c>
      <c r="B27108" s="1" t="s">
        <v>44</v>
      </c>
      <c r="C27108">
        <v>5673</v>
      </c>
      <c r="D27108">
        <v>189336</v>
      </c>
      <c r="E27108" s="31">
        <v>5521</v>
      </c>
      <c r="F27108">
        <v>92</v>
      </c>
      <c r="G27108" s="31">
        <v>60</v>
      </c>
      <c r="H27108" s="31">
        <v>0</v>
      </c>
    </row>
    <row r="27109" spans="1:8">
      <c r="A27109" s="32">
        <v>44484</v>
      </c>
      <c r="B27109" s="1" t="s">
        <v>45</v>
      </c>
      <c r="C27109">
        <v>3280</v>
      </c>
      <c r="D27109">
        <v>105216</v>
      </c>
      <c r="E27109" s="31">
        <v>3204</v>
      </c>
      <c r="F27109">
        <v>65</v>
      </c>
      <c r="G27109" s="31">
        <v>11</v>
      </c>
      <c r="H27109" s="31">
        <v>0</v>
      </c>
    </row>
    <row r="27110" spans="1:8">
      <c r="A27110" s="32">
        <v>44484</v>
      </c>
      <c r="B27110" s="1" t="s">
        <v>46</v>
      </c>
      <c r="C27110">
        <v>4695</v>
      </c>
      <c r="D27110">
        <v>130479</v>
      </c>
      <c r="E27110" s="31">
        <v>4646</v>
      </c>
      <c r="F27110">
        <v>38</v>
      </c>
      <c r="G27110" s="31">
        <v>11</v>
      </c>
      <c r="H27110" s="31">
        <v>1</v>
      </c>
    </row>
    <row r="27111" spans="1:8">
      <c r="A27111" s="32">
        <v>44484</v>
      </c>
      <c r="B27111" s="1" t="s">
        <v>47</v>
      </c>
      <c r="C27111">
        <v>5299</v>
      </c>
      <c r="D27111">
        <v>155428</v>
      </c>
      <c r="E27111" s="31">
        <v>5130</v>
      </c>
      <c r="F27111">
        <v>82</v>
      </c>
      <c r="G27111" s="31">
        <v>87</v>
      </c>
      <c r="H27111" s="31">
        <v>1</v>
      </c>
    </row>
    <row r="27112" spans="1:8">
      <c r="A27112" s="32">
        <v>44484</v>
      </c>
      <c r="B27112" s="1" t="s">
        <v>48</v>
      </c>
      <c r="C27112">
        <v>4128</v>
      </c>
      <c r="D27112">
        <v>99126</v>
      </c>
      <c r="E27112" s="31">
        <v>4083</v>
      </c>
      <c r="F27112">
        <v>32</v>
      </c>
      <c r="G27112" s="31">
        <v>13</v>
      </c>
      <c r="H27112" s="31">
        <v>1</v>
      </c>
    </row>
    <row r="27113" spans="1:8">
      <c r="A27113" s="32">
        <v>44484</v>
      </c>
      <c r="B27113" s="1" t="s">
        <v>49</v>
      </c>
      <c r="C27113">
        <v>74271</v>
      </c>
      <c r="D27113">
        <v>1268568</v>
      </c>
      <c r="E27113" s="31">
        <v>73288</v>
      </c>
      <c r="F27113">
        <v>619</v>
      </c>
      <c r="G27113" s="31">
        <v>348</v>
      </c>
      <c r="H27113" s="31">
        <v>13</v>
      </c>
    </row>
    <row r="27114" spans="1:8">
      <c r="A27114" s="32">
        <v>44484</v>
      </c>
      <c r="B27114" s="1" t="s">
        <v>50</v>
      </c>
      <c r="C27114">
        <v>5805</v>
      </c>
      <c r="D27114">
        <v>105263</v>
      </c>
      <c r="E27114" s="31">
        <v>5801</v>
      </c>
      <c r="F27114">
        <v>29</v>
      </c>
      <c r="G27114" s="31">
        <v>27</v>
      </c>
      <c r="H27114" s="31">
        <v>1</v>
      </c>
    </row>
    <row r="27115" spans="1:8">
      <c r="A27115" s="32">
        <v>44484</v>
      </c>
      <c r="B27115" s="1" t="s">
        <v>51</v>
      </c>
      <c r="C27115">
        <v>6060</v>
      </c>
      <c r="D27115">
        <v>181858</v>
      </c>
      <c r="E27115" s="31">
        <v>5944</v>
      </c>
      <c r="F27115">
        <v>73</v>
      </c>
      <c r="G27115" s="31">
        <v>43</v>
      </c>
      <c r="H27115" s="31">
        <v>0</v>
      </c>
    </row>
    <row r="27116" spans="1:8">
      <c r="A27116" s="32">
        <v>44484</v>
      </c>
      <c r="B27116" s="1" t="s">
        <v>52</v>
      </c>
      <c r="C27116">
        <v>14355</v>
      </c>
      <c r="D27116">
        <v>123181</v>
      </c>
      <c r="E27116" s="31">
        <v>14184</v>
      </c>
      <c r="F27116">
        <v>136</v>
      </c>
      <c r="G27116" s="31">
        <v>35</v>
      </c>
      <c r="H27116" s="31">
        <v>2</v>
      </c>
    </row>
    <row r="27117" spans="1:8">
      <c r="A27117" s="32">
        <v>44484</v>
      </c>
      <c r="B27117" s="1" t="s">
        <v>53</v>
      </c>
      <c r="C27117">
        <v>8178</v>
      </c>
      <c r="D27117">
        <v>268618</v>
      </c>
      <c r="E27117" s="31">
        <v>8061</v>
      </c>
      <c r="F27117">
        <v>84</v>
      </c>
      <c r="G27117" s="31">
        <v>33</v>
      </c>
      <c r="H27117" s="31">
        <v>0</v>
      </c>
    </row>
    <row r="27118" spans="1:8">
      <c r="A27118" s="32">
        <v>44484</v>
      </c>
      <c r="B27118" s="1" t="s">
        <v>54</v>
      </c>
      <c r="C27118">
        <v>6150</v>
      </c>
      <c r="D27118">
        <v>72948</v>
      </c>
      <c r="E27118" s="31">
        <v>6079</v>
      </c>
      <c r="F27118">
        <v>41</v>
      </c>
      <c r="G27118" s="31">
        <v>14</v>
      </c>
      <c r="H27118" s="31">
        <v>0</v>
      </c>
    </row>
    <row r="27119" spans="1:8">
      <c r="A27119" s="32">
        <v>44484</v>
      </c>
      <c r="B27119" s="1" t="s">
        <v>55</v>
      </c>
      <c r="C27119">
        <v>9092</v>
      </c>
      <c r="D27119">
        <v>169015</v>
      </c>
      <c r="E27119" s="31">
        <v>9066</v>
      </c>
      <c r="F27119">
        <v>65</v>
      </c>
      <c r="G27119" s="31">
        <v>23</v>
      </c>
      <c r="H27119" s="31">
        <v>0</v>
      </c>
    </row>
    <row r="27120" spans="1:8">
      <c r="A27120" s="32">
        <v>44484</v>
      </c>
      <c r="B27120" s="1" t="s">
        <v>56</v>
      </c>
      <c r="C27120">
        <v>50011</v>
      </c>
      <c r="D27120">
        <v>399599</v>
      </c>
      <c r="E27120" s="31">
        <v>49353</v>
      </c>
      <c r="F27120">
        <v>362</v>
      </c>
      <c r="G27120" s="31">
        <v>259</v>
      </c>
      <c r="H27120" s="31">
        <v>1</v>
      </c>
    </row>
    <row r="27121" spans="1:8">
      <c r="A27121" s="32">
        <v>44485</v>
      </c>
      <c r="B27121" s="1" t="s">
        <v>7</v>
      </c>
      <c r="C27121">
        <v>60570</v>
      </c>
      <c r="D27121">
        <v>1131404</v>
      </c>
      <c r="E27121" s="31">
        <v>58893</v>
      </c>
      <c r="F27121">
        <v>1469</v>
      </c>
      <c r="G27121" s="31">
        <v>206</v>
      </c>
      <c r="H27121" s="31">
        <v>1</v>
      </c>
    </row>
    <row r="27122" spans="1:8">
      <c r="A27122" s="32">
        <v>44485</v>
      </c>
      <c r="B27122" s="1" t="s">
        <v>11</v>
      </c>
      <c r="C27122">
        <v>5870</v>
      </c>
      <c r="D27122">
        <v>90882</v>
      </c>
      <c r="E27122" s="31">
        <v>5683</v>
      </c>
      <c r="F27122">
        <v>38</v>
      </c>
      <c r="G27122" s="31">
        <v>149</v>
      </c>
      <c r="H27122" s="31">
        <v>1</v>
      </c>
    </row>
    <row r="27123" spans="1:8">
      <c r="A27123" s="32">
        <v>44485</v>
      </c>
      <c r="B27123" s="1" t="s">
        <v>12</v>
      </c>
      <c r="C27123">
        <v>3486</v>
      </c>
      <c r="D27123">
        <v>123599</v>
      </c>
      <c r="E27123" s="31">
        <v>3431</v>
      </c>
      <c r="F27123">
        <v>53</v>
      </c>
      <c r="G27123" s="31">
        <v>2</v>
      </c>
      <c r="H27123" s="31">
        <v>0</v>
      </c>
    </row>
    <row r="27124" spans="1:8">
      <c r="A27124" s="32">
        <v>44485</v>
      </c>
      <c r="B27124" s="1" t="s">
        <v>13</v>
      </c>
      <c r="C27124">
        <v>16252</v>
      </c>
      <c r="D27124">
        <v>243720</v>
      </c>
      <c r="E27124" s="31">
        <v>16110</v>
      </c>
      <c r="F27124">
        <v>118</v>
      </c>
      <c r="G27124" s="31">
        <v>22</v>
      </c>
      <c r="H27124" s="31">
        <v>1</v>
      </c>
    </row>
    <row r="27125" spans="1:8">
      <c r="A27125" s="32">
        <v>44485</v>
      </c>
      <c r="B27125" s="1" t="s">
        <v>14</v>
      </c>
      <c r="C27125">
        <v>1894</v>
      </c>
      <c r="D27125">
        <v>26739</v>
      </c>
      <c r="E27125" s="31">
        <v>1861</v>
      </c>
      <c r="F27125">
        <v>27</v>
      </c>
      <c r="G27125" s="31">
        <v>6</v>
      </c>
      <c r="H27125" s="31">
        <v>0</v>
      </c>
    </row>
    <row r="27126" spans="1:8">
      <c r="A27126" s="32">
        <v>44485</v>
      </c>
      <c r="B27126" s="1" t="s">
        <v>15</v>
      </c>
      <c r="C27126">
        <v>3528</v>
      </c>
      <c r="D27126">
        <v>100022</v>
      </c>
      <c r="E27126" s="31">
        <v>3456</v>
      </c>
      <c r="F27126">
        <v>56</v>
      </c>
      <c r="G27126" s="31">
        <v>16</v>
      </c>
      <c r="H27126" s="31">
        <v>0</v>
      </c>
    </row>
    <row r="27127" spans="1:8">
      <c r="A27127" s="32">
        <v>44485</v>
      </c>
      <c r="B27127" s="1" t="s">
        <v>16</v>
      </c>
      <c r="C27127">
        <v>9476</v>
      </c>
      <c r="D27127">
        <v>416643</v>
      </c>
      <c r="E27127" s="31">
        <v>9285</v>
      </c>
      <c r="F27127">
        <v>175</v>
      </c>
      <c r="G27127" s="31">
        <v>16</v>
      </c>
      <c r="H27127" s="31">
        <v>2</v>
      </c>
    </row>
    <row r="27128" spans="1:8">
      <c r="A27128" s="32">
        <v>44485</v>
      </c>
      <c r="B27128" s="1" t="s">
        <v>17</v>
      </c>
      <c r="C27128">
        <v>24351</v>
      </c>
      <c r="D27128">
        <v>40366</v>
      </c>
      <c r="E27128" s="31">
        <v>24038</v>
      </c>
      <c r="F27128">
        <v>217</v>
      </c>
      <c r="G27128" s="31">
        <v>96</v>
      </c>
      <c r="H27128" s="31">
        <v>8</v>
      </c>
    </row>
    <row r="27129" spans="1:8">
      <c r="A27129" s="32">
        <v>44485</v>
      </c>
      <c r="B27129" s="1" t="s">
        <v>18</v>
      </c>
      <c r="C27129">
        <v>15417</v>
      </c>
      <c r="D27129">
        <v>488179</v>
      </c>
      <c r="E27129" s="31">
        <v>15229</v>
      </c>
      <c r="F27129">
        <v>116</v>
      </c>
      <c r="G27129" s="31">
        <v>72</v>
      </c>
      <c r="H27129" s="31">
        <v>2</v>
      </c>
    </row>
    <row r="27130" spans="1:8">
      <c r="A27130" s="32">
        <v>44485</v>
      </c>
      <c r="B27130" s="1" t="s">
        <v>19</v>
      </c>
      <c r="C27130">
        <v>16694</v>
      </c>
      <c r="D27130">
        <v>301432</v>
      </c>
      <c r="E27130" s="31">
        <v>16466</v>
      </c>
      <c r="F27130">
        <v>174</v>
      </c>
      <c r="G27130" s="31">
        <v>54</v>
      </c>
      <c r="H27130" s="31">
        <v>3</v>
      </c>
    </row>
    <row r="27131" spans="1:8">
      <c r="A27131" s="32">
        <v>44485</v>
      </c>
      <c r="B27131" s="1" t="s">
        <v>20</v>
      </c>
      <c r="C27131">
        <v>115419</v>
      </c>
      <c r="D27131">
        <v>1478606</v>
      </c>
      <c r="E27131" s="31">
        <v>114039</v>
      </c>
      <c r="F27131">
        <v>1023</v>
      </c>
      <c r="G27131" s="31">
        <v>357</v>
      </c>
      <c r="H27131" s="31">
        <v>25</v>
      </c>
    </row>
    <row r="27132" spans="1:8">
      <c r="A27132" s="32">
        <v>44485</v>
      </c>
      <c r="B27132" s="1" t="s">
        <v>21</v>
      </c>
      <c r="C27132">
        <v>100169</v>
      </c>
      <c r="D27132">
        <v>1090038</v>
      </c>
      <c r="E27132" s="31">
        <v>98855</v>
      </c>
      <c r="F27132">
        <v>1016</v>
      </c>
      <c r="G27132" s="31">
        <v>290</v>
      </c>
      <c r="H27132" s="31">
        <v>14</v>
      </c>
    </row>
    <row r="27133" spans="1:8">
      <c r="A27133" s="32">
        <v>44485</v>
      </c>
      <c r="B27133" s="1" t="s">
        <v>22</v>
      </c>
      <c r="C27133">
        <v>377159</v>
      </c>
      <c r="D27133">
        <v>3718177</v>
      </c>
      <c r="E27133" s="31">
        <v>373095</v>
      </c>
      <c r="F27133">
        <v>3083</v>
      </c>
      <c r="G27133" s="31">
        <v>981</v>
      </c>
      <c r="H27133" s="31">
        <v>35</v>
      </c>
    </row>
    <row r="27134" spans="1:8">
      <c r="A27134" s="32">
        <v>44485</v>
      </c>
      <c r="B27134" s="1" t="s">
        <v>23</v>
      </c>
      <c r="C27134">
        <v>168655</v>
      </c>
      <c r="D27134">
        <v>1624122</v>
      </c>
      <c r="E27134" s="31">
        <v>166876</v>
      </c>
      <c r="F27134">
        <v>1295</v>
      </c>
      <c r="G27134" s="31">
        <v>484</v>
      </c>
      <c r="H27134" s="31">
        <v>20</v>
      </c>
    </row>
    <row r="27135" spans="1:8">
      <c r="A27135" s="32">
        <v>44485</v>
      </c>
      <c r="B27135" s="1" t="s">
        <v>24</v>
      </c>
      <c r="C27135">
        <v>7970</v>
      </c>
      <c r="D27135">
        <v>290619</v>
      </c>
      <c r="E27135" s="31">
        <v>7863</v>
      </c>
      <c r="F27135">
        <v>61</v>
      </c>
      <c r="G27135" s="31">
        <v>46</v>
      </c>
      <c r="H27135" s="31">
        <v>1</v>
      </c>
    </row>
    <row r="27136" spans="1:8">
      <c r="A27136" s="32">
        <v>44485</v>
      </c>
      <c r="B27136" s="1" t="s">
        <v>25</v>
      </c>
      <c r="C27136">
        <v>4848</v>
      </c>
      <c r="D27136">
        <v>116672</v>
      </c>
      <c r="E27136" s="31">
        <v>4769</v>
      </c>
      <c r="F27136">
        <v>51</v>
      </c>
      <c r="G27136" s="31">
        <v>28</v>
      </c>
      <c r="H27136" s="31">
        <v>1</v>
      </c>
    </row>
    <row r="27137" spans="1:8">
      <c r="A27137" s="32">
        <v>44485</v>
      </c>
      <c r="B27137" s="1" t="s">
        <v>26</v>
      </c>
      <c r="C27137">
        <v>7932</v>
      </c>
      <c r="D27137">
        <v>197377</v>
      </c>
      <c r="E27137" s="31">
        <v>7747</v>
      </c>
      <c r="F27137">
        <v>129</v>
      </c>
      <c r="G27137" s="31">
        <v>34</v>
      </c>
      <c r="H27137" s="31">
        <v>0</v>
      </c>
    </row>
    <row r="27138" spans="1:8">
      <c r="A27138" s="32">
        <v>44485</v>
      </c>
      <c r="B27138" s="1" t="s">
        <v>27</v>
      </c>
      <c r="C27138">
        <v>3098</v>
      </c>
      <c r="D27138">
        <v>117908</v>
      </c>
      <c r="E27138" s="31">
        <v>3040</v>
      </c>
      <c r="F27138">
        <v>37</v>
      </c>
      <c r="G27138" s="31">
        <v>21</v>
      </c>
      <c r="H27138" s="31">
        <v>0</v>
      </c>
    </row>
    <row r="27139" spans="1:8">
      <c r="A27139" s="32">
        <v>44485</v>
      </c>
      <c r="B27139" s="1" t="s">
        <v>28</v>
      </c>
      <c r="C27139">
        <v>5144</v>
      </c>
      <c r="D27139">
        <v>116608</v>
      </c>
      <c r="E27139" s="31">
        <v>5108</v>
      </c>
      <c r="F27139">
        <v>29</v>
      </c>
      <c r="G27139" s="31">
        <v>8</v>
      </c>
      <c r="H27139" s="31">
        <v>0</v>
      </c>
    </row>
    <row r="27140" spans="1:8">
      <c r="A27140" s="32">
        <v>44485</v>
      </c>
      <c r="B27140" s="1" t="s">
        <v>29</v>
      </c>
      <c r="C27140">
        <v>8831</v>
      </c>
      <c r="D27140">
        <v>322195</v>
      </c>
      <c r="E27140" s="31">
        <v>8749</v>
      </c>
      <c r="F27140">
        <v>96</v>
      </c>
      <c r="G27140" s="31">
        <v>41</v>
      </c>
      <c r="H27140" s="31">
        <v>0</v>
      </c>
    </row>
    <row r="27141" spans="1:8">
      <c r="A27141" s="32">
        <v>44485</v>
      </c>
      <c r="B27141" s="1" t="s">
        <v>30</v>
      </c>
      <c r="C27141">
        <v>19012</v>
      </c>
      <c r="D27141">
        <v>416687</v>
      </c>
      <c r="E27141" s="31">
        <v>18860</v>
      </c>
      <c r="F27141">
        <v>217</v>
      </c>
      <c r="G27141" s="31">
        <v>145</v>
      </c>
      <c r="H27141" s="31">
        <v>3</v>
      </c>
    </row>
    <row r="27142" spans="1:8">
      <c r="A27142" s="32">
        <v>44485</v>
      </c>
      <c r="B27142" s="1" t="s">
        <v>31</v>
      </c>
      <c r="C27142">
        <v>26710</v>
      </c>
      <c r="D27142">
        <v>630210</v>
      </c>
      <c r="E27142" s="31">
        <v>26401</v>
      </c>
      <c r="F27142">
        <v>209</v>
      </c>
      <c r="G27142" s="31">
        <v>31</v>
      </c>
      <c r="H27142" s="31">
        <v>0</v>
      </c>
    </row>
    <row r="27143" spans="1:8">
      <c r="A27143" s="32">
        <v>44485</v>
      </c>
      <c r="B27143" s="1" t="s">
        <v>32</v>
      </c>
      <c r="C27143">
        <v>106030</v>
      </c>
      <c r="D27143">
        <v>1330052</v>
      </c>
      <c r="E27143" s="31">
        <v>104477</v>
      </c>
      <c r="F27143">
        <v>1152</v>
      </c>
      <c r="G27143" s="31">
        <v>401</v>
      </c>
      <c r="H27143" s="31">
        <v>6</v>
      </c>
    </row>
    <row r="27144" spans="1:8">
      <c r="A27144" s="32">
        <v>44485</v>
      </c>
      <c r="B27144" s="1" t="s">
        <v>33</v>
      </c>
      <c r="C27144">
        <v>14742</v>
      </c>
      <c r="D27144">
        <v>267510</v>
      </c>
      <c r="E27144" s="31">
        <v>14818</v>
      </c>
      <c r="F27144">
        <v>163</v>
      </c>
      <c r="G27144" s="31">
        <v>84</v>
      </c>
      <c r="H27144" s="31">
        <v>1</v>
      </c>
    </row>
    <row r="27145" spans="1:8">
      <c r="A27145" s="32">
        <v>44485</v>
      </c>
      <c r="B27145" s="1" t="s">
        <v>34</v>
      </c>
      <c r="C27145">
        <v>12349</v>
      </c>
      <c r="D27145">
        <v>260126</v>
      </c>
      <c r="E27145" s="31">
        <v>12200</v>
      </c>
      <c r="F27145">
        <v>102</v>
      </c>
      <c r="G27145" s="31">
        <v>47</v>
      </c>
      <c r="H27145" s="31">
        <v>1</v>
      </c>
    </row>
    <row r="27146" spans="1:8">
      <c r="A27146" s="32">
        <v>44485</v>
      </c>
      <c r="B27146" s="1" t="s">
        <v>35</v>
      </c>
      <c r="C27146">
        <v>35788</v>
      </c>
      <c r="D27146">
        <v>427791</v>
      </c>
      <c r="E27146" s="31">
        <v>35354</v>
      </c>
      <c r="F27146">
        <v>290</v>
      </c>
      <c r="G27146" s="31">
        <v>136</v>
      </c>
      <c r="H27146" s="31">
        <v>7</v>
      </c>
    </row>
    <row r="27147" spans="1:8">
      <c r="A27147" s="32">
        <v>44485</v>
      </c>
      <c r="B27147" s="1" t="s">
        <v>36</v>
      </c>
      <c r="C27147">
        <v>201684</v>
      </c>
      <c r="D27147">
        <v>3569263</v>
      </c>
      <c r="E27147" s="31">
        <v>195913</v>
      </c>
      <c r="F27147">
        <v>3022</v>
      </c>
      <c r="G27147" s="31">
        <v>1179</v>
      </c>
      <c r="H27147" s="31">
        <v>146</v>
      </c>
    </row>
    <row r="27148" spans="1:8">
      <c r="A27148" s="32">
        <v>44485</v>
      </c>
      <c r="B27148" s="1" t="s">
        <v>37</v>
      </c>
      <c r="C27148">
        <v>78111</v>
      </c>
      <c r="D27148">
        <v>760067</v>
      </c>
      <c r="E27148" s="31">
        <v>76316</v>
      </c>
      <c r="F27148">
        <v>1392</v>
      </c>
      <c r="G27148" s="31">
        <v>403</v>
      </c>
      <c r="H27148" s="31">
        <v>11</v>
      </c>
    </row>
    <row r="27149" spans="1:8">
      <c r="A27149" s="32">
        <v>44485</v>
      </c>
      <c r="B27149" s="1" t="s">
        <v>38</v>
      </c>
      <c r="C27149">
        <v>15817</v>
      </c>
      <c r="D27149">
        <v>253223</v>
      </c>
      <c r="E27149" s="31">
        <v>15569</v>
      </c>
      <c r="F27149">
        <v>149</v>
      </c>
      <c r="G27149" s="31">
        <v>99</v>
      </c>
      <c r="H27149" s="31">
        <v>2</v>
      </c>
    </row>
    <row r="27150" spans="1:8">
      <c r="A27150" s="32">
        <v>44485</v>
      </c>
      <c r="B27150" s="1" t="s">
        <v>39</v>
      </c>
      <c r="C27150">
        <v>5284</v>
      </c>
      <c r="D27150">
        <v>65742</v>
      </c>
      <c r="E27150" s="31">
        <v>5111</v>
      </c>
      <c r="F27150">
        <v>62</v>
      </c>
      <c r="G27150" s="31">
        <v>7</v>
      </c>
      <c r="H27150" s="31">
        <v>1</v>
      </c>
    </row>
    <row r="27151" spans="1:8">
      <c r="A27151" s="32">
        <v>44485</v>
      </c>
      <c r="B27151" s="1" t="s">
        <v>40</v>
      </c>
      <c r="C27151">
        <v>1659</v>
      </c>
      <c r="D27151">
        <v>149613</v>
      </c>
      <c r="E27151" s="31">
        <v>1620</v>
      </c>
      <c r="F27151">
        <v>5</v>
      </c>
      <c r="G27151" s="31">
        <v>9</v>
      </c>
      <c r="H27151" s="31">
        <v>0</v>
      </c>
    </row>
    <row r="27152" spans="1:8">
      <c r="A27152" s="32">
        <v>44485</v>
      </c>
      <c r="B27152" s="1" t="s">
        <v>41</v>
      </c>
      <c r="C27152">
        <v>1644</v>
      </c>
      <c r="D27152">
        <v>55806</v>
      </c>
      <c r="E27152" s="31">
        <v>1625</v>
      </c>
      <c r="F27152">
        <v>5</v>
      </c>
      <c r="G27152" s="31">
        <v>14</v>
      </c>
      <c r="H27152" s="31">
        <v>0</v>
      </c>
    </row>
    <row r="27153" spans="1:8">
      <c r="A27153" s="32">
        <v>44485</v>
      </c>
      <c r="B27153" s="1" t="s">
        <v>42</v>
      </c>
      <c r="C27153">
        <v>15216</v>
      </c>
      <c r="D27153">
        <v>268198</v>
      </c>
      <c r="E27153" s="31">
        <v>15000</v>
      </c>
      <c r="F27153">
        <v>136</v>
      </c>
      <c r="G27153" s="31">
        <v>66</v>
      </c>
      <c r="H27153" s="31">
        <v>2</v>
      </c>
    </row>
    <row r="27154" spans="1:8">
      <c r="A27154" s="32">
        <v>44485</v>
      </c>
      <c r="B27154" s="1" t="s">
        <v>43</v>
      </c>
      <c r="C27154">
        <v>21912</v>
      </c>
      <c r="D27154">
        <v>905700</v>
      </c>
      <c r="E27154" s="31">
        <v>21563</v>
      </c>
      <c r="F27154">
        <v>199</v>
      </c>
      <c r="G27154" s="31">
        <v>150</v>
      </c>
      <c r="H27154" s="31">
        <v>3</v>
      </c>
    </row>
    <row r="27155" spans="1:8">
      <c r="A27155" s="32">
        <v>44485</v>
      </c>
      <c r="B27155" s="1" t="s">
        <v>44</v>
      </c>
      <c r="C27155">
        <v>5682</v>
      </c>
      <c r="D27155">
        <v>189336</v>
      </c>
      <c r="E27155" s="31">
        <v>5528</v>
      </c>
      <c r="F27155">
        <v>92</v>
      </c>
      <c r="G27155" s="31">
        <v>62</v>
      </c>
      <c r="H27155" s="31">
        <v>0</v>
      </c>
    </row>
    <row r="27156" spans="1:8">
      <c r="A27156" s="32">
        <v>44485</v>
      </c>
      <c r="B27156" s="1" t="s">
        <v>45</v>
      </c>
      <c r="C27156">
        <v>3283</v>
      </c>
      <c r="D27156">
        <v>105394</v>
      </c>
      <c r="E27156" s="31">
        <v>3208</v>
      </c>
      <c r="F27156">
        <v>65</v>
      </c>
      <c r="G27156" s="31">
        <v>10</v>
      </c>
      <c r="H27156" s="31">
        <v>0</v>
      </c>
    </row>
    <row r="27157" spans="1:8">
      <c r="A27157" s="32">
        <v>44485</v>
      </c>
      <c r="B27157" s="1" t="s">
        <v>46</v>
      </c>
      <c r="C27157">
        <v>4695</v>
      </c>
      <c r="D27157">
        <v>130793</v>
      </c>
      <c r="E27157" s="31">
        <v>4651</v>
      </c>
      <c r="F27157">
        <v>38</v>
      </c>
      <c r="G27157" s="31">
        <v>6</v>
      </c>
      <c r="H27157" s="31">
        <v>0</v>
      </c>
    </row>
    <row r="27158" spans="1:8">
      <c r="A27158" s="32">
        <v>44485</v>
      </c>
      <c r="B27158" s="1" t="s">
        <v>47</v>
      </c>
      <c r="C27158">
        <v>5306</v>
      </c>
      <c r="D27158">
        <v>155459</v>
      </c>
      <c r="E27158" s="31">
        <v>5142</v>
      </c>
      <c r="F27158">
        <v>82</v>
      </c>
      <c r="G27158" s="31">
        <v>82</v>
      </c>
      <c r="H27158" s="31">
        <v>1</v>
      </c>
    </row>
    <row r="27159" spans="1:8">
      <c r="A27159" s="32">
        <v>44485</v>
      </c>
      <c r="B27159" s="1" t="s">
        <v>48</v>
      </c>
      <c r="C27159">
        <v>4131</v>
      </c>
      <c r="D27159">
        <v>99145</v>
      </c>
      <c r="E27159" s="31">
        <v>4083</v>
      </c>
      <c r="F27159">
        <v>32</v>
      </c>
      <c r="G27159" s="31">
        <v>16</v>
      </c>
      <c r="H27159" s="31">
        <v>1</v>
      </c>
    </row>
    <row r="27160" spans="1:8">
      <c r="A27160" s="32">
        <v>44485</v>
      </c>
      <c r="B27160" s="1" t="s">
        <v>49</v>
      </c>
      <c r="C27160">
        <v>74292</v>
      </c>
      <c r="D27160">
        <v>1270990</v>
      </c>
      <c r="E27160" s="31">
        <v>73305</v>
      </c>
      <c r="F27160">
        <v>619</v>
      </c>
      <c r="G27160" s="31">
        <v>347</v>
      </c>
      <c r="H27160" s="31">
        <v>12</v>
      </c>
    </row>
    <row r="27161" spans="1:8">
      <c r="A27161" s="32">
        <v>44485</v>
      </c>
      <c r="B27161" s="1" t="s">
        <v>50</v>
      </c>
      <c r="C27161">
        <v>5807</v>
      </c>
      <c r="D27161">
        <v>105490</v>
      </c>
      <c r="E27161" s="31">
        <v>5806</v>
      </c>
      <c r="F27161">
        <v>29</v>
      </c>
      <c r="G27161" s="31">
        <v>22</v>
      </c>
      <c r="H27161" s="31">
        <v>1</v>
      </c>
    </row>
    <row r="27162" spans="1:8">
      <c r="A27162" s="32">
        <v>44485</v>
      </c>
      <c r="B27162" s="1" t="s">
        <v>51</v>
      </c>
      <c r="C27162">
        <v>6065</v>
      </c>
      <c r="D27162">
        <v>182187</v>
      </c>
      <c r="E27162" s="31">
        <v>5952</v>
      </c>
      <c r="F27162">
        <v>73</v>
      </c>
      <c r="G27162" s="31">
        <v>40</v>
      </c>
      <c r="H27162" s="31">
        <v>0</v>
      </c>
    </row>
    <row r="27163" spans="1:8">
      <c r="A27163" s="32">
        <v>44485</v>
      </c>
      <c r="B27163" s="1" t="s">
        <v>52</v>
      </c>
      <c r="C27163">
        <v>14355</v>
      </c>
      <c r="D27163">
        <v>123324</v>
      </c>
      <c r="E27163" s="31">
        <v>14184</v>
      </c>
      <c r="F27163">
        <v>136</v>
      </c>
      <c r="G27163" s="31">
        <v>35</v>
      </c>
      <c r="H27163" s="31">
        <v>2</v>
      </c>
    </row>
    <row r="27164" spans="1:8">
      <c r="A27164" s="32">
        <v>44485</v>
      </c>
      <c r="B27164" s="1" t="s">
        <v>53</v>
      </c>
      <c r="C27164">
        <v>8180</v>
      </c>
      <c r="D27164">
        <v>269210</v>
      </c>
      <c r="E27164" s="31">
        <v>8066</v>
      </c>
      <c r="F27164">
        <v>84</v>
      </c>
      <c r="G27164" s="31">
        <v>30</v>
      </c>
      <c r="H27164" s="31">
        <v>0</v>
      </c>
    </row>
    <row r="27165" spans="1:8">
      <c r="A27165" s="32">
        <v>44485</v>
      </c>
      <c r="B27165" s="1" t="s">
        <v>54</v>
      </c>
      <c r="C27165">
        <v>6150</v>
      </c>
      <c r="D27165">
        <v>72948</v>
      </c>
      <c r="E27165" s="31">
        <v>6079</v>
      </c>
      <c r="F27165">
        <v>41</v>
      </c>
      <c r="G27165" s="31">
        <v>14</v>
      </c>
      <c r="H27165" s="31">
        <v>0</v>
      </c>
    </row>
    <row r="27166" spans="1:8">
      <c r="A27166" s="32">
        <v>44485</v>
      </c>
      <c r="B27166" s="1" t="s">
        <v>55</v>
      </c>
      <c r="C27166">
        <v>9096</v>
      </c>
      <c r="D27166">
        <v>169184</v>
      </c>
      <c r="E27166" s="31">
        <v>9068</v>
      </c>
      <c r="F27166">
        <v>65</v>
      </c>
      <c r="G27166" s="31">
        <v>25</v>
      </c>
      <c r="H27166" s="31">
        <v>0</v>
      </c>
    </row>
    <row r="27167" spans="1:8">
      <c r="A27167" s="32">
        <v>44485</v>
      </c>
      <c r="B27167" s="1" t="s">
        <v>56</v>
      </c>
      <c r="C27167">
        <v>50036</v>
      </c>
      <c r="D27167">
        <v>399599</v>
      </c>
      <c r="E27167" s="31">
        <v>49391</v>
      </c>
      <c r="F27167">
        <v>362</v>
      </c>
      <c r="G27167" s="31">
        <v>252</v>
      </c>
      <c r="H27167" s="31">
        <v>3</v>
      </c>
    </row>
    <row r="27168" spans="1:8">
      <c r="A27168" s="32">
        <v>44486</v>
      </c>
      <c r="B27168" s="1" t="s">
        <v>7</v>
      </c>
      <c r="C27168">
        <v>60608</v>
      </c>
      <c r="D27168">
        <v>1132693</v>
      </c>
      <c r="E27168" s="31">
        <v>58906</v>
      </c>
      <c r="F27168">
        <v>1469</v>
      </c>
      <c r="G27168" s="31">
        <v>208</v>
      </c>
      <c r="H27168" s="31">
        <v>1</v>
      </c>
    </row>
    <row r="27169" spans="1:8">
      <c r="A27169" s="32">
        <v>44486</v>
      </c>
      <c r="B27169" s="1" t="s">
        <v>11</v>
      </c>
      <c r="C27169">
        <v>5870</v>
      </c>
      <c r="D27169">
        <v>90961</v>
      </c>
      <c r="E27169" s="31">
        <v>5686</v>
      </c>
      <c r="F27169">
        <v>38</v>
      </c>
      <c r="G27169" s="31">
        <v>146</v>
      </c>
      <c r="H27169" s="31">
        <v>1</v>
      </c>
    </row>
    <row r="27170" spans="1:8">
      <c r="A27170" s="32">
        <v>44486</v>
      </c>
      <c r="B27170" s="1" t="s">
        <v>12</v>
      </c>
      <c r="C27170">
        <v>3486</v>
      </c>
      <c r="D27170">
        <v>123725</v>
      </c>
      <c r="E27170" s="31">
        <v>3432</v>
      </c>
      <c r="F27170">
        <v>53</v>
      </c>
      <c r="G27170" s="31">
        <v>1</v>
      </c>
      <c r="H27170" s="31">
        <v>0</v>
      </c>
    </row>
    <row r="27171" spans="1:8">
      <c r="A27171" s="32">
        <v>44486</v>
      </c>
      <c r="B27171" s="1" t="s">
        <v>13</v>
      </c>
      <c r="C27171">
        <v>16253</v>
      </c>
      <c r="D27171">
        <v>243819</v>
      </c>
      <c r="E27171" s="31">
        <v>16113</v>
      </c>
      <c r="F27171">
        <v>118</v>
      </c>
      <c r="G27171" s="31">
        <v>22</v>
      </c>
      <c r="H27171" s="31">
        <v>1</v>
      </c>
    </row>
    <row r="27172" spans="1:8">
      <c r="A27172" s="32">
        <v>44486</v>
      </c>
      <c r="B27172" s="1" t="s">
        <v>14</v>
      </c>
      <c r="C27172">
        <v>1894</v>
      </c>
      <c r="D27172">
        <v>26739</v>
      </c>
      <c r="E27172" s="31">
        <v>1861</v>
      </c>
      <c r="F27172">
        <v>27</v>
      </c>
      <c r="G27172" s="31">
        <v>6</v>
      </c>
      <c r="H27172" s="31">
        <v>0</v>
      </c>
    </row>
    <row r="27173" spans="1:8">
      <c r="A27173" s="32">
        <v>44486</v>
      </c>
      <c r="B27173" s="1" t="s">
        <v>15</v>
      </c>
      <c r="C27173">
        <v>3532</v>
      </c>
      <c r="D27173">
        <v>100029</v>
      </c>
      <c r="E27173" s="31">
        <v>3457</v>
      </c>
      <c r="F27173">
        <v>56</v>
      </c>
      <c r="G27173" s="31">
        <v>19</v>
      </c>
      <c r="H27173" s="31">
        <v>0</v>
      </c>
    </row>
    <row r="27174" spans="1:8">
      <c r="A27174" s="32">
        <v>44486</v>
      </c>
      <c r="B27174" s="1" t="s">
        <v>16</v>
      </c>
      <c r="C27174">
        <v>9478</v>
      </c>
      <c r="D27174">
        <v>417035</v>
      </c>
      <c r="E27174" s="31">
        <v>9287</v>
      </c>
      <c r="F27174">
        <v>175</v>
      </c>
      <c r="G27174" s="31">
        <v>16</v>
      </c>
      <c r="H27174" s="31">
        <v>2</v>
      </c>
    </row>
    <row r="27175" spans="1:8">
      <c r="A27175" s="32">
        <v>44486</v>
      </c>
      <c r="B27175" s="1" t="s">
        <v>17</v>
      </c>
      <c r="C27175">
        <v>24356</v>
      </c>
      <c r="D27175">
        <v>40366</v>
      </c>
      <c r="E27175" s="31">
        <v>24048</v>
      </c>
      <c r="F27175">
        <v>217</v>
      </c>
      <c r="G27175" s="31">
        <v>91</v>
      </c>
      <c r="H27175" s="31">
        <v>8</v>
      </c>
    </row>
    <row r="27176" spans="1:8">
      <c r="A27176" s="32">
        <v>44486</v>
      </c>
      <c r="B27176" s="1" t="s">
        <v>18</v>
      </c>
      <c r="C27176">
        <v>15418</v>
      </c>
      <c r="D27176">
        <v>488751</v>
      </c>
      <c r="E27176" s="31">
        <v>15239</v>
      </c>
      <c r="F27176">
        <v>116</v>
      </c>
      <c r="G27176" s="31">
        <v>63</v>
      </c>
      <c r="H27176" s="31">
        <v>2</v>
      </c>
    </row>
    <row r="27177" spans="1:8">
      <c r="A27177" s="32">
        <v>44486</v>
      </c>
      <c r="B27177" s="1" t="s">
        <v>19</v>
      </c>
      <c r="C27177">
        <v>16697</v>
      </c>
      <c r="D27177">
        <v>301432</v>
      </c>
      <c r="E27177" s="31">
        <v>16469</v>
      </c>
      <c r="F27177">
        <v>175</v>
      </c>
      <c r="G27177" s="31">
        <v>53</v>
      </c>
      <c r="H27177" s="31">
        <v>3</v>
      </c>
    </row>
    <row r="27178" spans="1:8">
      <c r="A27178" s="32">
        <v>44486</v>
      </c>
      <c r="B27178" s="1" t="s">
        <v>20</v>
      </c>
      <c r="C27178">
        <v>115438</v>
      </c>
      <c r="D27178">
        <v>1479133</v>
      </c>
      <c r="E27178" s="31">
        <v>114085</v>
      </c>
      <c r="F27178">
        <v>1025</v>
      </c>
      <c r="G27178" s="31">
        <v>328</v>
      </c>
      <c r="H27178" s="31">
        <v>25</v>
      </c>
    </row>
    <row r="27179" spans="1:8">
      <c r="A27179" s="32">
        <v>44486</v>
      </c>
      <c r="B27179" s="1" t="s">
        <v>21</v>
      </c>
      <c r="C27179">
        <v>100186</v>
      </c>
      <c r="D27179">
        <v>1092105</v>
      </c>
      <c r="E27179" s="31">
        <v>98891</v>
      </c>
      <c r="F27179">
        <v>1016</v>
      </c>
      <c r="G27179" s="31">
        <v>262</v>
      </c>
      <c r="H27179" s="31">
        <v>13</v>
      </c>
    </row>
    <row r="27180" spans="1:8">
      <c r="A27180" s="32">
        <v>44486</v>
      </c>
      <c r="B27180" s="1" t="s">
        <v>22</v>
      </c>
      <c r="C27180">
        <v>377199</v>
      </c>
      <c r="D27180">
        <v>3718177</v>
      </c>
      <c r="E27180" s="31">
        <v>373187</v>
      </c>
      <c r="F27180">
        <v>3089</v>
      </c>
      <c r="G27180" s="31">
        <v>923</v>
      </c>
      <c r="H27180" s="31">
        <v>35</v>
      </c>
    </row>
    <row r="27181" spans="1:8">
      <c r="A27181" s="32">
        <v>44486</v>
      </c>
      <c r="B27181" s="1" t="s">
        <v>23</v>
      </c>
      <c r="C27181">
        <v>168692</v>
      </c>
      <c r="D27181">
        <v>1624122</v>
      </c>
      <c r="E27181" s="31">
        <v>166965</v>
      </c>
      <c r="F27181">
        <v>1295</v>
      </c>
      <c r="G27181" s="31">
        <v>432</v>
      </c>
      <c r="H27181" s="31">
        <v>18</v>
      </c>
    </row>
    <row r="27182" spans="1:8">
      <c r="A27182" s="32">
        <v>44486</v>
      </c>
      <c r="B27182" s="1" t="s">
        <v>24</v>
      </c>
      <c r="C27182">
        <v>7971</v>
      </c>
      <c r="D27182">
        <v>290630</v>
      </c>
      <c r="E27182" s="31">
        <v>7877</v>
      </c>
      <c r="F27182">
        <v>61</v>
      </c>
      <c r="G27182" s="31">
        <v>33</v>
      </c>
      <c r="H27182" s="31">
        <v>1</v>
      </c>
    </row>
    <row r="27183" spans="1:8">
      <c r="A27183" s="32">
        <v>44486</v>
      </c>
      <c r="B27183" s="1" t="s">
        <v>25</v>
      </c>
      <c r="C27183">
        <v>4850</v>
      </c>
      <c r="D27183">
        <v>116672</v>
      </c>
      <c r="E27183" s="31">
        <v>4770</v>
      </c>
      <c r="F27183">
        <v>51</v>
      </c>
      <c r="G27183" s="31">
        <v>29</v>
      </c>
      <c r="H27183" s="31">
        <v>1</v>
      </c>
    </row>
    <row r="27184" spans="1:8">
      <c r="A27184" s="32">
        <v>44486</v>
      </c>
      <c r="B27184" s="1" t="s">
        <v>26</v>
      </c>
      <c r="C27184">
        <v>7934</v>
      </c>
      <c r="D27184">
        <v>197499</v>
      </c>
      <c r="E27184" s="31">
        <v>7750</v>
      </c>
      <c r="F27184">
        <v>129</v>
      </c>
      <c r="G27184" s="31">
        <v>33</v>
      </c>
      <c r="H27184" s="31">
        <v>0</v>
      </c>
    </row>
    <row r="27185" spans="1:8">
      <c r="A27185" s="32">
        <v>44486</v>
      </c>
      <c r="B27185" s="1" t="s">
        <v>27</v>
      </c>
      <c r="C27185">
        <v>3099</v>
      </c>
      <c r="D27185">
        <v>117923</v>
      </c>
      <c r="E27185" s="31">
        <v>3040</v>
      </c>
      <c r="F27185">
        <v>37</v>
      </c>
      <c r="G27185" s="31">
        <v>22</v>
      </c>
      <c r="H27185" s="31">
        <v>0</v>
      </c>
    </row>
    <row r="27186" spans="1:8">
      <c r="A27186" s="32">
        <v>44486</v>
      </c>
      <c r="B27186" s="1" t="s">
        <v>28</v>
      </c>
      <c r="C27186">
        <v>5144</v>
      </c>
      <c r="D27186">
        <v>116608</v>
      </c>
      <c r="E27186" s="31">
        <v>5108</v>
      </c>
      <c r="F27186">
        <v>29</v>
      </c>
      <c r="G27186" s="31">
        <v>8</v>
      </c>
      <c r="H27186" s="31">
        <v>0</v>
      </c>
    </row>
    <row r="27187" spans="1:8">
      <c r="A27187" s="32">
        <v>44486</v>
      </c>
      <c r="B27187" s="1" t="s">
        <v>29</v>
      </c>
      <c r="C27187">
        <v>8831</v>
      </c>
      <c r="D27187">
        <v>322195</v>
      </c>
      <c r="E27187" s="31">
        <v>8752</v>
      </c>
      <c r="F27187">
        <v>96</v>
      </c>
      <c r="G27187" s="31">
        <v>38</v>
      </c>
      <c r="H27187" s="31">
        <v>0</v>
      </c>
    </row>
    <row r="27188" spans="1:8">
      <c r="A27188" s="32">
        <v>44486</v>
      </c>
      <c r="B27188" s="1" t="s">
        <v>30</v>
      </c>
      <c r="C27188">
        <v>19018</v>
      </c>
      <c r="D27188">
        <v>416733</v>
      </c>
      <c r="E27188" s="31">
        <v>18874</v>
      </c>
      <c r="F27188">
        <v>217</v>
      </c>
      <c r="G27188" s="31">
        <v>138</v>
      </c>
      <c r="H27188" s="31">
        <v>3</v>
      </c>
    </row>
    <row r="27189" spans="1:8">
      <c r="A27189" s="32">
        <v>44486</v>
      </c>
      <c r="B27189" s="1" t="s">
        <v>31</v>
      </c>
      <c r="C27189">
        <v>26714</v>
      </c>
      <c r="D27189">
        <v>630210</v>
      </c>
      <c r="E27189" s="31">
        <v>26401</v>
      </c>
      <c r="F27189">
        <v>209</v>
      </c>
      <c r="G27189" s="31">
        <v>33</v>
      </c>
      <c r="H27189" s="31">
        <v>0</v>
      </c>
    </row>
    <row r="27190" spans="1:8">
      <c r="A27190" s="32">
        <v>44486</v>
      </c>
      <c r="B27190" s="1" t="s">
        <v>32</v>
      </c>
      <c r="C27190">
        <v>106059</v>
      </c>
      <c r="D27190">
        <v>1330052</v>
      </c>
      <c r="E27190" s="31">
        <v>104509</v>
      </c>
      <c r="F27190">
        <v>1152</v>
      </c>
      <c r="G27190" s="31">
        <v>398</v>
      </c>
      <c r="H27190" s="31">
        <v>6</v>
      </c>
    </row>
    <row r="27191" spans="1:8">
      <c r="A27191" s="32">
        <v>44486</v>
      </c>
      <c r="B27191" s="1" t="s">
        <v>33</v>
      </c>
      <c r="C27191">
        <v>14744</v>
      </c>
      <c r="D27191">
        <v>267510</v>
      </c>
      <c r="E27191" s="31">
        <v>14821</v>
      </c>
      <c r="F27191">
        <v>163</v>
      </c>
      <c r="G27191" s="31">
        <v>83</v>
      </c>
      <c r="H27191" s="31">
        <v>1</v>
      </c>
    </row>
    <row r="27192" spans="1:8">
      <c r="A27192" s="32">
        <v>44486</v>
      </c>
      <c r="B27192" s="1" t="s">
        <v>34</v>
      </c>
      <c r="C27192">
        <v>12351</v>
      </c>
      <c r="D27192">
        <v>260315</v>
      </c>
      <c r="E27192" s="31">
        <v>12207</v>
      </c>
      <c r="F27192">
        <v>102</v>
      </c>
      <c r="G27192" s="31">
        <v>42</v>
      </c>
      <c r="H27192" s="31">
        <v>1</v>
      </c>
    </row>
    <row r="27193" spans="1:8">
      <c r="A27193" s="32">
        <v>44486</v>
      </c>
      <c r="B27193" s="1" t="s">
        <v>35</v>
      </c>
      <c r="C27193">
        <v>35794</v>
      </c>
      <c r="D27193">
        <v>428201</v>
      </c>
      <c r="E27193" s="31">
        <v>35362</v>
      </c>
      <c r="F27193">
        <v>290</v>
      </c>
      <c r="G27193" s="31">
        <v>136</v>
      </c>
      <c r="H27193" s="31">
        <v>6</v>
      </c>
    </row>
    <row r="27194" spans="1:8">
      <c r="A27194" s="32">
        <v>44486</v>
      </c>
      <c r="B27194" s="1" t="s">
        <v>36</v>
      </c>
      <c r="C27194">
        <v>201755</v>
      </c>
      <c r="D27194">
        <v>3577698</v>
      </c>
      <c r="E27194" s="31">
        <v>196030</v>
      </c>
      <c r="F27194">
        <v>3023</v>
      </c>
      <c r="G27194" s="31">
        <v>1132</v>
      </c>
      <c r="H27194" s="31">
        <v>146</v>
      </c>
    </row>
    <row r="27195" spans="1:8">
      <c r="A27195" s="32">
        <v>44486</v>
      </c>
      <c r="B27195" s="1" t="s">
        <v>37</v>
      </c>
      <c r="C27195">
        <v>78127</v>
      </c>
      <c r="D27195">
        <v>761078</v>
      </c>
      <c r="E27195" s="31">
        <v>76370</v>
      </c>
      <c r="F27195">
        <v>1392</v>
      </c>
      <c r="G27195" s="31">
        <v>365</v>
      </c>
      <c r="H27195" s="31">
        <v>12</v>
      </c>
    </row>
    <row r="27196" spans="1:8">
      <c r="A27196" s="32">
        <v>44486</v>
      </c>
      <c r="B27196" s="1" t="s">
        <v>38</v>
      </c>
      <c r="C27196">
        <v>15820</v>
      </c>
      <c r="D27196">
        <v>253223</v>
      </c>
      <c r="E27196" s="31">
        <v>15572</v>
      </c>
      <c r="F27196">
        <v>149</v>
      </c>
      <c r="G27196" s="31">
        <v>99</v>
      </c>
      <c r="H27196" s="31">
        <v>2</v>
      </c>
    </row>
    <row r="27197" spans="1:8">
      <c r="A27197" s="32">
        <v>44486</v>
      </c>
      <c r="B27197" s="1" t="s">
        <v>39</v>
      </c>
      <c r="C27197">
        <v>5284</v>
      </c>
      <c r="D27197">
        <v>65750</v>
      </c>
      <c r="E27197" s="31">
        <v>5111</v>
      </c>
      <c r="F27197">
        <v>62</v>
      </c>
      <c r="G27197" s="31">
        <v>7</v>
      </c>
      <c r="H27197" s="31">
        <v>1</v>
      </c>
    </row>
    <row r="27198" spans="1:8">
      <c r="A27198" s="32">
        <v>44486</v>
      </c>
      <c r="B27198" s="1" t="s">
        <v>40</v>
      </c>
      <c r="C27198">
        <v>1659</v>
      </c>
      <c r="D27198">
        <v>149655</v>
      </c>
      <c r="E27198" s="31">
        <v>1622</v>
      </c>
      <c r="F27198">
        <v>5</v>
      </c>
      <c r="G27198" s="31">
        <v>7</v>
      </c>
      <c r="H27198" s="31">
        <v>0</v>
      </c>
    </row>
    <row r="27199" spans="1:8">
      <c r="A27199" s="32">
        <v>44486</v>
      </c>
      <c r="B27199" s="1" t="s">
        <v>41</v>
      </c>
      <c r="C27199">
        <v>1661</v>
      </c>
      <c r="D27199">
        <v>55806</v>
      </c>
      <c r="E27199" s="31">
        <v>1626</v>
      </c>
      <c r="F27199">
        <v>5</v>
      </c>
      <c r="G27199" s="31">
        <v>30</v>
      </c>
      <c r="H27199" s="31">
        <v>0</v>
      </c>
    </row>
    <row r="27200" spans="1:8">
      <c r="A27200" s="32">
        <v>44486</v>
      </c>
      <c r="B27200" s="1" t="s">
        <v>42</v>
      </c>
      <c r="C27200">
        <v>15222</v>
      </c>
      <c r="D27200">
        <v>268198</v>
      </c>
      <c r="E27200" s="31">
        <v>15000</v>
      </c>
      <c r="F27200">
        <v>136</v>
      </c>
      <c r="G27200" s="31">
        <v>66</v>
      </c>
      <c r="H27200" s="31">
        <v>2</v>
      </c>
    </row>
    <row r="27201" spans="1:8">
      <c r="A27201" s="32">
        <v>44486</v>
      </c>
      <c r="B27201" s="1" t="s">
        <v>43</v>
      </c>
      <c r="C27201">
        <v>21934</v>
      </c>
      <c r="D27201">
        <v>905700</v>
      </c>
      <c r="E27201" s="31">
        <v>21586</v>
      </c>
      <c r="F27201">
        <v>199</v>
      </c>
      <c r="G27201" s="31">
        <v>149</v>
      </c>
      <c r="H27201" s="31">
        <v>2</v>
      </c>
    </row>
    <row r="27202" spans="1:8">
      <c r="A27202" s="32">
        <v>44486</v>
      </c>
      <c r="B27202" s="1" t="s">
        <v>44</v>
      </c>
      <c r="C27202">
        <v>5687</v>
      </c>
      <c r="D27202">
        <v>189336</v>
      </c>
      <c r="E27202" s="31">
        <v>5534</v>
      </c>
      <c r="F27202">
        <v>92</v>
      </c>
      <c r="G27202" s="31">
        <v>61</v>
      </c>
      <c r="H27202" s="31">
        <v>0</v>
      </c>
    </row>
    <row r="27203" spans="1:8">
      <c r="A27203" s="32">
        <v>44486</v>
      </c>
      <c r="B27203" s="1" t="s">
        <v>45</v>
      </c>
      <c r="C27203">
        <v>3283</v>
      </c>
      <c r="D27203">
        <v>105433</v>
      </c>
      <c r="E27203" s="31">
        <v>3209</v>
      </c>
      <c r="F27203">
        <v>65</v>
      </c>
      <c r="G27203" s="31">
        <v>9</v>
      </c>
      <c r="H27203" s="31">
        <v>0</v>
      </c>
    </row>
    <row r="27204" spans="1:8">
      <c r="A27204" s="32">
        <v>44486</v>
      </c>
      <c r="B27204" s="1" t="s">
        <v>46</v>
      </c>
      <c r="C27204">
        <v>4696</v>
      </c>
      <c r="D27204">
        <v>130942</v>
      </c>
      <c r="E27204" s="31">
        <v>4651</v>
      </c>
      <c r="F27204">
        <v>38</v>
      </c>
      <c r="G27204" s="31">
        <v>7</v>
      </c>
      <c r="H27204" s="31">
        <v>0</v>
      </c>
    </row>
    <row r="27205" spans="1:8">
      <c r="A27205" s="32">
        <v>44486</v>
      </c>
      <c r="B27205" s="1" t="s">
        <v>47</v>
      </c>
      <c r="C27205">
        <v>5313</v>
      </c>
      <c r="D27205">
        <v>155526</v>
      </c>
      <c r="E27205" s="31">
        <v>5150</v>
      </c>
      <c r="F27205">
        <v>82</v>
      </c>
      <c r="G27205" s="31">
        <v>81</v>
      </c>
      <c r="H27205" s="31">
        <v>1</v>
      </c>
    </row>
    <row r="27206" spans="1:8">
      <c r="A27206" s="32">
        <v>44486</v>
      </c>
      <c r="B27206" s="1" t="s">
        <v>48</v>
      </c>
      <c r="C27206">
        <v>4135</v>
      </c>
      <c r="D27206">
        <v>99174</v>
      </c>
      <c r="E27206" s="31">
        <v>4084</v>
      </c>
      <c r="F27206">
        <v>32</v>
      </c>
      <c r="G27206" s="31">
        <v>19</v>
      </c>
      <c r="H27206" s="31">
        <v>1</v>
      </c>
    </row>
    <row r="27207" spans="1:8">
      <c r="A27207" s="32">
        <v>44486</v>
      </c>
      <c r="B27207" s="1" t="s">
        <v>49</v>
      </c>
      <c r="C27207">
        <v>74306</v>
      </c>
      <c r="D27207">
        <v>1272447</v>
      </c>
      <c r="E27207" s="31">
        <v>73330</v>
      </c>
      <c r="F27207">
        <v>619</v>
      </c>
      <c r="G27207" s="31">
        <v>343</v>
      </c>
      <c r="H27207" s="31">
        <v>12</v>
      </c>
    </row>
    <row r="27208" spans="1:8">
      <c r="A27208" s="32">
        <v>44486</v>
      </c>
      <c r="B27208" s="1" t="s">
        <v>50</v>
      </c>
      <c r="C27208">
        <v>5809</v>
      </c>
      <c r="D27208">
        <v>105617</v>
      </c>
      <c r="E27208" s="31">
        <v>5808</v>
      </c>
      <c r="F27208">
        <v>30</v>
      </c>
      <c r="G27208" s="31">
        <v>21</v>
      </c>
      <c r="H27208" s="31">
        <v>0</v>
      </c>
    </row>
    <row r="27209" spans="1:8">
      <c r="A27209" s="32">
        <v>44486</v>
      </c>
      <c r="B27209" s="1" t="s">
        <v>51</v>
      </c>
      <c r="C27209">
        <v>6076</v>
      </c>
      <c r="D27209">
        <v>182312</v>
      </c>
      <c r="E27209" s="31">
        <v>5955</v>
      </c>
      <c r="F27209">
        <v>73</v>
      </c>
      <c r="G27209" s="31">
        <v>48</v>
      </c>
      <c r="H27209" s="31">
        <v>0</v>
      </c>
    </row>
    <row r="27210" spans="1:8">
      <c r="A27210" s="32">
        <v>44486</v>
      </c>
      <c r="B27210" s="1" t="s">
        <v>52</v>
      </c>
      <c r="C27210">
        <v>14355</v>
      </c>
      <c r="D27210">
        <v>123612</v>
      </c>
      <c r="E27210" s="31">
        <v>14184</v>
      </c>
      <c r="F27210">
        <v>136</v>
      </c>
      <c r="G27210" s="31">
        <v>35</v>
      </c>
      <c r="H27210" s="31">
        <v>2</v>
      </c>
    </row>
    <row r="27211" spans="1:8">
      <c r="A27211" s="32">
        <v>44486</v>
      </c>
      <c r="B27211" s="1" t="s">
        <v>53</v>
      </c>
      <c r="C27211">
        <v>8180</v>
      </c>
      <c r="D27211">
        <v>269224</v>
      </c>
      <c r="E27211" s="31">
        <v>8071</v>
      </c>
      <c r="F27211">
        <v>84</v>
      </c>
      <c r="G27211" s="31">
        <v>25</v>
      </c>
      <c r="H27211" s="31">
        <v>0</v>
      </c>
    </row>
    <row r="27212" spans="1:8">
      <c r="A27212" s="32">
        <v>44486</v>
      </c>
      <c r="B27212" s="1" t="s">
        <v>54</v>
      </c>
      <c r="C27212">
        <v>6150</v>
      </c>
      <c r="D27212">
        <v>72948</v>
      </c>
      <c r="E27212" s="31">
        <v>6079</v>
      </c>
      <c r="F27212">
        <v>41</v>
      </c>
      <c r="G27212" s="31">
        <v>12</v>
      </c>
      <c r="H27212" s="31">
        <v>0</v>
      </c>
    </row>
    <row r="27213" spans="1:8">
      <c r="A27213" s="32">
        <v>44486</v>
      </c>
      <c r="B27213" s="1" t="s">
        <v>55</v>
      </c>
      <c r="C27213">
        <v>9096</v>
      </c>
      <c r="D27213">
        <v>169287</v>
      </c>
      <c r="E27213" s="31">
        <v>9072</v>
      </c>
      <c r="F27213">
        <v>65</v>
      </c>
      <c r="G27213" s="31">
        <v>25</v>
      </c>
      <c r="H27213" s="31">
        <v>0</v>
      </c>
    </row>
    <row r="27214" spans="1:8">
      <c r="A27214" s="32">
        <v>44486</v>
      </c>
      <c r="B27214" s="1" t="s">
        <v>56</v>
      </c>
      <c r="C27214">
        <v>50043</v>
      </c>
      <c r="D27214">
        <v>400252</v>
      </c>
      <c r="E27214" s="31">
        <v>49404</v>
      </c>
      <c r="F27214">
        <v>362</v>
      </c>
      <c r="G27214" s="31">
        <v>245</v>
      </c>
      <c r="H27214" s="31">
        <v>3</v>
      </c>
    </row>
    <row r="27215" spans="1:8">
      <c r="A27215" s="32">
        <v>44487</v>
      </c>
      <c r="B27215" s="1" t="s">
        <v>7</v>
      </c>
      <c r="C27215">
        <v>60619</v>
      </c>
      <c r="D27215">
        <v>1133813</v>
      </c>
      <c r="E27215" s="31">
        <v>58916</v>
      </c>
      <c r="F27215">
        <v>1469</v>
      </c>
      <c r="G27215" s="31">
        <v>233</v>
      </c>
      <c r="H27215" s="31">
        <v>1</v>
      </c>
    </row>
    <row r="27216" spans="1:8">
      <c r="A27216" s="32">
        <v>44487</v>
      </c>
      <c r="B27216" s="1" t="s">
        <v>11</v>
      </c>
      <c r="C27216">
        <v>5870</v>
      </c>
      <c r="D27216">
        <v>91344</v>
      </c>
      <c r="E27216" s="31">
        <v>5690</v>
      </c>
      <c r="F27216">
        <v>38</v>
      </c>
      <c r="G27216" s="31">
        <v>142</v>
      </c>
      <c r="H27216" s="31">
        <v>1</v>
      </c>
    </row>
    <row r="27217" spans="1:8">
      <c r="A27217" s="32">
        <v>44487</v>
      </c>
      <c r="B27217" s="1" t="s">
        <v>12</v>
      </c>
      <c r="C27217">
        <v>3486</v>
      </c>
      <c r="D27217">
        <v>123775</v>
      </c>
      <c r="E27217" s="31">
        <v>3432</v>
      </c>
      <c r="F27217">
        <v>53</v>
      </c>
      <c r="G27217" s="31">
        <v>1</v>
      </c>
      <c r="H27217" s="31">
        <v>0</v>
      </c>
    </row>
    <row r="27218" spans="1:8">
      <c r="A27218" s="32">
        <v>44487</v>
      </c>
      <c r="B27218" s="1" t="s">
        <v>13</v>
      </c>
      <c r="C27218">
        <v>16253</v>
      </c>
      <c r="D27218">
        <v>243973</v>
      </c>
      <c r="E27218" s="31">
        <v>16115</v>
      </c>
      <c r="F27218">
        <v>118</v>
      </c>
      <c r="G27218" s="31">
        <v>20</v>
      </c>
      <c r="H27218" s="31">
        <v>1</v>
      </c>
    </row>
    <row r="27219" spans="1:8">
      <c r="A27219" s="32">
        <v>44487</v>
      </c>
      <c r="B27219" s="1" t="s">
        <v>14</v>
      </c>
      <c r="C27219">
        <v>1894</v>
      </c>
      <c r="D27219">
        <v>26799</v>
      </c>
      <c r="E27219" s="31">
        <v>1864</v>
      </c>
      <c r="F27219">
        <v>27</v>
      </c>
      <c r="G27219" s="31">
        <v>3</v>
      </c>
      <c r="H27219" s="31">
        <v>0</v>
      </c>
    </row>
    <row r="27220" spans="1:8">
      <c r="A27220" s="32">
        <v>44487</v>
      </c>
      <c r="B27220" s="1" t="s">
        <v>15</v>
      </c>
      <c r="C27220">
        <v>3532</v>
      </c>
      <c r="D27220">
        <v>100802</v>
      </c>
      <c r="E27220" s="31">
        <v>3457</v>
      </c>
      <c r="F27220">
        <v>56</v>
      </c>
      <c r="G27220" s="31">
        <v>19</v>
      </c>
      <c r="H27220" s="31">
        <v>0</v>
      </c>
    </row>
    <row r="27221" spans="1:8">
      <c r="A27221" s="32">
        <v>44487</v>
      </c>
      <c r="B27221" s="1" t="s">
        <v>16</v>
      </c>
      <c r="C27221">
        <v>9479</v>
      </c>
      <c r="D27221">
        <v>417629</v>
      </c>
      <c r="E27221" s="31">
        <v>9289</v>
      </c>
      <c r="F27221">
        <v>175</v>
      </c>
      <c r="G27221" s="31">
        <v>15</v>
      </c>
      <c r="H27221" s="31">
        <v>2</v>
      </c>
    </row>
    <row r="27222" spans="1:8">
      <c r="A27222" s="32">
        <v>44487</v>
      </c>
      <c r="B27222" s="1" t="s">
        <v>17</v>
      </c>
      <c r="C27222">
        <v>24357</v>
      </c>
      <c r="D27222">
        <v>40462</v>
      </c>
      <c r="E27222" s="31">
        <v>24064</v>
      </c>
      <c r="F27222">
        <v>218</v>
      </c>
      <c r="G27222" s="31">
        <v>75</v>
      </c>
      <c r="H27222" s="31">
        <v>7</v>
      </c>
    </row>
    <row r="27223" spans="1:8">
      <c r="A27223" s="32">
        <v>44487</v>
      </c>
      <c r="B27223" s="1" t="s">
        <v>18</v>
      </c>
      <c r="C27223">
        <v>15419</v>
      </c>
      <c r="D27223">
        <v>488860</v>
      </c>
      <c r="E27223" s="31">
        <v>15246</v>
      </c>
      <c r="F27223">
        <v>116</v>
      </c>
      <c r="G27223" s="31">
        <v>57</v>
      </c>
      <c r="H27223" s="31">
        <v>2</v>
      </c>
    </row>
    <row r="27224" spans="1:8">
      <c r="A27224" s="32">
        <v>44487</v>
      </c>
      <c r="B27224" s="1" t="s">
        <v>19</v>
      </c>
      <c r="C27224">
        <v>16698</v>
      </c>
      <c r="D27224">
        <v>303003</v>
      </c>
      <c r="E27224" s="31">
        <v>16479</v>
      </c>
      <c r="F27224">
        <v>175</v>
      </c>
      <c r="G27224" s="31">
        <v>44</v>
      </c>
      <c r="H27224" s="31">
        <v>3</v>
      </c>
    </row>
    <row r="27225" spans="1:8">
      <c r="A27225" s="32">
        <v>44487</v>
      </c>
      <c r="B27225" s="1" t="s">
        <v>20</v>
      </c>
      <c r="C27225">
        <v>115452</v>
      </c>
      <c r="D27225">
        <v>1481497</v>
      </c>
      <c r="E27225" s="31">
        <v>114133</v>
      </c>
      <c r="F27225">
        <v>1025</v>
      </c>
      <c r="G27225" s="31">
        <v>294</v>
      </c>
      <c r="H27225" s="31">
        <v>24</v>
      </c>
    </row>
    <row r="27226" spans="1:8">
      <c r="A27226" s="32">
        <v>44487</v>
      </c>
      <c r="B27226" s="1" t="s">
        <v>21</v>
      </c>
      <c r="C27226">
        <v>100192</v>
      </c>
      <c r="D27226">
        <v>1093992</v>
      </c>
      <c r="E27226" s="31">
        <v>98923</v>
      </c>
      <c r="F27226">
        <v>1017</v>
      </c>
      <c r="G27226" s="31">
        <v>247</v>
      </c>
      <c r="H27226" s="31">
        <v>12</v>
      </c>
    </row>
    <row r="27227" spans="1:8">
      <c r="A27227" s="32">
        <v>44487</v>
      </c>
      <c r="B27227" s="1" t="s">
        <v>22</v>
      </c>
      <c r="C27227">
        <v>377228</v>
      </c>
      <c r="D27227">
        <v>3726965</v>
      </c>
      <c r="E27227" s="31">
        <v>373349</v>
      </c>
      <c r="F27227">
        <v>3095</v>
      </c>
      <c r="G27227" s="31">
        <v>784</v>
      </c>
      <c r="H27227" s="31">
        <v>31</v>
      </c>
    </row>
    <row r="27228" spans="1:8">
      <c r="A27228" s="32">
        <v>44487</v>
      </c>
      <c r="B27228" s="1" t="s">
        <v>23</v>
      </c>
      <c r="C27228">
        <v>168714</v>
      </c>
      <c r="D27228">
        <v>1630375</v>
      </c>
      <c r="E27228" s="31">
        <v>167029</v>
      </c>
      <c r="F27228">
        <v>1296</v>
      </c>
      <c r="G27228" s="31">
        <v>389</v>
      </c>
      <c r="H27228" s="31">
        <v>14</v>
      </c>
    </row>
    <row r="27229" spans="1:8">
      <c r="A27229" s="32">
        <v>44487</v>
      </c>
      <c r="B27229" s="1" t="s">
        <v>24</v>
      </c>
      <c r="C27229">
        <v>7971</v>
      </c>
      <c r="D27229">
        <v>291885</v>
      </c>
      <c r="E27229" s="31">
        <v>7884</v>
      </c>
      <c r="F27229">
        <v>61</v>
      </c>
      <c r="G27229" s="31">
        <v>26</v>
      </c>
      <c r="H27229" s="31">
        <v>1</v>
      </c>
    </row>
    <row r="27230" spans="1:8">
      <c r="A27230" s="32">
        <v>44487</v>
      </c>
      <c r="B27230" s="1" t="s">
        <v>25</v>
      </c>
      <c r="C27230">
        <v>4852</v>
      </c>
      <c r="D27230">
        <v>117196</v>
      </c>
      <c r="E27230" s="31">
        <v>4774</v>
      </c>
      <c r="F27230">
        <v>51</v>
      </c>
      <c r="G27230" s="31">
        <v>27</v>
      </c>
      <c r="H27230" s="31">
        <v>0</v>
      </c>
    </row>
    <row r="27231" spans="1:8">
      <c r="A27231" s="32">
        <v>44487</v>
      </c>
      <c r="B27231" s="1" t="s">
        <v>26</v>
      </c>
      <c r="C27231">
        <v>7935</v>
      </c>
      <c r="D27231">
        <v>197546</v>
      </c>
      <c r="E27231" s="31">
        <v>7753</v>
      </c>
      <c r="F27231">
        <v>129</v>
      </c>
      <c r="G27231" s="31">
        <v>31</v>
      </c>
      <c r="H27231" s="31">
        <v>1</v>
      </c>
    </row>
    <row r="27232" spans="1:8">
      <c r="A27232" s="32">
        <v>44487</v>
      </c>
      <c r="B27232" s="1" t="s">
        <v>27</v>
      </c>
      <c r="C27232">
        <v>3099</v>
      </c>
      <c r="D27232">
        <v>117946</v>
      </c>
      <c r="E27232" s="31">
        <v>3044</v>
      </c>
      <c r="F27232">
        <v>37</v>
      </c>
      <c r="G27232" s="31">
        <v>18</v>
      </c>
      <c r="H27232" s="31">
        <v>0</v>
      </c>
    </row>
    <row r="27233" spans="1:8">
      <c r="A27233" s="32">
        <v>44487</v>
      </c>
      <c r="B27233" s="1" t="s">
        <v>28</v>
      </c>
      <c r="C27233">
        <v>5146</v>
      </c>
      <c r="D27233">
        <v>116608</v>
      </c>
      <c r="E27233" s="31">
        <v>5110</v>
      </c>
      <c r="F27233">
        <v>29</v>
      </c>
      <c r="G27233" s="31">
        <v>8</v>
      </c>
      <c r="H27233" s="31">
        <v>0</v>
      </c>
    </row>
    <row r="27234" spans="1:8">
      <c r="A27234" s="32">
        <v>44487</v>
      </c>
      <c r="B27234" s="1" t="s">
        <v>29</v>
      </c>
      <c r="C27234">
        <v>8833</v>
      </c>
      <c r="D27234">
        <v>323581</v>
      </c>
      <c r="E27234" s="31">
        <v>8756</v>
      </c>
      <c r="F27234">
        <v>96</v>
      </c>
      <c r="G27234" s="31">
        <v>36</v>
      </c>
      <c r="H27234" s="31">
        <v>0</v>
      </c>
    </row>
    <row r="27235" spans="1:8">
      <c r="A27235" s="32">
        <v>44487</v>
      </c>
      <c r="B27235" s="1" t="s">
        <v>30</v>
      </c>
      <c r="C27235">
        <v>19028</v>
      </c>
      <c r="D27235">
        <v>416823</v>
      </c>
      <c r="E27235" s="31">
        <v>18893</v>
      </c>
      <c r="F27235">
        <v>217</v>
      </c>
      <c r="G27235" s="31">
        <v>125</v>
      </c>
      <c r="H27235" s="31">
        <v>2</v>
      </c>
    </row>
    <row r="27236" spans="1:8">
      <c r="A27236" s="32">
        <v>44487</v>
      </c>
      <c r="B27236" s="1" t="s">
        <v>31</v>
      </c>
      <c r="C27236">
        <v>26718</v>
      </c>
      <c r="D27236">
        <v>632965</v>
      </c>
      <c r="E27236" s="31">
        <v>26401</v>
      </c>
      <c r="F27236">
        <v>209</v>
      </c>
      <c r="G27236" s="31">
        <v>33</v>
      </c>
      <c r="H27236" s="31">
        <v>0</v>
      </c>
    </row>
    <row r="27237" spans="1:8">
      <c r="A27237" s="32">
        <v>44487</v>
      </c>
      <c r="B27237" s="1" t="s">
        <v>32</v>
      </c>
      <c r="C27237">
        <v>106086</v>
      </c>
      <c r="D27237">
        <v>1337065</v>
      </c>
      <c r="E27237" s="31">
        <v>104569</v>
      </c>
      <c r="F27237">
        <v>1153</v>
      </c>
      <c r="G27237" s="31">
        <v>364</v>
      </c>
      <c r="H27237" s="31">
        <v>7</v>
      </c>
    </row>
    <row r="27238" spans="1:8">
      <c r="A27238" s="32">
        <v>44487</v>
      </c>
      <c r="B27238" s="1" t="s">
        <v>33</v>
      </c>
      <c r="C27238">
        <v>14744</v>
      </c>
      <c r="D27238">
        <v>267510</v>
      </c>
      <c r="E27238" s="31">
        <v>14830</v>
      </c>
      <c r="F27238">
        <v>163</v>
      </c>
      <c r="G27238" s="31">
        <v>74</v>
      </c>
      <c r="H27238" s="31">
        <v>1</v>
      </c>
    </row>
    <row r="27239" spans="1:8">
      <c r="A27239" s="32">
        <v>44487</v>
      </c>
      <c r="B27239" s="1" t="s">
        <v>34</v>
      </c>
      <c r="C27239">
        <v>12354</v>
      </c>
      <c r="D27239">
        <v>260549</v>
      </c>
      <c r="E27239" s="31">
        <v>12216</v>
      </c>
      <c r="F27239">
        <v>102</v>
      </c>
      <c r="G27239" s="31">
        <v>36</v>
      </c>
      <c r="H27239" s="31">
        <v>1</v>
      </c>
    </row>
    <row r="27240" spans="1:8">
      <c r="A27240" s="32">
        <v>44487</v>
      </c>
      <c r="B27240" s="1" t="s">
        <v>35</v>
      </c>
      <c r="C27240">
        <v>35796</v>
      </c>
      <c r="D27240">
        <v>428282</v>
      </c>
      <c r="E27240" s="31">
        <v>35382</v>
      </c>
      <c r="F27240">
        <v>290</v>
      </c>
      <c r="G27240" s="31">
        <v>122</v>
      </c>
      <c r="H27240" s="31">
        <v>5</v>
      </c>
    </row>
    <row r="27241" spans="1:8">
      <c r="A27241" s="32">
        <v>44487</v>
      </c>
      <c r="B27241" s="1" t="s">
        <v>36</v>
      </c>
      <c r="C27241">
        <v>201784</v>
      </c>
      <c r="D27241">
        <v>3584924</v>
      </c>
      <c r="E27241" s="31">
        <v>196108</v>
      </c>
      <c r="F27241">
        <v>3027</v>
      </c>
      <c r="G27241" s="31">
        <v>1086</v>
      </c>
      <c r="H27241" s="31">
        <v>141</v>
      </c>
    </row>
    <row r="27242" spans="1:8">
      <c r="A27242" s="32">
        <v>44487</v>
      </c>
      <c r="B27242" s="1" t="s">
        <v>37</v>
      </c>
      <c r="C27242">
        <v>78157</v>
      </c>
      <c r="D27242">
        <v>763165</v>
      </c>
      <c r="E27242" s="31">
        <v>76429</v>
      </c>
      <c r="F27242">
        <v>1392</v>
      </c>
      <c r="G27242" s="31">
        <v>336</v>
      </c>
      <c r="H27242" s="31">
        <v>12</v>
      </c>
    </row>
    <row r="27243" spans="1:8">
      <c r="A27243" s="32">
        <v>44487</v>
      </c>
      <c r="B27243" s="1" t="s">
        <v>38</v>
      </c>
      <c r="C27243">
        <v>15824</v>
      </c>
      <c r="D27243">
        <v>254356</v>
      </c>
      <c r="E27243" s="31">
        <v>15580</v>
      </c>
      <c r="F27243">
        <v>149</v>
      </c>
      <c r="G27243" s="31">
        <v>95</v>
      </c>
      <c r="H27243" s="31">
        <v>2</v>
      </c>
    </row>
    <row r="27244" spans="1:8">
      <c r="A27244" s="32">
        <v>44487</v>
      </c>
      <c r="B27244" s="1" t="s">
        <v>39</v>
      </c>
      <c r="C27244">
        <v>5284</v>
      </c>
      <c r="D27244">
        <v>65794</v>
      </c>
      <c r="E27244" s="31">
        <v>5111</v>
      </c>
      <c r="F27244">
        <v>62</v>
      </c>
      <c r="G27244" s="31">
        <v>7</v>
      </c>
      <c r="H27244" s="31">
        <v>1</v>
      </c>
    </row>
    <row r="27245" spans="1:8">
      <c r="A27245" s="32">
        <v>44487</v>
      </c>
      <c r="B27245" s="1" t="s">
        <v>40</v>
      </c>
      <c r="C27245">
        <v>1659</v>
      </c>
      <c r="D27245">
        <v>149673</v>
      </c>
      <c r="E27245" s="31">
        <v>1622</v>
      </c>
      <c r="F27245">
        <v>5</v>
      </c>
      <c r="G27245" s="31">
        <v>7</v>
      </c>
      <c r="H27245" s="31">
        <v>0</v>
      </c>
    </row>
    <row r="27246" spans="1:8">
      <c r="A27246" s="32">
        <v>44487</v>
      </c>
      <c r="B27246" s="1" t="s">
        <v>41</v>
      </c>
      <c r="C27246">
        <v>1661</v>
      </c>
      <c r="D27246">
        <v>55806</v>
      </c>
      <c r="E27246" s="31">
        <v>1626</v>
      </c>
      <c r="F27246">
        <v>5</v>
      </c>
      <c r="G27246" s="31">
        <v>30</v>
      </c>
      <c r="H27246" s="31">
        <v>0</v>
      </c>
    </row>
    <row r="27247" spans="1:8">
      <c r="A27247" s="32">
        <v>44487</v>
      </c>
      <c r="B27247" s="1" t="s">
        <v>42</v>
      </c>
      <c r="C27247">
        <v>15226</v>
      </c>
      <c r="D27247">
        <v>268198</v>
      </c>
      <c r="E27247" s="31">
        <v>15000</v>
      </c>
      <c r="F27247">
        <v>136</v>
      </c>
      <c r="G27247" s="31">
        <v>66</v>
      </c>
      <c r="H27247" s="31">
        <v>2</v>
      </c>
    </row>
    <row r="27248" spans="1:8">
      <c r="A27248" s="32">
        <v>44487</v>
      </c>
      <c r="B27248" s="1" t="s">
        <v>43</v>
      </c>
      <c r="C27248">
        <v>21950</v>
      </c>
      <c r="D27248">
        <v>905700</v>
      </c>
      <c r="E27248" s="31">
        <v>21593</v>
      </c>
      <c r="F27248">
        <v>199</v>
      </c>
      <c r="G27248" s="31">
        <v>158</v>
      </c>
      <c r="H27248" s="31">
        <v>1</v>
      </c>
    </row>
    <row r="27249" spans="1:8">
      <c r="A27249" s="32">
        <v>44487</v>
      </c>
      <c r="B27249" s="1" t="s">
        <v>44</v>
      </c>
      <c r="C27249">
        <v>5691</v>
      </c>
      <c r="D27249">
        <v>189336</v>
      </c>
      <c r="E27249" s="31">
        <v>5539</v>
      </c>
      <c r="F27249">
        <v>92</v>
      </c>
      <c r="G27249" s="31">
        <v>60</v>
      </c>
      <c r="H27249" s="31">
        <v>0</v>
      </c>
    </row>
    <row r="27250" spans="1:8">
      <c r="A27250" s="32">
        <v>44487</v>
      </c>
      <c r="B27250" s="1" t="s">
        <v>45</v>
      </c>
      <c r="C27250">
        <v>3283</v>
      </c>
      <c r="D27250">
        <v>105453</v>
      </c>
      <c r="E27250" s="31">
        <v>3210</v>
      </c>
      <c r="F27250">
        <v>65</v>
      </c>
      <c r="G27250" s="31">
        <v>8</v>
      </c>
      <c r="H27250" s="31">
        <v>0</v>
      </c>
    </row>
    <row r="27251" spans="1:8">
      <c r="A27251" s="32">
        <v>44487</v>
      </c>
      <c r="B27251" s="1" t="s">
        <v>46</v>
      </c>
      <c r="C27251">
        <v>4696</v>
      </c>
      <c r="D27251">
        <v>130958</v>
      </c>
      <c r="E27251" s="31">
        <v>4651</v>
      </c>
      <c r="F27251">
        <v>38</v>
      </c>
      <c r="G27251" s="31">
        <v>7</v>
      </c>
      <c r="H27251" s="31">
        <v>0</v>
      </c>
    </row>
    <row r="27252" spans="1:8">
      <c r="A27252" s="32">
        <v>44487</v>
      </c>
      <c r="B27252" s="1" t="s">
        <v>47</v>
      </c>
      <c r="C27252">
        <v>5315</v>
      </c>
      <c r="D27252">
        <v>155595</v>
      </c>
      <c r="E27252" s="31">
        <v>5157</v>
      </c>
      <c r="F27252">
        <v>82</v>
      </c>
      <c r="G27252" s="31">
        <v>76</v>
      </c>
      <c r="H27252" s="31">
        <v>1</v>
      </c>
    </row>
    <row r="27253" spans="1:8">
      <c r="A27253" s="32">
        <v>44487</v>
      </c>
      <c r="B27253" s="1" t="s">
        <v>48</v>
      </c>
      <c r="C27253">
        <v>4143</v>
      </c>
      <c r="D27253">
        <v>100524</v>
      </c>
      <c r="E27253" s="31">
        <v>4085</v>
      </c>
      <c r="F27253">
        <v>32</v>
      </c>
      <c r="G27253" s="31">
        <v>26</v>
      </c>
      <c r="H27253" s="31">
        <v>1</v>
      </c>
    </row>
    <row r="27254" spans="1:8">
      <c r="A27254" s="32">
        <v>44487</v>
      </c>
      <c r="B27254" s="1" t="s">
        <v>49</v>
      </c>
      <c r="C27254">
        <v>74314</v>
      </c>
      <c r="D27254">
        <v>1273522</v>
      </c>
      <c r="E27254" s="31">
        <v>73351</v>
      </c>
      <c r="F27254">
        <v>620</v>
      </c>
      <c r="G27254" s="31">
        <v>336</v>
      </c>
      <c r="H27254" s="31">
        <v>11</v>
      </c>
    </row>
    <row r="27255" spans="1:8">
      <c r="A27255" s="32">
        <v>44487</v>
      </c>
      <c r="B27255" s="1" t="s">
        <v>50</v>
      </c>
      <c r="C27255">
        <v>5814</v>
      </c>
      <c r="D27255">
        <v>105677</v>
      </c>
      <c r="E27255" s="31">
        <v>5814</v>
      </c>
      <c r="F27255">
        <v>30</v>
      </c>
      <c r="G27255" s="31">
        <v>18</v>
      </c>
      <c r="H27255" s="31">
        <v>0</v>
      </c>
    </row>
    <row r="27256" spans="1:8">
      <c r="A27256" s="32">
        <v>44487</v>
      </c>
      <c r="B27256" s="1" t="s">
        <v>51</v>
      </c>
      <c r="C27256">
        <v>6078</v>
      </c>
      <c r="D27256">
        <v>182417</v>
      </c>
      <c r="E27256" s="31">
        <v>5958</v>
      </c>
      <c r="F27256">
        <v>73</v>
      </c>
      <c r="G27256" s="31">
        <v>47</v>
      </c>
      <c r="H27256" s="31">
        <v>0</v>
      </c>
    </row>
    <row r="27257" spans="1:8">
      <c r="A27257" s="32">
        <v>44487</v>
      </c>
      <c r="B27257" s="1" t="s">
        <v>52</v>
      </c>
      <c r="C27257">
        <v>14376</v>
      </c>
      <c r="D27257">
        <v>123612</v>
      </c>
      <c r="E27257" s="31">
        <v>14185</v>
      </c>
      <c r="F27257">
        <v>136</v>
      </c>
      <c r="G27257" s="31">
        <v>55</v>
      </c>
      <c r="H27257" s="31">
        <v>2</v>
      </c>
    </row>
    <row r="27258" spans="1:8">
      <c r="A27258" s="32">
        <v>44487</v>
      </c>
      <c r="B27258" s="1" t="s">
        <v>53</v>
      </c>
      <c r="C27258">
        <v>8180</v>
      </c>
      <c r="D27258">
        <v>269267</v>
      </c>
      <c r="E27258" s="31">
        <v>8072</v>
      </c>
      <c r="F27258">
        <v>84</v>
      </c>
      <c r="G27258" s="31">
        <v>24</v>
      </c>
      <c r="H27258" s="31">
        <v>0</v>
      </c>
    </row>
    <row r="27259" spans="1:8">
      <c r="A27259" s="32">
        <v>44487</v>
      </c>
      <c r="B27259" s="1" t="s">
        <v>54</v>
      </c>
      <c r="C27259">
        <v>6150</v>
      </c>
      <c r="D27259">
        <v>73008</v>
      </c>
      <c r="E27259" s="31">
        <v>6079</v>
      </c>
      <c r="F27259">
        <v>41</v>
      </c>
      <c r="G27259" s="31">
        <v>12</v>
      </c>
      <c r="H27259" s="31">
        <v>0</v>
      </c>
    </row>
    <row r="27260" spans="1:8">
      <c r="A27260" s="32">
        <v>44487</v>
      </c>
      <c r="B27260" s="1" t="s">
        <v>55</v>
      </c>
      <c r="C27260">
        <v>9096</v>
      </c>
      <c r="D27260">
        <v>169340</v>
      </c>
      <c r="E27260" s="31">
        <v>9073</v>
      </c>
      <c r="F27260">
        <v>65</v>
      </c>
      <c r="G27260" s="31">
        <v>24</v>
      </c>
      <c r="H27260" s="31">
        <v>0</v>
      </c>
    </row>
    <row r="27261" spans="1:8">
      <c r="A27261" s="32">
        <v>44487</v>
      </c>
      <c r="B27261" s="1" t="s">
        <v>56</v>
      </c>
      <c r="C27261">
        <v>50059</v>
      </c>
      <c r="D27261">
        <v>401073</v>
      </c>
      <c r="E27261" s="31">
        <v>49424</v>
      </c>
      <c r="F27261">
        <v>365</v>
      </c>
      <c r="G27261" s="31">
        <v>243</v>
      </c>
      <c r="H27261" s="31">
        <v>4</v>
      </c>
    </row>
    <row r="27262" spans="1:8">
      <c r="A27262" s="32">
        <v>44488</v>
      </c>
      <c r="B27262" s="1" t="s">
        <v>7</v>
      </c>
      <c r="C27262">
        <v>60631</v>
      </c>
      <c r="D27262">
        <v>1135347</v>
      </c>
      <c r="E27262" s="31">
        <v>58939</v>
      </c>
      <c r="F27262">
        <v>1469</v>
      </c>
      <c r="G27262" s="31">
        <v>234</v>
      </c>
      <c r="H27262" s="31">
        <v>1</v>
      </c>
    </row>
    <row r="27263" spans="1:8">
      <c r="A27263" s="32">
        <v>44488</v>
      </c>
      <c r="B27263" s="1" t="s">
        <v>11</v>
      </c>
      <c r="C27263">
        <v>5876</v>
      </c>
      <c r="D27263">
        <v>91716</v>
      </c>
      <c r="E27263" s="31">
        <v>5716</v>
      </c>
      <c r="F27263">
        <v>38</v>
      </c>
      <c r="G27263" s="31">
        <v>122</v>
      </c>
      <c r="H27263" s="31">
        <v>1</v>
      </c>
    </row>
    <row r="27264" spans="1:8">
      <c r="A27264" s="32">
        <v>44488</v>
      </c>
      <c r="B27264" s="1" t="s">
        <v>12</v>
      </c>
      <c r="C27264">
        <v>3486</v>
      </c>
      <c r="D27264">
        <v>123944</v>
      </c>
      <c r="E27264" s="31">
        <v>3433</v>
      </c>
      <c r="F27264">
        <v>53</v>
      </c>
      <c r="G27264" s="31">
        <v>0</v>
      </c>
      <c r="H27264" s="31">
        <v>0</v>
      </c>
    </row>
    <row r="27265" spans="1:8">
      <c r="A27265" s="32">
        <v>44488</v>
      </c>
      <c r="B27265" s="1" t="s">
        <v>13</v>
      </c>
      <c r="C27265">
        <v>16253</v>
      </c>
      <c r="D27265">
        <v>244312</v>
      </c>
      <c r="E27265" s="31">
        <v>16119</v>
      </c>
      <c r="F27265">
        <v>118</v>
      </c>
      <c r="G27265" s="31">
        <v>16</v>
      </c>
      <c r="H27265" s="31">
        <v>1</v>
      </c>
    </row>
    <row r="27266" spans="1:8">
      <c r="A27266" s="32">
        <v>44488</v>
      </c>
      <c r="B27266" s="1" t="s">
        <v>14</v>
      </c>
      <c r="C27266">
        <v>1894</v>
      </c>
      <c r="D27266">
        <v>26799</v>
      </c>
      <c r="E27266" s="31">
        <v>1865</v>
      </c>
      <c r="F27266">
        <v>27</v>
      </c>
      <c r="G27266" s="31">
        <v>2</v>
      </c>
      <c r="H27266" s="31">
        <v>0</v>
      </c>
    </row>
    <row r="27267" spans="1:8">
      <c r="A27267" s="32">
        <v>44488</v>
      </c>
      <c r="B27267" s="1" t="s">
        <v>15</v>
      </c>
      <c r="C27267">
        <v>3541</v>
      </c>
      <c r="D27267">
        <v>100880</v>
      </c>
      <c r="E27267" s="31">
        <v>3458</v>
      </c>
      <c r="F27267">
        <v>56</v>
      </c>
      <c r="G27267" s="31">
        <v>27</v>
      </c>
      <c r="H27267" s="31">
        <v>0</v>
      </c>
    </row>
    <row r="27268" spans="1:8">
      <c r="A27268" s="32">
        <v>44488</v>
      </c>
      <c r="B27268" s="1" t="s">
        <v>16</v>
      </c>
      <c r="C27268">
        <v>9479</v>
      </c>
      <c r="D27268">
        <v>418831</v>
      </c>
      <c r="E27268" s="31">
        <v>9291</v>
      </c>
      <c r="F27268">
        <v>175</v>
      </c>
      <c r="G27268" s="31">
        <v>13</v>
      </c>
      <c r="H27268" s="31">
        <v>2</v>
      </c>
    </row>
    <row r="27269" spans="1:8">
      <c r="A27269" s="32">
        <v>44488</v>
      </c>
      <c r="B27269" s="1" t="s">
        <v>17</v>
      </c>
      <c r="C27269">
        <v>24363</v>
      </c>
      <c r="D27269">
        <v>40462</v>
      </c>
      <c r="E27269" s="31">
        <v>24070</v>
      </c>
      <c r="F27269">
        <v>218</v>
      </c>
      <c r="G27269" s="31">
        <v>75</v>
      </c>
      <c r="H27269" s="31">
        <v>6</v>
      </c>
    </row>
    <row r="27270" spans="1:8">
      <c r="A27270" s="32">
        <v>44488</v>
      </c>
      <c r="B27270" s="1" t="s">
        <v>18</v>
      </c>
      <c r="C27270">
        <v>15425</v>
      </c>
      <c r="D27270">
        <v>489236</v>
      </c>
      <c r="E27270" s="31">
        <v>15255</v>
      </c>
      <c r="F27270">
        <v>116</v>
      </c>
      <c r="G27270" s="31">
        <v>54</v>
      </c>
      <c r="H27270" s="31">
        <v>2</v>
      </c>
    </row>
    <row r="27271" spans="1:8">
      <c r="A27271" s="32">
        <v>44488</v>
      </c>
      <c r="B27271" s="1" t="s">
        <v>19</v>
      </c>
      <c r="C27271">
        <v>16705</v>
      </c>
      <c r="D27271">
        <v>304008</v>
      </c>
      <c r="E27271" s="31">
        <v>16482</v>
      </c>
      <c r="F27271">
        <v>176</v>
      </c>
      <c r="G27271" s="31">
        <v>47</v>
      </c>
      <c r="H27271" s="31">
        <v>2</v>
      </c>
    </row>
    <row r="27272" spans="1:8">
      <c r="A27272" s="32">
        <v>44488</v>
      </c>
      <c r="B27272" s="1" t="s">
        <v>20</v>
      </c>
      <c r="C27272">
        <v>115469</v>
      </c>
      <c r="D27272">
        <v>1485670</v>
      </c>
      <c r="E27272" s="31">
        <v>114159</v>
      </c>
      <c r="F27272">
        <v>1027</v>
      </c>
      <c r="G27272" s="31">
        <v>283</v>
      </c>
      <c r="H27272" s="31">
        <v>22</v>
      </c>
    </row>
    <row r="27273" spans="1:8">
      <c r="A27273" s="32">
        <v>44488</v>
      </c>
      <c r="B27273" s="1" t="s">
        <v>21</v>
      </c>
      <c r="C27273">
        <v>100204</v>
      </c>
      <c r="D27273">
        <v>1097289</v>
      </c>
      <c r="E27273" s="31">
        <v>98952</v>
      </c>
      <c r="F27273">
        <v>1020</v>
      </c>
      <c r="G27273" s="31">
        <v>222</v>
      </c>
      <c r="H27273" s="31">
        <v>11</v>
      </c>
    </row>
    <row r="27274" spans="1:8">
      <c r="A27274" s="32">
        <v>44488</v>
      </c>
      <c r="B27274" s="1" t="s">
        <v>22</v>
      </c>
      <c r="C27274">
        <v>377264</v>
      </c>
      <c r="D27274">
        <v>3735775</v>
      </c>
      <c r="E27274" s="31">
        <v>373425</v>
      </c>
      <c r="F27274">
        <v>3108</v>
      </c>
      <c r="G27274" s="31">
        <v>731</v>
      </c>
      <c r="H27274" s="31">
        <v>26</v>
      </c>
    </row>
    <row r="27275" spans="1:8">
      <c r="A27275" s="32">
        <v>44488</v>
      </c>
      <c r="B27275" s="1" t="s">
        <v>23</v>
      </c>
      <c r="C27275">
        <v>168724</v>
      </c>
      <c r="D27275">
        <v>1634292</v>
      </c>
      <c r="E27275" s="31">
        <v>167085</v>
      </c>
      <c r="F27275">
        <v>1297</v>
      </c>
      <c r="G27275" s="31">
        <v>342</v>
      </c>
      <c r="H27275" s="31">
        <v>14</v>
      </c>
    </row>
    <row r="27276" spans="1:8">
      <c r="A27276" s="32">
        <v>44488</v>
      </c>
      <c r="B27276" s="1" t="s">
        <v>24</v>
      </c>
      <c r="C27276">
        <v>7972</v>
      </c>
      <c r="D27276">
        <v>292841</v>
      </c>
      <c r="E27276" s="31">
        <v>7886</v>
      </c>
      <c r="F27276">
        <v>61</v>
      </c>
      <c r="G27276" s="31">
        <v>25</v>
      </c>
      <c r="H27276" s="31">
        <v>0</v>
      </c>
    </row>
    <row r="27277" spans="1:8">
      <c r="A27277" s="32">
        <v>44488</v>
      </c>
      <c r="B27277" s="1" t="s">
        <v>25</v>
      </c>
      <c r="C27277">
        <v>4852</v>
      </c>
      <c r="D27277">
        <v>117489</v>
      </c>
      <c r="E27277" s="31">
        <v>4785</v>
      </c>
      <c r="F27277">
        <v>51</v>
      </c>
      <c r="G27277" s="31">
        <v>16</v>
      </c>
      <c r="H27277" s="31">
        <v>0</v>
      </c>
    </row>
    <row r="27278" spans="1:8">
      <c r="A27278" s="32">
        <v>44488</v>
      </c>
      <c r="B27278" s="1" t="s">
        <v>26</v>
      </c>
      <c r="C27278">
        <v>7936</v>
      </c>
      <c r="D27278">
        <v>197662</v>
      </c>
      <c r="E27278" s="31">
        <v>7760</v>
      </c>
      <c r="F27278">
        <v>129</v>
      </c>
      <c r="G27278" s="31">
        <v>25</v>
      </c>
      <c r="H27278" s="31">
        <v>1</v>
      </c>
    </row>
    <row r="27279" spans="1:8">
      <c r="A27279" s="32">
        <v>44488</v>
      </c>
      <c r="B27279" s="1" t="s">
        <v>27</v>
      </c>
      <c r="C27279">
        <v>3101</v>
      </c>
      <c r="D27279">
        <v>118622</v>
      </c>
      <c r="E27279" s="31">
        <v>3051</v>
      </c>
      <c r="F27279">
        <v>37</v>
      </c>
      <c r="G27279" s="31">
        <v>13</v>
      </c>
      <c r="H27279" s="31">
        <v>0</v>
      </c>
    </row>
    <row r="27280" spans="1:8">
      <c r="A27280" s="32">
        <v>44488</v>
      </c>
      <c r="B27280" s="1" t="s">
        <v>28</v>
      </c>
      <c r="C27280">
        <v>5148</v>
      </c>
      <c r="D27280">
        <v>116608</v>
      </c>
      <c r="E27280" s="31">
        <v>5112</v>
      </c>
      <c r="F27280">
        <v>29</v>
      </c>
      <c r="G27280" s="31">
        <v>7</v>
      </c>
      <c r="H27280" s="31">
        <v>0</v>
      </c>
    </row>
    <row r="27281" spans="1:8">
      <c r="A27281" s="32">
        <v>44488</v>
      </c>
      <c r="B27281" s="1" t="s">
        <v>29</v>
      </c>
      <c r="C27281">
        <v>8837</v>
      </c>
      <c r="D27281">
        <v>325261</v>
      </c>
      <c r="E27281" s="31">
        <v>8760</v>
      </c>
      <c r="F27281">
        <v>96</v>
      </c>
      <c r="G27281" s="31">
        <v>36</v>
      </c>
      <c r="H27281" s="31">
        <v>0</v>
      </c>
    </row>
    <row r="27282" spans="1:8">
      <c r="A27282" s="32">
        <v>44488</v>
      </c>
      <c r="B27282" s="1" t="s">
        <v>30</v>
      </c>
      <c r="C27282">
        <v>19038</v>
      </c>
      <c r="D27282">
        <v>418468</v>
      </c>
      <c r="E27282" s="31">
        <v>18920</v>
      </c>
      <c r="F27282">
        <v>217</v>
      </c>
      <c r="G27282" s="31">
        <v>108</v>
      </c>
      <c r="H27282" s="31">
        <v>2</v>
      </c>
    </row>
    <row r="27283" spans="1:8">
      <c r="A27283" s="32">
        <v>44488</v>
      </c>
      <c r="B27283" s="1" t="s">
        <v>31</v>
      </c>
      <c r="C27283">
        <v>26720</v>
      </c>
      <c r="D27283">
        <v>635179</v>
      </c>
      <c r="E27283" s="31">
        <v>26401</v>
      </c>
      <c r="F27283">
        <v>209</v>
      </c>
      <c r="G27283" s="31">
        <v>40</v>
      </c>
      <c r="H27283" s="31">
        <v>0</v>
      </c>
    </row>
    <row r="27284" spans="1:8">
      <c r="A27284" s="32">
        <v>44488</v>
      </c>
      <c r="B27284" s="1" t="s">
        <v>32</v>
      </c>
      <c r="C27284">
        <v>106096</v>
      </c>
      <c r="D27284">
        <v>1340144</v>
      </c>
      <c r="E27284" s="31">
        <v>104603</v>
      </c>
      <c r="F27284">
        <v>1153</v>
      </c>
      <c r="G27284" s="31">
        <v>340</v>
      </c>
      <c r="H27284" s="31">
        <v>7</v>
      </c>
    </row>
    <row r="27285" spans="1:8">
      <c r="A27285" s="32">
        <v>44488</v>
      </c>
      <c r="B27285" s="1" t="s">
        <v>33</v>
      </c>
      <c r="C27285">
        <v>14746</v>
      </c>
      <c r="D27285">
        <v>267510</v>
      </c>
      <c r="E27285" s="31">
        <v>14842</v>
      </c>
      <c r="F27285">
        <v>163</v>
      </c>
      <c r="G27285" s="31">
        <v>64</v>
      </c>
      <c r="H27285" s="31">
        <v>1</v>
      </c>
    </row>
    <row r="27286" spans="1:8">
      <c r="A27286" s="32">
        <v>44488</v>
      </c>
      <c r="B27286" s="1" t="s">
        <v>34</v>
      </c>
      <c r="C27286">
        <v>12359</v>
      </c>
      <c r="D27286">
        <v>261136</v>
      </c>
      <c r="E27286" s="31">
        <v>12223</v>
      </c>
      <c r="F27286">
        <v>102</v>
      </c>
      <c r="G27286" s="31">
        <v>34</v>
      </c>
      <c r="H27286" s="31">
        <v>1</v>
      </c>
    </row>
    <row r="27287" spans="1:8">
      <c r="A27287" s="32">
        <v>44488</v>
      </c>
      <c r="B27287" s="1" t="s">
        <v>35</v>
      </c>
      <c r="C27287">
        <v>35803</v>
      </c>
      <c r="D27287">
        <v>429097</v>
      </c>
      <c r="E27287" s="31">
        <v>35404</v>
      </c>
      <c r="F27287">
        <v>290</v>
      </c>
      <c r="G27287" s="31">
        <v>102</v>
      </c>
      <c r="H27287" s="31">
        <v>3</v>
      </c>
    </row>
    <row r="27288" spans="1:8">
      <c r="A27288" s="32">
        <v>44488</v>
      </c>
      <c r="B27288" s="1" t="s">
        <v>36</v>
      </c>
      <c r="C27288">
        <v>201867</v>
      </c>
      <c r="D27288">
        <v>3588617</v>
      </c>
      <c r="E27288" s="31">
        <v>196305</v>
      </c>
      <c r="F27288">
        <v>3030</v>
      </c>
      <c r="G27288" s="31">
        <v>988</v>
      </c>
      <c r="H27288" s="31">
        <v>138</v>
      </c>
    </row>
    <row r="27289" spans="1:8">
      <c r="A27289" s="32">
        <v>44488</v>
      </c>
      <c r="B27289" s="1" t="s">
        <v>37</v>
      </c>
      <c r="C27289">
        <v>78165</v>
      </c>
      <c r="D27289">
        <v>764176</v>
      </c>
      <c r="E27289" s="31">
        <v>76479</v>
      </c>
      <c r="F27289">
        <v>1394</v>
      </c>
      <c r="G27289" s="31">
        <v>294</v>
      </c>
      <c r="H27289" s="31">
        <v>9</v>
      </c>
    </row>
    <row r="27290" spans="1:8">
      <c r="A27290" s="32">
        <v>44488</v>
      </c>
      <c r="B27290" s="1" t="s">
        <v>38</v>
      </c>
      <c r="C27290">
        <v>15828</v>
      </c>
      <c r="D27290">
        <v>255101</v>
      </c>
      <c r="E27290" s="31">
        <v>15594</v>
      </c>
      <c r="F27290">
        <v>149</v>
      </c>
      <c r="G27290" s="31">
        <v>85</v>
      </c>
      <c r="H27290" s="31">
        <v>2</v>
      </c>
    </row>
    <row r="27291" spans="1:8">
      <c r="A27291" s="32">
        <v>44488</v>
      </c>
      <c r="B27291" s="1" t="s">
        <v>39</v>
      </c>
      <c r="C27291">
        <v>5285</v>
      </c>
      <c r="D27291">
        <v>65821</v>
      </c>
      <c r="E27291" s="31">
        <v>5112</v>
      </c>
      <c r="F27291">
        <v>62</v>
      </c>
      <c r="G27291" s="31">
        <v>7</v>
      </c>
      <c r="H27291" s="31">
        <v>1</v>
      </c>
    </row>
    <row r="27292" spans="1:8">
      <c r="A27292" s="32">
        <v>44488</v>
      </c>
      <c r="B27292" s="1" t="s">
        <v>40</v>
      </c>
      <c r="C27292">
        <v>1661</v>
      </c>
      <c r="D27292">
        <v>150459</v>
      </c>
      <c r="E27292" s="31">
        <v>1624</v>
      </c>
      <c r="F27292">
        <v>5</v>
      </c>
      <c r="G27292" s="31">
        <v>7</v>
      </c>
      <c r="H27292" s="31">
        <v>0</v>
      </c>
    </row>
    <row r="27293" spans="1:8">
      <c r="A27293" s="32">
        <v>44488</v>
      </c>
      <c r="B27293" s="1" t="s">
        <v>41</v>
      </c>
      <c r="C27293">
        <v>1663</v>
      </c>
      <c r="D27293">
        <v>55806</v>
      </c>
      <c r="E27293" s="31">
        <v>1626</v>
      </c>
      <c r="F27293">
        <v>5</v>
      </c>
      <c r="G27293" s="31">
        <v>32</v>
      </c>
      <c r="H27293" s="31">
        <v>0</v>
      </c>
    </row>
    <row r="27294" spans="1:8">
      <c r="A27294" s="32">
        <v>44488</v>
      </c>
      <c r="B27294" s="1" t="s">
        <v>42</v>
      </c>
      <c r="C27294">
        <v>15235</v>
      </c>
      <c r="D27294">
        <v>268198</v>
      </c>
      <c r="E27294" s="31">
        <v>15000</v>
      </c>
      <c r="F27294">
        <v>136</v>
      </c>
      <c r="G27294" s="31">
        <v>66</v>
      </c>
      <c r="H27294" s="31">
        <v>2</v>
      </c>
    </row>
    <row r="27295" spans="1:8">
      <c r="A27295" s="32">
        <v>44488</v>
      </c>
      <c r="B27295" s="1" t="s">
        <v>43</v>
      </c>
      <c r="C27295">
        <v>21956</v>
      </c>
      <c r="D27295">
        <v>905700</v>
      </c>
      <c r="E27295" s="31">
        <v>21605</v>
      </c>
      <c r="F27295">
        <v>199</v>
      </c>
      <c r="G27295" s="31">
        <v>152</v>
      </c>
      <c r="H27295" s="31">
        <v>1</v>
      </c>
    </row>
    <row r="27296" spans="1:8">
      <c r="A27296" s="32">
        <v>44488</v>
      </c>
      <c r="B27296" s="1" t="s">
        <v>44</v>
      </c>
      <c r="C27296">
        <v>5694</v>
      </c>
      <c r="D27296">
        <v>189336</v>
      </c>
      <c r="E27296" s="31">
        <v>5549</v>
      </c>
      <c r="F27296">
        <v>92</v>
      </c>
      <c r="G27296" s="31">
        <v>53</v>
      </c>
      <c r="H27296" s="31">
        <v>0</v>
      </c>
    </row>
    <row r="27297" spans="1:8">
      <c r="A27297" s="32">
        <v>44488</v>
      </c>
      <c r="B27297" s="1" t="s">
        <v>45</v>
      </c>
      <c r="C27297">
        <v>3283</v>
      </c>
      <c r="D27297">
        <v>105928</v>
      </c>
      <c r="E27297" s="31">
        <v>3211</v>
      </c>
      <c r="F27297">
        <v>65</v>
      </c>
      <c r="G27297" s="31">
        <v>7</v>
      </c>
      <c r="H27297" s="31">
        <v>0</v>
      </c>
    </row>
    <row r="27298" spans="1:8">
      <c r="A27298" s="32">
        <v>44488</v>
      </c>
      <c r="B27298" s="1" t="s">
        <v>46</v>
      </c>
      <c r="C27298">
        <v>4697</v>
      </c>
      <c r="D27298">
        <v>131090</v>
      </c>
      <c r="E27298" s="31">
        <v>4651</v>
      </c>
      <c r="F27298">
        <v>38</v>
      </c>
      <c r="G27298" s="31">
        <v>8</v>
      </c>
      <c r="H27298" s="31">
        <v>0</v>
      </c>
    </row>
    <row r="27299" spans="1:8">
      <c r="A27299" s="32">
        <v>44488</v>
      </c>
      <c r="B27299" s="1" t="s">
        <v>47</v>
      </c>
      <c r="C27299">
        <v>5319</v>
      </c>
      <c r="D27299">
        <v>155615</v>
      </c>
      <c r="E27299" s="31">
        <v>5173</v>
      </c>
      <c r="F27299">
        <v>82</v>
      </c>
      <c r="G27299" s="31">
        <v>64</v>
      </c>
      <c r="H27299" s="31">
        <v>1</v>
      </c>
    </row>
    <row r="27300" spans="1:8">
      <c r="A27300" s="32">
        <v>44488</v>
      </c>
      <c r="B27300" s="1" t="s">
        <v>48</v>
      </c>
      <c r="C27300">
        <v>4145</v>
      </c>
      <c r="D27300">
        <v>100552</v>
      </c>
      <c r="E27300" s="31">
        <v>4087</v>
      </c>
      <c r="F27300">
        <v>32</v>
      </c>
      <c r="G27300" s="31">
        <v>26</v>
      </c>
      <c r="H27300" s="31">
        <v>1</v>
      </c>
    </row>
    <row r="27301" spans="1:8">
      <c r="A27301" s="32">
        <v>44488</v>
      </c>
      <c r="B27301" s="1" t="s">
        <v>49</v>
      </c>
      <c r="C27301">
        <v>74324</v>
      </c>
      <c r="D27301">
        <v>1277335</v>
      </c>
      <c r="E27301" s="31">
        <v>73370</v>
      </c>
      <c r="F27301">
        <v>620</v>
      </c>
      <c r="G27301" s="31">
        <v>324</v>
      </c>
      <c r="H27301" s="31">
        <v>10</v>
      </c>
    </row>
    <row r="27302" spans="1:8">
      <c r="A27302" s="32">
        <v>44488</v>
      </c>
      <c r="B27302" s="1" t="s">
        <v>50</v>
      </c>
      <c r="C27302">
        <v>5818</v>
      </c>
      <c r="D27302">
        <v>106083</v>
      </c>
      <c r="E27302" s="31">
        <v>5817</v>
      </c>
      <c r="F27302">
        <v>30</v>
      </c>
      <c r="G27302" s="31">
        <v>21</v>
      </c>
      <c r="H27302" s="31">
        <v>0</v>
      </c>
    </row>
    <row r="27303" spans="1:8">
      <c r="A27303" s="32">
        <v>44488</v>
      </c>
      <c r="B27303" s="1" t="s">
        <v>51</v>
      </c>
      <c r="C27303">
        <v>6084</v>
      </c>
      <c r="D27303">
        <v>183017</v>
      </c>
      <c r="E27303" s="31">
        <v>5964</v>
      </c>
      <c r="F27303">
        <v>73</v>
      </c>
      <c r="G27303" s="31">
        <v>47</v>
      </c>
      <c r="H27303" s="31">
        <v>0</v>
      </c>
    </row>
    <row r="27304" spans="1:8">
      <c r="A27304" s="32">
        <v>44488</v>
      </c>
      <c r="B27304" s="1" t="s">
        <v>52</v>
      </c>
      <c r="C27304">
        <v>14376</v>
      </c>
      <c r="D27304">
        <v>123713</v>
      </c>
      <c r="E27304" s="31">
        <v>14195</v>
      </c>
      <c r="F27304">
        <v>136</v>
      </c>
      <c r="G27304" s="31">
        <v>45</v>
      </c>
      <c r="H27304" s="31">
        <v>2</v>
      </c>
    </row>
    <row r="27305" spans="1:8">
      <c r="A27305" s="32">
        <v>44488</v>
      </c>
      <c r="B27305" s="1" t="s">
        <v>53</v>
      </c>
      <c r="C27305">
        <v>8180</v>
      </c>
      <c r="D27305">
        <v>270723</v>
      </c>
      <c r="E27305" s="31">
        <v>8082</v>
      </c>
      <c r="F27305">
        <v>84</v>
      </c>
      <c r="G27305" s="31">
        <v>14</v>
      </c>
      <c r="H27305" s="31">
        <v>0</v>
      </c>
    </row>
    <row r="27306" spans="1:8">
      <c r="A27306" s="32">
        <v>44488</v>
      </c>
      <c r="B27306" s="1" t="s">
        <v>54</v>
      </c>
      <c r="C27306">
        <v>6150</v>
      </c>
      <c r="D27306">
        <v>73019</v>
      </c>
      <c r="E27306" s="31">
        <v>6086</v>
      </c>
      <c r="F27306">
        <v>41</v>
      </c>
      <c r="G27306" s="31">
        <v>7</v>
      </c>
      <c r="H27306" s="31">
        <v>0</v>
      </c>
    </row>
    <row r="27307" spans="1:8">
      <c r="A27307" s="32">
        <v>44488</v>
      </c>
      <c r="B27307" s="1" t="s">
        <v>55</v>
      </c>
      <c r="C27307">
        <v>9097</v>
      </c>
      <c r="D27307">
        <v>169532</v>
      </c>
      <c r="E27307" s="31">
        <v>9076</v>
      </c>
      <c r="F27307">
        <v>65</v>
      </c>
      <c r="G27307" s="31">
        <v>21</v>
      </c>
      <c r="H27307" s="31">
        <v>0</v>
      </c>
    </row>
    <row r="27308" spans="1:8">
      <c r="A27308" s="32">
        <v>44488</v>
      </c>
      <c r="B27308" s="1" t="s">
        <v>56</v>
      </c>
      <c r="C27308">
        <v>50088</v>
      </c>
      <c r="D27308">
        <v>402079</v>
      </c>
      <c r="E27308" s="31">
        <v>49444</v>
      </c>
      <c r="F27308">
        <v>365</v>
      </c>
      <c r="G27308" s="31">
        <v>251</v>
      </c>
      <c r="H27308" s="31">
        <v>6</v>
      </c>
    </row>
    <row r="27309" spans="1:8">
      <c r="A27309" s="32">
        <v>44489</v>
      </c>
      <c r="B27309" s="1" t="s">
        <v>7</v>
      </c>
      <c r="C27309">
        <v>60645</v>
      </c>
      <c r="D27309">
        <v>1138363</v>
      </c>
      <c r="E27309" s="31">
        <v>58961</v>
      </c>
      <c r="F27309">
        <v>1469</v>
      </c>
      <c r="G27309" s="31">
        <v>223</v>
      </c>
      <c r="H27309" s="31">
        <v>1</v>
      </c>
    </row>
    <row r="27310" spans="1:8">
      <c r="A27310" s="32">
        <v>44489</v>
      </c>
      <c r="B27310" s="1" t="s">
        <v>11</v>
      </c>
      <c r="C27310">
        <v>5877</v>
      </c>
      <c r="D27310">
        <v>92129</v>
      </c>
      <c r="E27310" s="31">
        <v>5736</v>
      </c>
      <c r="F27310">
        <v>38</v>
      </c>
      <c r="G27310" s="31">
        <v>103</v>
      </c>
      <c r="H27310" s="31">
        <v>1</v>
      </c>
    </row>
    <row r="27311" spans="1:8">
      <c r="A27311" s="32">
        <v>44489</v>
      </c>
      <c r="B27311" s="1" t="s">
        <v>12</v>
      </c>
      <c r="C27311">
        <v>3486</v>
      </c>
      <c r="D27311">
        <v>124158</v>
      </c>
      <c r="E27311" s="31">
        <v>3433</v>
      </c>
      <c r="F27311">
        <v>53</v>
      </c>
      <c r="G27311" s="31">
        <v>0</v>
      </c>
      <c r="H27311" s="31">
        <v>0</v>
      </c>
    </row>
    <row r="27312" spans="1:8">
      <c r="A27312" s="32">
        <v>44489</v>
      </c>
      <c r="B27312" s="1" t="s">
        <v>13</v>
      </c>
      <c r="C27312">
        <v>16253</v>
      </c>
      <c r="D27312">
        <v>244937</v>
      </c>
      <c r="E27312" s="31">
        <v>16121</v>
      </c>
      <c r="F27312">
        <v>118</v>
      </c>
      <c r="G27312" s="31">
        <v>14</v>
      </c>
      <c r="H27312" s="31">
        <v>1</v>
      </c>
    </row>
    <row r="27313" spans="1:8">
      <c r="A27313" s="32">
        <v>44489</v>
      </c>
      <c r="B27313" s="1" t="s">
        <v>14</v>
      </c>
      <c r="C27313">
        <v>1895</v>
      </c>
      <c r="D27313">
        <v>26800</v>
      </c>
      <c r="E27313" s="31">
        <v>1866</v>
      </c>
      <c r="F27313">
        <v>27</v>
      </c>
      <c r="G27313" s="31">
        <v>2</v>
      </c>
      <c r="H27313" s="31">
        <v>0</v>
      </c>
    </row>
    <row r="27314" spans="1:8">
      <c r="A27314" s="32">
        <v>44489</v>
      </c>
      <c r="B27314" s="1" t="s">
        <v>15</v>
      </c>
      <c r="C27314">
        <v>3542</v>
      </c>
      <c r="D27314">
        <v>101032</v>
      </c>
      <c r="E27314" s="31">
        <v>3461</v>
      </c>
      <c r="F27314">
        <v>56</v>
      </c>
      <c r="G27314" s="31">
        <v>25</v>
      </c>
      <c r="H27314" s="31">
        <v>0</v>
      </c>
    </row>
    <row r="27315" spans="1:8">
      <c r="A27315" s="32">
        <v>44489</v>
      </c>
      <c r="B27315" s="1" t="s">
        <v>16</v>
      </c>
      <c r="C27315">
        <v>9479</v>
      </c>
      <c r="D27315">
        <v>419647</v>
      </c>
      <c r="E27315" s="31">
        <v>9291</v>
      </c>
      <c r="F27315">
        <v>175</v>
      </c>
      <c r="G27315" s="31">
        <v>13</v>
      </c>
      <c r="H27315" s="31">
        <v>2</v>
      </c>
    </row>
    <row r="27316" spans="1:8">
      <c r="A27316" s="32">
        <v>44489</v>
      </c>
      <c r="B27316" s="1" t="s">
        <v>17</v>
      </c>
      <c r="C27316">
        <v>24370</v>
      </c>
      <c r="D27316">
        <v>40462</v>
      </c>
      <c r="E27316" s="31">
        <v>24088</v>
      </c>
      <c r="F27316">
        <v>218</v>
      </c>
      <c r="G27316" s="31">
        <v>64</v>
      </c>
      <c r="H27316" s="31">
        <v>5</v>
      </c>
    </row>
    <row r="27317" spans="1:8">
      <c r="A27317" s="32">
        <v>44489</v>
      </c>
      <c r="B27317" s="1" t="s">
        <v>18</v>
      </c>
      <c r="C27317">
        <v>15430</v>
      </c>
      <c r="D27317">
        <v>490828</v>
      </c>
      <c r="E27317" s="31">
        <v>15267</v>
      </c>
      <c r="F27317">
        <v>116</v>
      </c>
      <c r="G27317" s="31">
        <v>47</v>
      </c>
      <c r="H27317" s="31">
        <v>2</v>
      </c>
    </row>
    <row r="27318" spans="1:8">
      <c r="A27318" s="32">
        <v>44489</v>
      </c>
      <c r="B27318" s="1" t="s">
        <v>19</v>
      </c>
      <c r="C27318">
        <v>16711</v>
      </c>
      <c r="D27318">
        <v>304855</v>
      </c>
      <c r="E27318" s="31">
        <v>16486</v>
      </c>
      <c r="F27318">
        <v>176</v>
      </c>
      <c r="G27318" s="31">
        <v>49</v>
      </c>
      <c r="H27318" s="31">
        <v>2</v>
      </c>
    </row>
    <row r="27319" spans="1:8">
      <c r="A27319" s="32">
        <v>44489</v>
      </c>
      <c r="B27319" s="1" t="s">
        <v>20</v>
      </c>
      <c r="C27319">
        <v>115482</v>
      </c>
      <c r="D27319">
        <v>1488213</v>
      </c>
      <c r="E27319" s="31">
        <v>114192</v>
      </c>
      <c r="F27319">
        <v>1028</v>
      </c>
      <c r="G27319" s="31">
        <v>262</v>
      </c>
      <c r="H27319" s="31">
        <v>22</v>
      </c>
    </row>
    <row r="27320" spans="1:8">
      <c r="A27320" s="32">
        <v>44489</v>
      </c>
      <c r="B27320" s="1" t="s">
        <v>21</v>
      </c>
      <c r="C27320">
        <v>100217</v>
      </c>
      <c r="D27320">
        <v>1098753</v>
      </c>
      <c r="E27320" s="31">
        <v>98988</v>
      </c>
      <c r="F27320">
        <v>1020</v>
      </c>
      <c r="G27320" s="31">
        <v>194</v>
      </c>
      <c r="H27320" s="31">
        <v>6</v>
      </c>
    </row>
    <row r="27321" spans="1:8">
      <c r="A27321" s="32">
        <v>44489</v>
      </c>
      <c r="B27321" s="1" t="s">
        <v>22</v>
      </c>
      <c r="C27321">
        <v>377305</v>
      </c>
      <c r="D27321">
        <v>3744463</v>
      </c>
      <c r="E27321" s="31">
        <v>373516</v>
      </c>
      <c r="F27321">
        <v>3113</v>
      </c>
      <c r="G27321" s="31">
        <v>676</v>
      </c>
      <c r="H27321" s="31">
        <v>27</v>
      </c>
    </row>
    <row r="27322" spans="1:8">
      <c r="A27322" s="32">
        <v>44489</v>
      </c>
      <c r="B27322" s="1" t="s">
        <v>23</v>
      </c>
      <c r="C27322">
        <v>168740</v>
      </c>
      <c r="D27322">
        <v>1640356</v>
      </c>
      <c r="E27322" s="31">
        <v>167137</v>
      </c>
      <c r="F27322">
        <v>1298</v>
      </c>
      <c r="G27322" s="31">
        <v>305</v>
      </c>
      <c r="H27322" s="31">
        <v>14</v>
      </c>
    </row>
    <row r="27323" spans="1:8">
      <c r="A27323" s="32">
        <v>44489</v>
      </c>
      <c r="B27323" s="1" t="s">
        <v>24</v>
      </c>
      <c r="C27323">
        <v>7973</v>
      </c>
      <c r="D27323">
        <v>293518</v>
      </c>
      <c r="E27323" s="31">
        <v>7891</v>
      </c>
      <c r="F27323">
        <v>61</v>
      </c>
      <c r="G27323" s="31">
        <v>21</v>
      </c>
      <c r="H27323" s="31">
        <v>0</v>
      </c>
    </row>
    <row r="27324" spans="1:8">
      <c r="A27324" s="32">
        <v>44489</v>
      </c>
      <c r="B27324" s="1" t="s">
        <v>25</v>
      </c>
      <c r="C27324">
        <v>4853</v>
      </c>
      <c r="D27324">
        <v>117677</v>
      </c>
      <c r="E27324" s="31">
        <v>4788</v>
      </c>
      <c r="F27324">
        <v>51</v>
      </c>
      <c r="G27324" s="31">
        <v>14</v>
      </c>
      <c r="H27324" s="31">
        <v>0</v>
      </c>
    </row>
    <row r="27325" spans="1:8">
      <c r="A27325" s="32">
        <v>44489</v>
      </c>
      <c r="B27325" s="1" t="s">
        <v>26</v>
      </c>
      <c r="C27325">
        <v>7940</v>
      </c>
      <c r="D27325">
        <v>198167</v>
      </c>
      <c r="E27325" s="31">
        <v>7763</v>
      </c>
      <c r="F27325">
        <v>129</v>
      </c>
      <c r="G27325" s="31">
        <v>26</v>
      </c>
      <c r="H27325" s="31">
        <v>1</v>
      </c>
    </row>
    <row r="27326" spans="1:8">
      <c r="A27326" s="32">
        <v>44489</v>
      </c>
      <c r="B27326" s="1" t="s">
        <v>27</v>
      </c>
      <c r="C27326">
        <v>3102</v>
      </c>
      <c r="D27326">
        <v>118744</v>
      </c>
      <c r="E27326" s="31">
        <v>3054</v>
      </c>
      <c r="F27326">
        <v>37</v>
      </c>
      <c r="G27326" s="31">
        <v>11</v>
      </c>
      <c r="H27326" s="31">
        <v>0</v>
      </c>
    </row>
    <row r="27327" spans="1:8">
      <c r="A27327" s="32">
        <v>44489</v>
      </c>
      <c r="B27327" s="1" t="s">
        <v>28</v>
      </c>
      <c r="C27327">
        <v>5150</v>
      </c>
      <c r="D27327">
        <v>116608</v>
      </c>
      <c r="E27327" s="31">
        <v>5113</v>
      </c>
      <c r="F27327">
        <v>29</v>
      </c>
      <c r="G27327" s="31">
        <v>8</v>
      </c>
      <c r="H27327" s="31">
        <v>0</v>
      </c>
    </row>
    <row r="27328" spans="1:8">
      <c r="A27328" s="32">
        <v>44489</v>
      </c>
      <c r="B27328" s="1" t="s">
        <v>29</v>
      </c>
      <c r="C27328">
        <v>8842</v>
      </c>
      <c r="D27328">
        <v>325990</v>
      </c>
      <c r="E27328" s="31">
        <v>8765</v>
      </c>
      <c r="F27328">
        <v>96</v>
      </c>
      <c r="G27328" s="31">
        <v>36</v>
      </c>
      <c r="H27328" s="31">
        <v>0</v>
      </c>
    </row>
    <row r="27329" spans="1:8">
      <c r="A27329" s="32">
        <v>44489</v>
      </c>
      <c r="B27329" s="1" t="s">
        <v>30</v>
      </c>
      <c r="C27329">
        <v>19043</v>
      </c>
      <c r="D27329">
        <v>419541</v>
      </c>
      <c r="E27329" s="31">
        <v>18720</v>
      </c>
      <c r="F27329">
        <v>217</v>
      </c>
      <c r="G27329" s="31">
        <v>101</v>
      </c>
      <c r="H27329" s="31">
        <v>3</v>
      </c>
    </row>
    <row r="27330" spans="1:8">
      <c r="A27330" s="32">
        <v>44489</v>
      </c>
      <c r="B27330" s="1" t="s">
        <v>31</v>
      </c>
      <c r="C27330">
        <v>26723</v>
      </c>
      <c r="D27330">
        <v>637014</v>
      </c>
      <c r="E27330" s="31">
        <v>26473</v>
      </c>
      <c r="F27330">
        <v>209</v>
      </c>
      <c r="G27330" s="31">
        <v>41</v>
      </c>
      <c r="H27330" s="31">
        <v>0</v>
      </c>
    </row>
    <row r="27331" spans="1:8">
      <c r="A27331" s="32">
        <v>44489</v>
      </c>
      <c r="B27331" s="1" t="s">
        <v>32</v>
      </c>
      <c r="C27331">
        <v>106111</v>
      </c>
      <c r="D27331">
        <v>1343375</v>
      </c>
      <c r="E27331" s="31">
        <v>104658</v>
      </c>
      <c r="F27331">
        <v>1155</v>
      </c>
      <c r="G27331" s="31">
        <v>298</v>
      </c>
      <c r="H27331" s="31">
        <v>5</v>
      </c>
    </row>
    <row r="27332" spans="1:8">
      <c r="A27332" s="32">
        <v>44489</v>
      </c>
      <c r="B27332" s="1" t="s">
        <v>33</v>
      </c>
      <c r="C27332">
        <v>14750</v>
      </c>
      <c r="D27332">
        <v>267510</v>
      </c>
      <c r="E27332" s="31">
        <v>14862</v>
      </c>
      <c r="F27332">
        <v>163</v>
      </c>
      <c r="G27332" s="31">
        <v>48</v>
      </c>
      <c r="H27332" s="31">
        <v>1</v>
      </c>
    </row>
    <row r="27333" spans="1:8">
      <c r="A27333" s="32">
        <v>44489</v>
      </c>
      <c r="B27333" s="1" t="s">
        <v>34</v>
      </c>
      <c r="C27333">
        <v>12363</v>
      </c>
      <c r="D27333">
        <v>261791</v>
      </c>
      <c r="E27333" s="31">
        <v>12224</v>
      </c>
      <c r="F27333">
        <v>102</v>
      </c>
      <c r="G27333" s="31">
        <v>37</v>
      </c>
      <c r="H27333" s="31">
        <v>1</v>
      </c>
    </row>
    <row r="27334" spans="1:8">
      <c r="A27334" s="32">
        <v>44489</v>
      </c>
      <c r="B27334" s="1" t="s">
        <v>35</v>
      </c>
      <c r="C27334">
        <v>35811</v>
      </c>
      <c r="D27334">
        <v>430223</v>
      </c>
      <c r="E27334" s="31">
        <v>35425</v>
      </c>
      <c r="F27334">
        <v>290</v>
      </c>
      <c r="G27334" s="31">
        <v>88</v>
      </c>
      <c r="H27334" s="31">
        <v>2</v>
      </c>
    </row>
    <row r="27335" spans="1:8">
      <c r="A27335" s="32">
        <v>44489</v>
      </c>
      <c r="B27335" s="1" t="s">
        <v>36</v>
      </c>
      <c r="C27335">
        <v>201940</v>
      </c>
      <c r="D27335">
        <v>3597707</v>
      </c>
      <c r="E27335" s="31">
        <v>196472</v>
      </c>
      <c r="F27335">
        <v>3031</v>
      </c>
      <c r="G27335" s="31">
        <v>913</v>
      </c>
      <c r="H27335" s="31">
        <v>133</v>
      </c>
    </row>
    <row r="27336" spans="1:8">
      <c r="A27336" s="32">
        <v>44489</v>
      </c>
      <c r="B27336" s="1" t="s">
        <v>37</v>
      </c>
      <c r="C27336">
        <v>78193</v>
      </c>
      <c r="D27336">
        <v>765318</v>
      </c>
      <c r="E27336" s="31">
        <v>76518</v>
      </c>
      <c r="F27336">
        <v>1394</v>
      </c>
      <c r="G27336" s="31">
        <v>281</v>
      </c>
      <c r="H27336" s="31">
        <v>8</v>
      </c>
    </row>
    <row r="27337" spans="1:8">
      <c r="A27337" s="32">
        <v>44489</v>
      </c>
      <c r="B27337" s="1" t="s">
        <v>38</v>
      </c>
      <c r="C27337">
        <v>15839</v>
      </c>
      <c r="D27337">
        <v>255616</v>
      </c>
      <c r="E27337" s="31">
        <v>15608</v>
      </c>
      <c r="F27337">
        <v>149</v>
      </c>
      <c r="G27337" s="31">
        <v>82</v>
      </c>
      <c r="H27337" s="31">
        <v>2</v>
      </c>
    </row>
    <row r="27338" spans="1:8">
      <c r="A27338" s="32">
        <v>44489</v>
      </c>
      <c r="B27338" s="1" t="s">
        <v>39</v>
      </c>
      <c r="C27338">
        <v>5286</v>
      </c>
      <c r="D27338">
        <v>65826</v>
      </c>
      <c r="E27338" s="31">
        <v>5115</v>
      </c>
      <c r="F27338">
        <v>62</v>
      </c>
      <c r="G27338" s="31">
        <v>5</v>
      </c>
      <c r="H27338" s="31">
        <v>1</v>
      </c>
    </row>
    <row r="27339" spans="1:8">
      <c r="A27339" s="32">
        <v>44489</v>
      </c>
      <c r="B27339" s="1" t="s">
        <v>40</v>
      </c>
      <c r="C27339">
        <v>1662</v>
      </c>
      <c r="D27339">
        <v>151078</v>
      </c>
      <c r="E27339" s="31">
        <v>1624</v>
      </c>
      <c r="F27339">
        <v>5</v>
      </c>
      <c r="G27339" s="31">
        <v>8</v>
      </c>
      <c r="H27339" s="31">
        <v>0</v>
      </c>
    </row>
    <row r="27340" spans="1:8">
      <c r="A27340" s="32">
        <v>44489</v>
      </c>
      <c r="B27340" s="1" t="s">
        <v>41</v>
      </c>
      <c r="C27340">
        <v>1671</v>
      </c>
      <c r="D27340">
        <v>55806</v>
      </c>
      <c r="E27340" s="31">
        <v>1627</v>
      </c>
      <c r="F27340">
        <v>5</v>
      </c>
      <c r="G27340" s="31">
        <v>39</v>
      </c>
      <c r="H27340" s="31">
        <v>0</v>
      </c>
    </row>
    <row r="27341" spans="1:8">
      <c r="A27341" s="32">
        <v>44489</v>
      </c>
      <c r="B27341" s="1" t="s">
        <v>42</v>
      </c>
      <c r="C27341">
        <v>15243</v>
      </c>
      <c r="D27341">
        <v>268198</v>
      </c>
      <c r="E27341" s="31">
        <v>15000</v>
      </c>
      <c r="F27341">
        <v>136</v>
      </c>
      <c r="G27341" s="31">
        <v>66</v>
      </c>
      <c r="H27341" s="31">
        <v>2</v>
      </c>
    </row>
    <row r="27342" spans="1:8">
      <c r="A27342" s="32">
        <v>44489</v>
      </c>
      <c r="B27342" s="1" t="s">
        <v>43</v>
      </c>
      <c r="C27342">
        <v>21961</v>
      </c>
      <c r="D27342">
        <v>916429</v>
      </c>
      <c r="E27342" s="31">
        <v>21621</v>
      </c>
      <c r="F27342">
        <v>199</v>
      </c>
      <c r="G27342" s="31">
        <v>141</v>
      </c>
      <c r="H27342" s="31">
        <v>1</v>
      </c>
    </row>
    <row r="27343" spans="1:8">
      <c r="A27343" s="32">
        <v>44489</v>
      </c>
      <c r="B27343" s="1" t="s">
        <v>44</v>
      </c>
      <c r="C27343">
        <v>5698</v>
      </c>
      <c r="D27343">
        <v>192183</v>
      </c>
      <c r="E27343" s="31">
        <v>5560</v>
      </c>
      <c r="F27343">
        <v>92</v>
      </c>
      <c r="G27343" s="31">
        <v>46</v>
      </c>
      <c r="H27343" s="31">
        <v>0</v>
      </c>
    </row>
    <row r="27344" spans="1:8">
      <c r="A27344" s="32">
        <v>44489</v>
      </c>
      <c r="B27344" s="1" t="s">
        <v>45</v>
      </c>
      <c r="C27344">
        <v>3283</v>
      </c>
      <c r="D27344">
        <v>106160</v>
      </c>
      <c r="E27344" s="31">
        <v>3211</v>
      </c>
      <c r="F27344">
        <v>65</v>
      </c>
      <c r="G27344" s="31">
        <v>7</v>
      </c>
      <c r="H27344" s="31">
        <v>0</v>
      </c>
    </row>
    <row r="27345" spans="1:8">
      <c r="A27345" s="32">
        <v>44489</v>
      </c>
      <c r="B27345" s="1" t="s">
        <v>46</v>
      </c>
      <c r="C27345">
        <v>4697</v>
      </c>
      <c r="D27345">
        <v>131518</v>
      </c>
      <c r="E27345" s="31">
        <v>4653</v>
      </c>
      <c r="F27345">
        <v>38</v>
      </c>
      <c r="G27345" s="31">
        <v>6</v>
      </c>
      <c r="H27345" s="31">
        <v>0</v>
      </c>
    </row>
    <row r="27346" spans="1:8">
      <c r="A27346" s="32">
        <v>44489</v>
      </c>
      <c r="B27346" s="1" t="s">
        <v>47</v>
      </c>
      <c r="C27346">
        <v>5323</v>
      </c>
      <c r="D27346">
        <v>155648</v>
      </c>
      <c r="E27346" s="31">
        <v>5190</v>
      </c>
      <c r="F27346">
        <v>82</v>
      </c>
      <c r="G27346" s="31">
        <v>51</v>
      </c>
      <c r="H27346" s="31">
        <v>1</v>
      </c>
    </row>
    <row r="27347" spans="1:8">
      <c r="A27347" s="32">
        <v>44489</v>
      </c>
      <c r="B27347" s="1" t="s">
        <v>48</v>
      </c>
      <c r="C27347">
        <v>4147</v>
      </c>
      <c r="D27347">
        <v>100566</v>
      </c>
      <c r="E27347" s="31">
        <v>4087</v>
      </c>
      <c r="F27347">
        <v>32</v>
      </c>
      <c r="G27347" s="31">
        <v>28</v>
      </c>
      <c r="H27347" s="31">
        <v>1</v>
      </c>
    </row>
    <row r="27348" spans="1:8">
      <c r="A27348" s="32">
        <v>44489</v>
      </c>
      <c r="B27348" s="1" t="s">
        <v>49</v>
      </c>
      <c r="C27348">
        <v>74339</v>
      </c>
      <c r="D27348">
        <v>1280377</v>
      </c>
      <c r="E27348" s="31">
        <v>73413</v>
      </c>
      <c r="F27348">
        <v>621</v>
      </c>
      <c r="G27348" s="31">
        <v>291</v>
      </c>
      <c r="H27348" s="31">
        <v>9</v>
      </c>
    </row>
    <row r="27349" spans="1:8">
      <c r="A27349" s="32">
        <v>44489</v>
      </c>
      <c r="B27349" s="1" t="s">
        <v>50</v>
      </c>
      <c r="C27349">
        <v>5823</v>
      </c>
      <c r="D27349">
        <v>106386</v>
      </c>
      <c r="E27349" s="31">
        <v>5822</v>
      </c>
      <c r="F27349">
        <v>30</v>
      </c>
      <c r="G27349" s="31">
        <v>18</v>
      </c>
      <c r="H27349" s="31">
        <v>0</v>
      </c>
    </row>
    <row r="27350" spans="1:8">
      <c r="A27350" s="32">
        <v>44489</v>
      </c>
      <c r="B27350" s="1" t="s">
        <v>51</v>
      </c>
      <c r="C27350">
        <v>6090</v>
      </c>
      <c r="D27350">
        <v>183356</v>
      </c>
      <c r="E27350" s="31">
        <v>5969</v>
      </c>
      <c r="F27350">
        <v>73</v>
      </c>
      <c r="G27350" s="31">
        <v>48</v>
      </c>
      <c r="H27350" s="31">
        <v>0</v>
      </c>
    </row>
    <row r="27351" spans="1:8">
      <c r="A27351" s="32">
        <v>44489</v>
      </c>
      <c r="B27351" s="1" t="s">
        <v>52</v>
      </c>
      <c r="C27351">
        <v>14380</v>
      </c>
      <c r="D27351">
        <v>123881</v>
      </c>
      <c r="E27351" s="31">
        <v>14199</v>
      </c>
      <c r="F27351">
        <v>136</v>
      </c>
      <c r="G27351" s="31">
        <v>45</v>
      </c>
      <c r="H27351" s="31">
        <v>1</v>
      </c>
    </row>
    <row r="27352" spans="1:8">
      <c r="A27352" s="32">
        <v>44489</v>
      </c>
      <c r="B27352" s="1" t="s">
        <v>53</v>
      </c>
      <c r="C27352">
        <v>8182</v>
      </c>
      <c r="D27352">
        <v>271585</v>
      </c>
      <c r="E27352" s="31">
        <v>8083</v>
      </c>
      <c r="F27352">
        <v>84</v>
      </c>
      <c r="G27352" s="31">
        <v>15</v>
      </c>
      <c r="H27352" s="31">
        <v>0</v>
      </c>
    </row>
    <row r="27353" spans="1:8">
      <c r="A27353" s="32">
        <v>44489</v>
      </c>
      <c r="B27353" s="1" t="s">
        <v>54</v>
      </c>
      <c r="C27353">
        <v>6151</v>
      </c>
      <c r="D27353">
        <v>73023</v>
      </c>
      <c r="E27353" s="31">
        <v>6086</v>
      </c>
      <c r="F27353">
        <v>41</v>
      </c>
      <c r="G27353" s="31">
        <v>8</v>
      </c>
      <c r="H27353" s="31">
        <v>0</v>
      </c>
    </row>
    <row r="27354" spans="1:8">
      <c r="A27354" s="32">
        <v>44489</v>
      </c>
      <c r="B27354" s="1" t="s">
        <v>55</v>
      </c>
      <c r="C27354">
        <v>9097</v>
      </c>
      <c r="D27354">
        <v>169687</v>
      </c>
      <c r="E27354" s="31">
        <v>9010</v>
      </c>
      <c r="F27354">
        <v>65</v>
      </c>
      <c r="G27354" s="31">
        <v>22</v>
      </c>
      <c r="H27354" s="31">
        <v>0</v>
      </c>
    </row>
    <row r="27355" spans="1:8">
      <c r="A27355" s="32">
        <v>44489</v>
      </c>
      <c r="B27355" s="1" t="s">
        <v>56</v>
      </c>
      <c r="C27355">
        <v>50108</v>
      </c>
      <c r="D27355">
        <v>402612</v>
      </c>
      <c r="E27355" s="31">
        <v>49463</v>
      </c>
      <c r="F27355">
        <v>365</v>
      </c>
      <c r="G27355" s="31">
        <v>253</v>
      </c>
      <c r="H27355" s="31">
        <v>5</v>
      </c>
    </row>
    <row r="27356" spans="1:8">
      <c r="A27356" s="32">
        <v>44490</v>
      </c>
      <c r="B27356" s="1" t="s">
        <v>7</v>
      </c>
      <c r="C27356">
        <v>60656</v>
      </c>
      <c r="D27356">
        <v>1141219</v>
      </c>
      <c r="E27356" s="31">
        <v>58992</v>
      </c>
      <c r="F27356">
        <v>1469</v>
      </c>
      <c r="G27356" s="31">
        <v>215</v>
      </c>
      <c r="H27356" s="31">
        <v>1</v>
      </c>
    </row>
    <row r="27357" spans="1:8">
      <c r="A27357" s="32">
        <v>44490</v>
      </c>
      <c r="B27357" s="1" t="s">
        <v>11</v>
      </c>
      <c r="C27357">
        <v>5882</v>
      </c>
      <c r="D27357">
        <v>92430</v>
      </c>
      <c r="E27357" s="31">
        <v>5753</v>
      </c>
      <c r="F27357">
        <v>38</v>
      </c>
      <c r="G27357" s="31">
        <v>91</v>
      </c>
      <c r="H27357" s="31">
        <v>1</v>
      </c>
    </row>
    <row r="27358" spans="1:8">
      <c r="A27358" s="32">
        <v>44490</v>
      </c>
      <c r="B27358" s="1" t="s">
        <v>12</v>
      </c>
      <c r="C27358">
        <v>3486</v>
      </c>
      <c r="D27358">
        <v>124387</v>
      </c>
      <c r="E27358" s="31">
        <v>3433</v>
      </c>
      <c r="F27358">
        <v>53</v>
      </c>
      <c r="G27358" s="31">
        <v>0</v>
      </c>
      <c r="H27358" s="31">
        <v>0</v>
      </c>
    </row>
    <row r="27359" spans="1:8">
      <c r="A27359" s="32">
        <v>44490</v>
      </c>
      <c r="B27359" s="1" t="s">
        <v>13</v>
      </c>
      <c r="C27359">
        <v>16253</v>
      </c>
      <c r="D27359">
        <v>245260</v>
      </c>
      <c r="E27359" s="31">
        <v>16122</v>
      </c>
      <c r="F27359">
        <v>118</v>
      </c>
      <c r="G27359" s="31">
        <v>13</v>
      </c>
      <c r="H27359" s="31">
        <v>1</v>
      </c>
    </row>
    <row r="27360" spans="1:8">
      <c r="A27360" s="32">
        <v>44490</v>
      </c>
      <c r="B27360" s="1" t="s">
        <v>14</v>
      </c>
      <c r="C27360">
        <v>1896</v>
      </c>
      <c r="D27360">
        <v>26800</v>
      </c>
      <c r="E27360" s="31">
        <v>1867</v>
      </c>
      <c r="F27360">
        <v>27</v>
      </c>
      <c r="G27360" s="31">
        <v>2</v>
      </c>
      <c r="H27360" s="31">
        <v>0</v>
      </c>
    </row>
    <row r="27361" spans="1:8">
      <c r="A27361" s="32">
        <v>44490</v>
      </c>
      <c r="B27361" s="1" t="s">
        <v>15</v>
      </c>
      <c r="C27361">
        <v>3542</v>
      </c>
      <c r="D27361">
        <v>101268</v>
      </c>
      <c r="E27361" s="31">
        <v>3463</v>
      </c>
      <c r="F27361">
        <v>56</v>
      </c>
      <c r="G27361" s="31">
        <v>23</v>
      </c>
      <c r="H27361" s="31">
        <v>0</v>
      </c>
    </row>
    <row r="27362" spans="1:8">
      <c r="A27362" s="32">
        <v>44490</v>
      </c>
      <c r="B27362" s="1" t="s">
        <v>16</v>
      </c>
      <c r="C27362">
        <v>9479</v>
      </c>
      <c r="D27362">
        <v>420487</v>
      </c>
      <c r="E27362" s="31">
        <v>9292</v>
      </c>
      <c r="F27362">
        <v>175</v>
      </c>
      <c r="G27362" s="31">
        <v>12</v>
      </c>
      <c r="H27362" s="31">
        <v>2</v>
      </c>
    </row>
    <row r="27363" spans="1:8">
      <c r="A27363" s="32">
        <v>44490</v>
      </c>
      <c r="B27363" s="1" t="s">
        <v>17</v>
      </c>
      <c r="C27363">
        <v>24376</v>
      </c>
      <c r="D27363">
        <v>40462</v>
      </c>
      <c r="E27363" s="31">
        <v>24094</v>
      </c>
      <c r="F27363">
        <v>218</v>
      </c>
      <c r="G27363" s="31">
        <v>64</v>
      </c>
      <c r="H27363" s="31">
        <v>5</v>
      </c>
    </row>
    <row r="27364" spans="1:8">
      <c r="A27364" s="32">
        <v>44490</v>
      </c>
      <c r="B27364" s="1" t="s">
        <v>18</v>
      </c>
      <c r="C27364">
        <v>15433</v>
      </c>
      <c r="D27364">
        <v>490944</v>
      </c>
      <c r="E27364" s="31">
        <v>15274</v>
      </c>
      <c r="F27364">
        <v>116</v>
      </c>
      <c r="G27364" s="31">
        <v>43</v>
      </c>
      <c r="H27364" s="31">
        <v>2</v>
      </c>
    </row>
    <row r="27365" spans="1:8">
      <c r="A27365" s="32">
        <v>44490</v>
      </c>
      <c r="B27365" s="1" t="s">
        <v>19</v>
      </c>
      <c r="C27365">
        <v>16715</v>
      </c>
      <c r="D27365">
        <v>305487</v>
      </c>
      <c r="E27365" s="31">
        <v>16497</v>
      </c>
      <c r="F27365">
        <v>176</v>
      </c>
      <c r="G27365" s="31">
        <v>42</v>
      </c>
      <c r="H27365" s="31">
        <v>2</v>
      </c>
    </row>
    <row r="27366" spans="1:8">
      <c r="A27366" s="32">
        <v>44490</v>
      </c>
      <c r="B27366" s="1" t="s">
        <v>20</v>
      </c>
      <c r="C27366">
        <v>115493</v>
      </c>
      <c r="D27366">
        <v>1491306</v>
      </c>
      <c r="E27366" s="31">
        <v>114221</v>
      </c>
      <c r="F27366">
        <v>1029</v>
      </c>
      <c r="G27366" s="31">
        <v>243</v>
      </c>
      <c r="H27366" s="31">
        <v>22</v>
      </c>
    </row>
    <row r="27367" spans="1:8">
      <c r="A27367" s="32">
        <v>44490</v>
      </c>
      <c r="B27367" s="1" t="s">
        <v>21</v>
      </c>
      <c r="C27367">
        <v>100236</v>
      </c>
      <c r="D27367">
        <v>1099603</v>
      </c>
      <c r="E27367" s="31">
        <v>99025</v>
      </c>
      <c r="F27367">
        <v>1021</v>
      </c>
      <c r="G27367" s="31">
        <v>170</v>
      </c>
      <c r="H27367" s="31">
        <v>7</v>
      </c>
    </row>
    <row r="27368" spans="1:8">
      <c r="A27368" s="32">
        <v>44490</v>
      </c>
      <c r="B27368" s="1" t="s">
        <v>22</v>
      </c>
      <c r="C27368">
        <v>377341</v>
      </c>
      <c r="D27368">
        <v>3750900</v>
      </c>
      <c r="E27368" s="31">
        <v>373600</v>
      </c>
      <c r="F27368">
        <v>3115</v>
      </c>
      <c r="G27368" s="31">
        <v>626</v>
      </c>
      <c r="H27368" s="31">
        <v>24</v>
      </c>
    </row>
    <row r="27369" spans="1:8">
      <c r="A27369" s="32">
        <v>44490</v>
      </c>
      <c r="B27369" s="1" t="s">
        <v>23</v>
      </c>
      <c r="C27369">
        <v>168779</v>
      </c>
      <c r="D27369">
        <v>1643391</v>
      </c>
      <c r="E27369" s="31">
        <v>167188</v>
      </c>
      <c r="F27369">
        <v>1300</v>
      </c>
      <c r="G27369" s="31">
        <v>291</v>
      </c>
      <c r="H27369" s="31">
        <v>12</v>
      </c>
    </row>
    <row r="27370" spans="1:8">
      <c r="A27370" s="32">
        <v>44490</v>
      </c>
      <c r="B27370" s="1" t="s">
        <v>24</v>
      </c>
      <c r="C27370">
        <v>7975</v>
      </c>
      <c r="D27370">
        <v>293958</v>
      </c>
      <c r="E27370" s="31">
        <v>7896</v>
      </c>
      <c r="F27370">
        <v>61</v>
      </c>
      <c r="G27370" s="31">
        <v>18</v>
      </c>
      <c r="H27370" s="31">
        <v>0</v>
      </c>
    </row>
    <row r="27371" spans="1:8">
      <c r="A27371" s="32">
        <v>44490</v>
      </c>
      <c r="B27371" s="1" t="s">
        <v>25</v>
      </c>
      <c r="C27371">
        <v>4853</v>
      </c>
      <c r="D27371">
        <v>118029</v>
      </c>
      <c r="E27371" s="31">
        <v>4790</v>
      </c>
      <c r="F27371">
        <v>51</v>
      </c>
      <c r="G27371" s="31">
        <v>12</v>
      </c>
      <c r="H27371" s="31">
        <v>1</v>
      </c>
    </row>
    <row r="27372" spans="1:8">
      <c r="A27372" s="32">
        <v>44490</v>
      </c>
      <c r="B27372" s="1" t="s">
        <v>26</v>
      </c>
      <c r="C27372">
        <v>7948</v>
      </c>
      <c r="D27372">
        <v>198555</v>
      </c>
      <c r="E27372" s="31">
        <v>7767</v>
      </c>
      <c r="F27372">
        <v>129</v>
      </c>
      <c r="G27372" s="31">
        <v>30</v>
      </c>
      <c r="H27372" s="31">
        <v>1</v>
      </c>
    </row>
    <row r="27373" spans="1:8">
      <c r="A27373" s="32">
        <v>44490</v>
      </c>
      <c r="B27373" s="1" t="s">
        <v>27</v>
      </c>
      <c r="C27373">
        <v>3102</v>
      </c>
      <c r="D27373">
        <v>118857</v>
      </c>
      <c r="E27373" s="31">
        <v>3058</v>
      </c>
      <c r="F27373">
        <v>37</v>
      </c>
      <c r="G27373" s="31">
        <v>7</v>
      </c>
      <c r="H27373" s="31">
        <v>0</v>
      </c>
    </row>
    <row r="27374" spans="1:8">
      <c r="A27374" s="32">
        <v>44490</v>
      </c>
      <c r="B27374" s="1" t="s">
        <v>28</v>
      </c>
      <c r="C27374">
        <v>5150</v>
      </c>
      <c r="D27374">
        <v>116608</v>
      </c>
      <c r="E27374" s="31">
        <v>5114</v>
      </c>
      <c r="F27374">
        <v>29</v>
      </c>
      <c r="G27374" s="31">
        <v>7</v>
      </c>
      <c r="H27374" s="31">
        <v>0</v>
      </c>
    </row>
    <row r="27375" spans="1:8">
      <c r="A27375" s="32">
        <v>44490</v>
      </c>
      <c r="B27375" s="1" t="s">
        <v>29</v>
      </c>
      <c r="C27375">
        <v>8844</v>
      </c>
      <c r="D27375">
        <v>326581</v>
      </c>
      <c r="E27375" s="31">
        <v>8775</v>
      </c>
      <c r="F27375">
        <v>96</v>
      </c>
      <c r="G27375" s="31">
        <v>28</v>
      </c>
      <c r="H27375" s="31">
        <v>0</v>
      </c>
    </row>
    <row r="27376" spans="1:8">
      <c r="A27376" s="32">
        <v>44490</v>
      </c>
      <c r="B27376" s="1" t="s">
        <v>30</v>
      </c>
      <c r="C27376">
        <v>19051</v>
      </c>
      <c r="D27376">
        <v>420401</v>
      </c>
      <c r="E27376" s="31">
        <v>18738</v>
      </c>
      <c r="F27376">
        <v>217</v>
      </c>
      <c r="G27376" s="31">
        <v>88</v>
      </c>
      <c r="H27376" s="31">
        <v>3</v>
      </c>
    </row>
    <row r="27377" spans="1:8">
      <c r="A27377" s="32">
        <v>44490</v>
      </c>
      <c r="B27377" s="1" t="s">
        <v>31</v>
      </c>
      <c r="C27377">
        <v>26730</v>
      </c>
      <c r="D27377">
        <v>638805</v>
      </c>
      <c r="E27377" s="31">
        <v>26482</v>
      </c>
      <c r="F27377">
        <v>209</v>
      </c>
      <c r="G27377" s="31">
        <v>39</v>
      </c>
      <c r="H27377" s="31">
        <v>0</v>
      </c>
    </row>
    <row r="27378" spans="1:8">
      <c r="A27378" s="32">
        <v>44490</v>
      </c>
      <c r="B27378" s="1" t="s">
        <v>32</v>
      </c>
      <c r="C27378">
        <v>106137</v>
      </c>
      <c r="D27378">
        <v>1346600</v>
      </c>
      <c r="E27378" s="31">
        <v>104685</v>
      </c>
      <c r="F27378">
        <v>1155</v>
      </c>
      <c r="G27378" s="31">
        <v>297</v>
      </c>
      <c r="H27378" s="31">
        <v>5</v>
      </c>
    </row>
    <row r="27379" spans="1:8">
      <c r="A27379" s="32">
        <v>44490</v>
      </c>
      <c r="B27379" s="1" t="s">
        <v>33</v>
      </c>
      <c r="C27379">
        <v>14756</v>
      </c>
      <c r="D27379">
        <v>267510</v>
      </c>
      <c r="E27379" s="31">
        <v>14869</v>
      </c>
      <c r="F27379">
        <v>163</v>
      </c>
      <c r="G27379" s="31">
        <v>47</v>
      </c>
      <c r="H27379" s="31">
        <v>1</v>
      </c>
    </row>
    <row r="27380" spans="1:8">
      <c r="A27380" s="32">
        <v>44490</v>
      </c>
      <c r="B27380" s="1" t="s">
        <v>34</v>
      </c>
      <c r="C27380">
        <v>12368</v>
      </c>
      <c r="D27380">
        <v>262195</v>
      </c>
      <c r="E27380" s="31">
        <v>12226</v>
      </c>
      <c r="F27380">
        <v>102</v>
      </c>
      <c r="G27380" s="31">
        <v>38</v>
      </c>
      <c r="H27380" s="31">
        <v>1</v>
      </c>
    </row>
    <row r="27381" spans="1:8">
      <c r="A27381" s="32">
        <v>44490</v>
      </c>
      <c r="B27381" s="1" t="s">
        <v>35</v>
      </c>
      <c r="C27381">
        <v>35815</v>
      </c>
      <c r="D27381">
        <v>431146</v>
      </c>
      <c r="E27381" s="31">
        <v>35442</v>
      </c>
      <c r="F27381">
        <v>290</v>
      </c>
      <c r="G27381" s="31">
        <v>79</v>
      </c>
      <c r="H27381" s="31">
        <v>2</v>
      </c>
    </row>
    <row r="27382" spans="1:8">
      <c r="A27382" s="32">
        <v>44490</v>
      </c>
      <c r="B27382" s="1" t="s">
        <v>36</v>
      </c>
      <c r="C27382">
        <v>201982</v>
      </c>
      <c r="D27382">
        <v>3609171</v>
      </c>
      <c r="E27382" s="31">
        <v>196575</v>
      </c>
      <c r="F27382">
        <v>3037</v>
      </c>
      <c r="G27382" s="31">
        <v>854</v>
      </c>
      <c r="H27382" s="31">
        <v>92</v>
      </c>
    </row>
    <row r="27383" spans="1:8">
      <c r="A27383" s="32">
        <v>44490</v>
      </c>
      <c r="B27383" s="1" t="s">
        <v>37</v>
      </c>
      <c r="C27383">
        <v>78218</v>
      </c>
      <c r="D27383">
        <v>766622</v>
      </c>
      <c r="E27383" s="31">
        <v>76554</v>
      </c>
      <c r="F27383">
        <v>1394</v>
      </c>
      <c r="G27383" s="31">
        <v>270</v>
      </c>
      <c r="H27383" s="31">
        <v>10</v>
      </c>
    </row>
    <row r="27384" spans="1:8">
      <c r="A27384" s="32">
        <v>44490</v>
      </c>
      <c r="B27384" s="1" t="s">
        <v>38</v>
      </c>
      <c r="C27384">
        <v>15841</v>
      </c>
      <c r="D27384">
        <v>256079</v>
      </c>
      <c r="E27384" s="31">
        <v>15612</v>
      </c>
      <c r="F27384">
        <v>149</v>
      </c>
      <c r="G27384" s="31">
        <v>80</v>
      </c>
      <c r="H27384" s="31">
        <v>2</v>
      </c>
    </row>
    <row r="27385" spans="1:8">
      <c r="A27385" s="32">
        <v>44490</v>
      </c>
      <c r="B27385" s="1" t="s">
        <v>39</v>
      </c>
      <c r="C27385">
        <v>5286</v>
      </c>
      <c r="D27385">
        <v>65894</v>
      </c>
      <c r="E27385" s="31">
        <v>5115</v>
      </c>
      <c r="F27385">
        <v>62</v>
      </c>
      <c r="G27385" s="31">
        <v>5</v>
      </c>
      <c r="H27385" s="31">
        <v>1</v>
      </c>
    </row>
    <row r="27386" spans="1:8">
      <c r="A27386" s="32">
        <v>44490</v>
      </c>
      <c r="B27386" s="1" t="s">
        <v>40</v>
      </c>
      <c r="C27386">
        <v>1662</v>
      </c>
      <c r="D27386">
        <v>151377</v>
      </c>
      <c r="E27386" s="31">
        <v>1625</v>
      </c>
      <c r="F27386">
        <v>5</v>
      </c>
      <c r="G27386" s="31">
        <v>7</v>
      </c>
      <c r="H27386" s="31">
        <v>0</v>
      </c>
    </row>
    <row r="27387" spans="1:8">
      <c r="A27387" s="32">
        <v>44490</v>
      </c>
      <c r="B27387" s="1" t="s">
        <v>41</v>
      </c>
      <c r="C27387">
        <v>1671</v>
      </c>
      <c r="D27387">
        <v>56768</v>
      </c>
      <c r="E27387" s="31">
        <v>1630</v>
      </c>
      <c r="F27387">
        <v>5</v>
      </c>
      <c r="G27387" s="31">
        <v>36</v>
      </c>
      <c r="H27387" s="31">
        <v>0</v>
      </c>
    </row>
    <row r="27388" spans="1:8">
      <c r="A27388" s="32">
        <v>44490</v>
      </c>
      <c r="B27388" s="1" t="s">
        <v>42</v>
      </c>
      <c r="C27388">
        <v>15246</v>
      </c>
      <c r="D27388">
        <v>268198</v>
      </c>
      <c r="E27388" s="31">
        <v>15000</v>
      </c>
      <c r="F27388">
        <v>136</v>
      </c>
      <c r="G27388" s="31">
        <v>66</v>
      </c>
      <c r="H27388" s="31">
        <v>2</v>
      </c>
    </row>
    <row r="27389" spans="1:8">
      <c r="A27389" s="32">
        <v>44490</v>
      </c>
      <c r="B27389" s="1" t="s">
        <v>43</v>
      </c>
      <c r="C27389">
        <v>21975</v>
      </c>
      <c r="D27389">
        <v>916429</v>
      </c>
      <c r="E27389" s="31">
        <v>21646</v>
      </c>
      <c r="F27389">
        <v>199</v>
      </c>
      <c r="G27389" s="31">
        <v>130</v>
      </c>
      <c r="H27389" s="31">
        <v>1</v>
      </c>
    </row>
    <row r="27390" spans="1:8">
      <c r="A27390" s="32">
        <v>44490</v>
      </c>
      <c r="B27390" s="1" t="s">
        <v>44</v>
      </c>
      <c r="C27390">
        <v>5699</v>
      </c>
      <c r="D27390">
        <v>192183</v>
      </c>
      <c r="E27390" s="31">
        <v>5565</v>
      </c>
      <c r="F27390">
        <v>93</v>
      </c>
      <c r="G27390" s="31">
        <v>41</v>
      </c>
      <c r="H27390" s="31">
        <v>0</v>
      </c>
    </row>
    <row r="27391" spans="1:8">
      <c r="A27391" s="32">
        <v>44490</v>
      </c>
      <c r="B27391" s="1" t="s">
        <v>45</v>
      </c>
      <c r="C27391">
        <v>3283</v>
      </c>
      <c r="D27391">
        <v>106344</v>
      </c>
      <c r="E27391" s="31">
        <v>3212</v>
      </c>
      <c r="F27391">
        <v>65</v>
      </c>
      <c r="G27391" s="31">
        <v>6</v>
      </c>
      <c r="H27391" s="31">
        <v>0</v>
      </c>
    </row>
    <row r="27392" spans="1:8">
      <c r="A27392" s="32">
        <v>44490</v>
      </c>
      <c r="B27392" s="1" t="s">
        <v>46</v>
      </c>
      <c r="C27392">
        <v>4698</v>
      </c>
      <c r="D27392">
        <v>131905</v>
      </c>
      <c r="E27392" s="31">
        <v>4655</v>
      </c>
      <c r="F27392">
        <v>38</v>
      </c>
      <c r="G27392" s="31">
        <v>5</v>
      </c>
      <c r="H27392" s="31">
        <v>0</v>
      </c>
    </row>
    <row r="27393" spans="1:8">
      <c r="A27393" s="32">
        <v>44490</v>
      </c>
      <c r="B27393" s="1" t="s">
        <v>47</v>
      </c>
      <c r="C27393">
        <v>5330</v>
      </c>
      <c r="D27393">
        <v>155668</v>
      </c>
      <c r="E27393" s="31">
        <v>5194</v>
      </c>
      <c r="F27393">
        <v>82</v>
      </c>
      <c r="G27393" s="31">
        <v>54</v>
      </c>
      <c r="H27393" s="31">
        <v>1</v>
      </c>
    </row>
    <row r="27394" spans="1:8">
      <c r="A27394" s="32">
        <v>44490</v>
      </c>
      <c r="B27394" s="1" t="s">
        <v>48</v>
      </c>
      <c r="C27394">
        <v>4151</v>
      </c>
      <c r="D27394">
        <v>100582</v>
      </c>
      <c r="E27394" s="31">
        <v>4090</v>
      </c>
      <c r="F27394">
        <v>32</v>
      </c>
      <c r="G27394" s="31">
        <v>29</v>
      </c>
      <c r="H27394" s="31">
        <v>1</v>
      </c>
    </row>
    <row r="27395" spans="1:8">
      <c r="A27395" s="32">
        <v>44490</v>
      </c>
      <c r="B27395" s="1" t="s">
        <v>49</v>
      </c>
      <c r="C27395">
        <v>74350</v>
      </c>
      <c r="D27395">
        <v>1282857</v>
      </c>
      <c r="E27395" s="31">
        <v>73453</v>
      </c>
      <c r="F27395">
        <v>621</v>
      </c>
      <c r="G27395" s="31">
        <v>265</v>
      </c>
      <c r="H27395" s="31">
        <v>7</v>
      </c>
    </row>
    <row r="27396" spans="1:8">
      <c r="A27396" s="32">
        <v>44490</v>
      </c>
      <c r="B27396" s="1" t="s">
        <v>50</v>
      </c>
      <c r="C27396">
        <v>5825</v>
      </c>
      <c r="D27396">
        <v>106617</v>
      </c>
      <c r="E27396" s="31">
        <v>5825</v>
      </c>
      <c r="F27396">
        <v>30</v>
      </c>
      <c r="G27396" s="31">
        <v>17</v>
      </c>
      <c r="H27396" s="31">
        <v>0</v>
      </c>
    </row>
    <row r="27397" spans="1:8">
      <c r="A27397" s="32">
        <v>44490</v>
      </c>
      <c r="B27397" s="1" t="s">
        <v>51</v>
      </c>
      <c r="C27397">
        <v>6095</v>
      </c>
      <c r="D27397">
        <v>183844</v>
      </c>
      <c r="E27397" s="31">
        <v>5972</v>
      </c>
      <c r="F27397">
        <v>73</v>
      </c>
      <c r="G27397" s="31">
        <v>50</v>
      </c>
      <c r="H27397" s="31">
        <v>0</v>
      </c>
    </row>
    <row r="27398" spans="1:8">
      <c r="A27398" s="32">
        <v>44490</v>
      </c>
      <c r="B27398" s="1" t="s">
        <v>52</v>
      </c>
      <c r="C27398">
        <v>14382</v>
      </c>
      <c r="D27398">
        <v>123881</v>
      </c>
      <c r="E27398" s="31">
        <v>14201</v>
      </c>
      <c r="F27398">
        <v>136</v>
      </c>
      <c r="G27398" s="31">
        <v>45</v>
      </c>
      <c r="H27398" s="31">
        <v>1</v>
      </c>
    </row>
    <row r="27399" spans="1:8">
      <c r="A27399" s="32">
        <v>44490</v>
      </c>
      <c r="B27399" s="1" t="s">
        <v>53</v>
      </c>
      <c r="C27399">
        <v>8182</v>
      </c>
      <c r="D27399">
        <v>272207</v>
      </c>
      <c r="E27399" s="31">
        <v>8086</v>
      </c>
      <c r="F27399">
        <v>84</v>
      </c>
      <c r="G27399" s="31">
        <v>12</v>
      </c>
      <c r="H27399" s="31">
        <v>0</v>
      </c>
    </row>
    <row r="27400" spans="1:8">
      <c r="A27400" s="32">
        <v>44490</v>
      </c>
      <c r="B27400" s="1" t="s">
        <v>54</v>
      </c>
      <c r="C27400">
        <v>6151</v>
      </c>
      <c r="D27400">
        <v>73027</v>
      </c>
      <c r="E27400" s="31">
        <v>6088</v>
      </c>
      <c r="F27400">
        <v>41</v>
      </c>
      <c r="G27400" s="31">
        <v>6</v>
      </c>
      <c r="H27400" s="31">
        <v>0</v>
      </c>
    </row>
    <row r="27401" spans="1:8">
      <c r="A27401" s="32">
        <v>44490</v>
      </c>
      <c r="B27401" s="1" t="s">
        <v>55</v>
      </c>
      <c r="C27401">
        <v>9097</v>
      </c>
      <c r="D27401">
        <v>169849</v>
      </c>
      <c r="E27401" s="31">
        <v>9012</v>
      </c>
      <c r="F27401">
        <v>65</v>
      </c>
      <c r="G27401" s="31">
        <v>20</v>
      </c>
      <c r="H27401" s="31">
        <v>0</v>
      </c>
    </row>
    <row r="27402" spans="1:8">
      <c r="A27402" s="32">
        <v>44490</v>
      </c>
      <c r="B27402" s="1" t="s">
        <v>56</v>
      </c>
      <c r="C27402">
        <v>50126</v>
      </c>
      <c r="D27402">
        <v>403395</v>
      </c>
      <c r="E27402" s="31">
        <v>49478</v>
      </c>
      <c r="F27402">
        <v>368</v>
      </c>
      <c r="G27402" s="31">
        <v>251</v>
      </c>
      <c r="H27402" s="31">
        <v>6</v>
      </c>
    </row>
    <row r="27403" spans="1:8">
      <c r="A27403" s="32">
        <v>44491</v>
      </c>
      <c r="B27403" s="1" t="s">
        <v>7</v>
      </c>
      <c r="C27403">
        <v>60671</v>
      </c>
      <c r="D27403">
        <v>1143808</v>
      </c>
      <c r="E27403" s="31">
        <v>59018</v>
      </c>
      <c r="F27403">
        <v>1470</v>
      </c>
      <c r="G27403" s="31">
        <v>195</v>
      </c>
      <c r="H27403" s="31">
        <v>1</v>
      </c>
    </row>
    <row r="27404" spans="1:8">
      <c r="A27404" s="32">
        <v>44491</v>
      </c>
      <c r="B27404" s="1" t="s">
        <v>11</v>
      </c>
      <c r="C27404">
        <v>5884</v>
      </c>
      <c r="D27404">
        <v>92755</v>
      </c>
      <c r="E27404" s="31">
        <v>5797</v>
      </c>
      <c r="F27404">
        <v>38</v>
      </c>
      <c r="G27404" s="31">
        <v>49</v>
      </c>
      <c r="H27404" s="31">
        <v>1</v>
      </c>
    </row>
    <row r="27405" spans="1:8">
      <c r="A27405" s="32">
        <v>44491</v>
      </c>
      <c r="B27405" s="1" t="s">
        <v>12</v>
      </c>
      <c r="C27405">
        <v>3486</v>
      </c>
      <c r="D27405">
        <v>124658</v>
      </c>
      <c r="E27405" s="31">
        <v>3433</v>
      </c>
      <c r="F27405">
        <v>53</v>
      </c>
      <c r="G27405" s="31">
        <v>0</v>
      </c>
      <c r="H27405" s="31">
        <v>0</v>
      </c>
    </row>
    <row r="27406" spans="1:8">
      <c r="A27406" s="32">
        <v>44491</v>
      </c>
      <c r="B27406" s="1" t="s">
        <v>13</v>
      </c>
      <c r="C27406">
        <v>16254</v>
      </c>
      <c r="D27406">
        <v>245661</v>
      </c>
      <c r="E27406" s="31">
        <v>16126</v>
      </c>
      <c r="F27406">
        <v>118</v>
      </c>
      <c r="G27406" s="31">
        <v>9</v>
      </c>
      <c r="H27406" s="31">
        <v>1</v>
      </c>
    </row>
    <row r="27407" spans="1:8">
      <c r="A27407" s="32">
        <v>44491</v>
      </c>
      <c r="B27407" s="1" t="s">
        <v>14</v>
      </c>
      <c r="C27407">
        <v>1896</v>
      </c>
      <c r="D27407">
        <v>26800</v>
      </c>
      <c r="E27407" s="31">
        <v>1868</v>
      </c>
      <c r="F27407">
        <v>27</v>
      </c>
      <c r="G27407" s="31">
        <v>1</v>
      </c>
      <c r="H27407" s="31">
        <v>0</v>
      </c>
    </row>
    <row r="27408" spans="1:8">
      <c r="A27408" s="32">
        <v>44491</v>
      </c>
      <c r="B27408" s="1" t="s">
        <v>15</v>
      </c>
      <c r="C27408">
        <v>3544</v>
      </c>
      <c r="D27408">
        <v>101343</v>
      </c>
      <c r="E27408" s="31">
        <v>3466</v>
      </c>
      <c r="F27408">
        <v>56</v>
      </c>
      <c r="G27408" s="31">
        <v>22</v>
      </c>
      <c r="H27408" s="31">
        <v>0</v>
      </c>
    </row>
    <row r="27409" spans="1:8">
      <c r="A27409" s="32">
        <v>44491</v>
      </c>
      <c r="B27409" s="1" t="s">
        <v>16</v>
      </c>
      <c r="C27409">
        <v>9482</v>
      </c>
      <c r="D27409">
        <v>421597</v>
      </c>
      <c r="E27409" s="31">
        <v>9294</v>
      </c>
      <c r="F27409">
        <v>175</v>
      </c>
      <c r="G27409" s="31">
        <v>13</v>
      </c>
      <c r="H27409" s="31">
        <v>2</v>
      </c>
    </row>
    <row r="27410" spans="1:8">
      <c r="A27410" s="32">
        <v>44491</v>
      </c>
      <c r="B27410" s="1" t="s">
        <v>17</v>
      </c>
      <c r="C27410">
        <v>24381</v>
      </c>
      <c r="D27410">
        <v>40462</v>
      </c>
      <c r="E27410" s="31">
        <v>24110</v>
      </c>
      <c r="F27410">
        <v>218</v>
      </c>
      <c r="G27410" s="31">
        <v>53</v>
      </c>
      <c r="H27410" s="31">
        <v>5</v>
      </c>
    </row>
    <row r="27411" spans="1:8">
      <c r="A27411" s="32">
        <v>44491</v>
      </c>
      <c r="B27411" s="1" t="s">
        <v>18</v>
      </c>
      <c r="C27411">
        <v>15434</v>
      </c>
      <c r="D27411">
        <v>491519</v>
      </c>
      <c r="E27411" s="31">
        <v>15280</v>
      </c>
      <c r="F27411">
        <v>116</v>
      </c>
      <c r="G27411" s="31">
        <v>38</v>
      </c>
      <c r="H27411" s="31">
        <v>1</v>
      </c>
    </row>
    <row r="27412" spans="1:8">
      <c r="A27412" s="32">
        <v>44491</v>
      </c>
      <c r="B27412" s="1" t="s">
        <v>19</v>
      </c>
      <c r="C27412">
        <v>16729</v>
      </c>
      <c r="D27412">
        <v>306497</v>
      </c>
      <c r="E27412" s="31">
        <v>16510</v>
      </c>
      <c r="F27412">
        <v>176</v>
      </c>
      <c r="G27412" s="31">
        <v>43</v>
      </c>
      <c r="H27412" s="31">
        <v>2</v>
      </c>
    </row>
    <row r="27413" spans="1:8">
      <c r="A27413" s="32">
        <v>44491</v>
      </c>
      <c r="B27413" s="1" t="s">
        <v>20</v>
      </c>
      <c r="C27413">
        <v>115510</v>
      </c>
      <c r="D27413">
        <v>1493909</v>
      </c>
      <c r="E27413" s="31">
        <v>114238</v>
      </c>
      <c r="F27413">
        <v>1031</v>
      </c>
      <c r="G27413" s="31">
        <v>241</v>
      </c>
      <c r="H27413" s="31">
        <v>21</v>
      </c>
    </row>
    <row r="27414" spans="1:8">
      <c r="A27414" s="32">
        <v>44491</v>
      </c>
      <c r="B27414" s="1" t="s">
        <v>21</v>
      </c>
      <c r="C27414">
        <v>100241</v>
      </c>
      <c r="D27414">
        <v>1102561</v>
      </c>
      <c r="E27414" s="31">
        <v>99057</v>
      </c>
      <c r="F27414">
        <v>1022</v>
      </c>
      <c r="G27414" s="31">
        <v>158</v>
      </c>
      <c r="H27414" s="31">
        <v>4</v>
      </c>
    </row>
    <row r="27415" spans="1:8">
      <c r="A27415" s="32">
        <v>44491</v>
      </c>
      <c r="B27415" s="1" t="s">
        <v>22</v>
      </c>
      <c r="C27415">
        <v>377367</v>
      </c>
      <c r="D27415">
        <v>3758283</v>
      </c>
      <c r="E27415" s="31">
        <v>373662</v>
      </c>
      <c r="F27415">
        <v>3116</v>
      </c>
      <c r="G27415" s="31">
        <v>589</v>
      </c>
      <c r="H27415" s="31">
        <v>21</v>
      </c>
    </row>
    <row r="27416" spans="1:8">
      <c r="A27416" s="32">
        <v>44491</v>
      </c>
      <c r="B27416" s="1" t="s">
        <v>23</v>
      </c>
      <c r="C27416">
        <v>168803</v>
      </c>
      <c r="D27416">
        <v>1646760</v>
      </c>
      <c r="E27416" s="31">
        <v>167243</v>
      </c>
      <c r="F27416">
        <v>1302</v>
      </c>
      <c r="G27416" s="31">
        <v>258</v>
      </c>
      <c r="H27416" s="31">
        <v>13</v>
      </c>
    </row>
    <row r="27417" spans="1:8">
      <c r="A27417" s="32">
        <v>44491</v>
      </c>
      <c r="B27417" s="1" t="s">
        <v>24</v>
      </c>
      <c r="C27417">
        <v>7976</v>
      </c>
      <c r="D27417">
        <v>294760</v>
      </c>
      <c r="E27417" s="31">
        <v>7899</v>
      </c>
      <c r="F27417">
        <v>61</v>
      </c>
      <c r="G27417" s="31">
        <v>14</v>
      </c>
      <c r="H27417" s="31">
        <v>0</v>
      </c>
    </row>
    <row r="27418" spans="1:8">
      <c r="A27418" s="32">
        <v>44491</v>
      </c>
      <c r="B27418" s="1" t="s">
        <v>25</v>
      </c>
      <c r="C27418">
        <v>4853</v>
      </c>
      <c r="D27418">
        <v>118233</v>
      </c>
      <c r="E27418" s="31">
        <v>4792</v>
      </c>
      <c r="F27418">
        <v>51</v>
      </c>
      <c r="G27418" s="31">
        <v>10</v>
      </c>
      <c r="H27418" s="31">
        <v>1</v>
      </c>
    </row>
    <row r="27419" spans="1:8">
      <c r="A27419" s="32">
        <v>44491</v>
      </c>
      <c r="B27419" s="1" t="s">
        <v>26</v>
      </c>
      <c r="C27419">
        <v>7951</v>
      </c>
      <c r="D27419">
        <v>198962</v>
      </c>
      <c r="E27419" s="31">
        <v>7768</v>
      </c>
      <c r="F27419">
        <v>129</v>
      </c>
      <c r="G27419" s="31">
        <v>32</v>
      </c>
      <c r="H27419" s="31">
        <v>1</v>
      </c>
    </row>
    <row r="27420" spans="1:8">
      <c r="A27420" s="32">
        <v>44491</v>
      </c>
      <c r="B27420" s="1" t="s">
        <v>27</v>
      </c>
      <c r="C27420">
        <v>3102</v>
      </c>
      <c r="D27420">
        <v>118937</v>
      </c>
      <c r="E27420" s="31">
        <v>3060</v>
      </c>
      <c r="F27420">
        <v>37</v>
      </c>
      <c r="G27420" s="31">
        <v>5</v>
      </c>
      <c r="H27420" s="31">
        <v>0</v>
      </c>
    </row>
    <row r="27421" spans="1:8">
      <c r="A27421" s="32">
        <v>44491</v>
      </c>
      <c r="B27421" s="1" t="s">
        <v>28</v>
      </c>
      <c r="C27421">
        <v>5150</v>
      </c>
      <c r="D27421">
        <v>118971</v>
      </c>
      <c r="E27421" s="31">
        <v>5115</v>
      </c>
      <c r="F27421">
        <v>29</v>
      </c>
      <c r="G27421" s="31">
        <v>6</v>
      </c>
      <c r="H27421" s="31">
        <v>0</v>
      </c>
    </row>
    <row r="27422" spans="1:8">
      <c r="A27422" s="32">
        <v>44491</v>
      </c>
      <c r="B27422" s="1" t="s">
        <v>29</v>
      </c>
      <c r="C27422">
        <v>8849</v>
      </c>
      <c r="D27422">
        <v>327089</v>
      </c>
      <c r="E27422" s="31">
        <v>8780</v>
      </c>
      <c r="F27422">
        <v>96</v>
      </c>
      <c r="G27422" s="31">
        <v>28</v>
      </c>
      <c r="H27422" s="31">
        <v>0</v>
      </c>
    </row>
    <row r="27423" spans="1:8">
      <c r="A27423" s="32">
        <v>44491</v>
      </c>
      <c r="B27423" s="1" t="s">
        <v>30</v>
      </c>
      <c r="C27423">
        <v>19061</v>
      </c>
      <c r="D27423">
        <v>421418</v>
      </c>
      <c r="E27423" s="31">
        <v>18758</v>
      </c>
      <c r="F27423">
        <v>217</v>
      </c>
      <c r="G27423" s="31">
        <v>76</v>
      </c>
      <c r="H27423" s="31">
        <v>3</v>
      </c>
    </row>
    <row r="27424" spans="1:8">
      <c r="A27424" s="32">
        <v>44491</v>
      </c>
      <c r="B27424" s="1" t="s">
        <v>31</v>
      </c>
      <c r="C27424">
        <v>26734</v>
      </c>
      <c r="D27424">
        <v>640189</v>
      </c>
      <c r="E27424" s="31">
        <v>26488</v>
      </c>
      <c r="F27424">
        <v>209</v>
      </c>
      <c r="G27424" s="31">
        <v>37</v>
      </c>
      <c r="H27424" s="31">
        <v>0</v>
      </c>
    </row>
    <row r="27425" spans="1:8">
      <c r="A27425" s="32">
        <v>44491</v>
      </c>
      <c r="B27425" s="1" t="s">
        <v>32</v>
      </c>
      <c r="C27425">
        <v>106159</v>
      </c>
      <c r="D27425">
        <v>1349159</v>
      </c>
      <c r="E27425" s="31">
        <v>104714</v>
      </c>
      <c r="F27425">
        <v>1155</v>
      </c>
      <c r="G27425" s="31">
        <v>290</v>
      </c>
      <c r="H27425" s="31">
        <v>5</v>
      </c>
    </row>
    <row r="27426" spans="1:8">
      <c r="A27426" s="32">
        <v>44491</v>
      </c>
      <c r="B27426" s="1" t="s">
        <v>33</v>
      </c>
      <c r="C27426">
        <v>14759</v>
      </c>
      <c r="D27426">
        <v>241279</v>
      </c>
      <c r="E27426" s="31">
        <v>14874</v>
      </c>
      <c r="F27426">
        <v>163</v>
      </c>
      <c r="G27426" s="31">
        <v>45</v>
      </c>
      <c r="H27426" s="31">
        <v>1</v>
      </c>
    </row>
    <row r="27427" spans="1:8">
      <c r="A27427" s="32">
        <v>44491</v>
      </c>
      <c r="B27427" s="1" t="s">
        <v>34</v>
      </c>
      <c r="C27427">
        <v>12374</v>
      </c>
      <c r="D27427">
        <v>262864</v>
      </c>
      <c r="E27427" s="31">
        <v>12228</v>
      </c>
      <c r="F27427">
        <v>103</v>
      </c>
      <c r="G27427" s="31">
        <v>43</v>
      </c>
      <c r="H27427" s="31">
        <v>0</v>
      </c>
    </row>
    <row r="27428" spans="1:8">
      <c r="A27428" s="32">
        <v>44491</v>
      </c>
      <c r="B27428" s="1" t="s">
        <v>35</v>
      </c>
      <c r="C27428">
        <v>35822</v>
      </c>
      <c r="D27428">
        <v>431819</v>
      </c>
      <c r="E27428" s="31">
        <v>35456</v>
      </c>
      <c r="F27428">
        <v>290</v>
      </c>
      <c r="G27428" s="31">
        <v>69</v>
      </c>
      <c r="H27428" s="31">
        <v>2</v>
      </c>
    </row>
    <row r="27429" spans="1:8">
      <c r="A27429" s="32">
        <v>44491</v>
      </c>
      <c r="B27429" s="1" t="s">
        <v>36</v>
      </c>
      <c r="C27429">
        <v>202033</v>
      </c>
      <c r="D27429">
        <v>3622911</v>
      </c>
      <c r="E27429" s="31">
        <v>196705</v>
      </c>
      <c r="F27429">
        <v>3039</v>
      </c>
      <c r="G27429" s="31">
        <v>782</v>
      </c>
      <c r="H27429" s="31">
        <v>90</v>
      </c>
    </row>
    <row r="27430" spans="1:8">
      <c r="A27430" s="32">
        <v>44491</v>
      </c>
      <c r="B27430" s="1" t="s">
        <v>37</v>
      </c>
      <c r="C27430">
        <v>78247</v>
      </c>
      <c r="D27430">
        <v>768709</v>
      </c>
      <c r="E27430" s="31">
        <v>76603</v>
      </c>
      <c r="F27430">
        <v>1394</v>
      </c>
      <c r="G27430" s="31">
        <v>250</v>
      </c>
      <c r="H27430" s="31">
        <v>10</v>
      </c>
    </row>
    <row r="27431" spans="1:8">
      <c r="A27431" s="32">
        <v>44491</v>
      </c>
      <c r="B27431" s="1" t="s">
        <v>38</v>
      </c>
      <c r="C27431">
        <v>15841</v>
      </c>
      <c r="D27431">
        <v>256528</v>
      </c>
      <c r="E27431" s="31">
        <v>15628</v>
      </c>
      <c r="F27431">
        <v>149</v>
      </c>
      <c r="G27431" s="31">
        <v>64</v>
      </c>
      <c r="H27431" s="31">
        <v>2</v>
      </c>
    </row>
    <row r="27432" spans="1:8">
      <c r="A27432" s="32">
        <v>44491</v>
      </c>
      <c r="B27432" s="1" t="s">
        <v>39</v>
      </c>
      <c r="C27432">
        <v>5288</v>
      </c>
      <c r="D27432">
        <v>66114</v>
      </c>
      <c r="E27432" s="31">
        <v>5116</v>
      </c>
      <c r="F27432">
        <v>62</v>
      </c>
      <c r="G27432" s="31">
        <v>5</v>
      </c>
      <c r="H27432" s="31">
        <v>1</v>
      </c>
    </row>
    <row r="27433" spans="1:8">
      <c r="A27433" s="32">
        <v>44491</v>
      </c>
      <c r="B27433" s="1" t="s">
        <v>40</v>
      </c>
      <c r="C27433">
        <v>1662</v>
      </c>
      <c r="D27433">
        <v>151659</v>
      </c>
      <c r="E27433" s="31">
        <v>1626</v>
      </c>
      <c r="F27433">
        <v>5</v>
      </c>
      <c r="G27433" s="31">
        <v>6</v>
      </c>
      <c r="H27433" s="31">
        <v>0</v>
      </c>
    </row>
    <row r="27434" spans="1:8">
      <c r="A27434" s="32">
        <v>44491</v>
      </c>
      <c r="B27434" s="1" t="s">
        <v>41</v>
      </c>
      <c r="C27434">
        <v>1671</v>
      </c>
      <c r="D27434">
        <v>56768</v>
      </c>
      <c r="E27434" s="31">
        <v>1631</v>
      </c>
      <c r="F27434">
        <v>5</v>
      </c>
      <c r="G27434" s="31">
        <v>35</v>
      </c>
      <c r="H27434" s="31">
        <v>0</v>
      </c>
    </row>
    <row r="27435" spans="1:8">
      <c r="A27435" s="32">
        <v>44491</v>
      </c>
      <c r="B27435" s="1" t="s">
        <v>42</v>
      </c>
      <c r="C27435">
        <v>15248</v>
      </c>
      <c r="D27435">
        <v>268198</v>
      </c>
      <c r="E27435" s="31">
        <v>15049</v>
      </c>
      <c r="F27435">
        <v>136</v>
      </c>
      <c r="G27435" s="31">
        <v>58</v>
      </c>
      <c r="H27435" s="31">
        <v>2</v>
      </c>
    </row>
    <row r="27436" spans="1:8">
      <c r="A27436" s="32">
        <v>44491</v>
      </c>
      <c r="B27436" s="1" t="s">
        <v>43</v>
      </c>
      <c r="C27436">
        <v>21984</v>
      </c>
      <c r="D27436">
        <v>916429</v>
      </c>
      <c r="E27436" s="31">
        <v>21666</v>
      </c>
      <c r="F27436">
        <v>199</v>
      </c>
      <c r="G27436" s="31">
        <v>119</v>
      </c>
      <c r="H27436" s="31">
        <v>1</v>
      </c>
    </row>
    <row r="27437" spans="1:8">
      <c r="A27437" s="32">
        <v>44491</v>
      </c>
      <c r="B27437" s="1" t="s">
        <v>44</v>
      </c>
      <c r="C27437">
        <v>5703</v>
      </c>
      <c r="D27437">
        <v>192183</v>
      </c>
      <c r="E27437" s="31">
        <v>5571</v>
      </c>
      <c r="F27437">
        <v>93</v>
      </c>
      <c r="G27437" s="31">
        <v>39</v>
      </c>
      <c r="H27437" s="31">
        <v>0</v>
      </c>
    </row>
    <row r="27438" spans="1:8">
      <c r="A27438" s="32">
        <v>44491</v>
      </c>
      <c r="B27438" s="1" t="s">
        <v>45</v>
      </c>
      <c r="C27438">
        <v>3283</v>
      </c>
      <c r="D27438">
        <v>106534</v>
      </c>
      <c r="E27438" s="31">
        <v>3213</v>
      </c>
      <c r="F27438">
        <v>65</v>
      </c>
      <c r="G27438" s="31">
        <v>5</v>
      </c>
      <c r="H27438" s="31">
        <v>0</v>
      </c>
    </row>
    <row r="27439" spans="1:8">
      <c r="A27439" s="32">
        <v>44491</v>
      </c>
      <c r="B27439" s="1" t="s">
        <v>46</v>
      </c>
      <c r="C27439">
        <v>4699</v>
      </c>
      <c r="D27439">
        <v>132220</v>
      </c>
      <c r="E27439" s="31">
        <v>4655</v>
      </c>
      <c r="F27439">
        <v>38</v>
      </c>
      <c r="G27439" s="31">
        <v>6</v>
      </c>
      <c r="H27439" s="31">
        <v>0</v>
      </c>
    </row>
    <row r="27440" spans="1:8">
      <c r="A27440" s="32">
        <v>44491</v>
      </c>
      <c r="B27440" s="1" t="s">
        <v>47</v>
      </c>
      <c r="C27440">
        <v>5332</v>
      </c>
      <c r="D27440">
        <v>157342</v>
      </c>
      <c r="E27440" s="31">
        <v>5202</v>
      </c>
      <c r="F27440">
        <v>82</v>
      </c>
      <c r="G27440" s="31">
        <v>48</v>
      </c>
      <c r="H27440" s="31">
        <v>1</v>
      </c>
    </row>
    <row r="27441" spans="1:8">
      <c r="A27441" s="32">
        <v>44491</v>
      </c>
      <c r="B27441" s="1" t="s">
        <v>48</v>
      </c>
      <c r="C27441">
        <v>4154</v>
      </c>
      <c r="D27441">
        <v>100617</v>
      </c>
      <c r="E27441" s="31">
        <v>4094</v>
      </c>
      <c r="F27441">
        <v>32</v>
      </c>
      <c r="G27441" s="31">
        <v>28</v>
      </c>
      <c r="H27441" s="31">
        <v>1</v>
      </c>
    </row>
    <row r="27442" spans="1:8">
      <c r="A27442" s="32">
        <v>44491</v>
      </c>
      <c r="B27442" s="1" t="s">
        <v>49</v>
      </c>
      <c r="C27442">
        <v>74350</v>
      </c>
      <c r="D27442">
        <v>1282857</v>
      </c>
      <c r="E27442" s="31">
        <v>73453</v>
      </c>
      <c r="F27442">
        <v>621</v>
      </c>
      <c r="G27442" s="31">
        <v>265</v>
      </c>
      <c r="H27442" s="31">
        <v>7</v>
      </c>
    </row>
    <row r="27443" spans="1:8">
      <c r="A27443" s="32">
        <v>44491</v>
      </c>
      <c r="B27443" s="1" t="s">
        <v>50</v>
      </c>
      <c r="C27443">
        <v>5834</v>
      </c>
      <c r="D27443">
        <v>106879</v>
      </c>
      <c r="E27443" s="31">
        <v>5828</v>
      </c>
      <c r="F27443">
        <v>30</v>
      </c>
      <c r="G27443" s="31">
        <v>17</v>
      </c>
      <c r="H27443" s="31">
        <v>0</v>
      </c>
    </row>
    <row r="27444" spans="1:8">
      <c r="A27444" s="32">
        <v>44491</v>
      </c>
      <c r="B27444" s="1" t="s">
        <v>51</v>
      </c>
      <c r="C27444">
        <v>6095</v>
      </c>
      <c r="D27444">
        <v>184422</v>
      </c>
      <c r="E27444" s="31">
        <v>5973</v>
      </c>
      <c r="F27444">
        <v>73</v>
      </c>
      <c r="G27444" s="31">
        <v>49</v>
      </c>
      <c r="H27444" s="31">
        <v>0</v>
      </c>
    </row>
    <row r="27445" spans="1:8">
      <c r="A27445" s="32">
        <v>44491</v>
      </c>
      <c r="B27445" s="1" t="s">
        <v>52</v>
      </c>
      <c r="C27445">
        <v>14384</v>
      </c>
      <c r="D27445">
        <v>123881</v>
      </c>
      <c r="E27445" s="31">
        <v>14208</v>
      </c>
      <c r="F27445">
        <v>136</v>
      </c>
      <c r="G27445" s="31">
        <v>40</v>
      </c>
      <c r="H27445" s="31">
        <v>1</v>
      </c>
    </row>
    <row r="27446" spans="1:8">
      <c r="A27446" s="32">
        <v>44491</v>
      </c>
      <c r="B27446" s="1" t="s">
        <v>53</v>
      </c>
      <c r="C27446">
        <v>8182</v>
      </c>
      <c r="D27446">
        <v>272786</v>
      </c>
      <c r="E27446" s="31">
        <v>8089</v>
      </c>
      <c r="F27446">
        <v>84</v>
      </c>
      <c r="G27446" s="31">
        <v>9</v>
      </c>
      <c r="H27446" s="31">
        <v>0</v>
      </c>
    </row>
    <row r="27447" spans="1:8">
      <c r="A27447" s="32">
        <v>44491</v>
      </c>
      <c r="B27447" s="1" t="s">
        <v>54</v>
      </c>
      <c r="C27447">
        <v>6151</v>
      </c>
      <c r="D27447">
        <v>73027</v>
      </c>
      <c r="E27447" s="31">
        <v>6088</v>
      </c>
      <c r="F27447">
        <v>41</v>
      </c>
      <c r="G27447" s="31">
        <v>6</v>
      </c>
      <c r="H27447" s="31">
        <v>0</v>
      </c>
    </row>
    <row r="27448" spans="1:8">
      <c r="A27448" s="32">
        <v>44491</v>
      </c>
      <c r="B27448" s="1" t="s">
        <v>55</v>
      </c>
      <c r="C27448">
        <v>9097</v>
      </c>
      <c r="D27448">
        <v>170015</v>
      </c>
      <c r="E27448" s="31">
        <v>9015</v>
      </c>
      <c r="F27448">
        <v>65</v>
      </c>
      <c r="G27448" s="31">
        <v>17</v>
      </c>
      <c r="H27448" s="31">
        <v>0</v>
      </c>
    </row>
    <row r="27449" spans="1:8">
      <c r="A27449" s="32">
        <v>44491</v>
      </c>
      <c r="B27449" s="1" t="s">
        <v>56</v>
      </c>
      <c r="C27449">
        <v>50140</v>
      </c>
      <c r="D27449">
        <v>403974</v>
      </c>
      <c r="E27449" s="31">
        <v>49528</v>
      </c>
      <c r="F27449">
        <v>368</v>
      </c>
      <c r="G27449" s="31">
        <v>217</v>
      </c>
      <c r="H27449" s="31">
        <v>7</v>
      </c>
    </row>
    <row r="27450" spans="1:8">
      <c r="A27450" s="32">
        <v>44492</v>
      </c>
      <c r="B27450" s="1" t="s">
        <v>7</v>
      </c>
      <c r="C27450">
        <v>60676</v>
      </c>
      <c r="D27450">
        <v>1146120</v>
      </c>
      <c r="E27450" s="31">
        <v>59039</v>
      </c>
      <c r="F27450">
        <v>1470</v>
      </c>
      <c r="G27450" s="31">
        <v>183</v>
      </c>
      <c r="H27450" s="31">
        <v>1</v>
      </c>
    </row>
    <row r="27451" spans="1:8">
      <c r="A27451" s="32">
        <v>44492</v>
      </c>
      <c r="B27451" s="1" t="s">
        <v>11</v>
      </c>
      <c r="C27451">
        <v>5885</v>
      </c>
      <c r="D27451">
        <v>92918</v>
      </c>
      <c r="E27451" s="31">
        <v>5800</v>
      </c>
      <c r="F27451">
        <v>38</v>
      </c>
      <c r="G27451" s="31">
        <v>47</v>
      </c>
      <c r="H27451" s="31">
        <v>1</v>
      </c>
    </row>
    <row r="27452" spans="1:8">
      <c r="A27452" s="32">
        <v>44492</v>
      </c>
      <c r="B27452" s="1" t="s">
        <v>12</v>
      </c>
      <c r="C27452">
        <v>3486</v>
      </c>
      <c r="D27452">
        <v>124658</v>
      </c>
      <c r="E27452" s="31">
        <v>3433</v>
      </c>
      <c r="F27452">
        <v>53</v>
      </c>
      <c r="G27452" s="31">
        <v>0</v>
      </c>
      <c r="H27452" s="31">
        <v>0</v>
      </c>
    </row>
    <row r="27453" spans="1:8">
      <c r="A27453" s="32">
        <v>44492</v>
      </c>
      <c r="B27453" s="1" t="s">
        <v>13</v>
      </c>
      <c r="C27453">
        <v>16255</v>
      </c>
      <c r="D27453">
        <v>245930</v>
      </c>
      <c r="E27453" s="31">
        <v>16127</v>
      </c>
      <c r="F27453">
        <v>118</v>
      </c>
      <c r="G27453" s="31">
        <v>9</v>
      </c>
      <c r="H27453" s="31">
        <v>1</v>
      </c>
    </row>
    <row r="27454" spans="1:8">
      <c r="A27454" s="32">
        <v>44492</v>
      </c>
      <c r="B27454" s="1" t="s">
        <v>14</v>
      </c>
      <c r="C27454">
        <v>1899</v>
      </c>
      <c r="D27454">
        <v>26800</v>
      </c>
      <c r="E27454" s="31">
        <v>1868</v>
      </c>
      <c r="F27454">
        <v>27</v>
      </c>
      <c r="G27454" s="31">
        <v>4</v>
      </c>
      <c r="H27454" s="31">
        <v>0</v>
      </c>
    </row>
    <row r="27455" spans="1:8">
      <c r="A27455" s="32">
        <v>44492</v>
      </c>
      <c r="B27455" s="1" t="s">
        <v>15</v>
      </c>
      <c r="C27455">
        <v>3544</v>
      </c>
      <c r="D27455">
        <v>101352</v>
      </c>
      <c r="E27455" s="31">
        <v>3468</v>
      </c>
      <c r="F27455">
        <v>56</v>
      </c>
      <c r="G27455" s="31">
        <v>20</v>
      </c>
      <c r="H27455" s="31">
        <v>0</v>
      </c>
    </row>
    <row r="27456" spans="1:8">
      <c r="A27456" s="32">
        <v>44492</v>
      </c>
      <c r="B27456" s="1" t="s">
        <v>16</v>
      </c>
      <c r="C27456">
        <v>9482</v>
      </c>
      <c r="D27456">
        <v>422091</v>
      </c>
      <c r="E27456" s="31">
        <v>9297</v>
      </c>
      <c r="F27456">
        <v>175</v>
      </c>
      <c r="G27456" s="31">
        <v>10</v>
      </c>
      <c r="H27456" s="31">
        <v>2</v>
      </c>
    </row>
    <row r="27457" spans="1:8">
      <c r="A27457" s="32">
        <v>44492</v>
      </c>
      <c r="B27457" s="1" t="s">
        <v>17</v>
      </c>
      <c r="C27457">
        <v>24384</v>
      </c>
      <c r="D27457">
        <v>40462</v>
      </c>
      <c r="E27457" s="31">
        <v>24115</v>
      </c>
      <c r="F27457">
        <v>218</v>
      </c>
      <c r="G27457" s="31">
        <v>51</v>
      </c>
      <c r="H27457" s="31">
        <v>4</v>
      </c>
    </row>
    <row r="27458" spans="1:8">
      <c r="A27458" s="32">
        <v>44492</v>
      </c>
      <c r="B27458" s="1" t="s">
        <v>18</v>
      </c>
      <c r="C27458">
        <v>15436</v>
      </c>
      <c r="D27458">
        <v>492770</v>
      </c>
      <c r="E27458" s="31">
        <v>15284</v>
      </c>
      <c r="F27458">
        <v>116</v>
      </c>
      <c r="G27458" s="31">
        <v>36</v>
      </c>
      <c r="H27458" s="31">
        <v>1</v>
      </c>
    </row>
    <row r="27459" spans="1:8">
      <c r="A27459" s="32">
        <v>44492</v>
      </c>
      <c r="B27459" s="1" t="s">
        <v>19</v>
      </c>
      <c r="C27459">
        <v>16731</v>
      </c>
      <c r="D27459">
        <v>306497</v>
      </c>
      <c r="E27459" s="31">
        <v>16516</v>
      </c>
      <c r="F27459">
        <v>176</v>
      </c>
      <c r="G27459" s="31">
        <v>39</v>
      </c>
      <c r="H27459" s="31">
        <v>2</v>
      </c>
    </row>
    <row r="27460" spans="1:8">
      <c r="A27460" s="32">
        <v>44492</v>
      </c>
      <c r="B27460" s="1" t="s">
        <v>20</v>
      </c>
      <c r="C27460">
        <v>115527</v>
      </c>
      <c r="D27460">
        <v>1496280</v>
      </c>
      <c r="E27460" s="31">
        <v>114266</v>
      </c>
      <c r="F27460">
        <v>1033</v>
      </c>
      <c r="G27460" s="31">
        <v>228</v>
      </c>
      <c r="H27460" s="31">
        <v>23</v>
      </c>
    </row>
    <row r="27461" spans="1:8">
      <c r="A27461" s="32">
        <v>44492</v>
      </c>
      <c r="B27461" s="1" t="s">
        <v>21</v>
      </c>
      <c r="C27461">
        <v>100254</v>
      </c>
      <c r="D27461">
        <v>1105018</v>
      </c>
      <c r="E27461" s="31">
        <v>99092</v>
      </c>
      <c r="F27461">
        <v>1022</v>
      </c>
      <c r="G27461" s="31">
        <v>127</v>
      </c>
      <c r="H27461" s="31">
        <v>5</v>
      </c>
    </row>
    <row r="27462" spans="1:8">
      <c r="A27462" s="32">
        <v>44492</v>
      </c>
      <c r="B27462" s="1" t="s">
        <v>22</v>
      </c>
      <c r="C27462">
        <v>377399</v>
      </c>
      <c r="D27462">
        <v>3763468</v>
      </c>
      <c r="E27462" s="31">
        <v>373682</v>
      </c>
      <c r="F27462">
        <v>3117</v>
      </c>
      <c r="G27462" s="31">
        <v>600</v>
      </c>
      <c r="H27462" s="31">
        <v>22</v>
      </c>
    </row>
    <row r="27463" spans="1:8">
      <c r="A27463" s="32">
        <v>44492</v>
      </c>
      <c r="B27463" s="1" t="s">
        <v>23</v>
      </c>
      <c r="C27463">
        <v>168812</v>
      </c>
      <c r="D27463">
        <v>1646760</v>
      </c>
      <c r="E27463" s="31">
        <v>167279</v>
      </c>
      <c r="F27463">
        <v>1305</v>
      </c>
      <c r="G27463" s="31">
        <v>228</v>
      </c>
      <c r="H27463" s="31">
        <v>9</v>
      </c>
    </row>
    <row r="27464" spans="1:8">
      <c r="A27464" s="32">
        <v>44492</v>
      </c>
      <c r="B27464" s="1" t="s">
        <v>24</v>
      </c>
      <c r="C27464">
        <v>7978</v>
      </c>
      <c r="D27464">
        <v>294766</v>
      </c>
      <c r="E27464" s="31">
        <v>7899</v>
      </c>
      <c r="F27464">
        <v>61</v>
      </c>
      <c r="G27464" s="31">
        <v>18</v>
      </c>
      <c r="H27464" s="31">
        <v>0</v>
      </c>
    </row>
    <row r="27465" spans="1:8">
      <c r="A27465" s="32">
        <v>44492</v>
      </c>
      <c r="B27465" s="1" t="s">
        <v>25</v>
      </c>
      <c r="C27465">
        <v>4856</v>
      </c>
      <c r="D27465">
        <v>118233</v>
      </c>
      <c r="E27465" s="31">
        <v>4793</v>
      </c>
      <c r="F27465">
        <v>51</v>
      </c>
      <c r="G27465" s="31">
        <v>12</v>
      </c>
      <c r="H27465" s="31">
        <v>1</v>
      </c>
    </row>
    <row r="27466" spans="1:8">
      <c r="A27466" s="32">
        <v>44492</v>
      </c>
      <c r="B27466" s="1" t="s">
        <v>26</v>
      </c>
      <c r="C27466">
        <v>7952</v>
      </c>
      <c r="D27466">
        <v>199247</v>
      </c>
      <c r="E27466" s="31">
        <v>7776</v>
      </c>
      <c r="F27466">
        <v>129</v>
      </c>
      <c r="G27466" s="31">
        <v>25</v>
      </c>
      <c r="H27466" s="31">
        <v>1</v>
      </c>
    </row>
    <row r="27467" spans="1:8">
      <c r="A27467" s="32">
        <v>44492</v>
      </c>
      <c r="B27467" s="1" t="s">
        <v>27</v>
      </c>
      <c r="C27467">
        <v>3104</v>
      </c>
      <c r="D27467">
        <v>119025</v>
      </c>
      <c r="E27467" s="31">
        <v>3060</v>
      </c>
      <c r="F27467">
        <v>37</v>
      </c>
      <c r="G27467" s="31">
        <v>7</v>
      </c>
      <c r="H27467" s="31">
        <v>0</v>
      </c>
    </row>
    <row r="27468" spans="1:8">
      <c r="A27468" s="32">
        <v>44492</v>
      </c>
      <c r="B27468" s="1" t="s">
        <v>28</v>
      </c>
      <c r="C27468">
        <v>5150</v>
      </c>
      <c r="D27468">
        <v>118971</v>
      </c>
      <c r="E27468" s="31">
        <v>5115</v>
      </c>
      <c r="F27468">
        <v>29</v>
      </c>
      <c r="G27468" s="31">
        <v>6</v>
      </c>
      <c r="H27468" s="31">
        <v>0</v>
      </c>
    </row>
    <row r="27469" spans="1:8">
      <c r="A27469" s="32">
        <v>44492</v>
      </c>
      <c r="B27469" s="1" t="s">
        <v>29</v>
      </c>
      <c r="C27469">
        <v>8852</v>
      </c>
      <c r="D27469">
        <v>327089</v>
      </c>
      <c r="E27469" s="31">
        <v>8786</v>
      </c>
      <c r="F27469">
        <v>96</v>
      </c>
      <c r="G27469" s="31">
        <v>25</v>
      </c>
      <c r="H27469" s="31">
        <v>0</v>
      </c>
    </row>
    <row r="27470" spans="1:8">
      <c r="A27470" s="32">
        <v>44492</v>
      </c>
      <c r="B27470" s="1" t="s">
        <v>30</v>
      </c>
      <c r="C27470">
        <v>19067</v>
      </c>
      <c r="D27470">
        <v>422153</v>
      </c>
      <c r="E27470" s="31">
        <v>18766</v>
      </c>
      <c r="F27470">
        <v>217</v>
      </c>
      <c r="G27470" s="31">
        <v>78</v>
      </c>
      <c r="H27470" s="31">
        <v>3</v>
      </c>
    </row>
    <row r="27471" spans="1:8">
      <c r="A27471" s="32">
        <v>44492</v>
      </c>
      <c r="B27471" s="1" t="s">
        <v>31</v>
      </c>
      <c r="C27471">
        <v>26734</v>
      </c>
      <c r="D27471">
        <v>640189</v>
      </c>
      <c r="E27471" s="31">
        <v>26488</v>
      </c>
      <c r="F27471">
        <v>209</v>
      </c>
      <c r="G27471" s="31">
        <v>37</v>
      </c>
      <c r="H27471" s="31">
        <v>0</v>
      </c>
    </row>
    <row r="27472" spans="1:8">
      <c r="A27472" s="32">
        <v>44492</v>
      </c>
      <c r="B27472" s="1" t="s">
        <v>32</v>
      </c>
      <c r="C27472">
        <v>106192</v>
      </c>
      <c r="D27472">
        <v>1349159</v>
      </c>
      <c r="E27472" s="31">
        <v>104764</v>
      </c>
      <c r="F27472">
        <v>1155</v>
      </c>
      <c r="G27472" s="31">
        <v>273</v>
      </c>
      <c r="H27472" s="31">
        <v>5</v>
      </c>
    </row>
    <row r="27473" spans="1:8">
      <c r="A27473" s="32">
        <v>44492</v>
      </c>
      <c r="B27473" s="1" t="s">
        <v>33</v>
      </c>
      <c r="C27473">
        <v>14762</v>
      </c>
      <c r="D27473">
        <v>241279</v>
      </c>
      <c r="E27473" s="31">
        <v>14887</v>
      </c>
      <c r="F27473">
        <v>163</v>
      </c>
      <c r="G27473" s="31">
        <v>35</v>
      </c>
      <c r="H27473" s="31">
        <v>1</v>
      </c>
    </row>
    <row r="27474" spans="1:8">
      <c r="A27474" s="32">
        <v>44492</v>
      </c>
      <c r="B27474" s="1" t="s">
        <v>34</v>
      </c>
      <c r="C27474">
        <v>12380</v>
      </c>
      <c r="D27474">
        <v>263148</v>
      </c>
      <c r="E27474" s="31">
        <v>12231</v>
      </c>
      <c r="F27474">
        <v>103</v>
      </c>
      <c r="G27474" s="31">
        <v>46</v>
      </c>
      <c r="H27474" s="31">
        <v>0</v>
      </c>
    </row>
    <row r="27475" spans="1:8">
      <c r="A27475" s="32">
        <v>44492</v>
      </c>
      <c r="B27475" s="1" t="s">
        <v>35</v>
      </c>
      <c r="C27475">
        <v>35833</v>
      </c>
      <c r="D27475">
        <v>432484</v>
      </c>
      <c r="E27475" s="31">
        <v>35473</v>
      </c>
      <c r="F27475">
        <v>290</v>
      </c>
      <c r="G27475" s="31">
        <v>59</v>
      </c>
      <c r="H27475" s="31">
        <v>2</v>
      </c>
    </row>
    <row r="27476" spans="1:8">
      <c r="A27476" s="32">
        <v>44492</v>
      </c>
      <c r="B27476" s="1" t="s">
        <v>36</v>
      </c>
      <c r="C27476">
        <v>202079</v>
      </c>
      <c r="D27476">
        <v>3635665</v>
      </c>
      <c r="E27476" s="31">
        <v>196834</v>
      </c>
      <c r="F27476">
        <v>3040</v>
      </c>
      <c r="G27476" s="31">
        <v>709</v>
      </c>
      <c r="H27476" s="31">
        <v>87</v>
      </c>
    </row>
    <row r="27477" spans="1:8">
      <c r="A27477" s="32">
        <v>44492</v>
      </c>
      <c r="B27477" s="1" t="s">
        <v>37</v>
      </c>
      <c r="C27477">
        <v>78272</v>
      </c>
      <c r="D27477">
        <v>770389</v>
      </c>
      <c r="E27477" s="31">
        <v>76619</v>
      </c>
      <c r="F27477">
        <v>1394</v>
      </c>
      <c r="G27477" s="31">
        <v>259</v>
      </c>
      <c r="H27477" s="31">
        <v>13</v>
      </c>
    </row>
    <row r="27478" spans="1:8">
      <c r="A27478" s="32">
        <v>44492</v>
      </c>
      <c r="B27478" s="1" t="s">
        <v>38</v>
      </c>
      <c r="C27478">
        <v>15845</v>
      </c>
      <c r="D27478">
        <v>256528</v>
      </c>
      <c r="E27478" s="31">
        <v>15640</v>
      </c>
      <c r="F27478">
        <v>149</v>
      </c>
      <c r="G27478" s="31">
        <v>56</v>
      </c>
      <c r="H27478" s="31">
        <v>2</v>
      </c>
    </row>
    <row r="27479" spans="1:8">
      <c r="A27479" s="32">
        <v>44492</v>
      </c>
      <c r="B27479" s="1" t="s">
        <v>39</v>
      </c>
      <c r="C27479">
        <v>5288</v>
      </c>
      <c r="D27479">
        <v>66163</v>
      </c>
      <c r="E27479" s="31">
        <v>5116</v>
      </c>
      <c r="F27479">
        <v>62</v>
      </c>
      <c r="G27479" s="31">
        <v>5</v>
      </c>
      <c r="H27479" s="31">
        <v>1</v>
      </c>
    </row>
    <row r="27480" spans="1:8">
      <c r="A27480" s="32">
        <v>44492</v>
      </c>
      <c r="B27480" s="1" t="s">
        <v>40</v>
      </c>
      <c r="C27480">
        <v>1662</v>
      </c>
      <c r="D27480">
        <v>151856</v>
      </c>
      <c r="E27480" s="31">
        <v>1626</v>
      </c>
      <c r="F27480">
        <v>5</v>
      </c>
      <c r="G27480" s="31">
        <v>6</v>
      </c>
      <c r="H27480" s="31">
        <v>0</v>
      </c>
    </row>
    <row r="27481" spans="1:8">
      <c r="A27481" s="32">
        <v>44492</v>
      </c>
      <c r="B27481" s="1" t="s">
        <v>41</v>
      </c>
      <c r="C27481">
        <v>1674</v>
      </c>
      <c r="D27481">
        <v>56768</v>
      </c>
      <c r="E27481" s="31">
        <v>1633</v>
      </c>
      <c r="F27481">
        <v>5</v>
      </c>
      <c r="G27481" s="31">
        <v>36</v>
      </c>
      <c r="H27481" s="31">
        <v>0</v>
      </c>
    </row>
    <row r="27482" spans="1:8">
      <c r="A27482" s="32">
        <v>44492</v>
      </c>
      <c r="B27482" s="1" t="s">
        <v>42</v>
      </c>
      <c r="C27482">
        <v>15250</v>
      </c>
      <c r="D27482">
        <v>268198</v>
      </c>
      <c r="E27482" s="31">
        <v>15049</v>
      </c>
      <c r="F27482">
        <v>136</v>
      </c>
      <c r="G27482" s="31">
        <v>58</v>
      </c>
      <c r="H27482" s="31">
        <v>2</v>
      </c>
    </row>
    <row r="27483" spans="1:8">
      <c r="A27483" s="32">
        <v>44492</v>
      </c>
      <c r="B27483" s="1" t="s">
        <v>43</v>
      </c>
      <c r="C27483">
        <v>21995</v>
      </c>
      <c r="D27483">
        <v>920508</v>
      </c>
      <c r="E27483" s="31">
        <v>21686</v>
      </c>
      <c r="F27483">
        <v>200</v>
      </c>
      <c r="G27483" s="31">
        <v>109</v>
      </c>
      <c r="H27483" s="31">
        <v>1</v>
      </c>
    </row>
    <row r="27484" spans="1:8">
      <c r="A27484" s="32">
        <v>44492</v>
      </c>
      <c r="B27484" s="1" t="s">
        <v>44</v>
      </c>
      <c r="C27484">
        <v>5706</v>
      </c>
      <c r="D27484">
        <v>192183</v>
      </c>
      <c r="E27484" s="31">
        <v>5573</v>
      </c>
      <c r="F27484">
        <v>93</v>
      </c>
      <c r="G27484" s="31">
        <v>40</v>
      </c>
      <c r="H27484" s="31">
        <v>0</v>
      </c>
    </row>
    <row r="27485" spans="1:8">
      <c r="A27485" s="32">
        <v>44492</v>
      </c>
      <c r="B27485" s="1" t="s">
        <v>45</v>
      </c>
      <c r="C27485">
        <v>3284</v>
      </c>
      <c r="D27485">
        <v>106708</v>
      </c>
      <c r="E27485" s="31">
        <v>3213</v>
      </c>
      <c r="F27485">
        <v>65</v>
      </c>
      <c r="G27485" s="31">
        <v>6</v>
      </c>
      <c r="H27485" s="31">
        <v>0</v>
      </c>
    </row>
    <row r="27486" spans="1:8">
      <c r="A27486" s="32">
        <v>44492</v>
      </c>
      <c r="B27486" s="1" t="s">
        <v>46</v>
      </c>
      <c r="C27486">
        <v>4700</v>
      </c>
      <c r="D27486">
        <v>132521</v>
      </c>
      <c r="E27486" s="31">
        <v>4655</v>
      </c>
      <c r="F27486">
        <v>38</v>
      </c>
      <c r="G27486" s="31">
        <v>7</v>
      </c>
      <c r="H27486" s="31">
        <v>0</v>
      </c>
    </row>
    <row r="27487" spans="1:8">
      <c r="A27487" s="32">
        <v>44492</v>
      </c>
      <c r="B27487" s="1" t="s">
        <v>47</v>
      </c>
      <c r="C27487">
        <v>5338</v>
      </c>
      <c r="D27487">
        <v>157373</v>
      </c>
      <c r="E27487" s="31">
        <v>5209</v>
      </c>
      <c r="F27487">
        <v>82</v>
      </c>
      <c r="G27487" s="31">
        <v>47</v>
      </c>
      <c r="H27487" s="31">
        <v>1</v>
      </c>
    </row>
    <row r="27488" spans="1:8">
      <c r="A27488" s="32">
        <v>44492</v>
      </c>
      <c r="B27488" s="1" t="s">
        <v>48</v>
      </c>
      <c r="C27488">
        <v>4154</v>
      </c>
      <c r="D27488">
        <v>100620</v>
      </c>
      <c r="E27488" s="31">
        <v>4097</v>
      </c>
      <c r="F27488">
        <v>32</v>
      </c>
      <c r="G27488" s="31">
        <v>25</v>
      </c>
      <c r="H27488" s="31">
        <v>1</v>
      </c>
    </row>
    <row r="27489" spans="1:8">
      <c r="A27489" s="32">
        <v>44492</v>
      </c>
      <c r="B27489" s="1" t="s">
        <v>49</v>
      </c>
      <c r="C27489">
        <v>74366</v>
      </c>
      <c r="D27489">
        <v>1287651</v>
      </c>
      <c r="E27489" s="31">
        <v>73536</v>
      </c>
      <c r="F27489">
        <v>621</v>
      </c>
      <c r="G27489" s="31">
        <v>201</v>
      </c>
      <c r="H27489" s="31">
        <v>7</v>
      </c>
    </row>
    <row r="27490" spans="1:8">
      <c r="A27490" s="32">
        <v>44492</v>
      </c>
      <c r="B27490" s="1" t="s">
        <v>50</v>
      </c>
      <c r="C27490">
        <v>5838</v>
      </c>
      <c r="D27490">
        <v>107153</v>
      </c>
      <c r="E27490" s="31">
        <v>5829</v>
      </c>
      <c r="F27490">
        <v>30</v>
      </c>
      <c r="G27490" s="31">
        <v>27</v>
      </c>
      <c r="H27490" s="31">
        <v>0</v>
      </c>
    </row>
    <row r="27491" spans="1:8">
      <c r="A27491" s="32">
        <v>44492</v>
      </c>
      <c r="B27491" s="1" t="s">
        <v>51</v>
      </c>
      <c r="C27491">
        <v>6097</v>
      </c>
      <c r="D27491">
        <v>184768</v>
      </c>
      <c r="E27491" s="31">
        <v>5978</v>
      </c>
      <c r="F27491">
        <v>73</v>
      </c>
      <c r="G27491" s="31">
        <v>46</v>
      </c>
      <c r="H27491" s="31">
        <v>0</v>
      </c>
    </row>
    <row r="27492" spans="1:8">
      <c r="A27492" s="32">
        <v>44492</v>
      </c>
      <c r="B27492" s="1" t="s">
        <v>52</v>
      </c>
      <c r="C27492">
        <v>14384</v>
      </c>
      <c r="D27492">
        <v>123942</v>
      </c>
      <c r="E27492" s="31">
        <v>14208</v>
      </c>
      <c r="F27492">
        <v>136</v>
      </c>
      <c r="G27492" s="31">
        <v>40</v>
      </c>
      <c r="H27492" s="31">
        <v>1</v>
      </c>
    </row>
    <row r="27493" spans="1:8">
      <c r="A27493" s="32">
        <v>44492</v>
      </c>
      <c r="B27493" s="1" t="s">
        <v>53</v>
      </c>
      <c r="C27493">
        <v>8182</v>
      </c>
      <c r="D27493">
        <v>273423</v>
      </c>
      <c r="E27493" s="31">
        <v>8090</v>
      </c>
      <c r="F27493">
        <v>84</v>
      </c>
      <c r="G27493" s="31">
        <v>8</v>
      </c>
      <c r="H27493" s="31">
        <v>0</v>
      </c>
    </row>
    <row r="27494" spans="1:8">
      <c r="A27494" s="32">
        <v>44492</v>
      </c>
      <c r="B27494" s="1" t="s">
        <v>54</v>
      </c>
      <c r="C27494">
        <v>6151</v>
      </c>
      <c r="D27494">
        <v>73027</v>
      </c>
      <c r="E27494" s="31">
        <v>6088</v>
      </c>
      <c r="F27494">
        <v>41</v>
      </c>
      <c r="G27494" s="31">
        <v>6</v>
      </c>
      <c r="H27494" s="31">
        <v>0</v>
      </c>
    </row>
    <row r="27495" spans="1:8">
      <c r="A27495" s="32">
        <v>44492</v>
      </c>
      <c r="B27495" s="1" t="s">
        <v>55</v>
      </c>
      <c r="C27495">
        <v>9097</v>
      </c>
      <c r="D27495">
        <v>170152</v>
      </c>
      <c r="E27495" s="31">
        <v>9016</v>
      </c>
      <c r="F27495">
        <v>65</v>
      </c>
      <c r="G27495" s="31">
        <v>16</v>
      </c>
      <c r="H27495" s="31">
        <v>0</v>
      </c>
    </row>
    <row r="27496" spans="1:8">
      <c r="A27496" s="32">
        <v>44492</v>
      </c>
      <c r="B27496" s="1" t="s">
        <v>56</v>
      </c>
      <c r="C27496">
        <v>50149</v>
      </c>
      <c r="D27496">
        <v>404626</v>
      </c>
      <c r="E27496" s="31">
        <v>49565</v>
      </c>
      <c r="F27496">
        <v>368</v>
      </c>
      <c r="G27496" s="31">
        <v>191</v>
      </c>
      <c r="H27496" s="31">
        <v>8</v>
      </c>
    </row>
    <row r="27497" spans="1:8">
      <c r="A27497" s="32">
        <v>44493</v>
      </c>
      <c r="B27497" s="1" t="s">
        <v>7</v>
      </c>
      <c r="C27497">
        <v>60694</v>
      </c>
      <c r="D27497">
        <v>1147447</v>
      </c>
      <c r="E27497" s="31">
        <v>59049</v>
      </c>
      <c r="F27497">
        <v>1470</v>
      </c>
      <c r="G27497" s="31">
        <v>167</v>
      </c>
      <c r="H27497" s="31">
        <v>1</v>
      </c>
    </row>
    <row r="27498" spans="1:8">
      <c r="A27498" s="32">
        <v>44493</v>
      </c>
      <c r="B27498" s="1" t="s">
        <v>11</v>
      </c>
      <c r="C27498">
        <v>5887</v>
      </c>
      <c r="D27498">
        <v>92940</v>
      </c>
      <c r="E27498" s="31">
        <v>5805</v>
      </c>
      <c r="F27498">
        <v>38</v>
      </c>
      <c r="G27498" s="31">
        <v>44</v>
      </c>
      <c r="H27498" s="31">
        <v>1</v>
      </c>
    </row>
    <row r="27499" spans="1:8">
      <c r="A27499" s="32">
        <v>44493</v>
      </c>
      <c r="B27499" s="1" t="s">
        <v>12</v>
      </c>
      <c r="C27499">
        <v>3486</v>
      </c>
      <c r="D27499">
        <v>124658</v>
      </c>
      <c r="E27499" s="31">
        <v>3433</v>
      </c>
      <c r="F27499">
        <v>53</v>
      </c>
      <c r="G27499" s="31">
        <v>0</v>
      </c>
      <c r="H27499" s="31">
        <v>0</v>
      </c>
    </row>
    <row r="27500" spans="1:8">
      <c r="A27500" s="32">
        <v>44493</v>
      </c>
      <c r="B27500" s="1" t="s">
        <v>13</v>
      </c>
      <c r="C27500">
        <v>16255</v>
      </c>
      <c r="D27500">
        <v>245968</v>
      </c>
      <c r="E27500" s="31">
        <v>16128</v>
      </c>
      <c r="F27500">
        <v>118</v>
      </c>
      <c r="G27500" s="31">
        <v>9</v>
      </c>
      <c r="H27500" s="31">
        <v>1</v>
      </c>
    </row>
    <row r="27501" spans="1:8">
      <c r="A27501" s="32">
        <v>44493</v>
      </c>
      <c r="B27501" s="1" t="s">
        <v>14</v>
      </c>
      <c r="C27501">
        <v>1899</v>
      </c>
      <c r="D27501">
        <v>26800</v>
      </c>
      <c r="E27501" s="31">
        <v>1869</v>
      </c>
      <c r="F27501">
        <v>27</v>
      </c>
      <c r="G27501" s="31">
        <v>3</v>
      </c>
      <c r="H27501" s="31">
        <v>0</v>
      </c>
    </row>
    <row r="27502" spans="1:8">
      <c r="A27502" s="32">
        <v>44493</v>
      </c>
      <c r="B27502" s="1" t="s">
        <v>15</v>
      </c>
      <c r="C27502">
        <v>3544</v>
      </c>
      <c r="D27502">
        <v>101409</v>
      </c>
      <c r="E27502" s="31">
        <v>3468</v>
      </c>
      <c r="F27502">
        <v>56</v>
      </c>
      <c r="G27502" s="31">
        <v>20</v>
      </c>
      <c r="H27502" s="31">
        <v>0</v>
      </c>
    </row>
    <row r="27503" spans="1:8">
      <c r="A27503" s="32">
        <v>44493</v>
      </c>
      <c r="B27503" s="1" t="s">
        <v>16</v>
      </c>
      <c r="C27503">
        <v>9482</v>
      </c>
      <c r="D27503">
        <v>422500</v>
      </c>
      <c r="E27503" s="31">
        <v>9299</v>
      </c>
      <c r="F27503">
        <v>175</v>
      </c>
      <c r="G27503" s="31">
        <v>8</v>
      </c>
      <c r="H27503" s="31">
        <v>2</v>
      </c>
    </row>
    <row r="27504" spans="1:8">
      <c r="A27504" s="32">
        <v>44493</v>
      </c>
      <c r="B27504" s="1" t="s">
        <v>17</v>
      </c>
      <c r="C27504">
        <v>24384</v>
      </c>
      <c r="D27504">
        <v>40462</v>
      </c>
      <c r="E27504" s="31">
        <v>24120</v>
      </c>
      <c r="F27504">
        <v>218</v>
      </c>
      <c r="G27504" s="31">
        <v>46</v>
      </c>
      <c r="H27504" s="31">
        <v>4</v>
      </c>
    </row>
    <row r="27505" spans="1:8">
      <c r="A27505" s="32">
        <v>44493</v>
      </c>
      <c r="B27505" s="1" t="s">
        <v>18</v>
      </c>
      <c r="C27505">
        <v>15437</v>
      </c>
      <c r="D27505">
        <v>492783</v>
      </c>
      <c r="E27505" s="31">
        <v>15289</v>
      </c>
      <c r="F27505">
        <v>116</v>
      </c>
      <c r="G27505" s="31">
        <v>32</v>
      </c>
      <c r="H27505" s="31">
        <v>1</v>
      </c>
    </row>
    <row r="27506" spans="1:8">
      <c r="A27506" s="32">
        <v>44493</v>
      </c>
      <c r="B27506" s="1" t="s">
        <v>19</v>
      </c>
      <c r="C27506">
        <v>16741</v>
      </c>
      <c r="D27506">
        <v>306497</v>
      </c>
      <c r="E27506" s="31">
        <v>16517</v>
      </c>
      <c r="F27506">
        <v>176</v>
      </c>
      <c r="G27506" s="31">
        <v>48</v>
      </c>
      <c r="H27506" s="31">
        <v>2</v>
      </c>
    </row>
    <row r="27507" spans="1:8">
      <c r="A27507" s="32">
        <v>44493</v>
      </c>
      <c r="B27507" s="1" t="s">
        <v>20</v>
      </c>
      <c r="C27507">
        <v>115533</v>
      </c>
      <c r="D27507">
        <v>1497236</v>
      </c>
      <c r="E27507" s="31">
        <v>114287</v>
      </c>
      <c r="F27507">
        <v>1036</v>
      </c>
      <c r="G27507" s="31">
        <v>210</v>
      </c>
      <c r="H27507" s="31">
        <v>22</v>
      </c>
    </row>
    <row r="27508" spans="1:8">
      <c r="A27508" s="32">
        <v>44493</v>
      </c>
      <c r="B27508" s="1" t="s">
        <v>21</v>
      </c>
      <c r="C27508">
        <v>100256</v>
      </c>
      <c r="D27508">
        <v>1107278</v>
      </c>
      <c r="E27508" s="31">
        <v>99120</v>
      </c>
      <c r="F27508">
        <v>1022</v>
      </c>
      <c r="G27508" s="31">
        <v>112</v>
      </c>
      <c r="H27508" s="31">
        <v>5</v>
      </c>
    </row>
    <row r="27509" spans="1:8">
      <c r="A27509" s="32">
        <v>44493</v>
      </c>
      <c r="B27509" s="1" t="s">
        <v>22</v>
      </c>
      <c r="C27509">
        <v>377418</v>
      </c>
      <c r="D27509">
        <v>3763468</v>
      </c>
      <c r="E27509" s="31">
        <v>373729</v>
      </c>
      <c r="F27509">
        <v>3117</v>
      </c>
      <c r="G27509" s="31">
        <v>572</v>
      </c>
      <c r="H27509" s="31">
        <v>22</v>
      </c>
    </row>
    <row r="27510" spans="1:8">
      <c r="A27510" s="32">
        <v>44493</v>
      </c>
      <c r="B27510" s="1" t="s">
        <v>23</v>
      </c>
      <c r="C27510">
        <v>168823</v>
      </c>
      <c r="D27510">
        <v>1646760</v>
      </c>
      <c r="E27510" s="31">
        <v>167296</v>
      </c>
      <c r="F27510">
        <v>1306</v>
      </c>
      <c r="G27510" s="31">
        <v>221</v>
      </c>
      <c r="H27510" s="31">
        <v>8</v>
      </c>
    </row>
    <row r="27511" spans="1:8">
      <c r="A27511" s="32">
        <v>44493</v>
      </c>
      <c r="B27511" s="1" t="s">
        <v>24</v>
      </c>
      <c r="C27511">
        <v>7979</v>
      </c>
      <c r="D27511">
        <v>294785</v>
      </c>
      <c r="E27511" s="31">
        <v>7900</v>
      </c>
      <c r="F27511">
        <v>61</v>
      </c>
      <c r="G27511" s="31">
        <v>18</v>
      </c>
      <c r="H27511" s="31">
        <v>0</v>
      </c>
    </row>
    <row r="27512" spans="1:8">
      <c r="A27512" s="32">
        <v>44493</v>
      </c>
      <c r="B27512" s="1" t="s">
        <v>25</v>
      </c>
      <c r="C27512">
        <v>4857</v>
      </c>
      <c r="D27512">
        <v>118233</v>
      </c>
      <c r="E27512" s="31">
        <v>4793</v>
      </c>
      <c r="F27512">
        <v>51</v>
      </c>
      <c r="G27512" s="31">
        <v>13</v>
      </c>
      <c r="H27512" s="31">
        <v>1</v>
      </c>
    </row>
    <row r="27513" spans="1:8">
      <c r="A27513" s="32">
        <v>44493</v>
      </c>
      <c r="B27513" s="1" t="s">
        <v>26</v>
      </c>
      <c r="C27513">
        <v>7955</v>
      </c>
      <c r="D27513">
        <v>199321</v>
      </c>
      <c r="E27513" s="31">
        <v>7778</v>
      </c>
      <c r="F27513">
        <v>129</v>
      </c>
      <c r="G27513" s="31">
        <v>26</v>
      </c>
      <c r="H27513" s="31">
        <v>1</v>
      </c>
    </row>
    <row r="27514" spans="1:8">
      <c r="A27514" s="32">
        <v>44493</v>
      </c>
      <c r="B27514" s="1" t="s">
        <v>27</v>
      </c>
      <c r="C27514">
        <v>3104</v>
      </c>
      <c r="D27514">
        <v>119044</v>
      </c>
      <c r="E27514" s="31">
        <v>3061</v>
      </c>
      <c r="F27514">
        <v>37</v>
      </c>
      <c r="G27514" s="31">
        <v>6</v>
      </c>
      <c r="H27514" s="31">
        <v>0</v>
      </c>
    </row>
    <row r="27515" spans="1:8">
      <c r="A27515" s="32">
        <v>44493</v>
      </c>
      <c r="B27515" s="1" t="s">
        <v>28</v>
      </c>
      <c r="C27515">
        <v>5150</v>
      </c>
      <c r="D27515">
        <v>118971</v>
      </c>
      <c r="E27515" s="31">
        <v>5115</v>
      </c>
      <c r="F27515">
        <v>29</v>
      </c>
      <c r="G27515" s="31">
        <v>6</v>
      </c>
      <c r="H27515" s="31">
        <v>0</v>
      </c>
    </row>
    <row r="27516" spans="1:8">
      <c r="A27516" s="32">
        <v>44493</v>
      </c>
      <c r="B27516" s="1" t="s">
        <v>29</v>
      </c>
      <c r="C27516">
        <v>8853</v>
      </c>
      <c r="D27516">
        <v>327089</v>
      </c>
      <c r="E27516" s="31">
        <v>8786</v>
      </c>
      <c r="F27516">
        <v>96</v>
      </c>
      <c r="G27516" s="31">
        <v>26</v>
      </c>
      <c r="H27516" s="31">
        <v>0</v>
      </c>
    </row>
    <row r="27517" spans="1:8">
      <c r="A27517" s="32">
        <v>44493</v>
      </c>
      <c r="B27517" s="1" t="s">
        <v>30</v>
      </c>
      <c r="C27517">
        <v>19072</v>
      </c>
      <c r="D27517">
        <v>422215</v>
      </c>
      <c r="E27517" s="31">
        <v>18776</v>
      </c>
      <c r="F27517">
        <v>217</v>
      </c>
      <c r="G27517" s="31">
        <v>74</v>
      </c>
      <c r="H27517" s="31">
        <v>3</v>
      </c>
    </row>
    <row r="27518" spans="1:8">
      <c r="A27518" s="32">
        <v>44493</v>
      </c>
      <c r="B27518" s="1" t="s">
        <v>31</v>
      </c>
      <c r="C27518">
        <v>26737</v>
      </c>
      <c r="D27518">
        <v>640189</v>
      </c>
      <c r="E27518" s="31">
        <v>26488</v>
      </c>
      <c r="F27518">
        <v>209</v>
      </c>
      <c r="G27518" s="31">
        <v>28</v>
      </c>
      <c r="H27518" s="31">
        <v>0</v>
      </c>
    </row>
    <row r="27519" spans="1:8">
      <c r="A27519" s="32">
        <v>44493</v>
      </c>
      <c r="B27519" s="1" t="s">
        <v>32</v>
      </c>
      <c r="C27519">
        <v>106213</v>
      </c>
      <c r="D27519">
        <v>1349159</v>
      </c>
      <c r="E27519" s="31">
        <v>104788</v>
      </c>
      <c r="F27519">
        <v>1155</v>
      </c>
      <c r="G27519" s="31">
        <v>270</v>
      </c>
      <c r="H27519" s="31">
        <v>5</v>
      </c>
    </row>
    <row r="27520" spans="1:8">
      <c r="A27520" s="32">
        <v>44493</v>
      </c>
      <c r="B27520" s="1" t="s">
        <v>33</v>
      </c>
      <c r="C27520">
        <v>14765</v>
      </c>
      <c r="D27520">
        <v>241279</v>
      </c>
      <c r="E27520" s="31">
        <v>14891</v>
      </c>
      <c r="F27520">
        <v>163</v>
      </c>
      <c r="G27520" s="31">
        <v>34</v>
      </c>
      <c r="H27520" s="31">
        <v>1</v>
      </c>
    </row>
    <row r="27521" spans="1:8">
      <c r="A27521" s="32">
        <v>44493</v>
      </c>
      <c r="B27521" s="1" t="s">
        <v>34</v>
      </c>
      <c r="C27521">
        <v>12386</v>
      </c>
      <c r="D27521">
        <v>263368</v>
      </c>
      <c r="E27521" s="31">
        <v>12233</v>
      </c>
      <c r="F27521">
        <v>103</v>
      </c>
      <c r="G27521" s="31">
        <v>50</v>
      </c>
      <c r="H27521" s="31">
        <v>0</v>
      </c>
    </row>
    <row r="27522" spans="1:8">
      <c r="A27522" s="32">
        <v>44493</v>
      </c>
      <c r="B27522" s="1" t="s">
        <v>35</v>
      </c>
      <c r="C27522">
        <v>35845</v>
      </c>
      <c r="D27522">
        <v>432888</v>
      </c>
      <c r="E27522" s="31">
        <v>35484</v>
      </c>
      <c r="F27522">
        <v>290</v>
      </c>
      <c r="G27522" s="31">
        <v>57</v>
      </c>
      <c r="H27522" s="31">
        <v>1</v>
      </c>
    </row>
    <row r="27523" spans="1:8">
      <c r="A27523" s="32">
        <v>44493</v>
      </c>
      <c r="B27523" s="1" t="s">
        <v>36</v>
      </c>
      <c r="C27523">
        <v>202117</v>
      </c>
      <c r="D27523">
        <v>3645784</v>
      </c>
      <c r="E27523" s="31">
        <v>196905</v>
      </c>
      <c r="F27523">
        <v>3040</v>
      </c>
      <c r="G27523" s="31">
        <v>676</v>
      </c>
      <c r="H27523" s="31">
        <v>86</v>
      </c>
    </row>
    <row r="27524" spans="1:8">
      <c r="A27524" s="32">
        <v>44493</v>
      </c>
      <c r="B27524" s="1" t="s">
        <v>37</v>
      </c>
      <c r="C27524">
        <v>78297</v>
      </c>
      <c r="D27524">
        <v>771656</v>
      </c>
      <c r="E27524" s="31">
        <v>76664</v>
      </c>
      <c r="F27524">
        <v>1394</v>
      </c>
      <c r="G27524" s="31">
        <v>239</v>
      </c>
      <c r="H27524" s="31">
        <v>11</v>
      </c>
    </row>
    <row r="27525" spans="1:8">
      <c r="A27525" s="32">
        <v>44493</v>
      </c>
      <c r="B27525" s="1" t="s">
        <v>38</v>
      </c>
      <c r="C27525">
        <v>15845</v>
      </c>
      <c r="D27525">
        <v>256528</v>
      </c>
      <c r="E27525" s="31">
        <v>15643</v>
      </c>
      <c r="F27525">
        <v>149</v>
      </c>
      <c r="G27525" s="31">
        <v>58</v>
      </c>
      <c r="H27525" s="31">
        <v>2</v>
      </c>
    </row>
    <row r="27526" spans="1:8">
      <c r="A27526" s="32">
        <v>44493</v>
      </c>
      <c r="B27526" s="1" t="s">
        <v>39</v>
      </c>
      <c r="C27526">
        <v>5288</v>
      </c>
      <c r="D27526">
        <v>66166</v>
      </c>
      <c r="E27526" s="31">
        <v>5117</v>
      </c>
      <c r="F27526">
        <v>62</v>
      </c>
      <c r="G27526" s="31">
        <v>4</v>
      </c>
      <c r="H27526" s="31">
        <v>1</v>
      </c>
    </row>
    <row r="27527" spans="1:8">
      <c r="A27527" s="32">
        <v>44493</v>
      </c>
      <c r="B27527" s="1" t="s">
        <v>40</v>
      </c>
      <c r="C27527">
        <v>1662</v>
      </c>
      <c r="D27527">
        <v>151880</v>
      </c>
      <c r="E27527" s="31">
        <v>1626</v>
      </c>
      <c r="F27527">
        <v>5</v>
      </c>
      <c r="G27527" s="31">
        <v>6</v>
      </c>
      <c r="H27527" s="31">
        <v>0</v>
      </c>
    </row>
    <row r="27528" spans="1:8">
      <c r="A27528" s="32">
        <v>44493</v>
      </c>
      <c r="B27528" s="1" t="s">
        <v>41</v>
      </c>
      <c r="C27528">
        <v>1674</v>
      </c>
      <c r="D27528">
        <v>56768</v>
      </c>
      <c r="E27528" s="31">
        <v>1634</v>
      </c>
      <c r="F27528">
        <v>5</v>
      </c>
      <c r="G27528" s="31">
        <v>35</v>
      </c>
      <c r="H27528" s="31">
        <v>0</v>
      </c>
    </row>
    <row r="27529" spans="1:8">
      <c r="A27529" s="32">
        <v>44493</v>
      </c>
      <c r="B27529" s="1" t="s">
        <v>42</v>
      </c>
      <c r="C27529">
        <v>15253</v>
      </c>
      <c r="D27529">
        <v>268198</v>
      </c>
      <c r="E27529" s="31">
        <v>15049</v>
      </c>
      <c r="F27529">
        <v>136</v>
      </c>
      <c r="G27529" s="31">
        <v>58</v>
      </c>
      <c r="H27529" s="31">
        <v>2</v>
      </c>
    </row>
    <row r="27530" spans="1:8">
      <c r="A27530" s="32">
        <v>44493</v>
      </c>
      <c r="B27530" s="1" t="s">
        <v>43</v>
      </c>
      <c r="C27530">
        <v>22002</v>
      </c>
      <c r="D27530">
        <v>920484</v>
      </c>
      <c r="E27530" s="31">
        <v>21694</v>
      </c>
      <c r="F27530">
        <v>200</v>
      </c>
      <c r="G27530" s="31">
        <v>108</v>
      </c>
      <c r="H27530" s="31">
        <v>2</v>
      </c>
    </row>
    <row r="27531" spans="1:8">
      <c r="A27531" s="32">
        <v>44493</v>
      </c>
      <c r="B27531" s="1" t="s">
        <v>44</v>
      </c>
      <c r="C27531">
        <v>5710</v>
      </c>
      <c r="D27531">
        <v>192183</v>
      </c>
      <c r="E27531" s="31">
        <v>5580</v>
      </c>
      <c r="F27531">
        <v>93</v>
      </c>
      <c r="G27531" s="31">
        <v>37</v>
      </c>
      <c r="H27531" s="31">
        <v>0</v>
      </c>
    </row>
    <row r="27532" spans="1:8">
      <c r="A27532" s="32">
        <v>44493</v>
      </c>
      <c r="B27532" s="1" t="s">
        <v>45</v>
      </c>
      <c r="C27532">
        <v>3284</v>
      </c>
      <c r="D27532">
        <v>106730</v>
      </c>
      <c r="E27532" s="31">
        <v>3213</v>
      </c>
      <c r="F27532">
        <v>65</v>
      </c>
      <c r="G27532" s="31">
        <v>6</v>
      </c>
      <c r="H27532" s="31">
        <v>0</v>
      </c>
    </row>
    <row r="27533" spans="1:8">
      <c r="A27533" s="32">
        <v>44493</v>
      </c>
      <c r="B27533" s="1" t="s">
        <v>46</v>
      </c>
      <c r="C27533">
        <v>4702</v>
      </c>
      <c r="D27533">
        <v>132683</v>
      </c>
      <c r="E27533" s="31">
        <v>4655</v>
      </c>
      <c r="F27533">
        <v>38</v>
      </c>
      <c r="G27533" s="31">
        <v>9</v>
      </c>
      <c r="H27533" s="31">
        <v>0</v>
      </c>
    </row>
    <row r="27534" spans="1:8">
      <c r="A27534" s="32">
        <v>44493</v>
      </c>
      <c r="B27534" s="1" t="s">
        <v>47</v>
      </c>
      <c r="C27534">
        <v>5343</v>
      </c>
      <c r="D27534">
        <v>157406</v>
      </c>
      <c r="E27534" s="31">
        <v>5211</v>
      </c>
      <c r="F27534">
        <v>82</v>
      </c>
      <c r="G27534" s="31">
        <v>50</v>
      </c>
      <c r="H27534" s="31">
        <v>1</v>
      </c>
    </row>
    <row r="27535" spans="1:8">
      <c r="A27535" s="32">
        <v>44493</v>
      </c>
      <c r="B27535" s="1" t="s">
        <v>48</v>
      </c>
      <c r="C27535">
        <v>4156</v>
      </c>
      <c r="D27535">
        <v>100635</v>
      </c>
      <c r="E27535" s="31">
        <v>4100</v>
      </c>
      <c r="F27535">
        <v>32</v>
      </c>
      <c r="G27535" s="31">
        <v>24</v>
      </c>
      <c r="H27535" s="31">
        <v>1</v>
      </c>
    </row>
    <row r="27536" spans="1:8">
      <c r="A27536" s="32">
        <v>44493</v>
      </c>
      <c r="B27536" s="1" t="s">
        <v>49</v>
      </c>
      <c r="C27536">
        <v>74370</v>
      </c>
      <c r="D27536">
        <v>1289023</v>
      </c>
      <c r="E27536" s="31">
        <v>73559</v>
      </c>
      <c r="F27536">
        <v>621</v>
      </c>
      <c r="G27536" s="31">
        <v>186</v>
      </c>
      <c r="H27536" s="31">
        <v>7</v>
      </c>
    </row>
    <row r="27537" spans="1:8">
      <c r="A27537" s="32">
        <v>44493</v>
      </c>
      <c r="B27537" s="1" t="s">
        <v>50</v>
      </c>
      <c r="C27537">
        <v>5845</v>
      </c>
      <c r="D27537">
        <v>107335</v>
      </c>
      <c r="E27537" s="31">
        <v>5830</v>
      </c>
      <c r="F27537">
        <v>30</v>
      </c>
      <c r="G27537" s="31">
        <v>30</v>
      </c>
      <c r="H27537" s="31">
        <v>0</v>
      </c>
    </row>
    <row r="27538" spans="1:8">
      <c r="A27538" s="32">
        <v>44493</v>
      </c>
      <c r="B27538" s="1" t="s">
        <v>51</v>
      </c>
      <c r="C27538">
        <v>6097</v>
      </c>
      <c r="D27538">
        <v>184815</v>
      </c>
      <c r="E27538" s="31">
        <v>5983</v>
      </c>
      <c r="F27538">
        <v>73</v>
      </c>
      <c r="G27538" s="31">
        <v>41</v>
      </c>
      <c r="H27538" s="31">
        <v>0</v>
      </c>
    </row>
    <row r="27539" spans="1:8">
      <c r="A27539" s="32">
        <v>44493</v>
      </c>
      <c r="B27539" s="1" t="s">
        <v>52</v>
      </c>
      <c r="C27539">
        <v>14384</v>
      </c>
      <c r="D27539">
        <v>123942</v>
      </c>
      <c r="E27539" s="31">
        <v>14208</v>
      </c>
      <c r="F27539">
        <v>136</v>
      </c>
      <c r="G27539" s="31">
        <v>40</v>
      </c>
      <c r="H27539" s="31">
        <v>1</v>
      </c>
    </row>
    <row r="27540" spans="1:8">
      <c r="A27540" s="32">
        <v>44493</v>
      </c>
      <c r="B27540" s="1" t="s">
        <v>53</v>
      </c>
      <c r="C27540">
        <v>8186</v>
      </c>
      <c r="D27540">
        <v>273441</v>
      </c>
      <c r="E27540" s="31">
        <v>8092</v>
      </c>
      <c r="F27540">
        <v>84</v>
      </c>
      <c r="G27540" s="31">
        <v>10</v>
      </c>
      <c r="H27540" s="31">
        <v>0</v>
      </c>
    </row>
    <row r="27541" spans="1:8">
      <c r="A27541" s="32">
        <v>44493</v>
      </c>
      <c r="B27541" s="1" t="s">
        <v>54</v>
      </c>
      <c r="C27541">
        <v>6151</v>
      </c>
      <c r="D27541">
        <v>73027</v>
      </c>
      <c r="E27541" s="31">
        <v>6088</v>
      </c>
      <c r="F27541">
        <v>41</v>
      </c>
      <c r="G27541" s="31">
        <v>6</v>
      </c>
      <c r="H27541" s="31">
        <v>0</v>
      </c>
    </row>
    <row r="27542" spans="1:8">
      <c r="A27542" s="32">
        <v>44493</v>
      </c>
      <c r="B27542" s="1" t="s">
        <v>55</v>
      </c>
      <c r="C27542">
        <v>9097</v>
      </c>
      <c r="D27542">
        <v>170271</v>
      </c>
      <c r="E27542" s="31">
        <v>9021</v>
      </c>
      <c r="F27542">
        <v>65</v>
      </c>
      <c r="G27542" s="31">
        <v>11</v>
      </c>
      <c r="H27542" s="31">
        <v>0</v>
      </c>
    </row>
    <row r="27543" spans="1:8">
      <c r="A27543" s="32">
        <v>44493</v>
      </c>
      <c r="B27543" s="1" t="s">
        <v>56</v>
      </c>
      <c r="C27543">
        <v>50162</v>
      </c>
      <c r="D27543">
        <v>404871</v>
      </c>
      <c r="E27543" s="31">
        <v>49582</v>
      </c>
      <c r="F27543">
        <v>372</v>
      </c>
      <c r="G27543" s="31">
        <v>183</v>
      </c>
      <c r="H27543" s="31">
        <v>7</v>
      </c>
    </row>
    <row r="27544" spans="1:8">
      <c r="A27544" s="32">
        <v>44494</v>
      </c>
      <c r="B27544" s="1" t="s">
        <v>7</v>
      </c>
      <c r="C27544">
        <v>60695</v>
      </c>
      <c r="D27544">
        <v>1148117</v>
      </c>
      <c r="E27544" s="31">
        <v>59077</v>
      </c>
      <c r="F27544">
        <v>1470</v>
      </c>
      <c r="G27544" s="31">
        <v>175</v>
      </c>
      <c r="H27544" s="31">
        <v>1</v>
      </c>
    </row>
    <row r="27545" spans="1:8">
      <c r="A27545" s="32">
        <v>44494</v>
      </c>
      <c r="B27545" s="1" t="s">
        <v>11</v>
      </c>
      <c r="C27545">
        <v>5888</v>
      </c>
      <c r="D27545">
        <v>93318</v>
      </c>
      <c r="E27545" s="31">
        <v>5818</v>
      </c>
      <c r="F27545">
        <v>38</v>
      </c>
      <c r="G27545" s="31">
        <v>32</v>
      </c>
      <c r="H27545" s="31">
        <v>1</v>
      </c>
    </row>
    <row r="27546" spans="1:8">
      <c r="A27546" s="32">
        <v>44494</v>
      </c>
      <c r="B27546" s="1" t="s">
        <v>12</v>
      </c>
      <c r="C27546">
        <v>3486</v>
      </c>
      <c r="D27546">
        <v>125181</v>
      </c>
      <c r="E27546" s="31">
        <v>3433</v>
      </c>
      <c r="F27546">
        <v>53</v>
      </c>
      <c r="G27546" s="31">
        <v>0</v>
      </c>
      <c r="H27546" s="31">
        <v>0</v>
      </c>
    </row>
    <row r="27547" spans="1:8">
      <c r="A27547" s="32">
        <v>44494</v>
      </c>
      <c r="B27547" s="1" t="s">
        <v>13</v>
      </c>
      <c r="C27547">
        <v>16258</v>
      </c>
      <c r="D27547">
        <v>246036</v>
      </c>
      <c r="E27547" s="31">
        <v>16130</v>
      </c>
      <c r="F27547">
        <v>118</v>
      </c>
      <c r="G27547" s="31">
        <v>7</v>
      </c>
      <c r="H27547" s="31">
        <v>1</v>
      </c>
    </row>
    <row r="27548" spans="1:8">
      <c r="A27548" s="32">
        <v>44494</v>
      </c>
      <c r="B27548" s="1" t="s">
        <v>14</v>
      </c>
      <c r="C27548">
        <v>1899</v>
      </c>
      <c r="D27548">
        <v>26858</v>
      </c>
      <c r="E27548" s="31">
        <v>1869</v>
      </c>
      <c r="F27548">
        <v>27</v>
      </c>
      <c r="G27548" s="31">
        <v>3</v>
      </c>
      <c r="H27548" s="31">
        <v>0</v>
      </c>
    </row>
    <row r="27549" spans="1:8">
      <c r="A27549" s="32">
        <v>44494</v>
      </c>
      <c r="B27549" s="1" t="s">
        <v>15</v>
      </c>
      <c r="C27549">
        <v>3544</v>
      </c>
      <c r="D27549">
        <v>102609</v>
      </c>
      <c r="E27549" s="31">
        <v>3469</v>
      </c>
      <c r="F27549">
        <v>56</v>
      </c>
      <c r="G27549" s="31">
        <v>19</v>
      </c>
      <c r="H27549" s="31">
        <v>0</v>
      </c>
    </row>
    <row r="27550" spans="1:8">
      <c r="A27550" s="32">
        <v>44494</v>
      </c>
      <c r="B27550" s="1" t="s">
        <v>16</v>
      </c>
      <c r="C27550">
        <v>9482</v>
      </c>
      <c r="D27550">
        <v>423649</v>
      </c>
      <c r="E27550" s="31">
        <v>9300</v>
      </c>
      <c r="F27550">
        <v>175</v>
      </c>
      <c r="G27550" s="31">
        <v>7</v>
      </c>
      <c r="H27550" s="31">
        <v>2</v>
      </c>
    </row>
    <row r="27551" spans="1:8">
      <c r="A27551" s="32">
        <v>44494</v>
      </c>
      <c r="B27551" s="1" t="s">
        <v>17</v>
      </c>
      <c r="C27551">
        <v>24384</v>
      </c>
      <c r="D27551">
        <v>40489</v>
      </c>
      <c r="E27551" s="31">
        <v>24129</v>
      </c>
      <c r="F27551">
        <v>218</v>
      </c>
      <c r="G27551" s="31">
        <v>37</v>
      </c>
      <c r="H27551" s="31">
        <v>3</v>
      </c>
    </row>
    <row r="27552" spans="1:8">
      <c r="A27552" s="32">
        <v>44494</v>
      </c>
      <c r="B27552" s="1" t="s">
        <v>18</v>
      </c>
      <c r="C27552">
        <v>15438</v>
      </c>
      <c r="D27552">
        <v>492919</v>
      </c>
      <c r="E27552" s="31">
        <v>15295</v>
      </c>
      <c r="F27552">
        <v>116</v>
      </c>
      <c r="G27552" s="31">
        <v>27</v>
      </c>
      <c r="H27552" s="31">
        <v>1</v>
      </c>
    </row>
    <row r="27553" spans="1:8">
      <c r="A27553" s="32">
        <v>44494</v>
      </c>
      <c r="B27553" s="1" t="s">
        <v>19</v>
      </c>
      <c r="C27553">
        <v>16743</v>
      </c>
      <c r="D27553">
        <v>307609</v>
      </c>
      <c r="E27553" s="31">
        <v>16526</v>
      </c>
      <c r="F27553">
        <v>176</v>
      </c>
      <c r="G27553" s="31">
        <v>41</v>
      </c>
      <c r="H27553" s="31">
        <v>2</v>
      </c>
    </row>
    <row r="27554" spans="1:8">
      <c r="A27554" s="32">
        <v>44494</v>
      </c>
      <c r="B27554" s="1" t="s">
        <v>20</v>
      </c>
      <c r="C27554">
        <v>115536</v>
      </c>
      <c r="D27554">
        <v>1499540</v>
      </c>
      <c r="E27554" s="31">
        <v>114323</v>
      </c>
      <c r="F27554">
        <v>1037</v>
      </c>
      <c r="G27554" s="31">
        <v>176</v>
      </c>
      <c r="H27554" s="31">
        <v>23</v>
      </c>
    </row>
    <row r="27555" spans="1:8">
      <c r="A27555" s="32">
        <v>44494</v>
      </c>
      <c r="B27555" s="1" t="s">
        <v>21</v>
      </c>
      <c r="C27555">
        <v>100259</v>
      </c>
      <c r="D27555">
        <v>1109067</v>
      </c>
      <c r="E27555" s="31">
        <v>99129</v>
      </c>
      <c r="F27555">
        <v>1022</v>
      </c>
      <c r="G27555" s="31">
        <v>105</v>
      </c>
      <c r="H27555" s="31">
        <v>4</v>
      </c>
    </row>
    <row r="27556" spans="1:8">
      <c r="A27556" s="32">
        <v>44494</v>
      </c>
      <c r="B27556" s="1" t="s">
        <v>22</v>
      </c>
      <c r="C27556">
        <v>377435</v>
      </c>
      <c r="D27556">
        <v>3772940</v>
      </c>
      <c r="E27556" s="31">
        <v>373797</v>
      </c>
      <c r="F27556">
        <v>3120</v>
      </c>
      <c r="G27556" s="31">
        <v>518</v>
      </c>
      <c r="H27556" s="31">
        <v>20</v>
      </c>
    </row>
    <row r="27557" spans="1:8">
      <c r="A27557" s="32">
        <v>44494</v>
      </c>
      <c r="B27557" s="1" t="s">
        <v>23</v>
      </c>
      <c r="C27557">
        <v>168830</v>
      </c>
      <c r="D27557">
        <v>1652263</v>
      </c>
      <c r="E27557" s="31">
        <v>167326</v>
      </c>
      <c r="F27557">
        <v>1306</v>
      </c>
      <c r="G27557" s="31">
        <v>198</v>
      </c>
      <c r="H27557" s="31">
        <v>13</v>
      </c>
    </row>
    <row r="27558" spans="1:8">
      <c r="A27558" s="32">
        <v>44494</v>
      </c>
      <c r="B27558" s="1" t="s">
        <v>24</v>
      </c>
      <c r="C27558">
        <v>7980</v>
      </c>
      <c r="D27558">
        <v>294791</v>
      </c>
      <c r="E27558" s="31">
        <v>7906</v>
      </c>
      <c r="F27558">
        <v>61</v>
      </c>
      <c r="G27558" s="31">
        <v>13</v>
      </c>
      <c r="H27558" s="31">
        <v>0</v>
      </c>
    </row>
    <row r="27559" spans="1:8">
      <c r="A27559" s="32">
        <v>44494</v>
      </c>
      <c r="B27559" s="1" t="s">
        <v>25</v>
      </c>
      <c r="C27559">
        <v>4857</v>
      </c>
      <c r="D27559">
        <v>118663</v>
      </c>
      <c r="E27559" s="31">
        <v>4796</v>
      </c>
      <c r="F27559">
        <v>51</v>
      </c>
      <c r="G27559" s="31">
        <v>10</v>
      </c>
      <c r="H27559" s="31">
        <v>1</v>
      </c>
    </row>
    <row r="27560" spans="1:8">
      <c r="A27560" s="32">
        <v>44494</v>
      </c>
      <c r="B27560" s="1" t="s">
        <v>26</v>
      </c>
      <c r="C27560">
        <v>7955</v>
      </c>
      <c r="D27560">
        <v>199380</v>
      </c>
      <c r="E27560" s="31">
        <v>7780</v>
      </c>
      <c r="F27560">
        <v>129</v>
      </c>
      <c r="G27560" s="31">
        <v>24</v>
      </c>
      <c r="H27560" s="31">
        <v>1</v>
      </c>
    </row>
    <row r="27561" spans="1:8">
      <c r="A27561" s="32">
        <v>44494</v>
      </c>
      <c r="B27561" s="1" t="s">
        <v>27</v>
      </c>
      <c r="C27561">
        <v>3104</v>
      </c>
      <c r="D27561">
        <v>119056</v>
      </c>
      <c r="E27561" s="31">
        <v>3062</v>
      </c>
      <c r="F27561">
        <v>37</v>
      </c>
      <c r="G27561" s="31">
        <v>5</v>
      </c>
      <c r="H27561" s="31">
        <v>0</v>
      </c>
    </row>
    <row r="27562" spans="1:8">
      <c r="A27562" s="32">
        <v>44494</v>
      </c>
      <c r="B27562" s="1" t="s">
        <v>28</v>
      </c>
      <c r="C27562">
        <v>5154</v>
      </c>
      <c r="D27562">
        <v>118971</v>
      </c>
      <c r="E27562" s="31">
        <v>5116</v>
      </c>
      <c r="F27562">
        <v>29</v>
      </c>
      <c r="G27562" s="31">
        <v>9</v>
      </c>
      <c r="H27562" s="31">
        <v>0</v>
      </c>
    </row>
    <row r="27563" spans="1:8">
      <c r="A27563" s="32">
        <v>44494</v>
      </c>
      <c r="B27563" s="1" t="s">
        <v>29</v>
      </c>
      <c r="C27563">
        <v>8857</v>
      </c>
      <c r="D27563">
        <v>328395</v>
      </c>
      <c r="E27563" s="31">
        <v>8788</v>
      </c>
      <c r="F27563">
        <v>96</v>
      </c>
      <c r="G27563" s="31">
        <v>28</v>
      </c>
      <c r="H27563" s="31">
        <v>0</v>
      </c>
    </row>
    <row r="27564" spans="1:8">
      <c r="A27564" s="32">
        <v>44494</v>
      </c>
      <c r="B27564" s="1" t="s">
        <v>30</v>
      </c>
      <c r="C27564">
        <v>19077</v>
      </c>
      <c r="D27564">
        <v>422500</v>
      </c>
      <c r="E27564" s="31">
        <v>18780</v>
      </c>
      <c r="F27564">
        <v>217</v>
      </c>
      <c r="G27564" s="31">
        <v>75</v>
      </c>
      <c r="H27564" s="31">
        <v>2</v>
      </c>
    </row>
    <row r="27565" spans="1:8">
      <c r="A27565" s="32">
        <v>44494</v>
      </c>
      <c r="B27565" s="1" t="s">
        <v>31</v>
      </c>
      <c r="C27565">
        <v>26737</v>
      </c>
      <c r="D27565">
        <v>640189</v>
      </c>
      <c r="E27565" s="31">
        <v>26488</v>
      </c>
      <c r="F27565">
        <v>209</v>
      </c>
      <c r="G27565" s="31">
        <v>23</v>
      </c>
      <c r="H27565" s="31">
        <v>0</v>
      </c>
    </row>
    <row r="27566" spans="1:8">
      <c r="A27566" s="32">
        <v>44494</v>
      </c>
      <c r="B27566" s="1" t="s">
        <v>32</v>
      </c>
      <c r="C27566">
        <v>106229</v>
      </c>
      <c r="D27566">
        <v>1355950</v>
      </c>
      <c r="E27566" s="31">
        <v>104806</v>
      </c>
      <c r="F27566">
        <v>1155</v>
      </c>
      <c r="G27566" s="31">
        <v>268</v>
      </c>
      <c r="H27566" s="31">
        <v>5</v>
      </c>
    </row>
    <row r="27567" spans="1:8">
      <c r="A27567" s="32">
        <v>44494</v>
      </c>
      <c r="B27567" s="1" t="s">
        <v>33</v>
      </c>
      <c r="C27567">
        <v>14768</v>
      </c>
      <c r="D27567">
        <v>241279</v>
      </c>
      <c r="E27567" s="31">
        <v>14896</v>
      </c>
      <c r="F27567">
        <v>163</v>
      </c>
      <c r="G27567" s="31">
        <v>32</v>
      </c>
      <c r="H27567" s="31">
        <v>1</v>
      </c>
    </row>
    <row r="27568" spans="1:8">
      <c r="A27568" s="32">
        <v>44494</v>
      </c>
      <c r="B27568" s="1" t="s">
        <v>34</v>
      </c>
      <c r="C27568">
        <v>12389</v>
      </c>
      <c r="D27568">
        <v>263747</v>
      </c>
      <c r="E27568" s="31">
        <v>12239</v>
      </c>
      <c r="F27568">
        <v>103</v>
      </c>
      <c r="G27568" s="31">
        <v>47</v>
      </c>
      <c r="H27568" s="31">
        <v>0</v>
      </c>
    </row>
    <row r="27569" spans="1:8">
      <c r="A27569" s="32">
        <v>44494</v>
      </c>
      <c r="B27569" s="1" t="s">
        <v>35</v>
      </c>
      <c r="C27569">
        <v>35849</v>
      </c>
      <c r="D27569">
        <v>432987</v>
      </c>
      <c r="E27569" s="31">
        <v>35489</v>
      </c>
      <c r="F27569">
        <v>290</v>
      </c>
      <c r="G27569" s="31">
        <v>66</v>
      </c>
      <c r="H27569" s="31">
        <v>1</v>
      </c>
    </row>
    <row r="27570" spans="1:8">
      <c r="A27570" s="32">
        <v>44494</v>
      </c>
      <c r="B27570" s="1" t="s">
        <v>36</v>
      </c>
      <c r="C27570">
        <v>202143</v>
      </c>
      <c r="D27570">
        <v>3657433</v>
      </c>
      <c r="E27570" s="31">
        <v>196942</v>
      </c>
      <c r="F27570">
        <v>3041</v>
      </c>
      <c r="G27570" s="31">
        <v>667</v>
      </c>
      <c r="H27570" s="31">
        <v>84</v>
      </c>
    </row>
    <row r="27571" spans="1:8">
      <c r="A27571" s="32">
        <v>44494</v>
      </c>
      <c r="B27571" s="1" t="s">
        <v>37</v>
      </c>
      <c r="C27571">
        <v>78314</v>
      </c>
      <c r="D27571">
        <v>772395</v>
      </c>
      <c r="E27571" s="31">
        <v>76670</v>
      </c>
      <c r="F27571">
        <v>1395</v>
      </c>
      <c r="G27571" s="31">
        <v>250</v>
      </c>
      <c r="H27571" s="31">
        <v>11</v>
      </c>
    </row>
    <row r="27572" spans="1:8">
      <c r="A27572" s="32">
        <v>44494</v>
      </c>
      <c r="B27572" s="1" t="s">
        <v>38</v>
      </c>
      <c r="C27572">
        <v>15852</v>
      </c>
      <c r="D27572">
        <v>257568</v>
      </c>
      <c r="E27572" s="31">
        <v>15648</v>
      </c>
      <c r="F27572">
        <v>149</v>
      </c>
      <c r="G27572" s="31">
        <v>55</v>
      </c>
      <c r="H27572" s="31">
        <v>2</v>
      </c>
    </row>
    <row r="27573" spans="1:8">
      <c r="A27573" s="32">
        <v>44494</v>
      </c>
      <c r="B27573" s="1" t="s">
        <v>39</v>
      </c>
      <c r="C27573">
        <v>5289</v>
      </c>
      <c r="D27573">
        <v>66170</v>
      </c>
      <c r="E27573" s="31">
        <v>5119</v>
      </c>
      <c r="F27573">
        <v>62</v>
      </c>
      <c r="G27573" s="31">
        <v>3</v>
      </c>
      <c r="H27573" s="31">
        <v>1</v>
      </c>
    </row>
    <row r="27574" spans="1:8">
      <c r="A27574" s="32">
        <v>44494</v>
      </c>
      <c r="B27574" s="1" t="s">
        <v>40</v>
      </c>
      <c r="C27574">
        <v>1662</v>
      </c>
      <c r="D27574">
        <v>151886</v>
      </c>
      <c r="E27574" s="31">
        <v>1627</v>
      </c>
      <c r="F27574">
        <v>5</v>
      </c>
      <c r="G27574" s="31">
        <v>5</v>
      </c>
      <c r="H27574" s="31">
        <v>0</v>
      </c>
    </row>
    <row r="27575" spans="1:8">
      <c r="A27575" s="32">
        <v>44494</v>
      </c>
      <c r="B27575" s="1" t="s">
        <v>41</v>
      </c>
      <c r="C27575">
        <v>1674</v>
      </c>
      <c r="D27575">
        <v>56768</v>
      </c>
      <c r="E27575" s="31">
        <v>1635</v>
      </c>
      <c r="F27575">
        <v>5</v>
      </c>
      <c r="G27575" s="31">
        <v>34</v>
      </c>
      <c r="H27575" s="31">
        <v>1</v>
      </c>
    </row>
    <row r="27576" spans="1:8">
      <c r="A27576" s="32">
        <v>44494</v>
      </c>
      <c r="B27576" s="1" t="s">
        <v>42</v>
      </c>
      <c r="C27576">
        <v>15255</v>
      </c>
      <c r="D27576">
        <v>276298</v>
      </c>
      <c r="E27576" s="31">
        <v>15049</v>
      </c>
      <c r="F27576">
        <v>136</v>
      </c>
      <c r="G27576" s="31">
        <v>58</v>
      </c>
      <c r="H27576" s="31">
        <v>2</v>
      </c>
    </row>
    <row r="27577" spans="1:8">
      <c r="A27577" s="32">
        <v>44494</v>
      </c>
      <c r="B27577" s="1" t="s">
        <v>43</v>
      </c>
      <c r="C27577">
        <v>22007</v>
      </c>
      <c r="D27577">
        <v>920484</v>
      </c>
      <c r="E27577" s="31">
        <v>21706</v>
      </c>
      <c r="F27577">
        <v>201</v>
      </c>
      <c r="G27577" s="31">
        <v>100</v>
      </c>
      <c r="H27577" s="31">
        <v>0</v>
      </c>
    </row>
    <row r="27578" spans="1:8">
      <c r="A27578" s="32">
        <v>44494</v>
      </c>
      <c r="B27578" s="1" t="s">
        <v>44</v>
      </c>
      <c r="C27578">
        <v>5711</v>
      </c>
      <c r="D27578">
        <v>192183</v>
      </c>
      <c r="E27578" s="31">
        <v>5583</v>
      </c>
      <c r="F27578">
        <v>93</v>
      </c>
      <c r="G27578" s="31">
        <v>35</v>
      </c>
      <c r="H27578" s="31">
        <v>0</v>
      </c>
    </row>
    <row r="27579" spans="1:8">
      <c r="A27579" s="32">
        <v>44494</v>
      </c>
      <c r="B27579" s="1" t="s">
        <v>45</v>
      </c>
      <c r="C27579">
        <v>3284</v>
      </c>
      <c r="D27579">
        <v>106799</v>
      </c>
      <c r="E27579" s="31">
        <v>3214</v>
      </c>
      <c r="F27579">
        <v>65</v>
      </c>
      <c r="G27579" s="31">
        <v>5</v>
      </c>
      <c r="H27579" s="31">
        <v>0</v>
      </c>
    </row>
    <row r="27580" spans="1:8">
      <c r="A27580" s="32">
        <v>44494</v>
      </c>
      <c r="B27580" s="1" t="s">
        <v>46</v>
      </c>
      <c r="C27580">
        <v>4702</v>
      </c>
      <c r="D27580">
        <v>132703</v>
      </c>
      <c r="E27580" s="31">
        <v>4655</v>
      </c>
      <c r="F27580">
        <v>38</v>
      </c>
      <c r="G27580" s="31">
        <v>8</v>
      </c>
      <c r="H27580" s="31">
        <v>0</v>
      </c>
    </row>
    <row r="27581" spans="1:8">
      <c r="A27581" s="32">
        <v>44494</v>
      </c>
      <c r="B27581" s="1" t="s">
        <v>47</v>
      </c>
      <c r="C27581">
        <v>5347</v>
      </c>
      <c r="D27581">
        <v>157437</v>
      </c>
      <c r="E27581" s="31">
        <v>5214</v>
      </c>
      <c r="F27581">
        <v>82</v>
      </c>
      <c r="G27581" s="31">
        <v>51</v>
      </c>
      <c r="H27581" s="31">
        <v>1</v>
      </c>
    </row>
    <row r="27582" spans="1:8">
      <c r="A27582" s="32">
        <v>44494</v>
      </c>
      <c r="B27582" s="1" t="s">
        <v>48</v>
      </c>
      <c r="C27582">
        <v>4156</v>
      </c>
      <c r="D27582">
        <v>101859</v>
      </c>
      <c r="E27582" s="31">
        <v>4106</v>
      </c>
      <c r="F27582">
        <v>32</v>
      </c>
      <c r="G27582" s="31">
        <v>18</v>
      </c>
      <c r="H27582" s="31">
        <v>0</v>
      </c>
    </row>
    <row r="27583" spans="1:8">
      <c r="A27583" s="32">
        <v>44494</v>
      </c>
      <c r="B27583" s="1" t="s">
        <v>49</v>
      </c>
      <c r="C27583">
        <v>74378</v>
      </c>
      <c r="D27583">
        <v>1290282</v>
      </c>
      <c r="E27583" s="31">
        <v>73576</v>
      </c>
      <c r="F27583">
        <v>621</v>
      </c>
      <c r="G27583" s="31">
        <v>173</v>
      </c>
      <c r="H27583" s="31">
        <v>7</v>
      </c>
    </row>
    <row r="27584" spans="1:8">
      <c r="A27584" s="32">
        <v>44494</v>
      </c>
      <c r="B27584" s="1" t="s">
        <v>50</v>
      </c>
      <c r="C27584">
        <v>5849</v>
      </c>
      <c r="D27584">
        <v>107547</v>
      </c>
      <c r="E27584" s="31">
        <v>5830</v>
      </c>
      <c r="F27584">
        <v>30</v>
      </c>
      <c r="G27584" s="31">
        <v>35</v>
      </c>
      <c r="H27584" s="31">
        <v>0</v>
      </c>
    </row>
    <row r="27585" spans="1:8">
      <c r="A27585" s="32">
        <v>44494</v>
      </c>
      <c r="B27585" s="1" t="s">
        <v>51</v>
      </c>
      <c r="C27585">
        <v>6097</v>
      </c>
      <c r="D27585">
        <v>184932</v>
      </c>
      <c r="E27585" s="31">
        <v>5984</v>
      </c>
      <c r="F27585">
        <v>73</v>
      </c>
      <c r="G27585" s="31">
        <v>40</v>
      </c>
      <c r="H27585" s="31">
        <v>0</v>
      </c>
    </row>
    <row r="27586" spans="1:8">
      <c r="A27586" s="32">
        <v>44494</v>
      </c>
      <c r="B27586" s="1" t="s">
        <v>52</v>
      </c>
      <c r="C27586">
        <v>14386</v>
      </c>
      <c r="D27586">
        <v>124044</v>
      </c>
      <c r="E27586" s="31">
        <v>14230</v>
      </c>
      <c r="F27586">
        <v>136</v>
      </c>
      <c r="G27586" s="31">
        <v>20</v>
      </c>
      <c r="H27586" s="31">
        <v>1</v>
      </c>
    </row>
    <row r="27587" spans="1:8">
      <c r="A27587" s="32">
        <v>44494</v>
      </c>
      <c r="B27587" s="1" t="s">
        <v>53</v>
      </c>
      <c r="C27587">
        <v>8186</v>
      </c>
      <c r="D27587">
        <v>273462</v>
      </c>
      <c r="E27587" s="31">
        <v>8094</v>
      </c>
      <c r="F27587">
        <v>84</v>
      </c>
      <c r="G27587" s="31">
        <v>8</v>
      </c>
      <c r="H27587" s="31">
        <v>0</v>
      </c>
    </row>
    <row r="27588" spans="1:8">
      <c r="A27588" s="32">
        <v>44494</v>
      </c>
      <c r="B27588" s="1" t="s">
        <v>54</v>
      </c>
      <c r="C27588">
        <v>6151</v>
      </c>
      <c r="D27588">
        <v>73027</v>
      </c>
      <c r="E27588" s="31">
        <v>6088</v>
      </c>
      <c r="F27588">
        <v>41</v>
      </c>
      <c r="G27588" s="31">
        <v>6</v>
      </c>
      <c r="H27588" s="31">
        <v>0</v>
      </c>
    </row>
    <row r="27589" spans="1:8">
      <c r="A27589" s="32">
        <v>44494</v>
      </c>
      <c r="B27589" s="1" t="s">
        <v>55</v>
      </c>
      <c r="C27589">
        <v>9097</v>
      </c>
      <c r="D27589">
        <v>170299</v>
      </c>
      <c r="E27589" s="31">
        <v>9022</v>
      </c>
      <c r="F27589">
        <v>66</v>
      </c>
      <c r="G27589" s="31">
        <v>9</v>
      </c>
      <c r="H27589" s="31">
        <v>0</v>
      </c>
    </row>
    <row r="27590" spans="1:8">
      <c r="A27590" s="32">
        <v>44494</v>
      </c>
      <c r="B27590" s="1" t="s">
        <v>56</v>
      </c>
      <c r="C27590">
        <v>50167</v>
      </c>
      <c r="D27590">
        <v>405673</v>
      </c>
      <c r="E27590" s="31">
        <v>49602</v>
      </c>
      <c r="F27590">
        <v>372</v>
      </c>
      <c r="G27590" s="31">
        <v>166</v>
      </c>
      <c r="H27590" s="31">
        <v>5</v>
      </c>
    </row>
    <row r="27591" spans="1:8">
      <c r="A27591" s="32">
        <v>44495</v>
      </c>
      <c r="B27591" s="1" t="s">
        <v>7</v>
      </c>
      <c r="C27591">
        <v>60708</v>
      </c>
      <c r="D27591">
        <v>1149621</v>
      </c>
      <c r="E27591" s="31">
        <v>59102</v>
      </c>
      <c r="F27591">
        <v>1470</v>
      </c>
      <c r="G27591" s="31">
        <v>148</v>
      </c>
      <c r="H27591" s="31">
        <v>1</v>
      </c>
    </row>
    <row r="27592" spans="1:8">
      <c r="A27592" s="32">
        <v>44495</v>
      </c>
      <c r="B27592" s="1" t="s">
        <v>11</v>
      </c>
      <c r="C27592">
        <v>5890</v>
      </c>
      <c r="D27592">
        <v>93724</v>
      </c>
      <c r="E27592" s="31">
        <v>5825</v>
      </c>
      <c r="F27592">
        <v>38</v>
      </c>
      <c r="G27592" s="31">
        <v>27</v>
      </c>
      <c r="H27592" s="31">
        <v>1</v>
      </c>
    </row>
    <row r="27593" spans="1:8">
      <c r="A27593" s="32">
        <v>44495</v>
      </c>
      <c r="B27593" s="1" t="s">
        <v>12</v>
      </c>
      <c r="C27593">
        <v>3486</v>
      </c>
      <c r="D27593">
        <v>125342</v>
      </c>
      <c r="E27593" s="31">
        <v>3433</v>
      </c>
      <c r="F27593">
        <v>53</v>
      </c>
      <c r="G27593" s="31">
        <v>0</v>
      </c>
      <c r="H27593" s="31">
        <v>0</v>
      </c>
    </row>
    <row r="27594" spans="1:8">
      <c r="A27594" s="32">
        <v>44495</v>
      </c>
      <c r="B27594" s="1" t="s">
        <v>13</v>
      </c>
      <c r="C27594">
        <v>16258</v>
      </c>
      <c r="D27594">
        <v>246735</v>
      </c>
      <c r="E27594" s="31">
        <v>16132</v>
      </c>
      <c r="F27594">
        <v>118</v>
      </c>
      <c r="G27594" s="31">
        <v>8</v>
      </c>
      <c r="H27594" s="31">
        <v>1</v>
      </c>
    </row>
    <row r="27595" spans="1:8">
      <c r="A27595" s="32">
        <v>44495</v>
      </c>
      <c r="B27595" s="1" t="s">
        <v>14</v>
      </c>
      <c r="C27595">
        <v>1899</v>
      </c>
      <c r="D27595">
        <v>26861</v>
      </c>
      <c r="E27595" s="31">
        <v>1870</v>
      </c>
      <c r="F27595">
        <v>27</v>
      </c>
      <c r="G27595" s="31">
        <v>2</v>
      </c>
      <c r="H27595" s="31">
        <v>0</v>
      </c>
    </row>
    <row r="27596" spans="1:8">
      <c r="A27596" s="32">
        <v>44495</v>
      </c>
      <c r="B27596" s="1" t="s">
        <v>15</v>
      </c>
      <c r="C27596">
        <v>3547</v>
      </c>
      <c r="D27596">
        <v>102645</v>
      </c>
      <c r="E27596" s="31">
        <v>3472</v>
      </c>
      <c r="F27596">
        <v>56</v>
      </c>
      <c r="G27596" s="31">
        <v>19</v>
      </c>
      <c r="H27596" s="31">
        <v>0</v>
      </c>
    </row>
    <row r="27597" spans="1:8">
      <c r="A27597" s="32">
        <v>44495</v>
      </c>
      <c r="B27597" s="1" t="s">
        <v>16</v>
      </c>
      <c r="C27597">
        <v>9482</v>
      </c>
      <c r="D27597">
        <v>424287</v>
      </c>
      <c r="E27597" s="31">
        <v>9300</v>
      </c>
      <c r="F27597">
        <v>175</v>
      </c>
      <c r="G27597" s="31">
        <v>7</v>
      </c>
      <c r="H27597" s="31">
        <v>2</v>
      </c>
    </row>
    <row r="27598" spans="1:8">
      <c r="A27598" s="32">
        <v>44495</v>
      </c>
      <c r="B27598" s="1" t="s">
        <v>17</v>
      </c>
      <c r="C27598">
        <v>24387</v>
      </c>
      <c r="D27598">
        <v>40489</v>
      </c>
      <c r="E27598" s="31">
        <v>24135</v>
      </c>
      <c r="F27598">
        <v>218</v>
      </c>
      <c r="G27598" s="31">
        <v>34</v>
      </c>
      <c r="H27598" s="31">
        <v>3</v>
      </c>
    </row>
    <row r="27599" spans="1:8">
      <c r="A27599" s="32">
        <v>44495</v>
      </c>
      <c r="B27599" s="1" t="s">
        <v>18</v>
      </c>
      <c r="C27599">
        <v>15440</v>
      </c>
      <c r="D27599">
        <v>493579</v>
      </c>
      <c r="E27599" s="31">
        <v>15304</v>
      </c>
      <c r="F27599">
        <v>116</v>
      </c>
      <c r="G27599" s="31">
        <v>20</v>
      </c>
      <c r="H27599" s="31">
        <v>1</v>
      </c>
    </row>
    <row r="27600" spans="1:8">
      <c r="A27600" s="32">
        <v>44495</v>
      </c>
      <c r="B27600" s="1" t="s">
        <v>19</v>
      </c>
      <c r="C27600">
        <v>16747</v>
      </c>
      <c r="D27600">
        <v>309085</v>
      </c>
      <c r="E27600" s="31">
        <v>16531</v>
      </c>
      <c r="F27600">
        <v>176</v>
      </c>
      <c r="G27600" s="31">
        <v>40</v>
      </c>
      <c r="H27600" s="31">
        <v>2</v>
      </c>
    </row>
    <row r="27601" spans="1:8">
      <c r="A27601" s="32">
        <v>44495</v>
      </c>
      <c r="B27601" s="1" t="s">
        <v>20</v>
      </c>
      <c r="C27601">
        <v>115544</v>
      </c>
      <c r="D27601">
        <v>1503073</v>
      </c>
      <c r="E27601" s="31">
        <v>114339</v>
      </c>
      <c r="F27601">
        <v>1038</v>
      </c>
      <c r="G27601" s="31">
        <v>167</v>
      </c>
      <c r="H27601" s="31">
        <v>20</v>
      </c>
    </row>
    <row r="27602" spans="1:8">
      <c r="A27602" s="32">
        <v>44495</v>
      </c>
      <c r="B27602" s="1" t="s">
        <v>21</v>
      </c>
      <c r="C27602">
        <v>100270</v>
      </c>
      <c r="D27602">
        <v>1111535</v>
      </c>
      <c r="E27602" s="31">
        <v>99139</v>
      </c>
      <c r="F27602">
        <v>1023</v>
      </c>
      <c r="G27602" s="31">
        <v>98</v>
      </c>
      <c r="H27602" s="31">
        <v>5</v>
      </c>
    </row>
    <row r="27603" spans="1:8">
      <c r="A27603" s="32">
        <v>44495</v>
      </c>
      <c r="B27603" s="1" t="s">
        <v>22</v>
      </c>
      <c r="C27603">
        <v>377464</v>
      </c>
      <c r="D27603">
        <v>3782047</v>
      </c>
      <c r="E27603" s="31">
        <v>373893</v>
      </c>
      <c r="F27603">
        <v>3125</v>
      </c>
      <c r="G27603" s="31">
        <v>446</v>
      </c>
      <c r="H27603" s="31">
        <v>17</v>
      </c>
    </row>
    <row r="27604" spans="1:8">
      <c r="A27604" s="32">
        <v>44495</v>
      </c>
      <c r="B27604" s="1" t="s">
        <v>23</v>
      </c>
      <c r="C27604">
        <v>168843</v>
      </c>
      <c r="D27604">
        <v>1656335</v>
      </c>
      <c r="E27604" s="31">
        <v>167346</v>
      </c>
      <c r="F27604">
        <v>1306</v>
      </c>
      <c r="G27604" s="31">
        <v>191</v>
      </c>
      <c r="H27604" s="31">
        <v>14</v>
      </c>
    </row>
    <row r="27605" spans="1:8">
      <c r="A27605" s="32">
        <v>44495</v>
      </c>
      <c r="B27605" s="1" t="s">
        <v>24</v>
      </c>
      <c r="C27605">
        <v>7985</v>
      </c>
      <c r="D27605">
        <v>296836</v>
      </c>
      <c r="E27605" s="31">
        <v>7907</v>
      </c>
      <c r="F27605">
        <v>61</v>
      </c>
      <c r="G27605" s="31">
        <v>17</v>
      </c>
      <c r="H27605" s="31">
        <v>0</v>
      </c>
    </row>
    <row r="27606" spans="1:8">
      <c r="A27606" s="32">
        <v>44495</v>
      </c>
      <c r="B27606" s="1" t="s">
        <v>25</v>
      </c>
      <c r="C27606">
        <v>4858</v>
      </c>
      <c r="D27606">
        <v>118849</v>
      </c>
      <c r="E27606" s="31">
        <v>4799</v>
      </c>
      <c r="F27606">
        <v>52</v>
      </c>
      <c r="G27606" s="31">
        <v>7</v>
      </c>
      <c r="H27606" s="31">
        <v>0</v>
      </c>
    </row>
    <row r="27607" spans="1:8">
      <c r="A27607" s="32">
        <v>44495</v>
      </c>
      <c r="B27607" s="1" t="s">
        <v>26</v>
      </c>
      <c r="C27607">
        <v>7956</v>
      </c>
      <c r="D27607">
        <v>199504</v>
      </c>
      <c r="E27607" s="31">
        <v>7783</v>
      </c>
      <c r="F27607">
        <v>129</v>
      </c>
      <c r="G27607" s="31">
        <v>22</v>
      </c>
      <c r="H27607" s="31">
        <v>1</v>
      </c>
    </row>
    <row r="27608" spans="1:8">
      <c r="A27608" s="32">
        <v>44495</v>
      </c>
      <c r="B27608" s="1" t="s">
        <v>27</v>
      </c>
      <c r="C27608">
        <v>3104</v>
      </c>
      <c r="D27608">
        <v>119700</v>
      </c>
      <c r="E27608" s="31">
        <v>3063</v>
      </c>
      <c r="F27608">
        <v>37</v>
      </c>
      <c r="G27608" s="31">
        <v>4</v>
      </c>
      <c r="H27608" s="31">
        <v>0</v>
      </c>
    </row>
    <row r="27609" spans="1:8">
      <c r="A27609" s="32">
        <v>44495</v>
      </c>
      <c r="B27609" s="1" t="s">
        <v>28</v>
      </c>
      <c r="C27609">
        <v>5154</v>
      </c>
      <c r="D27609">
        <v>118971</v>
      </c>
      <c r="E27609" s="31">
        <v>5116</v>
      </c>
      <c r="F27609">
        <v>29</v>
      </c>
      <c r="G27609" s="31">
        <v>9</v>
      </c>
      <c r="H27609" s="31">
        <v>0</v>
      </c>
    </row>
    <row r="27610" spans="1:8">
      <c r="A27610" s="32">
        <v>44495</v>
      </c>
      <c r="B27610" s="1" t="s">
        <v>29</v>
      </c>
      <c r="C27610">
        <v>8865</v>
      </c>
      <c r="D27610">
        <v>330062</v>
      </c>
      <c r="E27610" s="31">
        <v>8792</v>
      </c>
      <c r="F27610">
        <v>96</v>
      </c>
      <c r="G27610" s="31">
        <v>32</v>
      </c>
      <c r="H27610" s="31">
        <v>0</v>
      </c>
    </row>
    <row r="27611" spans="1:8">
      <c r="A27611" s="32">
        <v>44495</v>
      </c>
      <c r="B27611" s="1" t="s">
        <v>30</v>
      </c>
      <c r="C27611">
        <v>19084</v>
      </c>
      <c r="D27611">
        <v>424259</v>
      </c>
      <c r="E27611" s="31">
        <v>18787</v>
      </c>
      <c r="F27611">
        <v>217</v>
      </c>
      <c r="G27611" s="31">
        <v>73</v>
      </c>
      <c r="H27611" s="31">
        <v>2</v>
      </c>
    </row>
    <row r="27612" spans="1:8">
      <c r="A27612" s="32">
        <v>44495</v>
      </c>
      <c r="B27612" s="1" t="s">
        <v>31</v>
      </c>
      <c r="C27612">
        <v>26737</v>
      </c>
      <c r="D27612">
        <v>645196</v>
      </c>
      <c r="E27612" s="31">
        <v>26504</v>
      </c>
      <c r="F27612">
        <v>209</v>
      </c>
      <c r="G27612" s="31">
        <v>24</v>
      </c>
      <c r="H27612" s="31">
        <v>0</v>
      </c>
    </row>
    <row r="27613" spans="1:8">
      <c r="A27613" s="32">
        <v>44495</v>
      </c>
      <c r="B27613" s="1" t="s">
        <v>32</v>
      </c>
      <c r="C27613">
        <v>106236</v>
      </c>
      <c r="D27613">
        <v>1358859</v>
      </c>
      <c r="E27613" s="31">
        <v>104821</v>
      </c>
      <c r="F27613">
        <v>1155</v>
      </c>
      <c r="G27613" s="31">
        <v>260</v>
      </c>
      <c r="H27613" s="31">
        <v>5</v>
      </c>
    </row>
    <row r="27614" spans="1:8">
      <c r="A27614" s="32">
        <v>44495</v>
      </c>
      <c r="B27614" s="1" t="s">
        <v>33</v>
      </c>
      <c r="C27614">
        <v>14777</v>
      </c>
      <c r="D27614">
        <v>241279</v>
      </c>
      <c r="E27614" s="31">
        <v>14901</v>
      </c>
      <c r="F27614">
        <v>163</v>
      </c>
      <c r="G27614" s="31">
        <v>36</v>
      </c>
      <c r="H27614" s="31">
        <v>1</v>
      </c>
    </row>
    <row r="27615" spans="1:8">
      <c r="A27615" s="32">
        <v>44495</v>
      </c>
      <c r="B27615" s="1" t="s">
        <v>34</v>
      </c>
      <c r="C27615">
        <v>12396</v>
      </c>
      <c r="D27615">
        <v>263991</v>
      </c>
      <c r="E27615" s="31">
        <v>12245</v>
      </c>
      <c r="F27615">
        <v>103</v>
      </c>
      <c r="G27615" s="31">
        <v>48</v>
      </c>
      <c r="H27615" s="31">
        <v>1</v>
      </c>
    </row>
    <row r="27616" spans="1:8">
      <c r="A27616" s="32">
        <v>44495</v>
      </c>
      <c r="B27616" s="1" t="s">
        <v>35</v>
      </c>
      <c r="C27616">
        <v>35860</v>
      </c>
      <c r="D27616">
        <v>433589</v>
      </c>
      <c r="E27616" s="31">
        <v>35498</v>
      </c>
      <c r="F27616">
        <v>290</v>
      </c>
      <c r="G27616" s="31">
        <v>61</v>
      </c>
      <c r="H27616" s="31">
        <v>1</v>
      </c>
    </row>
    <row r="27617" spans="1:8">
      <c r="A27617" s="32">
        <v>44495</v>
      </c>
      <c r="B27617" s="1" t="s">
        <v>36</v>
      </c>
      <c r="C27617">
        <v>202194</v>
      </c>
      <c r="D27617">
        <v>3660863</v>
      </c>
      <c r="E27617" s="31">
        <v>197063</v>
      </c>
      <c r="F27617">
        <v>3043</v>
      </c>
      <c r="G27617" s="31">
        <v>599</v>
      </c>
      <c r="H27617" s="31">
        <v>79</v>
      </c>
    </row>
    <row r="27618" spans="1:8">
      <c r="A27618" s="32">
        <v>44495</v>
      </c>
      <c r="B27618" s="1" t="s">
        <v>37</v>
      </c>
      <c r="C27618">
        <v>78332</v>
      </c>
      <c r="D27618">
        <v>774128</v>
      </c>
      <c r="E27618" s="31">
        <v>76700</v>
      </c>
      <c r="F27618">
        <v>1395</v>
      </c>
      <c r="G27618" s="31">
        <v>237</v>
      </c>
      <c r="H27618" s="31">
        <v>8</v>
      </c>
    </row>
    <row r="27619" spans="1:8">
      <c r="A27619" s="32">
        <v>44495</v>
      </c>
      <c r="B27619" s="1" t="s">
        <v>38</v>
      </c>
      <c r="C27619">
        <v>15862</v>
      </c>
      <c r="D27619">
        <v>258270</v>
      </c>
      <c r="E27619" s="31">
        <v>15660</v>
      </c>
      <c r="F27619">
        <v>149</v>
      </c>
      <c r="G27619" s="31">
        <v>53</v>
      </c>
      <c r="H27619" s="31">
        <v>2</v>
      </c>
    </row>
    <row r="27620" spans="1:8">
      <c r="A27620" s="32">
        <v>44495</v>
      </c>
      <c r="B27620" s="1" t="s">
        <v>39</v>
      </c>
      <c r="C27620">
        <v>5290</v>
      </c>
      <c r="D27620">
        <v>66224</v>
      </c>
      <c r="E27620" s="31">
        <v>5119</v>
      </c>
      <c r="F27620">
        <v>62</v>
      </c>
      <c r="G27620" s="31">
        <v>4</v>
      </c>
      <c r="H27620" s="31">
        <v>1</v>
      </c>
    </row>
    <row r="27621" spans="1:8">
      <c r="A27621" s="32">
        <v>44495</v>
      </c>
      <c r="B27621" s="1" t="s">
        <v>40</v>
      </c>
      <c r="C27621">
        <v>1662</v>
      </c>
      <c r="D27621">
        <v>152455</v>
      </c>
      <c r="E27621" s="31">
        <v>1628</v>
      </c>
      <c r="F27621">
        <v>5</v>
      </c>
      <c r="G27621" s="31">
        <v>4</v>
      </c>
      <c r="H27621" s="31">
        <v>0</v>
      </c>
    </row>
    <row r="27622" spans="1:8">
      <c r="A27622" s="32">
        <v>44495</v>
      </c>
      <c r="B27622" s="1" t="s">
        <v>41</v>
      </c>
      <c r="C27622">
        <v>1674</v>
      </c>
      <c r="D27622">
        <v>56768</v>
      </c>
      <c r="E27622" s="31">
        <v>1642</v>
      </c>
      <c r="F27622">
        <v>5</v>
      </c>
      <c r="G27622" s="31">
        <v>27</v>
      </c>
      <c r="H27622" s="31">
        <v>1</v>
      </c>
    </row>
    <row r="27623" spans="1:8">
      <c r="A27623" s="32">
        <v>44495</v>
      </c>
      <c r="B27623" s="1" t="s">
        <v>42</v>
      </c>
      <c r="C27623">
        <v>15258</v>
      </c>
      <c r="D27623">
        <v>276298</v>
      </c>
      <c r="E27623" s="31">
        <v>15049</v>
      </c>
      <c r="F27623">
        <v>136</v>
      </c>
      <c r="G27623" s="31">
        <v>58</v>
      </c>
      <c r="H27623" s="31">
        <v>2</v>
      </c>
    </row>
    <row r="27624" spans="1:8">
      <c r="A27624" s="32">
        <v>44495</v>
      </c>
      <c r="B27624" s="1" t="s">
        <v>43</v>
      </c>
      <c r="C27624">
        <v>22014</v>
      </c>
      <c r="D27624">
        <v>920484</v>
      </c>
      <c r="E27624" s="31">
        <v>21739</v>
      </c>
      <c r="F27624">
        <v>201</v>
      </c>
      <c r="G27624" s="31">
        <v>74</v>
      </c>
      <c r="H27624" s="31">
        <v>0</v>
      </c>
    </row>
    <row r="27625" spans="1:8">
      <c r="A27625" s="32">
        <v>44495</v>
      </c>
      <c r="B27625" s="1" t="s">
        <v>44</v>
      </c>
      <c r="C27625">
        <v>5713</v>
      </c>
      <c r="D27625">
        <v>192183</v>
      </c>
      <c r="E27625" s="31">
        <v>5588</v>
      </c>
      <c r="F27625">
        <v>93</v>
      </c>
      <c r="G27625" s="31">
        <v>32</v>
      </c>
      <c r="H27625" s="31">
        <v>0</v>
      </c>
    </row>
    <row r="27626" spans="1:8">
      <c r="A27626" s="32">
        <v>44495</v>
      </c>
      <c r="B27626" s="1" t="s">
        <v>45</v>
      </c>
      <c r="C27626">
        <v>3284</v>
      </c>
      <c r="D27626">
        <v>107165</v>
      </c>
      <c r="E27626" s="31">
        <v>3216</v>
      </c>
      <c r="F27626">
        <v>65</v>
      </c>
      <c r="G27626" s="31">
        <v>3</v>
      </c>
      <c r="H27626" s="31">
        <v>0</v>
      </c>
    </row>
    <row r="27627" spans="1:8">
      <c r="A27627" s="32">
        <v>44495</v>
      </c>
      <c r="B27627" s="1" t="s">
        <v>46</v>
      </c>
      <c r="C27627">
        <v>4703</v>
      </c>
      <c r="D27627">
        <v>132853</v>
      </c>
      <c r="E27627" s="31">
        <v>4656</v>
      </c>
      <c r="F27627">
        <v>38</v>
      </c>
      <c r="G27627" s="31">
        <v>8</v>
      </c>
      <c r="H27627" s="31">
        <v>0</v>
      </c>
    </row>
    <row r="27628" spans="1:8">
      <c r="A27628" s="32">
        <v>44495</v>
      </c>
      <c r="B27628" s="1" t="s">
        <v>47</v>
      </c>
      <c r="C27628">
        <v>5351</v>
      </c>
      <c r="D27628">
        <v>157499</v>
      </c>
      <c r="E27628" s="31">
        <v>5228</v>
      </c>
      <c r="F27628">
        <v>82</v>
      </c>
      <c r="G27628" s="31">
        <v>41</v>
      </c>
      <c r="H27628" s="31">
        <v>0</v>
      </c>
    </row>
    <row r="27629" spans="1:8">
      <c r="A27629" s="32">
        <v>44495</v>
      </c>
      <c r="B27629" s="1" t="s">
        <v>48</v>
      </c>
      <c r="C27629">
        <v>4156</v>
      </c>
      <c r="D27629">
        <v>101862</v>
      </c>
      <c r="E27629" s="31">
        <v>4110</v>
      </c>
      <c r="F27629">
        <v>32</v>
      </c>
      <c r="G27629" s="31">
        <v>14</v>
      </c>
      <c r="H27629" s="31">
        <v>0</v>
      </c>
    </row>
    <row r="27630" spans="1:8">
      <c r="A27630" s="32">
        <v>44495</v>
      </c>
      <c r="B27630" s="1" t="s">
        <v>49</v>
      </c>
      <c r="C27630">
        <v>74378</v>
      </c>
      <c r="D27630">
        <v>1293789</v>
      </c>
      <c r="E27630" s="31">
        <v>73654</v>
      </c>
      <c r="F27630">
        <v>621</v>
      </c>
      <c r="G27630" s="31">
        <v>103</v>
      </c>
      <c r="H27630" s="31">
        <v>7</v>
      </c>
    </row>
    <row r="27631" spans="1:8">
      <c r="A27631" s="32">
        <v>44495</v>
      </c>
      <c r="B27631" s="1" t="s">
        <v>50</v>
      </c>
      <c r="C27631">
        <v>5849</v>
      </c>
      <c r="D27631">
        <v>108040</v>
      </c>
      <c r="E27631" s="31">
        <v>5830</v>
      </c>
      <c r="F27631">
        <v>30</v>
      </c>
      <c r="G27631" s="31">
        <v>41</v>
      </c>
      <c r="H27631" s="31">
        <v>0</v>
      </c>
    </row>
    <row r="27632" spans="1:8">
      <c r="A27632" s="32">
        <v>44495</v>
      </c>
      <c r="B27632" s="1" t="s">
        <v>51</v>
      </c>
      <c r="C27632">
        <v>6098</v>
      </c>
      <c r="D27632">
        <v>185357</v>
      </c>
      <c r="E27632" s="31">
        <v>5995</v>
      </c>
      <c r="F27632">
        <v>73</v>
      </c>
      <c r="G27632" s="31">
        <v>30</v>
      </c>
      <c r="H27632" s="31">
        <v>0</v>
      </c>
    </row>
    <row r="27633" spans="1:8">
      <c r="A27633" s="32">
        <v>44495</v>
      </c>
      <c r="B27633" s="1" t="s">
        <v>52</v>
      </c>
      <c r="C27633">
        <v>14386</v>
      </c>
      <c r="D27633">
        <v>124071</v>
      </c>
      <c r="E27633" s="31">
        <v>14234</v>
      </c>
      <c r="F27633">
        <v>136</v>
      </c>
      <c r="G27633" s="31">
        <v>16</v>
      </c>
      <c r="H27633" s="31">
        <v>1</v>
      </c>
    </row>
    <row r="27634" spans="1:8">
      <c r="A27634" s="32">
        <v>44495</v>
      </c>
      <c r="B27634" s="1" t="s">
        <v>53</v>
      </c>
      <c r="C27634">
        <v>8186</v>
      </c>
      <c r="D27634">
        <v>274401</v>
      </c>
      <c r="E27634" s="31">
        <v>8095</v>
      </c>
      <c r="F27634">
        <v>84</v>
      </c>
      <c r="G27634" s="31">
        <v>7</v>
      </c>
      <c r="H27634" s="31">
        <v>0</v>
      </c>
    </row>
    <row r="27635" spans="1:8">
      <c r="A27635" s="32">
        <v>44495</v>
      </c>
      <c r="B27635" s="1" t="s">
        <v>54</v>
      </c>
      <c r="C27635">
        <v>6151</v>
      </c>
      <c r="D27635">
        <v>73027</v>
      </c>
      <c r="E27635" s="31">
        <v>6088</v>
      </c>
      <c r="F27635">
        <v>41</v>
      </c>
      <c r="G27635" s="31">
        <v>6</v>
      </c>
      <c r="H27635" s="31">
        <v>0</v>
      </c>
    </row>
    <row r="27636" spans="1:8">
      <c r="A27636" s="32">
        <v>44495</v>
      </c>
      <c r="B27636" s="1" t="s">
        <v>55</v>
      </c>
      <c r="C27636">
        <v>9101</v>
      </c>
      <c r="D27636">
        <v>170500</v>
      </c>
      <c r="E27636" s="31">
        <v>9028</v>
      </c>
      <c r="F27636">
        <v>66</v>
      </c>
      <c r="G27636" s="31">
        <v>3</v>
      </c>
      <c r="H27636" s="31">
        <v>0</v>
      </c>
    </row>
    <row r="27637" spans="1:8">
      <c r="A27637" s="32">
        <v>44495</v>
      </c>
      <c r="B27637" s="1" t="s">
        <v>56</v>
      </c>
      <c r="C27637">
        <v>50179</v>
      </c>
      <c r="D27637">
        <v>406394</v>
      </c>
      <c r="E27637" s="31">
        <v>49620</v>
      </c>
      <c r="F27637">
        <v>376</v>
      </c>
      <c r="G27637" s="31">
        <v>157</v>
      </c>
      <c r="H27637" s="31">
        <v>5</v>
      </c>
    </row>
    <row r="27638" spans="1:8">
      <c r="A27638" s="32">
        <v>44496</v>
      </c>
      <c r="B27638" s="1" t="s">
        <v>7</v>
      </c>
      <c r="C27638">
        <v>60717</v>
      </c>
      <c r="D27638">
        <v>1152753</v>
      </c>
      <c r="E27638" s="31">
        <v>59124</v>
      </c>
      <c r="F27638">
        <v>1470</v>
      </c>
      <c r="G27638" s="31">
        <v>136</v>
      </c>
      <c r="H27638" s="31">
        <v>2</v>
      </c>
    </row>
    <row r="27639" spans="1:8">
      <c r="A27639" s="32">
        <v>44496</v>
      </c>
      <c r="B27639" s="1" t="s">
        <v>11</v>
      </c>
      <c r="C27639">
        <v>5892</v>
      </c>
      <c r="D27639">
        <v>94032</v>
      </c>
      <c r="E27639" s="31">
        <v>5830</v>
      </c>
      <c r="F27639">
        <v>38</v>
      </c>
      <c r="G27639" s="31">
        <v>24</v>
      </c>
      <c r="H27639" s="31">
        <v>1</v>
      </c>
    </row>
    <row r="27640" spans="1:8">
      <c r="A27640" s="32">
        <v>44496</v>
      </c>
      <c r="B27640" s="1" t="s">
        <v>12</v>
      </c>
      <c r="C27640">
        <v>3486</v>
      </c>
      <c r="D27640">
        <v>125573</v>
      </c>
      <c r="E27640" s="31">
        <v>3433</v>
      </c>
      <c r="F27640">
        <v>53</v>
      </c>
      <c r="G27640" s="31">
        <v>0</v>
      </c>
      <c r="H27640" s="31">
        <v>0</v>
      </c>
    </row>
    <row r="27641" spans="1:8">
      <c r="A27641" s="32">
        <v>44496</v>
      </c>
      <c r="B27641" s="1" t="s">
        <v>13</v>
      </c>
      <c r="C27641">
        <v>16258</v>
      </c>
      <c r="D27641">
        <v>247242</v>
      </c>
      <c r="E27641" s="31">
        <v>16133</v>
      </c>
      <c r="F27641">
        <v>118</v>
      </c>
      <c r="G27641" s="31">
        <v>7</v>
      </c>
      <c r="H27641" s="31">
        <v>1</v>
      </c>
    </row>
    <row r="27642" spans="1:8">
      <c r="A27642" s="32">
        <v>44496</v>
      </c>
      <c r="B27642" s="1" t="s">
        <v>14</v>
      </c>
      <c r="C27642">
        <v>1900</v>
      </c>
      <c r="D27642">
        <v>26861</v>
      </c>
      <c r="E27642" s="31">
        <v>1870</v>
      </c>
      <c r="F27642">
        <v>27</v>
      </c>
      <c r="G27642" s="31">
        <v>3</v>
      </c>
      <c r="H27642" s="31">
        <v>0</v>
      </c>
    </row>
    <row r="27643" spans="1:8">
      <c r="A27643" s="32">
        <v>44496</v>
      </c>
      <c r="B27643" s="1" t="s">
        <v>15</v>
      </c>
      <c r="C27643">
        <v>3548</v>
      </c>
      <c r="D27643">
        <v>102850</v>
      </c>
      <c r="E27643" s="31">
        <v>3473</v>
      </c>
      <c r="F27643">
        <v>56</v>
      </c>
      <c r="G27643" s="31">
        <v>19</v>
      </c>
      <c r="H27643" s="31">
        <v>0</v>
      </c>
    </row>
    <row r="27644" spans="1:8">
      <c r="A27644" s="32">
        <v>44496</v>
      </c>
      <c r="B27644" s="1" t="s">
        <v>16</v>
      </c>
      <c r="C27644">
        <v>9482</v>
      </c>
      <c r="D27644">
        <v>425138</v>
      </c>
      <c r="E27644" s="31">
        <v>9300</v>
      </c>
      <c r="F27644">
        <v>175</v>
      </c>
      <c r="G27644" s="31">
        <v>7</v>
      </c>
      <c r="H27644" s="31">
        <v>2</v>
      </c>
    </row>
    <row r="27645" spans="1:8">
      <c r="A27645" s="32">
        <v>44496</v>
      </c>
      <c r="B27645" s="1" t="s">
        <v>17</v>
      </c>
      <c r="C27645">
        <v>24388</v>
      </c>
      <c r="D27645">
        <v>40489</v>
      </c>
      <c r="E27645" s="31">
        <v>24143</v>
      </c>
      <c r="F27645">
        <v>218</v>
      </c>
      <c r="G27645" s="31">
        <v>27</v>
      </c>
      <c r="H27645" s="31">
        <v>2</v>
      </c>
    </row>
    <row r="27646" spans="1:8">
      <c r="A27646" s="32">
        <v>44496</v>
      </c>
      <c r="B27646" s="1" t="s">
        <v>18</v>
      </c>
      <c r="C27646">
        <v>15440</v>
      </c>
      <c r="D27646">
        <v>494384</v>
      </c>
      <c r="E27646" s="31">
        <v>15308</v>
      </c>
      <c r="F27646">
        <v>116</v>
      </c>
      <c r="G27646" s="31">
        <v>16</v>
      </c>
      <c r="H27646" s="31">
        <v>1</v>
      </c>
    </row>
    <row r="27647" spans="1:8">
      <c r="A27647" s="32">
        <v>44496</v>
      </c>
      <c r="B27647" s="1" t="s">
        <v>19</v>
      </c>
      <c r="C27647">
        <v>16757</v>
      </c>
      <c r="D27647">
        <v>309924</v>
      </c>
      <c r="E27647" s="31">
        <v>16533</v>
      </c>
      <c r="F27647">
        <v>176</v>
      </c>
      <c r="G27647" s="31">
        <v>48</v>
      </c>
      <c r="H27647" s="31">
        <v>0</v>
      </c>
    </row>
    <row r="27648" spans="1:8">
      <c r="A27648" s="32">
        <v>44496</v>
      </c>
      <c r="B27648" s="1" t="s">
        <v>20</v>
      </c>
      <c r="C27648">
        <v>115558</v>
      </c>
      <c r="D27648">
        <v>1506409</v>
      </c>
      <c r="E27648" s="31">
        <v>114360</v>
      </c>
      <c r="F27648">
        <v>1040</v>
      </c>
      <c r="G27648" s="31">
        <v>158</v>
      </c>
      <c r="H27648" s="31">
        <v>20</v>
      </c>
    </row>
    <row r="27649" spans="1:8">
      <c r="A27649" s="32">
        <v>44496</v>
      </c>
      <c r="B27649" s="1" t="s">
        <v>21</v>
      </c>
      <c r="C27649">
        <v>100278</v>
      </c>
      <c r="D27649">
        <v>1113223</v>
      </c>
      <c r="E27649" s="31">
        <v>99146</v>
      </c>
      <c r="F27649">
        <v>1023</v>
      </c>
      <c r="G27649" s="31">
        <v>100</v>
      </c>
      <c r="H27649" s="31">
        <v>5</v>
      </c>
    </row>
    <row r="27650" spans="1:8">
      <c r="A27650" s="32">
        <v>44496</v>
      </c>
      <c r="B27650" s="1" t="s">
        <v>22</v>
      </c>
      <c r="C27650">
        <v>377500</v>
      </c>
      <c r="D27650">
        <v>3789970</v>
      </c>
      <c r="E27650" s="31">
        <v>373947</v>
      </c>
      <c r="F27650">
        <v>3127</v>
      </c>
      <c r="G27650" s="31">
        <v>426</v>
      </c>
      <c r="H27650" s="31">
        <v>16</v>
      </c>
    </row>
    <row r="27651" spans="1:8">
      <c r="A27651" s="32">
        <v>44496</v>
      </c>
      <c r="B27651" s="1" t="s">
        <v>23</v>
      </c>
      <c r="C27651">
        <v>168858</v>
      </c>
      <c r="D27651">
        <v>1659668</v>
      </c>
      <c r="E27651" s="31">
        <v>167382</v>
      </c>
      <c r="F27651">
        <v>1306</v>
      </c>
      <c r="G27651" s="31">
        <v>170</v>
      </c>
      <c r="H27651" s="31">
        <v>13</v>
      </c>
    </row>
    <row r="27652" spans="1:8">
      <c r="A27652" s="32">
        <v>44496</v>
      </c>
      <c r="B27652" s="1" t="s">
        <v>24</v>
      </c>
      <c r="C27652">
        <v>7989</v>
      </c>
      <c r="D27652">
        <v>297183</v>
      </c>
      <c r="E27652" s="31">
        <v>7907</v>
      </c>
      <c r="F27652">
        <v>61</v>
      </c>
      <c r="G27652" s="31">
        <v>21</v>
      </c>
      <c r="H27652" s="31">
        <v>0</v>
      </c>
    </row>
    <row r="27653" spans="1:8">
      <c r="A27653" s="32">
        <v>44496</v>
      </c>
      <c r="B27653" s="1" t="s">
        <v>25</v>
      </c>
      <c r="C27653">
        <v>4861</v>
      </c>
      <c r="D27653">
        <v>119369</v>
      </c>
      <c r="E27653" s="31">
        <v>4801</v>
      </c>
      <c r="F27653">
        <v>52</v>
      </c>
      <c r="G27653" s="31">
        <v>8</v>
      </c>
      <c r="H27653" s="31">
        <v>0</v>
      </c>
    </row>
    <row r="27654" spans="1:8">
      <c r="A27654" s="32">
        <v>44496</v>
      </c>
      <c r="B27654" s="1" t="s">
        <v>26</v>
      </c>
      <c r="C27654">
        <v>7958</v>
      </c>
      <c r="D27654">
        <v>200063</v>
      </c>
      <c r="E27654" s="31">
        <v>7787</v>
      </c>
      <c r="F27654">
        <v>129</v>
      </c>
      <c r="G27654" s="31">
        <v>20</v>
      </c>
      <c r="H27654" s="31">
        <v>1</v>
      </c>
    </row>
    <row r="27655" spans="1:8">
      <c r="A27655" s="32">
        <v>44496</v>
      </c>
      <c r="B27655" s="1" t="s">
        <v>27</v>
      </c>
      <c r="C27655">
        <v>3104</v>
      </c>
      <c r="D27655">
        <v>119774</v>
      </c>
      <c r="E27655" s="31">
        <v>3063</v>
      </c>
      <c r="F27655">
        <v>37</v>
      </c>
      <c r="G27655" s="31">
        <v>4</v>
      </c>
      <c r="H27655" s="31">
        <v>0</v>
      </c>
    </row>
    <row r="27656" spans="1:8">
      <c r="A27656" s="32">
        <v>44496</v>
      </c>
      <c r="B27656" s="1" t="s">
        <v>28</v>
      </c>
      <c r="C27656">
        <v>5154</v>
      </c>
      <c r="D27656">
        <v>118971</v>
      </c>
      <c r="E27656" s="31">
        <v>5118</v>
      </c>
      <c r="F27656">
        <v>29</v>
      </c>
      <c r="G27656" s="31">
        <v>7</v>
      </c>
      <c r="H27656" s="31">
        <v>0</v>
      </c>
    </row>
    <row r="27657" spans="1:8">
      <c r="A27657" s="32">
        <v>44496</v>
      </c>
      <c r="B27657" s="1" t="s">
        <v>29</v>
      </c>
      <c r="C27657">
        <v>8865</v>
      </c>
      <c r="D27657">
        <v>330646</v>
      </c>
      <c r="E27657" s="31">
        <v>8796</v>
      </c>
      <c r="F27657">
        <v>96</v>
      </c>
      <c r="G27657" s="31">
        <v>28</v>
      </c>
      <c r="H27657" s="31">
        <v>0</v>
      </c>
    </row>
    <row r="27658" spans="1:8">
      <c r="A27658" s="32">
        <v>44496</v>
      </c>
      <c r="B27658" s="1" t="s">
        <v>30</v>
      </c>
      <c r="C27658">
        <v>19094</v>
      </c>
      <c r="D27658">
        <v>425742</v>
      </c>
      <c r="E27658" s="31">
        <v>18799</v>
      </c>
      <c r="F27658">
        <v>218</v>
      </c>
      <c r="G27658" s="31">
        <v>67</v>
      </c>
      <c r="H27658" s="31">
        <v>1</v>
      </c>
    </row>
    <row r="27659" spans="1:8">
      <c r="A27659" s="32">
        <v>44496</v>
      </c>
      <c r="B27659" s="1" t="s">
        <v>31</v>
      </c>
      <c r="C27659">
        <v>26739</v>
      </c>
      <c r="D27659">
        <v>645196</v>
      </c>
      <c r="E27659" s="31">
        <v>26504</v>
      </c>
      <c r="F27659">
        <v>209</v>
      </c>
      <c r="G27659" s="31">
        <v>17</v>
      </c>
      <c r="H27659" s="31">
        <v>0</v>
      </c>
    </row>
    <row r="27660" spans="1:8">
      <c r="A27660" s="32">
        <v>44496</v>
      </c>
      <c r="B27660" s="1" t="s">
        <v>32</v>
      </c>
      <c r="C27660">
        <v>106270</v>
      </c>
      <c r="D27660">
        <v>1362358</v>
      </c>
      <c r="E27660" s="31">
        <v>104868</v>
      </c>
      <c r="F27660">
        <v>1156</v>
      </c>
      <c r="G27660" s="31">
        <v>246</v>
      </c>
      <c r="H27660" s="31">
        <v>5</v>
      </c>
    </row>
    <row r="27661" spans="1:8">
      <c r="A27661" s="32">
        <v>44496</v>
      </c>
      <c r="B27661" s="1" t="s">
        <v>33</v>
      </c>
      <c r="C27661">
        <v>14777</v>
      </c>
      <c r="D27661">
        <v>241279</v>
      </c>
      <c r="E27661" s="31">
        <v>14907</v>
      </c>
      <c r="F27661">
        <v>163</v>
      </c>
      <c r="G27661" s="31">
        <v>30</v>
      </c>
      <c r="H27661" s="31">
        <v>1</v>
      </c>
    </row>
    <row r="27662" spans="1:8">
      <c r="A27662" s="32">
        <v>44496</v>
      </c>
      <c r="B27662" s="1" t="s">
        <v>34</v>
      </c>
      <c r="C27662">
        <v>12401</v>
      </c>
      <c r="D27662">
        <v>265466</v>
      </c>
      <c r="E27662" s="31">
        <v>12251</v>
      </c>
      <c r="F27662">
        <v>103</v>
      </c>
      <c r="G27662" s="31">
        <v>47</v>
      </c>
      <c r="H27662" s="31">
        <v>1</v>
      </c>
    </row>
    <row r="27663" spans="1:8">
      <c r="A27663" s="32">
        <v>44496</v>
      </c>
      <c r="B27663" s="1" t="s">
        <v>35</v>
      </c>
      <c r="C27663">
        <v>35861</v>
      </c>
      <c r="D27663">
        <v>434560</v>
      </c>
      <c r="E27663" s="31">
        <v>35504</v>
      </c>
      <c r="F27663">
        <v>290</v>
      </c>
      <c r="G27663" s="31">
        <v>66</v>
      </c>
      <c r="H27663" s="31">
        <v>0</v>
      </c>
    </row>
    <row r="27664" spans="1:8">
      <c r="A27664" s="32">
        <v>44496</v>
      </c>
      <c r="B27664" s="1" t="s">
        <v>36</v>
      </c>
      <c r="C27664">
        <v>202260</v>
      </c>
      <c r="D27664">
        <v>3670847</v>
      </c>
      <c r="E27664" s="31">
        <v>197168</v>
      </c>
      <c r="F27664">
        <v>3044</v>
      </c>
      <c r="G27664" s="31">
        <v>567</v>
      </c>
      <c r="H27664" s="31">
        <v>78</v>
      </c>
    </row>
    <row r="27665" spans="1:8">
      <c r="A27665" s="32">
        <v>44496</v>
      </c>
      <c r="B27665" s="1" t="s">
        <v>37</v>
      </c>
      <c r="C27665">
        <v>78367</v>
      </c>
      <c r="D27665">
        <v>775377</v>
      </c>
      <c r="E27665" s="31">
        <v>76733</v>
      </c>
      <c r="F27665">
        <v>1395</v>
      </c>
      <c r="G27665" s="31">
        <v>239</v>
      </c>
      <c r="H27665" s="31">
        <v>7</v>
      </c>
    </row>
    <row r="27666" spans="1:8">
      <c r="A27666" s="32">
        <v>44496</v>
      </c>
      <c r="B27666" s="1" t="s">
        <v>38</v>
      </c>
      <c r="C27666">
        <v>15867</v>
      </c>
      <c r="D27666">
        <v>258927</v>
      </c>
      <c r="E27666" s="31">
        <v>15665</v>
      </c>
      <c r="F27666">
        <v>149</v>
      </c>
      <c r="G27666" s="31">
        <v>53</v>
      </c>
      <c r="H27666" s="31">
        <v>2</v>
      </c>
    </row>
    <row r="27667" spans="1:8">
      <c r="A27667" s="32">
        <v>44496</v>
      </c>
      <c r="B27667" s="1" t="s">
        <v>39</v>
      </c>
      <c r="C27667">
        <v>5290</v>
      </c>
      <c r="D27667">
        <v>66295</v>
      </c>
      <c r="E27667" s="31">
        <v>5119</v>
      </c>
      <c r="F27667">
        <v>62</v>
      </c>
      <c r="G27667" s="31">
        <v>4</v>
      </c>
      <c r="H27667" s="31">
        <v>1</v>
      </c>
    </row>
    <row r="27668" spans="1:8">
      <c r="A27668" s="32">
        <v>44496</v>
      </c>
      <c r="B27668" s="1" t="s">
        <v>40</v>
      </c>
      <c r="C27668">
        <v>1663</v>
      </c>
      <c r="D27668">
        <v>153075</v>
      </c>
      <c r="E27668" s="31">
        <v>1628</v>
      </c>
      <c r="F27668">
        <v>5</v>
      </c>
      <c r="G27668" s="31">
        <v>5</v>
      </c>
      <c r="H27668" s="31">
        <v>0</v>
      </c>
    </row>
    <row r="27669" spans="1:8">
      <c r="A27669" s="32">
        <v>44496</v>
      </c>
      <c r="B27669" s="1" t="s">
        <v>41</v>
      </c>
      <c r="C27669">
        <v>1682</v>
      </c>
      <c r="D27669">
        <v>56768</v>
      </c>
      <c r="E27669" s="31">
        <v>1653</v>
      </c>
      <c r="F27669">
        <v>5</v>
      </c>
      <c r="G27669" s="31">
        <v>24</v>
      </c>
      <c r="H27669" s="31">
        <v>1</v>
      </c>
    </row>
    <row r="27670" spans="1:8">
      <c r="A27670" s="32">
        <v>44496</v>
      </c>
      <c r="B27670" s="1" t="s">
        <v>42</v>
      </c>
      <c r="C27670">
        <v>15269</v>
      </c>
      <c r="D27670">
        <v>276298</v>
      </c>
      <c r="E27670" s="31">
        <v>15049</v>
      </c>
      <c r="F27670">
        <v>136</v>
      </c>
      <c r="G27670" s="31">
        <v>58</v>
      </c>
      <c r="H27670" s="31">
        <v>2</v>
      </c>
    </row>
    <row r="27671" spans="1:8">
      <c r="A27671" s="32">
        <v>44496</v>
      </c>
      <c r="B27671" s="1" t="s">
        <v>43</v>
      </c>
      <c r="C27671">
        <v>22021</v>
      </c>
      <c r="D27671">
        <v>923761</v>
      </c>
      <c r="E27671" s="31">
        <v>21756</v>
      </c>
      <c r="F27671">
        <v>201</v>
      </c>
      <c r="G27671" s="31">
        <v>64</v>
      </c>
      <c r="H27671" s="31">
        <v>0</v>
      </c>
    </row>
    <row r="27672" spans="1:8">
      <c r="A27672" s="32">
        <v>44496</v>
      </c>
      <c r="B27672" s="1" t="s">
        <v>44</v>
      </c>
      <c r="C27672">
        <v>5714</v>
      </c>
      <c r="D27672">
        <v>194711</v>
      </c>
      <c r="E27672" s="31">
        <v>5594</v>
      </c>
      <c r="F27672">
        <v>93</v>
      </c>
      <c r="G27672" s="31">
        <v>27</v>
      </c>
      <c r="H27672" s="31">
        <v>0</v>
      </c>
    </row>
    <row r="27673" spans="1:8">
      <c r="A27673" s="32">
        <v>44496</v>
      </c>
      <c r="B27673" s="1" t="s">
        <v>45</v>
      </c>
      <c r="C27673">
        <v>3284</v>
      </c>
      <c r="D27673">
        <v>107313</v>
      </c>
      <c r="E27673" s="31">
        <v>3216</v>
      </c>
      <c r="F27673">
        <v>65</v>
      </c>
      <c r="G27673" s="31">
        <v>3</v>
      </c>
      <c r="H27673" s="31">
        <v>0</v>
      </c>
    </row>
    <row r="27674" spans="1:8">
      <c r="A27674" s="32">
        <v>44496</v>
      </c>
      <c r="B27674" s="1" t="s">
        <v>46</v>
      </c>
      <c r="C27674">
        <v>4703</v>
      </c>
      <c r="D27674">
        <v>133293</v>
      </c>
      <c r="E27674" s="31">
        <v>4657</v>
      </c>
      <c r="F27674">
        <v>38</v>
      </c>
      <c r="G27674" s="31">
        <v>7</v>
      </c>
      <c r="H27674" s="31">
        <v>0</v>
      </c>
    </row>
    <row r="27675" spans="1:8">
      <c r="A27675" s="32">
        <v>44496</v>
      </c>
      <c r="B27675" s="1" t="s">
        <v>47</v>
      </c>
      <c r="C27675">
        <v>5361</v>
      </c>
      <c r="D27675">
        <v>157545</v>
      </c>
      <c r="E27675" s="31">
        <v>5230</v>
      </c>
      <c r="F27675">
        <v>82</v>
      </c>
      <c r="G27675" s="31">
        <v>49</v>
      </c>
      <c r="H27675" s="31">
        <v>0</v>
      </c>
    </row>
    <row r="27676" spans="1:8">
      <c r="A27676" s="32">
        <v>44496</v>
      </c>
      <c r="B27676" s="1" t="s">
        <v>48</v>
      </c>
      <c r="C27676">
        <v>4158</v>
      </c>
      <c r="D27676">
        <v>101865</v>
      </c>
      <c r="E27676" s="31">
        <v>4114</v>
      </c>
      <c r="F27676">
        <v>32</v>
      </c>
      <c r="G27676" s="31">
        <v>12</v>
      </c>
      <c r="H27676" s="31">
        <v>0</v>
      </c>
    </row>
    <row r="27677" spans="1:8">
      <c r="A27677" s="32">
        <v>44496</v>
      </c>
      <c r="B27677" s="1" t="s">
        <v>49</v>
      </c>
      <c r="C27677">
        <v>74387</v>
      </c>
      <c r="D27677">
        <v>1296794</v>
      </c>
      <c r="E27677" s="31">
        <v>73659</v>
      </c>
      <c r="F27677">
        <v>621</v>
      </c>
      <c r="G27677" s="31">
        <v>98</v>
      </c>
      <c r="H27677" s="31">
        <v>7</v>
      </c>
    </row>
    <row r="27678" spans="1:8">
      <c r="A27678" s="32">
        <v>44496</v>
      </c>
      <c r="B27678" s="1" t="s">
        <v>50</v>
      </c>
      <c r="C27678">
        <v>5851</v>
      </c>
      <c r="D27678">
        <v>108330</v>
      </c>
      <c r="E27678" s="31">
        <v>5837</v>
      </c>
      <c r="F27678">
        <v>30</v>
      </c>
      <c r="G27678" s="31">
        <v>36</v>
      </c>
      <c r="H27678" s="31">
        <v>0</v>
      </c>
    </row>
    <row r="27679" spans="1:8">
      <c r="A27679" s="32">
        <v>44496</v>
      </c>
      <c r="B27679" s="1" t="s">
        <v>51</v>
      </c>
      <c r="C27679">
        <v>6101</v>
      </c>
      <c r="D27679">
        <v>185699</v>
      </c>
      <c r="E27679" s="31">
        <v>6001</v>
      </c>
      <c r="F27679">
        <v>73</v>
      </c>
      <c r="G27679" s="31">
        <v>27</v>
      </c>
      <c r="H27679" s="31">
        <v>0</v>
      </c>
    </row>
    <row r="27680" spans="1:8">
      <c r="A27680" s="32">
        <v>44496</v>
      </c>
      <c r="B27680" s="1" t="s">
        <v>52</v>
      </c>
      <c r="C27680">
        <v>14390</v>
      </c>
      <c r="D27680">
        <v>124195</v>
      </c>
      <c r="E27680" s="31">
        <v>14236</v>
      </c>
      <c r="F27680">
        <v>136</v>
      </c>
      <c r="G27680" s="31">
        <v>18</v>
      </c>
      <c r="H27680" s="31">
        <v>2</v>
      </c>
    </row>
    <row r="27681" spans="1:8">
      <c r="A27681" s="32">
        <v>44496</v>
      </c>
      <c r="B27681" s="1" t="s">
        <v>53</v>
      </c>
      <c r="C27681">
        <v>8186</v>
      </c>
      <c r="D27681">
        <v>275251</v>
      </c>
      <c r="E27681" s="31">
        <v>8095</v>
      </c>
      <c r="F27681">
        <v>84</v>
      </c>
      <c r="G27681" s="31">
        <v>7</v>
      </c>
      <c r="H27681" s="31">
        <v>0</v>
      </c>
    </row>
    <row r="27682" spans="1:8">
      <c r="A27682" s="32">
        <v>44496</v>
      </c>
      <c r="B27682" s="1" t="s">
        <v>54</v>
      </c>
      <c r="C27682">
        <v>6151</v>
      </c>
      <c r="D27682">
        <v>73028</v>
      </c>
      <c r="E27682" s="31">
        <v>6088</v>
      </c>
      <c r="F27682">
        <v>41</v>
      </c>
      <c r="G27682" s="31">
        <v>6</v>
      </c>
      <c r="H27682" s="31">
        <v>0</v>
      </c>
    </row>
    <row r="27683" spans="1:8">
      <c r="A27683" s="32">
        <v>44496</v>
      </c>
      <c r="B27683" s="1" t="s">
        <v>55</v>
      </c>
      <c r="C27683">
        <v>9101</v>
      </c>
      <c r="D27683">
        <v>170642</v>
      </c>
      <c r="E27683" s="31">
        <v>9031</v>
      </c>
      <c r="F27683">
        <v>66</v>
      </c>
      <c r="G27683" s="31">
        <v>4</v>
      </c>
      <c r="H27683" s="31">
        <v>0</v>
      </c>
    </row>
    <row r="27684" spans="1:8">
      <c r="A27684" s="32">
        <v>44496</v>
      </c>
      <c r="B27684" s="1" t="s">
        <v>56</v>
      </c>
      <c r="C27684">
        <v>50197</v>
      </c>
      <c r="D27684">
        <v>406845</v>
      </c>
      <c r="E27684" s="31">
        <v>49630</v>
      </c>
      <c r="F27684">
        <v>376</v>
      </c>
      <c r="G27684" s="31">
        <v>162</v>
      </c>
      <c r="H27684" s="31">
        <v>5</v>
      </c>
    </row>
    <row r="27685" spans="1:8">
      <c r="A27685" s="32">
        <v>44497</v>
      </c>
      <c r="B27685" s="1" t="s">
        <v>7</v>
      </c>
      <c r="C27685">
        <v>60722</v>
      </c>
      <c r="D27685">
        <v>1155151</v>
      </c>
      <c r="E27685" s="31">
        <v>59154</v>
      </c>
      <c r="F27685">
        <v>1470</v>
      </c>
      <c r="G27685" s="31">
        <v>123</v>
      </c>
      <c r="H27685" s="31">
        <v>2</v>
      </c>
    </row>
    <row r="27686" spans="1:8">
      <c r="A27686" s="32">
        <v>44497</v>
      </c>
      <c r="B27686" s="1" t="s">
        <v>11</v>
      </c>
      <c r="C27686">
        <v>5892</v>
      </c>
      <c r="D27686">
        <v>94240</v>
      </c>
      <c r="E27686" s="31">
        <v>5836</v>
      </c>
      <c r="F27686">
        <v>38</v>
      </c>
      <c r="G27686" s="31">
        <v>18</v>
      </c>
      <c r="H27686" s="31">
        <v>1</v>
      </c>
    </row>
    <row r="27687" spans="1:8">
      <c r="A27687" s="32">
        <v>44497</v>
      </c>
      <c r="B27687" s="1" t="s">
        <v>12</v>
      </c>
      <c r="C27687">
        <v>3486</v>
      </c>
      <c r="D27687">
        <v>125831</v>
      </c>
      <c r="E27687" s="31">
        <v>3433</v>
      </c>
      <c r="F27687">
        <v>53</v>
      </c>
      <c r="G27687" s="31">
        <v>0</v>
      </c>
      <c r="H27687" s="31">
        <v>0</v>
      </c>
    </row>
    <row r="27688" spans="1:8">
      <c r="A27688" s="32">
        <v>44497</v>
      </c>
      <c r="B27688" s="1" t="s">
        <v>13</v>
      </c>
      <c r="C27688">
        <v>16259</v>
      </c>
      <c r="D27688">
        <v>247623</v>
      </c>
      <c r="E27688" s="31">
        <v>16133</v>
      </c>
      <c r="F27688">
        <v>118</v>
      </c>
      <c r="G27688" s="31">
        <v>7</v>
      </c>
      <c r="H27688" s="31">
        <v>1</v>
      </c>
    </row>
    <row r="27689" spans="1:8">
      <c r="A27689" s="32">
        <v>44497</v>
      </c>
      <c r="B27689" s="1" t="s">
        <v>14</v>
      </c>
      <c r="C27689">
        <v>1900</v>
      </c>
      <c r="D27689">
        <v>26861</v>
      </c>
      <c r="E27689" s="31">
        <v>1870</v>
      </c>
      <c r="F27689">
        <v>27</v>
      </c>
      <c r="G27689" s="31">
        <v>3</v>
      </c>
      <c r="H27689" s="31">
        <v>0</v>
      </c>
    </row>
    <row r="27690" spans="1:8">
      <c r="A27690" s="32">
        <v>44497</v>
      </c>
      <c r="B27690" s="1" t="s">
        <v>15</v>
      </c>
      <c r="C27690">
        <v>3548</v>
      </c>
      <c r="D27690">
        <v>102962</v>
      </c>
      <c r="E27690" s="31">
        <v>3475</v>
      </c>
      <c r="F27690">
        <v>56</v>
      </c>
      <c r="G27690" s="31">
        <v>17</v>
      </c>
      <c r="H27690" s="31">
        <v>0</v>
      </c>
    </row>
    <row r="27691" spans="1:8">
      <c r="A27691" s="32">
        <v>44497</v>
      </c>
      <c r="B27691" s="1" t="s">
        <v>16</v>
      </c>
      <c r="C27691">
        <v>9483</v>
      </c>
      <c r="D27691">
        <v>426201</v>
      </c>
      <c r="E27691" s="31">
        <v>9301</v>
      </c>
      <c r="F27691">
        <v>175</v>
      </c>
      <c r="G27691" s="31">
        <v>7</v>
      </c>
      <c r="H27691" s="31">
        <v>2</v>
      </c>
    </row>
    <row r="27692" spans="1:8">
      <c r="A27692" s="32">
        <v>44497</v>
      </c>
      <c r="B27692" s="1" t="s">
        <v>17</v>
      </c>
      <c r="C27692">
        <v>24390</v>
      </c>
      <c r="D27692">
        <v>40489</v>
      </c>
      <c r="E27692" s="31">
        <v>24147</v>
      </c>
      <c r="F27692">
        <v>218</v>
      </c>
      <c r="G27692" s="31">
        <v>25</v>
      </c>
      <c r="H27692" s="31">
        <v>2</v>
      </c>
    </row>
    <row r="27693" spans="1:8">
      <c r="A27693" s="32">
        <v>44497</v>
      </c>
      <c r="B27693" s="1" t="s">
        <v>18</v>
      </c>
      <c r="C27693">
        <v>15441</v>
      </c>
      <c r="D27693">
        <v>495030</v>
      </c>
      <c r="E27693" s="31">
        <v>15310</v>
      </c>
      <c r="F27693">
        <v>116</v>
      </c>
      <c r="G27693" s="31">
        <v>15</v>
      </c>
      <c r="H27693" s="31">
        <v>1</v>
      </c>
    </row>
    <row r="27694" spans="1:8">
      <c r="A27694" s="32">
        <v>44497</v>
      </c>
      <c r="B27694" s="1" t="s">
        <v>19</v>
      </c>
      <c r="C27694">
        <v>16765</v>
      </c>
      <c r="D27694">
        <v>310402</v>
      </c>
      <c r="E27694" s="31">
        <v>16537</v>
      </c>
      <c r="F27694">
        <v>176</v>
      </c>
      <c r="G27694" s="31">
        <v>52</v>
      </c>
      <c r="H27694" s="31">
        <v>0</v>
      </c>
    </row>
    <row r="27695" spans="1:8">
      <c r="A27695" s="32">
        <v>44497</v>
      </c>
      <c r="B27695" s="1" t="s">
        <v>20</v>
      </c>
      <c r="C27695">
        <v>115573</v>
      </c>
      <c r="D27695">
        <v>1508793</v>
      </c>
      <c r="E27695" s="31">
        <v>114379</v>
      </c>
      <c r="F27695">
        <v>1041</v>
      </c>
      <c r="G27695" s="31">
        <v>153</v>
      </c>
      <c r="H27695" s="31">
        <v>19</v>
      </c>
    </row>
    <row r="27696" spans="1:8">
      <c r="A27696" s="32">
        <v>44497</v>
      </c>
      <c r="B27696" s="1" t="s">
        <v>21</v>
      </c>
      <c r="C27696">
        <v>100287</v>
      </c>
      <c r="D27696">
        <v>1114295</v>
      </c>
      <c r="E27696" s="31">
        <v>99161</v>
      </c>
      <c r="F27696">
        <v>1023</v>
      </c>
      <c r="G27696" s="31">
        <v>93</v>
      </c>
      <c r="H27696" s="31">
        <v>5</v>
      </c>
    </row>
    <row r="27697" spans="1:8">
      <c r="A27697" s="32">
        <v>44497</v>
      </c>
      <c r="B27697" s="1" t="s">
        <v>22</v>
      </c>
      <c r="C27697">
        <v>377521</v>
      </c>
      <c r="D27697">
        <v>3797046</v>
      </c>
      <c r="E27697" s="31">
        <v>373990</v>
      </c>
      <c r="F27697">
        <v>3130</v>
      </c>
      <c r="G27697" s="31">
        <v>401</v>
      </c>
      <c r="H27697" s="31">
        <v>15</v>
      </c>
    </row>
    <row r="27698" spans="1:8">
      <c r="A27698" s="32">
        <v>44497</v>
      </c>
      <c r="B27698" s="1" t="s">
        <v>23</v>
      </c>
      <c r="C27698">
        <v>168874</v>
      </c>
      <c r="D27698">
        <v>1662469</v>
      </c>
      <c r="E27698" s="31">
        <v>167395</v>
      </c>
      <c r="F27698">
        <v>1306</v>
      </c>
      <c r="G27698" s="31">
        <v>173</v>
      </c>
      <c r="H27698" s="31">
        <v>13</v>
      </c>
    </row>
    <row r="27699" spans="1:8">
      <c r="A27699" s="32">
        <v>44497</v>
      </c>
      <c r="B27699" s="1" t="s">
        <v>24</v>
      </c>
      <c r="C27699">
        <v>7990</v>
      </c>
      <c r="D27699">
        <v>298159</v>
      </c>
      <c r="E27699" s="31">
        <v>7911</v>
      </c>
      <c r="F27699">
        <v>61</v>
      </c>
      <c r="G27699" s="31">
        <v>18</v>
      </c>
      <c r="H27699" s="31">
        <v>0</v>
      </c>
    </row>
    <row r="27700" spans="1:8">
      <c r="A27700" s="32">
        <v>44497</v>
      </c>
      <c r="B27700" s="1" t="s">
        <v>25</v>
      </c>
      <c r="C27700">
        <v>4865</v>
      </c>
      <c r="D27700">
        <v>119672</v>
      </c>
      <c r="E27700" s="31">
        <v>4802</v>
      </c>
      <c r="F27700">
        <v>52</v>
      </c>
      <c r="G27700" s="31">
        <v>11</v>
      </c>
      <c r="H27700" s="31">
        <v>0</v>
      </c>
    </row>
    <row r="27701" spans="1:8">
      <c r="A27701" s="32">
        <v>44497</v>
      </c>
      <c r="B27701" s="1" t="s">
        <v>26</v>
      </c>
      <c r="C27701">
        <v>7962</v>
      </c>
      <c r="D27701">
        <v>200424</v>
      </c>
      <c r="E27701" s="31">
        <v>7790</v>
      </c>
      <c r="F27701">
        <v>129</v>
      </c>
      <c r="G27701" s="31">
        <v>21</v>
      </c>
      <c r="H27701" s="31">
        <v>1</v>
      </c>
    </row>
    <row r="27702" spans="1:8">
      <c r="A27702" s="32">
        <v>44497</v>
      </c>
      <c r="B27702" s="1" t="s">
        <v>27</v>
      </c>
      <c r="C27702">
        <v>3104</v>
      </c>
      <c r="D27702">
        <v>119850</v>
      </c>
      <c r="E27702" s="31">
        <v>3065</v>
      </c>
      <c r="F27702">
        <v>37</v>
      </c>
      <c r="G27702" s="31">
        <v>2</v>
      </c>
      <c r="H27702" s="31">
        <v>0</v>
      </c>
    </row>
    <row r="27703" spans="1:8">
      <c r="A27703" s="32">
        <v>44497</v>
      </c>
      <c r="B27703" s="1" t="s">
        <v>28</v>
      </c>
      <c r="C27703">
        <v>5155</v>
      </c>
      <c r="D27703">
        <v>118971</v>
      </c>
      <c r="E27703" s="31">
        <v>5118</v>
      </c>
      <c r="F27703">
        <v>29</v>
      </c>
      <c r="G27703" s="31">
        <v>8</v>
      </c>
      <c r="H27703" s="31">
        <v>0</v>
      </c>
    </row>
    <row r="27704" spans="1:8">
      <c r="A27704" s="32">
        <v>44497</v>
      </c>
      <c r="B27704" s="1" t="s">
        <v>29</v>
      </c>
      <c r="C27704">
        <v>8868</v>
      </c>
      <c r="D27704">
        <v>331466</v>
      </c>
      <c r="E27704" s="31">
        <v>8799</v>
      </c>
      <c r="F27704">
        <v>96</v>
      </c>
      <c r="G27704" s="31">
        <v>28</v>
      </c>
      <c r="H27704" s="31">
        <v>0</v>
      </c>
    </row>
    <row r="27705" spans="1:8">
      <c r="A27705" s="32">
        <v>44497</v>
      </c>
      <c r="B27705" s="1" t="s">
        <v>30</v>
      </c>
      <c r="C27705">
        <v>19098</v>
      </c>
      <c r="D27705">
        <v>426767</v>
      </c>
      <c r="E27705" s="31">
        <v>18808</v>
      </c>
      <c r="F27705">
        <v>218</v>
      </c>
      <c r="G27705" s="31">
        <v>68</v>
      </c>
      <c r="H27705" s="31">
        <v>1</v>
      </c>
    </row>
    <row r="27706" spans="1:8">
      <c r="A27706" s="32">
        <v>44497</v>
      </c>
      <c r="B27706" s="1" t="s">
        <v>31</v>
      </c>
      <c r="C27706">
        <v>26739</v>
      </c>
      <c r="D27706">
        <v>648321</v>
      </c>
      <c r="E27706" s="31">
        <v>26514</v>
      </c>
      <c r="F27706">
        <v>209</v>
      </c>
      <c r="G27706" s="31">
        <v>16</v>
      </c>
      <c r="H27706" s="31">
        <v>0</v>
      </c>
    </row>
    <row r="27707" spans="1:8">
      <c r="A27707" s="32">
        <v>44497</v>
      </c>
      <c r="B27707" s="1" t="s">
        <v>32</v>
      </c>
      <c r="C27707">
        <v>106290</v>
      </c>
      <c r="D27707">
        <v>1365239</v>
      </c>
      <c r="E27707" s="31">
        <v>104914</v>
      </c>
      <c r="F27707">
        <v>1156</v>
      </c>
      <c r="G27707" s="31">
        <v>220</v>
      </c>
      <c r="H27707" s="31">
        <v>5</v>
      </c>
    </row>
    <row r="27708" spans="1:8">
      <c r="A27708" s="32">
        <v>44497</v>
      </c>
      <c r="B27708" s="1" t="s">
        <v>33</v>
      </c>
      <c r="C27708">
        <v>14779</v>
      </c>
      <c r="D27708">
        <v>241279</v>
      </c>
      <c r="E27708" s="31">
        <v>14911</v>
      </c>
      <c r="F27708">
        <v>163</v>
      </c>
      <c r="G27708" s="31">
        <v>28</v>
      </c>
      <c r="H27708" s="31">
        <v>1</v>
      </c>
    </row>
    <row r="27709" spans="1:8">
      <c r="A27709" s="32">
        <v>44497</v>
      </c>
      <c r="B27709" s="1" t="s">
        <v>34</v>
      </c>
      <c r="C27709">
        <v>12402</v>
      </c>
      <c r="D27709">
        <v>269108</v>
      </c>
      <c r="E27709" s="31">
        <v>12253</v>
      </c>
      <c r="F27709">
        <v>103</v>
      </c>
      <c r="G27709" s="31">
        <v>46</v>
      </c>
      <c r="H27709" s="31">
        <v>0</v>
      </c>
    </row>
    <row r="27710" spans="1:8">
      <c r="A27710" s="32">
        <v>44497</v>
      </c>
      <c r="B27710" s="1" t="s">
        <v>35</v>
      </c>
      <c r="C27710">
        <v>35867</v>
      </c>
      <c r="D27710">
        <v>435351</v>
      </c>
      <c r="E27710" s="31">
        <v>35511</v>
      </c>
      <c r="F27710">
        <v>290</v>
      </c>
      <c r="G27710" s="31">
        <v>60</v>
      </c>
      <c r="H27710" s="31">
        <v>1</v>
      </c>
    </row>
    <row r="27711" spans="1:8">
      <c r="A27711" s="32">
        <v>44497</v>
      </c>
      <c r="B27711" s="1" t="s">
        <v>36</v>
      </c>
      <c r="C27711">
        <v>202321</v>
      </c>
      <c r="D27711">
        <v>3683970</v>
      </c>
      <c r="E27711" s="31">
        <v>197255</v>
      </c>
      <c r="F27711">
        <v>3044</v>
      </c>
      <c r="G27711" s="31">
        <v>541</v>
      </c>
      <c r="H27711" s="31">
        <v>50</v>
      </c>
    </row>
    <row r="27712" spans="1:8">
      <c r="A27712" s="32">
        <v>44497</v>
      </c>
      <c r="B27712" s="1" t="s">
        <v>37</v>
      </c>
      <c r="C27712">
        <v>78385</v>
      </c>
      <c r="D27712">
        <v>777771</v>
      </c>
      <c r="E27712" s="31">
        <v>76757</v>
      </c>
      <c r="F27712">
        <v>1395</v>
      </c>
      <c r="G27712" s="31">
        <v>233</v>
      </c>
      <c r="H27712" s="31">
        <v>7</v>
      </c>
    </row>
    <row r="27713" spans="1:8">
      <c r="A27713" s="32">
        <v>44497</v>
      </c>
      <c r="B27713" s="1" t="s">
        <v>38</v>
      </c>
      <c r="C27713">
        <v>15870</v>
      </c>
      <c r="D27713">
        <v>259308</v>
      </c>
      <c r="E27713" s="31">
        <v>15674</v>
      </c>
      <c r="F27713">
        <v>149</v>
      </c>
      <c r="G27713" s="31">
        <v>47</v>
      </c>
      <c r="H27713" s="31">
        <v>1</v>
      </c>
    </row>
    <row r="27714" spans="1:8">
      <c r="A27714" s="32">
        <v>44497</v>
      </c>
      <c r="B27714" s="1" t="s">
        <v>39</v>
      </c>
      <c r="C27714">
        <v>5291</v>
      </c>
      <c r="D27714">
        <v>66305</v>
      </c>
      <c r="E27714" s="31">
        <v>5119</v>
      </c>
      <c r="F27714">
        <v>62</v>
      </c>
      <c r="G27714" s="31">
        <v>5</v>
      </c>
      <c r="H27714" s="31">
        <v>1</v>
      </c>
    </row>
    <row r="27715" spans="1:8">
      <c r="A27715" s="32">
        <v>44497</v>
      </c>
      <c r="B27715" s="1" t="s">
        <v>40</v>
      </c>
      <c r="C27715">
        <v>1666</v>
      </c>
      <c r="D27715">
        <v>153417</v>
      </c>
      <c r="E27715" s="31">
        <v>1630</v>
      </c>
      <c r="F27715">
        <v>5</v>
      </c>
      <c r="G27715" s="31">
        <v>6</v>
      </c>
      <c r="H27715" s="31">
        <v>0</v>
      </c>
    </row>
    <row r="27716" spans="1:8">
      <c r="A27716" s="32">
        <v>44497</v>
      </c>
      <c r="B27716" s="1" t="s">
        <v>41</v>
      </c>
      <c r="C27716">
        <v>1691</v>
      </c>
      <c r="D27716">
        <v>57507</v>
      </c>
      <c r="E27716" s="31">
        <v>1656</v>
      </c>
      <c r="F27716">
        <v>5</v>
      </c>
      <c r="G27716" s="31">
        <v>30</v>
      </c>
      <c r="H27716" s="31">
        <v>1</v>
      </c>
    </row>
    <row r="27717" spans="1:8">
      <c r="A27717" s="32">
        <v>44497</v>
      </c>
      <c r="B27717" s="1" t="s">
        <v>42</v>
      </c>
      <c r="C27717">
        <v>15275</v>
      </c>
      <c r="D27717">
        <v>276298</v>
      </c>
      <c r="E27717" s="31">
        <v>15049</v>
      </c>
      <c r="F27717">
        <v>136</v>
      </c>
      <c r="G27717" s="31">
        <v>58</v>
      </c>
      <c r="H27717" s="31">
        <v>2</v>
      </c>
    </row>
    <row r="27718" spans="1:8">
      <c r="A27718" s="32">
        <v>44497</v>
      </c>
      <c r="B27718" s="1" t="s">
        <v>43</v>
      </c>
      <c r="C27718">
        <v>22027</v>
      </c>
      <c r="D27718">
        <v>923761</v>
      </c>
      <c r="E27718" s="31">
        <v>21763</v>
      </c>
      <c r="F27718">
        <v>202</v>
      </c>
      <c r="G27718" s="31">
        <v>62</v>
      </c>
      <c r="H27718" s="31">
        <v>0</v>
      </c>
    </row>
    <row r="27719" spans="1:8">
      <c r="A27719" s="32">
        <v>44497</v>
      </c>
      <c r="B27719" s="1" t="s">
        <v>44</v>
      </c>
      <c r="C27719">
        <v>5720</v>
      </c>
      <c r="D27719">
        <v>194711</v>
      </c>
      <c r="E27719" s="31">
        <v>5596</v>
      </c>
      <c r="F27719">
        <v>93</v>
      </c>
      <c r="G27719" s="31">
        <v>31</v>
      </c>
      <c r="H27719" s="31">
        <v>0</v>
      </c>
    </row>
    <row r="27720" spans="1:8">
      <c r="A27720" s="32">
        <v>44497</v>
      </c>
      <c r="B27720" s="1" t="s">
        <v>45</v>
      </c>
      <c r="C27720">
        <v>3285</v>
      </c>
      <c r="D27720">
        <v>107592</v>
      </c>
      <c r="E27720" s="31">
        <v>3217</v>
      </c>
      <c r="F27720">
        <v>65</v>
      </c>
      <c r="G27720" s="31">
        <v>3</v>
      </c>
      <c r="H27720" s="31">
        <v>0</v>
      </c>
    </row>
    <row r="27721" spans="1:8">
      <c r="A27721" s="32">
        <v>44497</v>
      </c>
      <c r="B27721" s="1" t="s">
        <v>46</v>
      </c>
      <c r="C27721">
        <v>4703</v>
      </c>
      <c r="D27721">
        <v>133654</v>
      </c>
      <c r="E27721" s="31">
        <v>4661</v>
      </c>
      <c r="F27721">
        <v>38</v>
      </c>
      <c r="G27721" s="31">
        <v>3</v>
      </c>
      <c r="H27721" s="31">
        <v>0</v>
      </c>
    </row>
    <row r="27722" spans="1:8">
      <c r="A27722" s="32">
        <v>44497</v>
      </c>
      <c r="B27722" s="1" t="s">
        <v>47</v>
      </c>
      <c r="C27722">
        <v>5368</v>
      </c>
      <c r="D27722">
        <v>157788</v>
      </c>
      <c r="E27722" s="31">
        <v>5235</v>
      </c>
      <c r="F27722">
        <v>82</v>
      </c>
      <c r="G27722" s="31">
        <v>51</v>
      </c>
      <c r="H27722" s="31">
        <v>0</v>
      </c>
    </row>
    <row r="27723" spans="1:8">
      <c r="A27723" s="32">
        <v>44497</v>
      </c>
      <c r="B27723" s="1" t="s">
        <v>48</v>
      </c>
      <c r="C27723">
        <v>4158</v>
      </c>
      <c r="D27723">
        <v>101867</v>
      </c>
      <c r="E27723" s="31">
        <v>4115</v>
      </c>
      <c r="F27723">
        <v>32</v>
      </c>
      <c r="G27723" s="31">
        <v>11</v>
      </c>
      <c r="H27723" s="31">
        <v>0</v>
      </c>
    </row>
    <row r="27724" spans="1:8">
      <c r="A27724" s="32">
        <v>44497</v>
      </c>
      <c r="B27724" s="1" t="s">
        <v>49</v>
      </c>
      <c r="C27724">
        <v>74392</v>
      </c>
      <c r="D27724">
        <v>1299845</v>
      </c>
      <c r="E27724" s="31">
        <v>73668</v>
      </c>
      <c r="F27724">
        <v>621</v>
      </c>
      <c r="G27724" s="31">
        <v>98</v>
      </c>
      <c r="H27724" s="31">
        <v>7</v>
      </c>
    </row>
    <row r="27725" spans="1:8">
      <c r="A27725" s="32">
        <v>44497</v>
      </c>
      <c r="B27725" s="1" t="s">
        <v>50</v>
      </c>
      <c r="C27725">
        <v>5852</v>
      </c>
      <c r="D27725">
        <v>108588</v>
      </c>
      <c r="E27725" s="31">
        <v>5842</v>
      </c>
      <c r="F27725">
        <v>30</v>
      </c>
      <c r="G27725" s="31">
        <v>31</v>
      </c>
      <c r="H27725" s="31">
        <v>0</v>
      </c>
    </row>
    <row r="27726" spans="1:8">
      <c r="A27726" s="32">
        <v>44497</v>
      </c>
      <c r="B27726" s="1" t="s">
        <v>51</v>
      </c>
      <c r="C27726">
        <v>6105</v>
      </c>
      <c r="D27726">
        <v>186228</v>
      </c>
      <c r="E27726" s="31">
        <v>6008</v>
      </c>
      <c r="F27726">
        <v>73</v>
      </c>
      <c r="G27726" s="31">
        <v>24</v>
      </c>
      <c r="H27726" s="31">
        <v>0</v>
      </c>
    </row>
    <row r="27727" spans="1:8">
      <c r="A27727" s="32">
        <v>44497</v>
      </c>
      <c r="B27727" s="1" t="s">
        <v>52</v>
      </c>
      <c r="C27727">
        <v>14390</v>
      </c>
      <c r="D27727">
        <v>124195</v>
      </c>
      <c r="E27727" s="31">
        <v>14236</v>
      </c>
      <c r="F27727">
        <v>136</v>
      </c>
      <c r="G27727" s="31">
        <v>18</v>
      </c>
      <c r="H27727" s="31">
        <v>2</v>
      </c>
    </row>
    <row r="27728" spans="1:8">
      <c r="A27728" s="32">
        <v>44497</v>
      </c>
      <c r="B27728" s="1" t="s">
        <v>53</v>
      </c>
      <c r="C27728">
        <v>8186</v>
      </c>
      <c r="D27728">
        <v>275978</v>
      </c>
      <c r="E27728" s="31">
        <v>8095</v>
      </c>
      <c r="F27728">
        <v>84</v>
      </c>
      <c r="G27728" s="31">
        <v>7</v>
      </c>
      <c r="H27728" s="31">
        <v>0</v>
      </c>
    </row>
    <row r="27729" spans="1:8">
      <c r="A27729" s="32">
        <v>44497</v>
      </c>
      <c r="B27729" s="1" t="s">
        <v>54</v>
      </c>
      <c r="C27729">
        <v>6151</v>
      </c>
      <c r="D27729">
        <v>73028</v>
      </c>
      <c r="E27729" s="31">
        <v>6088</v>
      </c>
      <c r="F27729">
        <v>41</v>
      </c>
      <c r="G27729" s="31">
        <v>6</v>
      </c>
      <c r="H27729" s="31">
        <v>0</v>
      </c>
    </row>
    <row r="27730" spans="1:8">
      <c r="A27730" s="32">
        <v>44497</v>
      </c>
      <c r="B27730" s="1" t="s">
        <v>55</v>
      </c>
      <c r="C27730">
        <v>9101</v>
      </c>
      <c r="D27730">
        <v>170762</v>
      </c>
      <c r="E27730" s="31">
        <v>9031</v>
      </c>
      <c r="F27730">
        <v>66</v>
      </c>
      <c r="G27730" s="31">
        <v>4</v>
      </c>
      <c r="H27730" s="31">
        <v>0</v>
      </c>
    </row>
    <row r="27731" spans="1:8">
      <c r="A27731" s="32">
        <v>44497</v>
      </c>
      <c r="B27731" s="1" t="s">
        <v>56</v>
      </c>
      <c r="C27731">
        <v>50206</v>
      </c>
      <c r="D27731">
        <v>407437</v>
      </c>
      <c r="E27731" s="31">
        <v>49656</v>
      </c>
      <c r="F27731">
        <v>380</v>
      </c>
      <c r="G27731" s="31">
        <v>149</v>
      </c>
      <c r="H27731" s="31">
        <v>4</v>
      </c>
    </row>
    <row r="27732" spans="1:8">
      <c r="A27732" s="32">
        <v>44498</v>
      </c>
      <c r="B27732" s="1" t="s">
        <v>7</v>
      </c>
      <c r="C27732">
        <v>60730</v>
      </c>
      <c r="D27732">
        <v>1157263</v>
      </c>
      <c r="E27732" s="31">
        <v>59161</v>
      </c>
      <c r="F27732">
        <v>1470</v>
      </c>
      <c r="G27732" s="31">
        <v>98</v>
      </c>
      <c r="H27732" s="31">
        <v>2</v>
      </c>
    </row>
    <row r="27733" spans="1:8">
      <c r="A27733" s="32">
        <v>44498</v>
      </c>
      <c r="B27733" s="1" t="s">
        <v>11</v>
      </c>
      <c r="C27733">
        <v>5892</v>
      </c>
      <c r="D27733">
        <v>94589</v>
      </c>
      <c r="E27733" s="31">
        <v>5837</v>
      </c>
      <c r="F27733">
        <v>38</v>
      </c>
      <c r="G27733" s="31">
        <v>17</v>
      </c>
      <c r="H27733" s="31">
        <v>1</v>
      </c>
    </row>
    <row r="27734" spans="1:8">
      <c r="A27734" s="32">
        <v>44498</v>
      </c>
      <c r="B27734" s="1" t="s">
        <v>12</v>
      </c>
      <c r="C27734">
        <v>3486</v>
      </c>
      <c r="D27734">
        <v>126071</v>
      </c>
      <c r="E27734" s="31">
        <v>3433</v>
      </c>
      <c r="F27734">
        <v>53</v>
      </c>
      <c r="G27734" s="31">
        <v>0</v>
      </c>
      <c r="H27734" s="31">
        <v>0</v>
      </c>
    </row>
    <row r="27735" spans="1:8">
      <c r="A27735" s="32">
        <v>44498</v>
      </c>
      <c r="B27735" s="1" t="s">
        <v>13</v>
      </c>
      <c r="C27735">
        <v>16261</v>
      </c>
      <c r="D27735">
        <v>247942</v>
      </c>
      <c r="E27735" s="31">
        <v>16134</v>
      </c>
      <c r="F27735">
        <v>118</v>
      </c>
      <c r="G27735" s="31">
        <v>7</v>
      </c>
      <c r="H27735" s="31">
        <v>1</v>
      </c>
    </row>
    <row r="27736" spans="1:8">
      <c r="A27736" s="32">
        <v>44498</v>
      </c>
      <c r="B27736" s="1" t="s">
        <v>14</v>
      </c>
      <c r="C27736">
        <v>1903</v>
      </c>
      <c r="D27736">
        <v>26882</v>
      </c>
      <c r="E27736" s="31">
        <v>1870</v>
      </c>
      <c r="F27736">
        <v>27</v>
      </c>
      <c r="G27736" s="31">
        <v>6</v>
      </c>
      <c r="H27736" s="31">
        <v>0</v>
      </c>
    </row>
    <row r="27737" spans="1:8">
      <c r="A27737" s="32">
        <v>44498</v>
      </c>
      <c r="B27737" s="1" t="s">
        <v>15</v>
      </c>
      <c r="C27737">
        <v>3548</v>
      </c>
      <c r="D27737">
        <v>103042</v>
      </c>
      <c r="E27737" s="31">
        <v>3484</v>
      </c>
      <c r="F27737">
        <v>56</v>
      </c>
      <c r="G27737" s="31">
        <v>8</v>
      </c>
      <c r="H27737" s="31">
        <v>0</v>
      </c>
    </row>
    <row r="27738" spans="1:8">
      <c r="A27738" s="32">
        <v>44498</v>
      </c>
      <c r="B27738" s="1" t="s">
        <v>16</v>
      </c>
      <c r="C27738">
        <v>9483</v>
      </c>
      <c r="D27738">
        <v>427097</v>
      </c>
      <c r="E27738" s="31">
        <v>9301</v>
      </c>
      <c r="F27738">
        <v>175</v>
      </c>
      <c r="G27738" s="31">
        <v>7</v>
      </c>
      <c r="H27738" s="31">
        <v>2</v>
      </c>
    </row>
    <row r="27739" spans="1:8">
      <c r="A27739" s="32">
        <v>44498</v>
      </c>
      <c r="B27739" s="1" t="s">
        <v>17</v>
      </c>
      <c r="C27739">
        <v>24394</v>
      </c>
      <c r="D27739">
        <v>40489</v>
      </c>
      <c r="E27739" s="31">
        <v>24150</v>
      </c>
      <c r="F27739">
        <v>218</v>
      </c>
      <c r="G27739" s="31">
        <v>26</v>
      </c>
      <c r="H27739" s="31">
        <v>2</v>
      </c>
    </row>
    <row r="27740" spans="1:8">
      <c r="A27740" s="32">
        <v>44498</v>
      </c>
      <c r="B27740" s="1" t="s">
        <v>18</v>
      </c>
      <c r="C27740">
        <v>15443</v>
      </c>
      <c r="D27740">
        <v>496060</v>
      </c>
      <c r="E27740" s="31">
        <v>15314</v>
      </c>
      <c r="F27740">
        <v>116</v>
      </c>
      <c r="G27740" s="31">
        <v>13</v>
      </c>
      <c r="H27740" s="31">
        <v>1</v>
      </c>
    </row>
    <row r="27741" spans="1:8">
      <c r="A27741" s="32">
        <v>44498</v>
      </c>
      <c r="B27741" s="1" t="s">
        <v>19</v>
      </c>
      <c r="C27741">
        <v>16780</v>
      </c>
      <c r="D27741">
        <v>311128</v>
      </c>
      <c r="E27741" s="31">
        <v>16542</v>
      </c>
      <c r="F27741">
        <v>176</v>
      </c>
      <c r="G27741" s="31">
        <v>62</v>
      </c>
      <c r="H27741" s="31">
        <v>0</v>
      </c>
    </row>
    <row r="27742" spans="1:8">
      <c r="A27742" s="32">
        <v>44498</v>
      </c>
      <c r="B27742" s="1" t="s">
        <v>20</v>
      </c>
      <c r="C27742">
        <v>115585</v>
      </c>
      <c r="D27742">
        <v>1511573</v>
      </c>
      <c r="E27742" s="31">
        <v>114395</v>
      </c>
      <c r="F27742">
        <v>1042</v>
      </c>
      <c r="G27742" s="31">
        <v>148</v>
      </c>
      <c r="H27742" s="31">
        <v>17</v>
      </c>
    </row>
    <row r="27743" spans="1:8">
      <c r="A27743" s="32">
        <v>44498</v>
      </c>
      <c r="B27743" s="1" t="s">
        <v>21</v>
      </c>
      <c r="C27743">
        <v>100292</v>
      </c>
      <c r="D27743">
        <v>1117284</v>
      </c>
      <c r="E27743" s="31">
        <v>99171</v>
      </c>
      <c r="F27743">
        <v>1023</v>
      </c>
      <c r="G27743" s="31">
        <v>92</v>
      </c>
      <c r="H27743" s="31">
        <v>5</v>
      </c>
    </row>
    <row r="27744" spans="1:8">
      <c r="A27744" s="32">
        <v>44498</v>
      </c>
      <c r="B27744" s="1" t="s">
        <v>22</v>
      </c>
      <c r="C27744">
        <v>381610</v>
      </c>
      <c r="D27744">
        <v>3805021</v>
      </c>
      <c r="E27744" s="31">
        <v>378090</v>
      </c>
      <c r="F27744">
        <v>3142</v>
      </c>
      <c r="G27744" s="31">
        <v>378</v>
      </c>
      <c r="H27744" s="31">
        <v>14</v>
      </c>
    </row>
    <row r="27745" spans="1:8">
      <c r="A27745" s="32">
        <v>44498</v>
      </c>
      <c r="B27745" s="1" t="s">
        <v>23</v>
      </c>
      <c r="C27745">
        <v>168882</v>
      </c>
      <c r="D27745">
        <v>1665275</v>
      </c>
      <c r="E27745" s="31">
        <v>167417</v>
      </c>
      <c r="F27745">
        <v>1307</v>
      </c>
      <c r="G27745" s="31">
        <v>158</v>
      </c>
      <c r="H27745" s="31">
        <v>10</v>
      </c>
    </row>
    <row r="27746" spans="1:8">
      <c r="A27746" s="32">
        <v>44498</v>
      </c>
      <c r="B27746" s="1" t="s">
        <v>24</v>
      </c>
      <c r="C27746">
        <v>7991</v>
      </c>
      <c r="D27746">
        <v>298754</v>
      </c>
      <c r="E27746" s="31">
        <v>7916</v>
      </c>
      <c r="F27746">
        <v>61</v>
      </c>
      <c r="G27746" s="31">
        <v>14</v>
      </c>
      <c r="H27746" s="31">
        <v>0</v>
      </c>
    </row>
    <row r="27747" spans="1:8">
      <c r="A27747" s="32">
        <v>44498</v>
      </c>
      <c r="B27747" s="1" t="s">
        <v>25</v>
      </c>
      <c r="C27747">
        <v>4866</v>
      </c>
      <c r="D27747">
        <v>119767</v>
      </c>
      <c r="E27747" s="31">
        <v>4802</v>
      </c>
      <c r="F27747">
        <v>52</v>
      </c>
      <c r="G27747" s="31">
        <v>12</v>
      </c>
      <c r="H27747" s="31">
        <v>0</v>
      </c>
    </row>
    <row r="27748" spans="1:8">
      <c r="A27748" s="32">
        <v>44498</v>
      </c>
      <c r="B27748" s="1" t="s">
        <v>26</v>
      </c>
      <c r="C27748">
        <v>7963</v>
      </c>
      <c r="D27748">
        <v>200729</v>
      </c>
      <c r="E27748" s="31">
        <v>7791</v>
      </c>
      <c r="F27748">
        <v>129</v>
      </c>
      <c r="G27748" s="31">
        <v>21</v>
      </c>
      <c r="H27748" s="31">
        <v>1</v>
      </c>
    </row>
    <row r="27749" spans="1:8">
      <c r="A27749" s="32">
        <v>44498</v>
      </c>
      <c r="B27749" s="1" t="s">
        <v>27</v>
      </c>
      <c r="C27749">
        <v>3104</v>
      </c>
      <c r="D27749">
        <v>119925</v>
      </c>
      <c r="E27749" s="31">
        <v>3065</v>
      </c>
      <c r="F27749">
        <v>38</v>
      </c>
      <c r="G27749" s="31">
        <v>1</v>
      </c>
      <c r="H27749" s="31">
        <v>0</v>
      </c>
    </row>
    <row r="27750" spans="1:8">
      <c r="A27750" s="32">
        <v>44498</v>
      </c>
      <c r="B27750" s="1" t="s">
        <v>28</v>
      </c>
      <c r="C27750">
        <v>5155</v>
      </c>
      <c r="D27750">
        <v>121233</v>
      </c>
      <c r="E27750" s="31">
        <v>5121</v>
      </c>
      <c r="F27750">
        <v>29</v>
      </c>
      <c r="G27750" s="31">
        <v>5</v>
      </c>
      <c r="H27750" s="31">
        <v>0</v>
      </c>
    </row>
    <row r="27751" spans="1:8">
      <c r="A27751" s="32">
        <v>44498</v>
      </c>
      <c r="B27751" s="1" t="s">
        <v>29</v>
      </c>
      <c r="C27751">
        <v>8871</v>
      </c>
      <c r="D27751">
        <v>332057</v>
      </c>
      <c r="E27751" s="31">
        <v>8800</v>
      </c>
      <c r="F27751">
        <v>96</v>
      </c>
      <c r="G27751" s="31">
        <v>30</v>
      </c>
      <c r="H27751" s="31">
        <v>0</v>
      </c>
    </row>
    <row r="27752" spans="1:8">
      <c r="A27752" s="32">
        <v>44498</v>
      </c>
      <c r="B27752" s="1" t="s">
        <v>30</v>
      </c>
      <c r="C27752">
        <v>19112</v>
      </c>
      <c r="D27752">
        <v>427835</v>
      </c>
      <c r="E27752" s="31">
        <v>18816</v>
      </c>
      <c r="F27752">
        <v>218</v>
      </c>
      <c r="G27752" s="31">
        <v>64</v>
      </c>
      <c r="H27752" s="31">
        <v>1</v>
      </c>
    </row>
    <row r="27753" spans="1:8">
      <c r="A27753" s="32">
        <v>44498</v>
      </c>
      <c r="B27753" s="1" t="s">
        <v>31</v>
      </c>
      <c r="C27753">
        <v>26740</v>
      </c>
      <c r="D27753">
        <v>649567</v>
      </c>
      <c r="E27753" s="31">
        <v>26516</v>
      </c>
      <c r="F27753">
        <v>209</v>
      </c>
      <c r="G27753" s="31">
        <v>15</v>
      </c>
      <c r="H27753" s="31">
        <v>0</v>
      </c>
    </row>
    <row r="27754" spans="1:8">
      <c r="A27754" s="32">
        <v>44498</v>
      </c>
      <c r="B27754" s="1" t="s">
        <v>32</v>
      </c>
      <c r="C27754">
        <v>106309</v>
      </c>
      <c r="D27754">
        <v>1368278</v>
      </c>
      <c r="E27754" s="31">
        <v>104956</v>
      </c>
      <c r="F27754">
        <v>1156</v>
      </c>
      <c r="G27754" s="31">
        <v>197</v>
      </c>
      <c r="H27754" s="31">
        <v>5</v>
      </c>
    </row>
    <row r="27755" spans="1:8">
      <c r="A27755" s="32">
        <v>44498</v>
      </c>
      <c r="B27755" s="1" t="s">
        <v>33</v>
      </c>
      <c r="C27755">
        <v>14783</v>
      </c>
      <c r="D27755">
        <v>244929</v>
      </c>
      <c r="E27755" s="31">
        <v>14911</v>
      </c>
      <c r="F27755">
        <v>163</v>
      </c>
      <c r="G27755" s="31">
        <v>32</v>
      </c>
      <c r="H27755" s="31">
        <v>1</v>
      </c>
    </row>
    <row r="27756" spans="1:8">
      <c r="A27756" s="32">
        <v>44498</v>
      </c>
      <c r="B27756" s="1" t="s">
        <v>34</v>
      </c>
      <c r="C27756">
        <v>12403</v>
      </c>
      <c r="D27756">
        <v>269516</v>
      </c>
      <c r="E27756" s="31">
        <v>12258</v>
      </c>
      <c r="F27756">
        <v>103</v>
      </c>
      <c r="G27756" s="31">
        <v>42</v>
      </c>
      <c r="H27756" s="31">
        <v>0</v>
      </c>
    </row>
    <row r="27757" spans="1:8">
      <c r="A27757" s="32">
        <v>44498</v>
      </c>
      <c r="B27757" s="1" t="s">
        <v>35</v>
      </c>
      <c r="C27757">
        <v>35870</v>
      </c>
      <c r="D27757">
        <v>435982</v>
      </c>
      <c r="E27757" s="31">
        <v>35516</v>
      </c>
      <c r="F27757">
        <v>290</v>
      </c>
      <c r="G27757" s="31">
        <v>59</v>
      </c>
      <c r="H27757" s="31">
        <v>1</v>
      </c>
    </row>
    <row r="27758" spans="1:8">
      <c r="A27758" s="32">
        <v>44498</v>
      </c>
      <c r="B27758" s="1" t="s">
        <v>36</v>
      </c>
      <c r="C27758">
        <v>202373</v>
      </c>
      <c r="D27758">
        <v>3700207</v>
      </c>
      <c r="E27758" s="31">
        <v>197333</v>
      </c>
      <c r="F27758">
        <v>3045</v>
      </c>
      <c r="G27758" s="31">
        <v>512</v>
      </c>
      <c r="H27758" s="31">
        <v>46</v>
      </c>
    </row>
    <row r="27759" spans="1:8">
      <c r="A27759" s="32">
        <v>44498</v>
      </c>
      <c r="B27759" s="1" t="s">
        <v>37</v>
      </c>
      <c r="C27759">
        <v>78405</v>
      </c>
      <c r="D27759">
        <v>779493</v>
      </c>
      <c r="E27759" s="31">
        <v>76792</v>
      </c>
      <c r="F27759">
        <v>1395</v>
      </c>
      <c r="G27759" s="31">
        <v>218</v>
      </c>
      <c r="H27759" s="31">
        <v>7</v>
      </c>
    </row>
    <row r="27760" spans="1:8">
      <c r="A27760" s="32">
        <v>44498</v>
      </c>
      <c r="B27760" s="1" t="s">
        <v>38</v>
      </c>
      <c r="C27760">
        <v>15876</v>
      </c>
      <c r="D27760">
        <v>259808</v>
      </c>
      <c r="E27760" s="31">
        <v>15681</v>
      </c>
      <c r="F27760">
        <v>149</v>
      </c>
      <c r="G27760" s="31">
        <v>46</v>
      </c>
      <c r="H27760" s="31">
        <v>0</v>
      </c>
    </row>
    <row r="27761" spans="1:8">
      <c r="A27761" s="32">
        <v>44498</v>
      </c>
      <c r="B27761" s="1" t="s">
        <v>39</v>
      </c>
      <c r="C27761">
        <v>5291</v>
      </c>
      <c r="D27761">
        <v>66396</v>
      </c>
      <c r="E27761" s="31">
        <v>5119</v>
      </c>
      <c r="F27761">
        <v>62</v>
      </c>
      <c r="G27761" s="31">
        <v>5</v>
      </c>
      <c r="H27761" s="31">
        <v>1</v>
      </c>
    </row>
    <row r="27762" spans="1:8">
      <c r="A27762" s="32">
        <v>44498</v>
      </c>
      <c r="B27762" s="1" t="s">
        <v>40</v>
      </c>
      <c r="C27762">
        <v>1666</v>
      </c>
      <c r="D27762">
        <v>153665</v>
      </c>
      <c r="E27762" s="31">
        <v>1630</v>
      </c>
      <c r="F27762">
        <v>5</v>
      </c>
      <c r="G27762" s="31">
        <v>6</v>
      </c>
      <c r="H27762" s="31">
        <v>0</v>
      </c>
    </row>
    <row r="27763" spans="1:8">
      <c r="A27763" s="32">
        <v>44498</v>
      </c>
      <c r="B27763" s="1" t="s">
        <v>41</v>
      </c>
      <c r="C27763">
        <v>1702</v>
      </c>
      <c r="D27763">
        <v>57507</v>
      </c>
      <c r="E27763" s="31">
        <v>1658</v>
      </c>
      <c r="F27763">
        <v>5</v>
      </c>
      <c r="G27763" s="31">
        <v>39</v>
      </c>
      <c r="H27763" s="31">
        <v>1</v>
      </c>
    </row>
    <row r="27764" spans="1:8">
      <c r="A27764" s="32">
        <v>44498</v>
      </c>
      <c r="B27764" s="1" t="s">
        <v>42</v>
      </c>
      <c r="C27764">
        <v>15284</v>
      </c>
      <c r="D27764">
        <v>276298</v>
      </c>
      <c r="E27764" s="31">
        <v>15099</v>
      </c>
      <c r="F27764">
        <v>136</v>
      </c>
      <c r="G27764" s="31">
        <v>33</v>
      </c>
      <c r="H27764" s="31">
        <v>1</v>
      </c>
    </row>
    <row r="27765" spans="1:8">
      <c r="A27765" s="32">
        <v>44498</v>
      </c>
      <c r="B27765" s="1" t="s">
        <v>43</v>
      </c>
      <c r="C27765">
        <v>22034</v>
      </c>
      <c r="D27765">
        <v>925167</v>
      </c>
      <c r="E27765" s="31">
        <v>21777</v>
      </c>
      <c r="F27765">
        <v>202</v>
      </c>
      <c r="G27765" s="31">
        <v>55</v>
      </c>
      <c r="H27765" s="31">
        <v>0</v>
      </c>
    </row>
    <row r="27766" spans="1:8">
      <c r="A27766" s="32">
        <v>44498</v>
      </c>
      <c r="B27766" s="1" t="s">
        <v>44</v>
      </c>
      <c r="C27766">
        <v>5730</v>
      </c>
      <c r="D27766">
        <v>194711</v>
      </c>
      <c r="E27766" s="31">
        <v>5599</v>
      </c>
      <c r="F27766">
        <v>93</v>
      </c>
      <c r="G27766" s="31">
        <v>38</v>
      </c>
      <c r="H27766" s="31">
        <v>0</v>
      </c>
    </row>
    <row r="27767" spans="1:8">
      <c r="A27767" s="32">
        <v>44498</v>
      </c>
      <c r="B27767" s="1" t="s">
        <v>45</v>
      </c>
      <c r="C27767">
        <v>3285</v>
      </c>
      <c r="D27767">
        <v>107773</v>
      </c>
      <c r="E27767" s="31">
        <v>3217</v>
      </c>
      <c r="F27767">
        <v>65</v>
      </c>
      <c r="G27767" s="31">
        <v>3</v>
      </c>
      <c r="H27767" s="31">
        <v>0</v>
      </c>
    </row>
    <row r="27768" spans="1:8">
      <c r="A27768" s="32">
        <v>44498</v>
      </c>
      <c r="B27768" s="1" t="s">
        <v>46</v>
      </c>
      <c r="C27768">
        <v>4703</v>
      </c>
      <c r="D27768">
        <v>133947</v>
      </c>
      <c r="E27768" s="31">
        <v>4661</v>
      </c>
      <c r="F27768">
        <v>38</v>
      </c>
      <c r="G27768" s="31">
        <v>3</v>
      </c>
      <c r="H27768" s="31">
        <v>0</v>
      </c>
    </row>
    <row r="27769" spans="1:8">
      <c r="A27769" s="32">
        <v>44498</v>
      </c>
      <c r="B27769" s="1" t="s">
        <v>47</v>
      </c>
      <c r="C27769">
        <v>5374</v>
      </c>
      <c r="D27769">
        <v>159612</v>
      </c>
      <c r="E27769" s="31">
        <v>5239</v>
      </c>
      <c r="F27769">
        <v>82</v>
      </c>
      <c r="G27769" s="31">
        <v>53</v>
      </c>
      <c r="H27769" s="31">
        <v>0</v>
      </c>
    </row>
    <row r="27770" spans="1:8">
      <c r="A27770" s="32">
        <v>44498</v>
      </c>
      <c r="B27770" s="1" t="s">
        <v>48</v>
      </c>
      <c r="C27770">
        <v>4160</v>
      </c>
      <c r="D27770">
        <v>101869</v>
      </c>
      <c r="E27770" s="31">
        <v>4116</v>
      </c>
      <c r="F27770">
        <v>32</v>
      </c>
      <c r="G27770" s="31">
        <v>12</v>
      </c>
      <c r="H27770" s="31">
        <v>0</v>
      </c>
    </row>
    <row r="27771" spans="1:8">
      <c r="A27771" s="32">
        <v>44498</v>
      </c>
      <c r="B27771" s="1" t="s">
        <v>49</v>
      </c>
      <c r="C27771">
        <v>74404</v>
      </c>
      <c r="D27771">
        <v>1302280</v>
      </c>
      <c r="E27771" s="31">
        <v>73676</v>
      </c>
      <c r="F27771">
        <v>621</v>
      </c>
      <c r="G27771" s="31">
        <v>95</v>
      </c>
      <c r="H27771" s="31">
        <v>8</v>
      </c>
    </row>
    <row r="27772" spans="1:8">
      <c r="A27772" s="32">
        <v>44498</v>
      </c>
      <c r="B27772" s="1" t="s">
        <v>50</v>
      </c>
      <c r="C27772">
        <v>5853</v>
      </c>
      <c r="D27772">
        <v>108812</v>
      </c>
      <c r="E27772" s="31">
        <v>5845</v>
      </c>
      <c r="F27772">
        <v>30</v>
      </c>
      <c r="G27772" s="31">
        <v>31</v>
      </c>
      <c r="H27772" s="31">
        <v>0</v>
      </c>
    </row>
    <row r="27773" spans="1:8">
      <c r="A27773" s="32">
        <v>44498</v>
      </c>
      <c r="B27773" s="1" t="s">
        <v>51</v>
      </c>
      <c r="C27773">
        <v>6110</v>
      </c>
      <c r="D27773">
        <v>186601</v>
      </c>
      <c r="E27773" s="31">
        <v>6011</v>
      </c>
      <c r="F27773">
        <v>73</v>
      </c>
      <c r="G27773" s="31">
        <v>26</v>
      </c>
      <c r="H27773" s="31">
        <v>0</v>
      </c>
    </row>
    <row r="27774" spans="1:8">
      <c r="A27774" s="32">
        <v>44498</v>
      </c>
      <c r="B27774" s="1" t="s">
        <v>52</v>
      </c>
      <c r="C27774">
        <v>14391</v>
      </c>
      <c r="D27774">
        <v>124195</v>
      </c>
      <c r="E27774" s="31">
        <v>14241</v>
      </c>
      <c r="F27774">
        <v>136</v>
      </c>
      <c r="G27774" s="31">
        <v>14</v>
      </c>
      <c r="H27774" s="31">
        <v>2</v>
      </c>
    </row>
    <row r="27775" spans="1:8">
      <c r="A27775" s="32">
        <v>44498</v>
      </c>
      <c r="B27775" s="1" t="s">
        <v>53</v>
      </c>
      <c r="C27775">
        <v>8186</v>
      </c>
      <c r="D27775">
        <v>276480</v>
      </c>
      <c r="E27775" s="31">
        <v>8099</v>
      </c>
      <c r="F27775">
        <v>84</v>
      </c>
      <c r="G27775" s="31">
        <v>3</v>
      </c>
      <c r="H27775" s="31">
        <v>0</v>
      </c>
    </row>
    <row r="27776" spans="1:8">
      <c r="A27776" s="32">
        <v>44498</v>
      </c>
      <c r="B27776" s="1" t="s">
        <v>54</v>
      </c>
      <c r="C27776">
        <v>6151</v>
      </c>
      <c r="D27776">
        <v>73029</v>
      </c>
      <c r="E27776" s="31">
        <v>6088</v>
      </c>
      <c r="F27776">
        <v>41</v>
      </c>
      <c r="G27776" s="31">
        <v>6</v>
      </c>
      <c r="H27776" s="31">
        <v>0</v>
      </c>
    </row>
    <row r="27777" spans="1:8">
      <c r="A27777" s="32">
        <v>44498</v>
      </c>
      <c r="B27777" s="1" t="s">
        <v>55</v>
      </c>
      <c r="C27777">
        <v>9101</v>
      </c>
      <c r="D27777">
        <v>170910</v>
      </c>
      <c r="E27777" s="31">
        <v>9031</v>
      </c>
      <c r="F27777">
        <v>66</v>
      </c>
      <c r="G27777" s="31">
        <v>4</v>
      </c>
      <c r="H27777" s="31">
        <v>0</v>
      </c>
    </row>
    <row r="27778" spans="1:8">
      <c r="A27778" s="32">
        <v>44498</v>
      </c>
      <c r="B27778" s="1" t="s">
        <v>56</v>
      </c>
      <c r="C27778">
        <v>50212</v>
      </c>
      <c r="D27778">
        <v>407959</v>
      </c>
      <c r="E27778" s="31">
        <v>49673</v>
      </c>
      <c r="F27778">
        <v>380</v>
      </c>
      <c r="G27778" s="31">
        <v>139</v>
      </c>
      <c r="H27778" s="31">
        <v>4</v>
      </c>
    </row>
    <row r="27779" spans="1:8">
      <c r="A27779" s="32">
        <v>44499</v>
      </c>
      <c r="B27779" s="1" t="s">
        <v>7</v>
      </c>
      <c r="C27779">
        <v>60738</v>
      </c>
      <c r="D27779">
        <v>1159353</v>
      </c>
      <c r="E27779" s="31">
        <v>59172</v>
      </c>
      <c r="F27779">
        <v>1470</v>
      </c>
      <c r="G27779" s="31">
        <v>99</v>
      </c>
      <c r="H27779" s="31">
        <v>1</v>
      </c>
    </row>
    <row r="27780" spans="1:8">
      <c r="A27780" s="32">
        <v>44499</v>
      </c>
      <c r="B27780" s="1" t="s">
        <v>11</v>
      </c>
      <c r="C27780">
        <v>5892</v>
      </c>
      <c r="D27780">
        <v>94672</v>
      </c>
      <c r="E27780" s="31">
        <v>5838</v>
      </c>
      <c r="F27780">
        <v>38</v>
      </c>
      <c r="G27780" s="31">
        <v>16</v>
      </c>
      <c r="H27780" s="31">
        <v>1</v>
      </c>
    </row>
    <row r="27781" spans="1:8">
      <c r="A27781" s="32">
        <v>44499</v>
      </c>
      <c r="B27781" s="1" t="s">
        <v>12</v>
      </c>
      <c r="C27781">
        <v>3486</v>
      </c>
      <c r="D27781">
        <v>126071</v>
      </c>
      <c r="E27781" s="31">
        <v>3433</v>
      </c>
      <c r="F27781">
        <v>53</v>
      </c>
      <c r="G27781" s="31">
        <v>0</v>
      </c>
      <c r="H27781" s="31">
        <v>0</v>
      </c>
    </row>
    <row r="27782" spans="1:8">
      <c r="A27782" s="32">
        <v>44499</v>
      </c>
      <c r="B27782" s="1" t="s">
        <v>13</v>
      </c>
      <c r="C27782">
        <v>16264</v>
      </c>
      <c r="D27782">
        <v>248218</v>
      </c>
      <c r="E27782" s="31">
        <v>16134</v>
      </c>
      <c r="F27782">
        <v>118</v>
      </c>
      <c r="G27782" s="31">
        <v>9</v>
      </c>
      <c r="H27782" s="31">
        <v>1</v>
      </c>
    </row>
    <row r="27783" spans="1:8">
      <c r="A27783" s="32">
        <v>44499</v>
      </c>
      <c r="B27783" s="1" t="s">
        <v>14</v>
      </c>
      <c r="C27783">
        <v>1906</v>
      </c>
      <c r="D27783">
        <v>26882</v>
      </c>
      <c r="E27783" s="31">
        <v>1870</v>
      </c>
      <c r="F27783">
        <v>27</v>
      </c>
      <c r="G27783" s="31">
        <v>9</v>
      </c>
      <c r="H27783" s="31">
        <v>0</v>
      </c>
    </row>
    <row r="27784" spans="1:8">
      <c r="A27784" s="32">
        <v>44499</v>
      </c>
      <c r="B27784" s="1" t="s">
        <v>15</v>
      </c>
      <c r="C27784">
        <v>3548</v>
      </c>
      <c r="D27784">
        <v>103042</v>
      </c>
      <c r="E27784" s="31">
        <v>3485</v>
      </c>
      <c r="F27784">
        <v>56</v>
      </c>
      <c r="G27784" s="31">
        <v>7</v>
      </c>
      <c r="H27784" s="31">
        <v>0</v>
      </c>
    </row>
    <row r="27785" spans="1:8">
      <c r="A27785" s="32">
        <v>44499</v>
      </c>
      <c r="B27785" s="1" t="s">
        <v>16</v>
      </c>
      <c r="C27785">
        <v>9483</v>
      </c>
      <c r="D27785">
        <v>427631</v>
      </c>
      <c r="E27785" s="31">
        <v>9302</v>
      </c>
      <c r="F27785">
        <v>175</v>
      </c>
      <c r="G27785" s="31">
        <v>6</v>
      </c>
      <c r="H27785" s="31">
        <v>2</v>
      </c>
    </row>
    <row r="27786" spans="1:8">
      <c r="A27786" s="32">
        <v>44499</v>
      </c>
      <c r="B27786" s="1" t="s">
        <v>17</v>
      </c>
      <c r="C27786">
        <v>24400</v>
      </c>
      <c r="D27786">
        <v>40489</v>
      </c>
      <c r="E27786" s="31">
        <v>24152</v>
      </c>
      <c r="F27786">
        <v>218</v>
      </c>
      <c r="G27786" s="31">
        <v>30</v>
      </c>
      <c r="H27786" s="31">
        <v>2</v>
      </c>
    </row>
    <row r="27787" spans="1:8">
      <c r="A27787" s="32">
        <v>44499</v>
      </c>
      <c r="B27787" s="1" t="s">
        <v>18</v>
      </c>
      <c r="C27787">
        <v>15444</v>
      </c>
      <c r="D27787">
        <v>497157</v>
      </c>
      <c r="E27787" s="31">
        <v>15315</v>
      </c>
      <c r="F27787">
        <v>116</v>
      </c>
      <c r="G27787" s="31">
        <v>13</v>
      </c>
      <c r="H27787" s="31">
        <v>1</v>
      </c>
    </row>
    <row r="27788" spans="1:8">
      <c r="A27788" s="32">
        <v>44499</v>
      </c>
      <c r="B27788" s="1" t="s">
        <v>19</v>
      </c>
      <c r="C27788">
        <v>16782</v>
      </c>
      <c r="D27788">
        <v>311128</v>
      </c>
      <c r="E27788" s="31">
        <v>16547</v>
      </c>
      <c r="F27788">
        <v>176</v>
      </c>
      <c r="G27788" s="31">
        <v>59</v>
      </c>
      <c r="H27788" s="31">
        <v>0</v>
      </c>
    </row>
    <row r="27789" spans="1:8">
      <c r="A27789" s="32">
        <v>44499</v>
      </c>
      <c r="B27789" s="1" t="s">
        <v>20</v>
      </c>
      <c r="C27789">
        <v>115598</v>
      </c>
      <c r="D27789">
        <v>1513895</v>
      </c>
      <c r="E27789" s="31">
        <v>114410</v>
      </c>
      <c r="F27789">
        <v>1042</v>
      </c>
      <c r="G27789" s="31">
        <v>146</v>
      </c>
      <c r="H27789" s="31">
        <v>14</v>
      </c>
    </row>
    <row r="27790" spans="1:8">
      <c r="A27790" s="32">
        <v>44499</v>
      </c>
      <c r="B27790" s="1" t="s">
        <v>21</v>
      </c>
      <c r="C27790">
        <v>100305</v>
      </c>
      <c r="D27790">
        <v>1119672</v>
      </c>
      <c r="E27790" s="31">
        <v>99184</v>
      </c>
      <c r="F27790">
        <v>1024</v>
      </c>
      <c r="G27790" s="31">
        <v>85</v>
      </c>
      <c r="H27790" s="31">
        <v>4</v>
      </c>
    </row>
    <row r="27791" spans="1:8">
      <c r="A27791" s="32">
        <v>44499</v>
      </c>
      <c r="B27791" s="1" t="s">
        <v>22</v>
      </c>
      <c r="C27791">
        <v>381633</v>
      </c>
      <c r="D27791">
        <v>3810106</v>
      </c>
      <c r="E27791" s="31">
        <v>378119</v>
      </c>
      <c r="F27791">
        <v>3147</v>
      </c>
      <c r="G27791" s="31">
        <v>367</v>
      </c>
      <c r="H27791" s="31">
        <v>14</v>
      </c>
    </row>
    <row r="27792" spans="1:8">
      <c r="A27792" s="32">
        <v>44499</v>
      </c>
      <c r="B27792" s="1" t="s">
        <v>23</v>
      </c>
      <c r="C27792">
        <v>168889</v>
      </c>
      <c r="D27792">
        <v>1665275</v>
      </c>
      <c r="E27792" s="31">
        <v>167437</v>
      </c>
      <c r="F27792">
        <v>1308</v>
      </c>
      <c r="G27792" s="31">
        <v>144</v>
      </c>
      <c r="H27792" s="31">
        <v>10</v>
      </c>
    </row>
    <row r="27793" spans="1:8">
      <c r="A27793" s="32">
        <v>44499</v>
      </c>
      <c r="B27793" s="1" t="s">
        <v>24</v>
      </c>
      <c r="C27793">
        <v>7992</v>
      </c>
      <c r="D27793">
        <v>298761</v>
      </c>
      <c r="E27793" s="31">
        <v>7916</v>
      </c>
      <c r="F27793">
        <v>61</v>
      </c>
      <c r="G27793" s="31">
        <v>15</v>
      </c>
      <c r="H27793" s="31">
        <v>0</v>
      </c>
    </row>
    <row r="27794" spans="1:8">
      <c r="A27794" s="32">
        <v>44499</v>
      </c>
      <c r="B27794" s="1" t="s">
        <v>25</v>
      </c>
      <c r="C27794">
        <v>4866</v>
      </c>
      <c r="D27794">
        <v>119767</v>
      </c>
      <c r="E27794" s="31">
        <v>4802</v>
      </c>
      <c r="F27794">
        <v>52</v>
      </c>
      <c r="G27794" s="31">
        <v>12</v>
      </c>
      <c r="H27794" s="31">
        <v>0</v>
      </c>
    </row>
    <row r="27795" spans="1:8">
      <c r="A27795" s="32">
        <v>44499</v>
      </c>
      <c r="B27795" s="1" t="s">
        <v>26</v>
      </c>
      <c r="C27795">
        <v>7963</v>
      </c>
      <c r="D27795">
        <v>201094</v>
      </c>
      <c r="E27795" s="31">
        <v>7796</v>
      </c>
      <c r="F27795">
        <v>129</v>
      </c>
      <c r="G27795" s="31">
        <v>16</v>
      </c>
      <c r="H27795" s="31">
        <v>0</v>
      </c>
    </row>
    <row r="27796" spans="1:8">
      <c r="A27796" s="32">
        <v>44499</v>
      </c>
      <c r="B27796" s="1" t="s">
        <v>27</v>
      </c>
      <c r="C27796">
        <v>3105</v>
      </c>
      <c r="D27796">
        <v>119962</v>
      </c>
      <c r="E27796" s="31">
        <v>3065</v>
      </c>
      <c r="F27796">
        <v>38</v>
      </c>
      <c r="G27796" s="31">
        <v>2</v>
      </c>
      <c r="H27796" s="31">
        <v>0</v>
      </c>
    </row>
    <row r="27797" spans="1:8">
      <c r="A27797" s="32">
        <v>44499</v>
      </c>
      <c r="B27797" s="1" t="s">
        <v>28</v>
      </c>
      <c r="C27797">
        <v>5155</v>
      </c>
      <c r="D27797">
        <v>121233</v>
      </c>
      <c r="E27797" s="31">
        <v>5121</v>
      </c>
      <c r="F27797">
        <v>29</v>
      </c>
      <c r="G27797" s="31">
        <v>5</v>
      </c>
      <c r="H27797" s="31">
        <v>0</v>
      </c>
    </row>
    <row r="27798" spans="1:8">
      <c r="A27798" s="32">
        <v>44499</v>
      </c>
      <c r="B27798" s="1" t="s">
        <v>29</v>
      </c>
      <c r="C27798">
        <v>8872</v>
      </c>
      <c r="D27798">
        <v>332057</v>
      </c>
      <c r="E27798" s="31">
        <v>8804</v>
      </c>
      <c r="F27798">
        <v>96</v>
      </c>
      <c r="G27798" s="31">
        <v>27</v>
      </c>
      <c r="H27798" s="31">
        <v>0</v>
      </c>
    </row>
    <row r="27799" spans="1:8">
      <c r="A27799" s="32">
        <v>44499</v>
      </c>
      <c r="B27799" s="1" t="s">
        <v>30</v>
      </c>
      <c r="C27799">
        <v>19125</v>
      </c>
      <c r="D27799">
        <v>428707</v>
      </c>
      <c r="E27799" s="31">
        <v>18824</v>
      </c>
      <c r="F27799">
        <v>218</v>
      </c>
      <c r="G27799" s="31">
        <v>70</v>
      </c>
      <c r="H27799" s="31">
        <v>1</v>
      </c>
    </row>
    <row r="27800" spans="1:8">
      <c r="A27800" s="32">
        <v>44499</v>
      </c>
      <c r="B27800" s="1" t="s">
        <v>31</v>
      </c>
      <c r="C27800">
        <v>26747</v>
      </c>
      <c r="D27800">
        <v>649567</v>
      </c>
      <c r="E27800" s="31">
        <v>26516</v>
      </c>
      <c r="F27800">
        <v>209</v>
      </c>
      <c r="G27800" s="31">
        <v>14</v>
      </c>
      <c r="H27800" s="31">
        <v>0</v>
      </c>
    </row>
    <row r="27801" spans="1:8">
      <c r="A27801" s="32">
        <v>44499</v>
      </c>
      <c r="B27801" s="1" t="s">
        <v>32</v>
      </c>
      <c r="C27801">
        <v>106330</v>
      </c>
      <c r="D27801">
        <v>1368278</v>
      </c>
      <c r="E27801" s="31">
        <v>104998</v>
      </c>
      <c r="F27801">
        <v>1156</v>
      </c>
      <c r="G27801" s="31">
        <v>176</v>
      </c>
      <c r="H27801" s="31">
        <v>6</v>
      </c>
    </row>
    <row r="27802" spans="1:8">
      <c r="A27802" s="32">
        <v>44499</v>
      </c>
      <c r="B27802" s="1" t="s">
        <v>33</v>
      </c>
      <c r="C27802">
        <v>14787</v>
      </c>
      <c r="D27802">
        <v>244929</v>
      </c>
      <c r="E27802" s="31">
        <v>14914</v>
      </c>
      <c r="F27802">
        <v>163</v>
      </c>
      <c r="G27802" s="31">
        <v>33</v>
      </c>
      <c r="H27802" s="31">
        <v>1</v>
      </c>
    </row>
    <row r="27803" spans="1:8">
      <c r="A27803" s="32">
        <v>44499</v>
      </c>
      <c r="B27803" s="1" t="s">
        <v>34</v>
      </c>
      <c r="C27803">
        <v>12407</v>
      </c>
      <c r="D27803">
        <v>270297</v>
      </c>
      <c r="E27803" s="31">
        <v>12261</v>
      </c>
      <c r="F27803">
        <v>103</v>
      </c>
      <c r="G27803" s="31">
        <v>43</v>
      </c>
      <c r="H27803" s="31">
        <v>0</v>
      </c>
    </row>
    <row r="27804" spans="1:8">
      <c r="A27804" s="32">
        <v>44499</v>
      </c>
      <c r="B27804" s="1" t="s">
        <v>35</v>
      </c>
      <c r="C27804">
        <v>35874</v>
      </c>
      <c r="D27804">
        <v>436737</v>
      </c>
      <c r="E27804" s="31">
        <v>35527</v>
      </c>
      <c r="F27804">
        <v>291</v>
      </c>
      <c r="G27804" s="31">
        <v>53</v>
      </c>
      <c r="H27804" s="31">
        <v>1</v>
      </c>
    </row>
    <row r="27805" spans="1:8">
      <c r="A27805" s="32">
        <v>44499</v>
      </c>
      <c r="B27805" s="1" t="s">
        <v>36</v>
      </c>
      <c r="C27805">
        <v>202422</v>
      </c>
      <c r="D27805">
        <v>3718678</v>
      </c>
      <c r="E27805" s="31">
        <v>197379</v>
      </c>
      <c r="F27805">
        <v>3045</v>
      </c>
      <c r="G27805" s="31">
        <v>522</v>
      </c>
      <c r="H27805" s="31">
        <v>46</v>
      </c>
    </row>
    <row r="27806" spans="1:8">
      <c r="A27806" s="32">
        <v>44499</v>
      </c>
      <c r="B27806" s="1" t="s">
        <v>37</v>
      </c>
      <c r="C27806">
        <v>78428</v>
      </c>
      <c r="D27806">
        <v>781138</v>
      </c>
      <c r="E27806" s="31">
        <v>76810</v>
      </c>
      <c r="F27806">
        <v>1395</v>
      </c>
      <c r="G27806" s="31">
        <v>223</v>
      </c>
      <c r="H27806" s="31">
        <v>5</v>
      </c>
    </row>
    <row r="27807" spans="1:8">
      <c r="A27807" s="32">
        <v>44499</v>
      </c>
      <c r="B27807" s="1" t="s">
        <v>38</v>
      </c>
      <c r="C27807">
        <v>15882</v>
      </c>
      <c r="D27807">
        <v>259808</v>
      </c>
      <c r="E27807" s="31">
        <v>15687</v>
      </c>
      <c r="F27807">
        <v>149</v>
      </c>
      <c r="G27807" s="31">
        <v>46</v>
      </c>
      <c r="H27807" s="31">
        <v>0</v>
      </c>
    </row>
    <row r="27808" spans="1:8">
      <c r="A27808" s="32">
        <v>44499</v>
      </c>
      <c r="B27808" s="1" t="s">
        <v>39</v>
      </c>
      <c r="C27808">
        <v>5292</v>
      </c>
      <c r="D27808">
        <v>66414</v>
      </c>
      <c r="E27808" s="31">
        <v>5121</v>
      </c>
      <c r="F27808">
        <v>62</v>
      </c>
      <c r="G27808" s="31">
        <v>4</v>
      </c>
      <c r="H27808" s="31">
        <v>1</v>
      </c>
    </row>
    <row r="27809" spans="1:8">
      <c r="A27809" s="32">
        <v>44499</v>
      </c>
      <c r="B27809" s="1" t="s">
        <v>40</v>
      </c>
      <c r="C27809">
        <v>1668</v>
      </c>
      <c r="D27809">
        <v>153858</v>
      </c>
      <c r="E27809" s="31">
        <v>1630</v>
      </c>
      <c r="F27809">
        <v>5</v>
      </c>
      <c r="G27809" s="31">
        <v>8</v>
      </c>
      <c r="H27809" s="31">
        <v>0</v>
      </c>
    </row>
    <row r="27810" spans="1:8">
      <c r="A27810" s="32">
        <v>44499</v>
      </c>
      <c r="B27810" s="1" t="s">
        <v>41</v>
      </c>
      <c r="C27810">
        <v>1707</v>
      </c>
      <c r="D27810">
        <v>57507</v>
      </c>
      <c r="E27810" s="31">
        <v>1660</v>
      </c>
      <c r="F27810">
        <v>5</v>
      </c>
      <c r="G27810" s="31">
        <v>42</v>
      </c>
      <c r="H27810" s="31">
        <v>1</v>
      </c>
    </row>
    <row r="27811" spans="1:8">
      <c r="A27811" s="32">
        <v>44499</v>
      </c>
      <c r="B27811" s="1" t="s">
        <v>42</v>
      </c>
      <c r="C27811">
        <v>15293</v>
      </c>
      <c r="D27811">
        <v>276298</v>
      </c>
      <c r="E27811" s="31">
        <v>15099</v>
      </c>
      <c r="F27811">
        <v>136</v>
      </c>
      <c r="G27811" s="31">
        <v>33</v>
      </c>
      <c r="H27811" s="31">
        <v>1</v>
      </c>
    </row>
    <row r="27812" spans="1:8">
      <c r="A27812" s="32">
        <v>44499</v>
      </c>
      <c r="B27812" s="1" t="s">
        <v>43</v>
      </c>
      <c r="C27812">
        <v>22041</v>
      </c>
      <c r="D27812">
        <v>925167</v>
      </c>
      <c r="E27812" s="31">
        <v>21786</v>
      </c>
      <c r="F27812">
        <v>202</v>
      </c>
      <c r="G27812" s="31">
        <v>53</v>
      </c>
      <c r="H27812" s="31">
        <v>0</v>
      </c>
    </row>
    <row r="27813" spans="1:8">
      <c r="A27813" s="32">
        <v>44499</v>
      </c>
      <c r="B27813" s="1" t="s">
        <v>44</v>
      </c>
      <c r="C27813">
        <v>5734</v>
      </c>
      <c r="D27813">
        <v>194711</v>
      </c>
      <c r="E27813" s="31">
        <v>5605</v>
      </c>
      <c r="F27813">
        <v>93</v>
      </c>
      <c r="G27813" s="31">
        <v>36</v>
      </c>
      <c r="H27813" s="31">
        <v>0</v>
      </c>
    </row>
    <row r="27814" spans="1:8">
      <c r="A27814" s="32">
        <v>44499</v>
      </c>
      <c r="B27814" s="1" t="s">
        <v>45</v>
      </c>
      <c r="C27814">
        <v>3285</v>
      </c>
      <c r="D27814">
        <v>107958</v>
      </c>
      <c r="E27814" s="31">
        <v>3217</v>
      </c>
      <c r="F27814">
        <v>65</v>
      </c>
      <c r="G27814" s="31">
        <v>3</v>
      </c>
      <c r="H27814" s="31">
        <v>0</v>
      </c>
    </row>
    <row r="27815" spans="1:8">
      <c r="A27815" s="32">
        <v>44499</v>
      </c>
      <c r="B27815" s="1" t="s">
        <v>46</v>
      </c>
      <c r="C27815">
        <v>4703</v>
      </c>
      <c r="D27815">
        <v>134228</v>
      </c>
      <c r="E27815" s="31">
        <v>4662</v>
      </c>
      <c r="F27815">
        <v>38</v>
      </c>
      <c r="G27815" s="31">
        <v>2</v>
      </c>
      <c r="H27815" s="31">
        <v>0</v>
      </c>
    </row>
    <row r="27816" spans="1:8">
      <c r="A27816" s="32">
        <v>44499</v>
      </c>
      <c r="B27816" s="1" t="s">
        <v>47</v>
      </c>
      <c r="C27816">
        <v>5380</v>
      </c>
      <c r="D27816">
        <v>159661</v>
      </c>
      <c r="E27816" s="31">
        <v>5242</v>
      </c>
      <c r="F27816">
        <v>82</v>
      </c>
      <c r="G27816" s="31">
        <v>56</v>
      </c>
      <c r="H27816" s="31">
        <v>0</v>
      </c>
    </row>
    <row r="27817" spans="1:8">
      <c r="A27817" s="32">
        <v>44499</v>
      </c>
      <c r="B27817" s="1" t="s">
        <v>48</v>
      </c>
      <c r="C27817">
        <v>4164</v>
      </c>
      <c r="D27817">
        <v>101878</v>
      </c>
      <c r="E27817" s="31">
        <v>4121</v>
      </c>
      <c r="F27817">
        <v>32</v>
      </c>
      <c r="G27817" s="31">
        <v>11</v>
      </c>
      <c r="H27817" s="31">
        <v>1</v>
      </c>
    </row>
    <row r="27818" spans="1:8">
      <c r="A27818" s="32">
        <v>44499</v>
      </c>
      <c r="B27818" s="1" t="s">
        <v>49</v>
      </c>
      <c r="C27818">
        <v>74421</v>
      </c>
      <c r="D27818">
        <v>1304649</v>
      </c>
      <c r="E27818" s="31">
        <v>73699</v>
      </c>
      <c r="F27818">
        <v>621</v>
      </c>
      <c r="G27818" s="31">
        <v>84</v>
      </c>
      <c r="H27818" s="31">
        <v>7</v>
      </c>
    </row>
    <row r="27819" spans="1:8">
      <c r="A27819" s="32">
        <v>44499</v>
      </c>
      <c r="B27819" s="1" t="s">
        <v>50</v>
      </c>
      <c r="C27819">
        <v>5853</v>
      </c>
      <c r="D27819">
        <v>109049</v>
      </c>
      <c r="E27819" s="31">
        <v>5846</v>
      </c>
      <c r="F27819">
        <v>30</v>
      </c>
      <c r="G27819" s="31">
        <v>31</v>
      </c>
      <c r="H27819" s="31">
        <v>0</v>
      </c>
    </row>
    <row r="27820" spans="1:8">
      <c r="A27820" s="32">
        <v>44499</v>
      </c>
      <c r="B27820" s="1" t="s">
        <v>51</v>
      </c>
      <c r="C27820">
        <v>6112</v>
      </c>
      <c r="D27820">
        <v>186868</v>
      </c>
      <c r="E27820" s="31">
        <v>6020</v>
      </c>
      <c r="F27820">
        <v>73</v>
      </c>
      <c r="G27820" s="31">
        <v>19</v>
      </c>
      <c r="H27820" s="31">
        <v>0</v>
      </c>
    </row>
    <row r="27821" spans="1:8">
      <c r="A27821" s="32">
        <v>44499</v>
      </c>
      <c r="B27821" s="1" t="s">
        <v>52</v>
      </c>
      <c r="C27821">
        <v>14391</v>
      </c>
      <c r="D27821">
        <v>124208</v>
      </c>
      <c r="E27821" s="31">
        <v>14241</v>
      </c>
      <c r="F27821">
        <v>136</v>
      </c>
      <c r="G27821" s="31">
        <v>14</v>
      </c>
      <c r="H27821" s="31">
        <v>2</v>
      </c>
    </row>
    <row r="27822" spans="1:8">
      <c r="A27822" s="32">
        <v>44499</v>
      </c>
      <c r="B27822" s="1" t="s">
        <v>53</v>
      </c>
      <c r="C27822">
        <v>8186</v>
      </c>
      <c r="D27822">
        <v>277309</v>
      </c>
      <c r="E27822" s="31">
        <v>8099</v>
      </c>
      <c r="F27822">
        <v>84</v>
      </c>
      <c r="G27822" s="31">
        <v>3</v>
      </c>
      <c r="H27822" s="31">
        <v>0</v>
      </c>
    </row>
    <row r="27823" spans="1:8">
      <c r="A27823" s="32">
        <v>44499</v>
      </c>
      <c r="B27823" s="1" t="s">
        <v>54</v>
      </c>
      <c r="C27823">
        <v>6151</v>
      </c>
      <c r="D27823">
        <v>73029</v>
      </c>
      <c r="E27823" s="31">
        <v>6088</v>
      </c>
      <c r="F27823">
        <v>41</v>
      </c>
      <c r="G27823" s="31">
        <v>6</v>
      </c>
      <c r="H27823" s="31">
        <v>0</v>
      </c>
    </row>
    <row r="27824" spans="1:8">
      <c r="A27824" s="32">
        <v>44499</v>
      </c>
      <c r="B27824" s="1" t="s">
        <v>55</v>
      </c>
      <c r="C27824">
        <v>9101</v>
      </c>
      <c r="D27824">
        <v>171044</v>
      </c>
      <c r="E27824" s="31">
        <v>9031</v>
      </c>
      <c r="F27824">
        <v>66</v>
      </c>
      <c r="G27824" s="31">
        <v>4</v>
      </c>
      <c r="H27824" s="31">
        <v>0</v>
      </c>
    </row>
    <row r="27825" spans="1:8">
      <c r="A27825" s="32">
        <v>44499</v>
      </c>
      <c r="B27825" s="1" t="s">
        <v>56</v>
      </c>
      <c r="C27825">
        <v>50223</v>
      </c>
      <c r="D27825">
        <v>408627</v>
      </c>
      <c r="E27825" s="31">
        <v>49698</v>
      </c>
      <c r="F27825">
        <v>380</v>
      </c>
      <c r="G27825" s="31">
        <v>120</v>
      </c>
      <c r="H27825" s="31">
        <v>1</v>
      </c>
    </row>
    <row r="27826" spans="1:8">
      <c r="A27826" s="32">
        <v>44500</v>
      </c>
      <c r="B27826" s="1" t="s">
        <v>7</v>
      </c>
      <c r="C27826">
        <v>60749</v>
      </c>
      <c r="D27826">
        <v>1160510</v>
      </c>
      <c r="E27826" s="31">
        <v>59179</v>
      </c>
      <c r="F27826">
        <v>1471</v>
      </c>
      <c r="G27826" s="31">
        <v>96</v>
      </c>
      <c r="H27826" s="31">
        <v>1</v>
      </c>
    </row>
    <row r="27827" spans="1:8">
      <c r="A27827" s="32">
        <v>44500</v>
      </c>
      <c r="B27827" s="1" t="s">
        <v>11</v>
      </c>
      <c r="C27827">
        <v>5893</v>
      </c>
      <c r="D27827">
        <v>94697</v>
      </c>
      <c r="E27827" s="31">
        <v>5841</v>
      </c>
      <c r="F27827">
        <v>38</v>
      </c>
      <c r="G27827" s="31">
        <v>14</v>
      </c>
      <c r="H27827" s="31">
        <v>1</v>
      </c>
    </row>
    <row r="27828" spans="1:8">
      <c r="A27828" s="32">
        <v>44500</v>
      </c>
      <c r="B27828" s="1" t="s">
        <v>12</v>
      </c>
      <c r="C27828">
        <v>3486</v>
      </c>
      <c r="D27828">
        <v>126071</v>
      </c>
      <c r="E27828" s="31">
        <v>3433</v>
      </c>
      <c r="F27828">
        <v>53</v>
      </c>
      <c r="G27828" s="31">
        <v>0</v>
      </c>
      <c r="H27828" s="31">
        <v>0</v>
      </c>
    </row>
    <row r="27829" spans="1:8">
      <c r="A27829" s="32">
        <v>44500</v>
      </c>
      <c r="B27829" s="1" t="s">
        <v>13</v>
      </c>
      <c r="C27829">
        <v>16266</v>
      </c>
      <c r="D27829">
        <v>248322</v>
      </c>
      <c r="E27829" s="31">
        <v>16136</v>
      </c>
      <c r="F27829">
        <v>118</v>
      </c>
      <c r="G27829" s="31">
        <v>10</v>
      </c>
      <c r="H27829" s="31">
        <v>1</v>
      </c>
    </row>
    <row r="27830" spans="1:8">
      <c r="A27830" s="32">
        <v>44500</v>
      </c>
      <c r="B27830" s="1" t="s">
        <v>14</v>
      </c>
      <c r="C27830">
        <v>1908</v>
      </c>
      <c r="D27830">
        <v>26882</v>
      </c>
      <c r="E27830" s="31">
        <v>1870</v>
      </c>
      <c r="F27830">
        <v>27</v>
      </c>
      <c r="G27830" s="31">
        <v>11</v>
      </c>
      <c r="H27830" s="31">
        <v>0</v>
      </c>
    </row>
    <row r="27831" spans="1:8">
      <c r="A27831" s="32">
        <v>44500</v>
      </c>
      <c r="B27831" s="1" t="s">
        <v>15</v>
      </c>
      <c r="C27831">
        <v>3548</v>
      </c>
      <c r="D27831">
        <v>103042</v>
      </c>
      <c r="E27831" s="31">
        <v>3487</v>
      </c>
      <c r="F27831">
        <v>56</v>
      </c>
      <c r="G27831" s="31">
        <v>5</v>
      </c>
      <c r="H27831" s="31">
        <v>0</v>
      </c>
    </row>
    <row r="27832" spans="1:8">
      <c r="A27832" s="32">
        <v>44500</v>
      </c>
      <c r="B27832" s="1" t="s">
        <v>16</v>
      </c>
      <c r="C27832">
        <v>9483</v>
      </c>
      <c r="D27832">
        <v>428016</v>
      </c>
      <c r="E27832" s="31">
        <v>9303</v>
      </c>
      <c r="F27832">
        <v>175</v>
      </c>
      <c r="G27832" s="31">
        <v>5</v>
      </c>
      <c r="H27832" s="31">
        <v>2</v>
      </c>
    </row>
    <row r="27833" spans="1:8">
      <c r="A27833" s="32">
        <v>44500</v>
      </c>
      <c r="B27833" s="1" t="s">
        <v>17</v>
      </c>
      <c r="C27833">
        <v>24403</v>
      </c>
      <c r="D27833">
        <v>40489</v>
      </c>
      <c r="E27833" s="31">
        <v>24161</v>
      </c>
      <c r="F27833">
        <v>218</v>
      </c>
      <c r="G27833" s="31">
        <v>24</v>
      </c>
      <c r="H27833" s="31">
        <v>2</v>
      </c>
    </row>
    <row r="27834" spans="1:8">
      <c r="A27834" s="32">
        <v>44500</v>
      </c>
      <c r="B27834" s="1" t="s">
        <v>18</v>
      </c>
      <c r="C27834">
        <v>15446</v>
      </c>
      <c r="D27834">
        <v>497638</v>
      </c>
      <c r="E27834" s="31">
        <v>15318</v>
      </c>
      <c r="F27834">
        <v>116</v>
      </c>
      <c r="G27834" s="31">
        <v>12</v>
      </c>
      <c r="H27834" s="31">
        <v>1</v>
      </c>
    </row>
    <row r="27835" spans="1:8">
      <c r="A27835" s="32">
        <v>44500</v>
      </c>
      <c r="B27835" s="1" t="s">
        <v>19</v>
      </c>
      <c r="C27835">
        <v>16786</v>
      </c>
      <c r="D27835">
        <v>311128</v>
      </c>
      <c r="E27835" s="31">
        <v>16551</v>
      </c>
      <c r="F27835">
        <v>176</v>
      </c>
      <c r="G27835" s="31">
        <v>59</v>
      </c>
      <c r="H27835" s="31">
        <v>0</v>
      </c>
    </row>
    <row r="27836" spans="1:8">
      <c r="A27836" s="32">
        <v>44500</v>
      </c>
      <c r="B27836" s="1" t="s">
        <v>20</v>
      </c>
      <c r="C27836">
        <v>115610</v>
      </c>
      <c r="D27836">
        <v>1514531</v>
      </c>
      <c r="E27836" s="31">
        <v>114431</v>
      </c>
      <c r="F27836">
        <v>1045</v>
      </c>
      <c r="G27836" s="31">
        <v>134</v>
      </c>
      <c r="H27836" s="31">
        <v>14</v>
      </c>
    </row>
    <row r="27837" spans="1:8">
      <c r="A27837" s="32">
        <v>44500</v>
      </c>
      <c r="B27837" s="1" t="s">
        <v>21</v>
      </c>
      <c r="C27837">
        <v>100308</v>
      </c>
      <c r="D27837">
        <v>1119672</v>
      </c>
      <c r="E27837" s="31">
        <v>99194</v>
      </c>
      <c r="F27837">
        <v>1024</v>
      </c>
      <c r="G27837" s="31">
        <v>87</v>
      </c>
      <c r="H27837" s="31">
        <v>3</v>
      </c>
    </row>
    <row r="27838" spans="1:8">
      <c r="A27838" s="32">
        <v>44500</v>
      </c>
      <c r="B27838" s="1" t="s">
        <v>22</v>
      </c>
      <c r="C27838">
        <v>381655</v>
      </c>
      <c r="D27838">
        <v>3810106</v>
      </c>
      <c r="E27838" s="31">
        <v>378140</v>
      </c>
      <c r="F27838">
        <v>3147</v>
      </c>
      <c r="G27838" s="31">
        <v>368</v>
      </c>
      <c r="H27838" s="31">
        <v>14</v>
      </c>
    </row>
    <row r="27839" spans="1:8">
      <c r="A27839" s="32">
        <v>44500</v>
      </c>
      <c r="B27839" s="1" t="s">
        <v>23</v>
      </c>
      <c r="C27839">
        <v>168899</v>
      </c>
      <c r="D27839">
        <v>1665275</v>
      </c>
      <c r="E27839" s="31">
        <v>167452</v>
      </c>
      <c r="F27839">
        <v>1308</v>
      </c>
      <c r="G27839" s="31">
        <v>139</v>
      </c>
      <c r="H27839" s="31">
        <v>9</v>
      </c>
    </row>
    <row r="27840" spans="1:8">
      <c r="A27840" s="32">
        <v>44500</v>
      </c>
      <c r="B27840" s="1" t="s">
        <v>24</v>
      </c>
      <c r="C27840">
        <v>7992</v>
      </c>
      <c r="D27840">
        <v>299230</v>
      </c>
      <c r="E27840" s="31">
        <v>7917</v>
      </c>
      <c r="F27840">
        <v>61</v>
      </c>
      <c r="G27840" s="31">
        <v>14</v>
      </c>
      <c r="H27840" s="31">
        <v>0</v>
      </c>
    </row>
    <row r="27841" spans="1:8">
      <c r="A27841" s="32">
        <v>44500</v>
      </c>
      <c r="B27841" s="1" t="s">
        <v>25</v>
      </c>
      <c r="C27841">
        <v>4866</v>
      </c>
      <c r="D27841">
        <v>119767</v>
      </c>
      <c r="E27841" s="31">
        <v>4802</v>
      </c>
      <c r="F27841">
        <v>52</v>
      </c>
      <c r="G27841" s="31">
        <v>12</v>
      </c>
      <c r="H27841" s="31">
        <v>0</v>
      </c>
    </row>
    <row r="27842" spans="1:8">
      <c r="A27842" s="32">
        <v>44500</v>
      </c>
      <c r="B27842" s="1" t="s">
        <v>26</v>
      </c>
      <c r="C27842">
        <v>7963</v>
      </c>
      <c r="D27842">
        <v>201165</v>
      </c>
      <c r="E27842" s="31">
        <v>7797</v>
      </c>
      <c r="F27842">
        <v>129</v>
      </c>
      <c r="G27842" s="31">
        <v>15</v>
      </c>
      <c r="H27842" s="31">
        <v>0</v>
      </c>
    </row>
    <row r="27843" spans="1:8">
      <c r="A27843" s="32">
        <v>44500</v>
      </c>
      <c r="B27843" s="1" t="s">
        <v>27</v>
      </c>
      <c r="C27843">
        <v>3110</v>
      </c>
      <c r="D27843">
        <v>120214</v>
      </c>
      <c r="E27843" s="31">
        <v>3065</v>
      </c>
      <c r="F27843">
        <v>38</v>
      </c>
      <c r="G27843" s="31">
        <v>7</v>
      </c>
      <c r="H27843" s="31">
        <v>0</v>
      </c>
    </row>
    <row r="27844" spans="1:8">
      <c r="A27844" s="32">
        <v>44500</v>
      </c>
      <c r="B27844" s="1" t="s">
        <v>28</v>
      </c>
      <c r="C27844">
        <v>5155</v>
      </c>
      <c r="D27844">
        <v>121233</v>
      </c>
      <c r="E27844" s="31">
        <v>5121</v>
      </c>
      <c r="F27844">
        <v>29</v>
      </c>
      <c r="G27844" s="31">
        <v>5</v>
      </c>
      <c r="H27844" s="31">
        <v>0</v>
      </c>
    </row>
    <row r="27845" spans="1:8">
      <c r="A27845" s="32">
        <v>44500</v>
      </c>
      <c r="B27845" s="1" t="s">
        <v>29</v>
      </c>
      <c r="C27845">
        <v>8872</v>
      </c>
      <c r="D27845">
        <v>332057</v>
      </c>
      <c r="E27845" s="31">
        <v>8805</v>
      </c>
      <c r="F27845">
        <v>96</v>
      </c>
      <c r="G27845" s="31">
        <v>26</v>
      </c>
      <c r="H27845" s="31">
        <v>0</v>
      </c>
    </row>
    <row r="27846" spans="1:8">
      <c r="A27846" s="32">
        <v>44500</v>
      </c>
      <c r="B27846" s="1" t="s">
        <v>30</v>
      </c>
      <c r="C27846">
        <v>19129</v>
      </c>
      <c r="D27846">
        <v>428778</v>
      </c>
      <c r="E27846" s="31">
        <v>18837</v>
      </c>
      <c r="F27846">
        <v>218</v>
      </c>
      <c r="G27846" s="31">
        <v>70</v>
      </c>
      <c r="H27846" s="31">
        <v>1</v>
      </c>
    </row>
    <row r="27847" spans="1:8">
      <c r="A27847" s="32">
        <v>44500</v>
      </c>
      <c r="B27847" s="1" t="s">
        <v>31</v>
      </c>
      <c r="C27847">
        <v>26747</v>
      </c>
      <c r="D27847">
        <v>649567</v>
      </c>
      <c r="E27847" s="31">
        <v>26516</v>
      </c>
      <c r="F27847">
        <v>209</v>
      </c>
      <c r="G27847" s="31">
        <v>14</v>
      </c>
      <c r="H27847" s="31">
        <v>0</v>
      </c>
    </row>
    <row r="27848" spans="1:8">
      <c r="A27848" s="32">
        <v>44500</v>
      </c>
      <c r="B27848" s="1" t="s">
        <v>32</v>
      </c>
      <c r="C27848">
        <v>106346</v>
      </c>
      <c r="D27848">
        <v>1368278</v>
      </c>
      <c r="E27848" s="31">
        <v>105016</v>
      </c>
      <c r="F27848">
        <v>1156</v>
      </c>
      <c r="G27848" s="31">
        <v>174</v>
      </c>
      <c r="H27848" s="31">
        <v>6</v>
      </c>
    </row>
    <row r="27849" spans="1:8">
      <c r="A27849" s="32">
        <v>44500</v>
      </c>
      <c r="B27849" s="1" t="s">
        <v>33</v>
      </c>
      <c r="C27849">
        <v>14791</v>
      </c>
      <c r="D27849">
        <v>244929</v>
      </c>
      <c r="E27849" s="31">
        <v>14918</v>
      </c>
      <c r="F27849">
        <v>163</v>
      </c>
      <c r="G27849" s="31">
        <v>33</v>
      </c>
      <c r="H27849" s="31">
        <v>1</v>
      </c>
    </row>
    <row r="27850" spans="1:8">
      <c r="A27850" s="32">
        <v>44500</v>
      </c>
      <c r="B27850" s="1" t="s">
        <v>34</v>
      </c>
      <c r="C27850">
        <v>12408</v>
      </c>
      <c r="D27850">
        <v>270538</v>
      </c>
      <c r="E27850" s="31">
        <v>12269</v>
      </c>
      <c r="F27850">
        <v>103</v>
      </c>
      <c r="G27850" s="31">
        <v>36</v>
      </c>
      <c r="H27850" s="31">
        <v>0</v>
      </c>
    </row>
    <row r="27851" spans="1:8">
      <c r="A27851" s="32">
        <v>44500</v>
      </c>
      <c r="B27851" s="1" t="s">
        <v>35</v>
      </c>
      <c r="C27851">
        <v>35881</v>
      </c>
      <c r="D27851">
        <v>437085</v>
      </c>
      <c r="E27851" s="31">
        <v>35533</v>
      </c>
      <c r="F27851">
        <v>291</v>
      </c>
      <c r="G27851" s="31">
        <v>50</v>
      </c>
      <c r="H27851" s="31">
        <v>1</v>
      </c>
    </row>
    <row r="27852" spans="1:8">
      <c r="A27852" s="32">
        <v>44500</v>
      </c>
      <c r="B27852" s="1" t="s">
        <v>36</v>
      </c>
      <c r="C27852">
        <v>202467</v>
      </c>
      <c r="D27852">
        <v>3727973</v>
      </c>
      <c r="E27852" s="31">
        <v>197423</v>
      </c>
      <c r="F27852">
        <v>3045</v>
      </c>
      <c r="G27852" s="31">
        <v>526</v>
      </c>
      <c r="H27852" s="31">
        <v>46</v>
      </c>
    </row>
    <row r="27853" spans="1:8">
      <c r="A27853" s="32">
        <v>44500</v>
      </c>
      <c r="B27853" s="1" t="s">
        <v>37</v>
      </c>
      <c r="C27853">
        <v>78447</v>
      </c>
      <c r="D27853">
        <v>782224</v>
      </c>
      <c r="E27853" s="31">
        <v>76822</v>
      </c>
      <c r="F27853">
        <v>1395</v>
      </c>
      <c r="G27853" s="31">
        <v>230</v>
      </c>
      <c r="H27853" s="31">
        <v>5</v>
      </c>
    </row>
    <row r="27854" spans="1:8">
      <c r="A27854" s="32">
        <v>44500</v>
      </c>
      <c r="B27854" s="1" t="s">
        <v>38</v>
      </c>
      <c r="C27854">
        <v>15889</v>
      </c>
      <c r="D27854">
        <v>259808</v>
      </c>
      <c r="E27854" s="31">
        <v>15690</v>
      </c>
      <c r="F27854">
        <v>149</v>
      </c>
      <c r="G27854" s="31">
        <v>50</v>
      </c>
      <c r="H27854" s="31">
        <v>0</v>
      </c>
    </row>
    <row r="27855" spans="1:8">
      <c r="A27855" s="32">
        <v>44500</v>
      </c>
      <c r="B27855" s="1" t="s">
        <v>39</v>
      </c>
      <c r="C27855">
        <v>5293</v>
      </c>
      <c r="D27855">
        <v>66425</v>
      </c>
      <c r="E27855" s="31">
        <v>5121</v>
      </c>
      <c r="F27855">
        <v>62</v>
      </c>
      <c r="G27855" s="31">
        <v>5</v>
      </c>
      <c r="H27855" s="31">
        <v>0</v>
      </c>
    </row>
    <row r="27856" spans="1:8">
      <c r="A27856" s="32">
        <v>44500</v>
      </c>
      <c r="B27856" s="1" t="s">
        <v>40</v>
      </c>
      <c r="C27856">
        <v>1668</v>
      </c>
      <c r="D27856">
        <v>154108</v>
      </c>
      <c r="E27856" s="31">
        <v>1632</v>
      </c>
      <c r="F27856">
        <v>5</v>
      </c>
      <c r="G27856" s="31">
        <v>6</v>
      </c>
      <c r="H27856" s="31">
        <v>0</v>
      </c>
    </row>
    <row r="27857" spans="1:8">
      <c r="A27857" s="32">
        <v>44500</v>
      </c>
      <c r="B27857" s="1" t="s">
        <v>41</v>
      </c>
      <c r="C27857">
        <v>1716</v>
      </c>
      <c r="D27857">
        <v>57507</v>
      </c>
      <c r="E27857" s="31">
        <v>1664</v>
      </c>
      <c r="F27857">
        <v>5</v>
      </c>
      <c r="G27857" s="31">
        <v>47</v>
      </c>
      <c r="H27857" s="31">
        <v>1</v>
      </c>
    </row>
    <row r="27858" spans="1:8">
      <c r="A27858" s="32">
        <v>44500</v>
      </c>
      <c r="B27858" s="1" t="s">
        <v>42</v>
      </c>
      <c r="C27858">
        <v>15301</v>
      </c>
      <c r="D27858">
        <v>276298</v>
      </c>
      <c r="E27858" s="31">
        <v>15099</v>
      </c>
      <c r="F27858">
        <v>136</v>
      </c>
      <c r="G27858" s="31">
        <v>33</v>
      </c>
      <c r="H27858" s="31">
        <v>1</v>
      </c>
    </row>
    <row r="27859" spans="1:8">
      <c r="A27859" s="32">
        <v>44500</v>
      </c>
      <c r="B27859" s="1" t="s">
        <v>43</v>
      </c>
      <c r="C27859">
        <v>22060</v>
      </c>
      <c r="D27859">
        <v>925167</v>
      </c>
      <c r="E27859" s="31">
        <v>21788</v>
      </c>
      <c r="F27859">
        <v>202</v>
      </c>
      <c r="G27859" s="31">
        <v>70</v>
      </c>
      <c r="H27859" s="31">
        <v>0</v>
      </c>
    </row>
    <row r="27860" spans="1:8">
      <c r="A27860" s="32">
        <v>44500</v>
      </c>
      <c r="B27860" s="1" t="s">
        <v>44</v>
      </c>
      <c r="C27860">
        <v>5739</v>
      </c>
      <c r="D27860">
        <v>194711</v>
      </c>
      <c r="E27860" s="31">
        <v>5606</v>
      </c>
      <c r="F27860">
        <v>93</v>
      </c>
      <c r="G27860" s="31">
        <v>40</v>
      </c>
      <c r="H27860" s="31">
        <v>0</v>
      </c>
    </row>
    <row r="27861" spans="1:8">
      <c r="A27861" s="32">
        <v>44500</v>
      </c>
      <c r="B27861" s="1" t="s">
        <v>45</v>
      </c>
      <c r="C27861">
        <v>3286</v>
      </c>
      <c r="D27861">
        <v>107970</v>
      </c>
      <c r="E27861" s="31">
        <v>3217</v>
      </c>
      <c r="F27861">
        <v>65</v>
      </c>
      <c r="G27861" s="31">
        <v>4</v>
      </c>
      <c r="H27861" s="31">
        <v>0</v>
      </c>
    </row>
    <row r="27862" spans="1:8">
      <c r="A27862" s="32">
        <v>44500</v>
      </c>
      <c r="B27862" s="1" t="s">
        <v>46</v>
      </c>
      <c r="C27862">
        <v>4703</v>
      </c>
      <c r="D27862">
        <v>134352</v>
      </c>
      <c r="E27862" s="31">
        <v>4662</v>
      </c>
      <c r="F27862">
        <v>38</v>
      </c>
      <c r="G27862" s="31">
        <v>2</v>
      </c>
      <c r="H27862" s="31">
        <v>0</v>
      </c>
    </row>
    <row r="27863" spans="1:8">
      <c r="A27863" s="32">
        <v>44500</v>
      </c>
      <c r="B27863" s="1" t="s">
        <v>47</v>
      </c>
      <c r="C27863">
        <v>5381</v>
      </c>
      <c r="D27863">
        <v>159713</v>
      </c>
      <c r="E27863" s="31">
        <v>5248</v>
      </c>
      <c r="F27863">
        <v>82</v>
      </c>
      <c r="G27863" s="31">
        <v>51</v>
      </c>
      <c r="H27863" s="31">
        <v>0</v>
      </c>
    </row>
    <row r="27864" spans="1:8">
      <c r="A27864" s="32">
        <v>44500</v>
      </c>
      <c r="B27864" s="1" t="s">
        <v>48</v>
      </c>
      <c r="C27864">
        <v>4165</v>
      </c>
      <c r="D27864">
        <v>101891</v>
      </c>
      <c r="E27864" s="31">
        <v>4123</v>
      </c>
      <c r="F27864">
        <v>32</v>
      </c>
      <c r="G27864" s="31">
        <v>10</v>
      </c>
      <c r="H27864" s="31">
        <v>1</v>
      </c>
    </row>
    <row r="27865" spans="1:8">
      <c r="A27865" s="32">
        <v>44500</v>
      </c>
      <c r="B27865" s="1" t="s">
        <v>49</v>
      </c>
      <c r="C27865">
        <v>74431</v>
      </c>
      <c r="D27865">
        <v>1305876</v>
      </c>
      <c r="E27865" s="31">
        <v>73704</v>
      </c>
      <c r="F27865">
        <v>621</v>
      </c>
      <c r="G27865" s="31">
        <v>96</v>
      </c>
      <c r="H27865" s="31">
        <v>8</v>
      </c>
    </row>
    <row r="27866" spans="1:8">
      <c r="A27866" s="32">
        <v>44500</v>
      </c>
      <c r="B27866" s="1" t="s">
        <v>50</v>
      </c>
      <c r="C27866">
        <v>5853</v>
      </c>
      <c r="D27866">
        <v>109176</v>
      </c>
      <c r="E27866" s="31">
        <v>5850</v>
      </c>
      <c r="F27866">
        <v>30</v>
      </c>
      <c r="G27866" s="31">
        <v>27</v>
      </c>
      <c r="H27866" s="31">
        <v>0</v>
      </c>
    </row>
    <row r="27867" spans="1:8">
      <c r="A27867" s="32">
        <v>44500</v>
      </c>
      <c r="B27867" s="1" t="s">
        <v>51</v>
      </c>
      <c r="C27867">
        <v>6115</v>
      </c>
      <c r="D27867">
        <v>187020</v>
      </c>
      <c r="E27867" s="31">
        <v>6023</v>
      </c>
      <c r="F27867">
        <v>73</v>
      </c>
      <c r="G27867" s="31">
        <v>19</v>
      </c>
      <c r="H27867" s="31">
        <v>0</v>
      </c>
    </row>
    <row r="27868" spans="1:8">
      <c r="A27868" s="32">
        <v>44500</v>
      </c>
      <c r="B27868" s="1" t="s">
        <v>52</v>
      </c>
      <c r="C27868">
        <v>14391</v>
      </c>
      <c r="D27868">
        <v>124208</v>
      </c>
      <c r="E27868" s="31">
        <v>14241</v>
      </c>
      <c r="F27868">
        <v>136</v>
      </c>
      <c r="G27868" s="31">
        <v>14</v>
      </c>
      <c r="H27868" s="31">
        <v>2</v>
      </c>
    </row>
    <row r="27869" spans="1:8">
      <c r="A27869" s="32">
        <v>44500</v>
      </c>
      <c r="B27869" s="1" t="s">
        <v>53</v>
      </c>
      <c r="C27869">
        <v>8186</v>
      </c>
      <c r="D27869">
        <v>277314</v>
      </c>
      <c r="E27869" s="31">
        <v>8099</v>
      </c>
      <c r="F27869">
        <v>84</v>
      </c>
      <c r="G27869" s="31">
        <v>3</v>
      </c>
      <c r="H27869" s="31">
        <v>0</v>
      </c>
    </row>
    <row r="27870" spans="1:8">
      <c r="A27870" s="32">
        <v>44500</v>
      </c>
      <c r="B27870" s="1" t="s">
        <v>54</v>
      </c>
      <c r="C27870">
        <v>6151</v>
      </c>
      <c r="D27870">
        <v>73029</v>
      </c>
      <c r="E27870" s="31">
        <v>6088</v>
      </c>
      <c r="F27870">
        <v>41</v>
      </c>
      <c r="G27870" s="31">
        <v>6</v>
      </c>
      <c r="H27870" s="31">
        <v>0</v>
      </c>
    </row>
    <row r="27871" spans="1:8">
      <c r="A27871" s="32">
        <v>44500</v>
      </c>
      <c r="B27871" s="1" t="s">
        <v>55</v>
      </c>
      <c r="C27871">
        <v>9101</v>
      </c>
      <c r="D27871">
        <v>171044</v>
      </c>
      <c r="E27871" s="31">
        <v>9031</v>
      </c>
      <c r="F27871">
        <v>66</v>
      </c>
      <c r="G27871" s="31">
        <v>4</v>
      </c>
      <c r="H27871" s="31">
        <v>0</v>
      </c>
    </row>
    <row r="27872" spans="1:8">
      <c r="A27872" s="32">
        <v>44500</v>
      </c>
      <c r="B27872" s="1" t="s">
        <v>56</v>
      </c>
      <c r="C27872">
        <v>50225</v>
      </c>
      <c r="D27872">
        <v>408750</v>
      </c>
      <c r="E27872" s="31">
        <v>49698</v>
      </c>
      <c r="F27872">
        <v>383</v>
      </c>
      <c r="G27872" s="31">
        <v>118</v>
      </c>
      <c r="H27872" s="31">
        <v>1</v>
      </c>
    </row>
    <row r="27873" spans="1:8">
      <c r="A27873" s="32">
        <v>44501</v>
      </c>
      <c r="B27873" s="1" t="s">
        <v>7</v>
      </c>
      <c r="C27873">
        <v>60752</v>
      </c>
      <c r="D27873">
        <v>1161234</v>
      </c>
      <c r="E27873" s="31">
        <v>59183</v>
      </c>
      <c r="F27873">
        <v>1471</v>
      </c>
      <c r="G27873" s="31">
        <v>99</v>
      </c>
      <c r="H27873" s="31">
        <v>1</v>
      </c>
    </row>
    <row r="27874" spans="1:8">
      <c r="A27874" s="32">
        <v>44501</v>
      </c>
      <c r="B27874" s="1" t="s">
        <v>11</v>
      </c>
      <c r="C27874">
        <v>5894</v>
      </c>
      <c r="D27874">
        <v>94990</v>
      </c>
      <c r="E27874" s="31">
        <v>5847</v>
      </c>
      <c r="F27874">
        <v>38</v>
      </c>
      <c r="G27874" s="31">
        <v>9</v>
      </c>
      <c r="H27874" s="31">
        <v>1</v>
      </c>
    </row>
    <row r="27875" spans="1:8">
      <c r="A27875" s="32">
        <v>44501</v>
      </c>
      <c r="B27875" s="1" t="s">
        <v>12</v>
      </c>
      <c r="C27875">
        <v>3486</v>
      </c>
      <c r="D27875">
        <v>126454</v>
      </c>
      <c r="E27875" s="31">
        <v>3433</v>
      </c>
      <c r="F27875">
        <v>53</v>
      </c>
      <c r="G27875" s="31">
        <v>0</v>
      </c>
      <c r="H27875" s="31">
        <v>0</v>
      </c>
    </row>
    <row r="27876" spans="1:8">
      <c r="A27876" s="32">
        <v>44501</v>
      </c>
      <c r="B27876" s="1" t="s">
        <v>13</v>
      </c>
      <c r="C27876">
        <v>16266</v>
      </c>
      <c r="D27876">
        <v>248581</v>
      </c>
      <c r="E27876" s="31">
        <v>16136</v>
      </c>
      <c r="F27876">
        <v>118</v>
      </c>
      <c r="G27876" s="31">
        <v>12</v>
      </c>
      <c r="H27876" s="31">
        <v>1</v>
      </c>
    </row>
    <row r="27877" spans="1:8">
      <c r="A27877" s="32">
        <v>44501</v>
      </c>
      <c r="B27877" s="1" t="s">
        <v>14</v>
      </c>
      <c r="C27877">
        <v>1908</v>
      </c>
      <c r="D27877">
        <v>26973</v>
      </c>
      <c r="E27877" s="31">
        <v>1874</v>
      </c>
      <c r="F27877">
        <v>27</v>
      </c>
      <c r="G27877" s="31">
        <v>7</v>
      </c>
      <c r="H27877" s="31">
        <v>0</v>
      </c>
    </row>
    <row r="27878" spans="1:8">
      <c r="A27878" s="32">
        <v>44501</v>
      </c>
      <c r="B27878" s="1" t="s">
        <v>15</v>
      </c>
      <c r="C27878">
        <v>3548</v>
      </c>
      <c r="D27878">
        <v>104140</v>
      </c>
      <c r="E27878" s="31">
        <v>3487</v>
      </c>
      <c r="F27878">
        <v>56</v>
      </c>
      <c r="G27878" s="31">
        <v>5</v>
      </c>
      <c r="H27878" s="31">
        <v>0</v>
      </c>
    </row>
    <row r="27879" spans="1:8">
      <c r="A27879" s="32">
        <v>44501</v>
      </c>
      <c r="B27879" s="1" t="s">
        <v>16</v>
      </c>
      <c r="C27879">
        <v>9483</v>
      </c>
      <c r="D27879">
        <v>428813</v>
      </c>
      <c r="E27879" s="31">
        <v>9304</v>
      </c>
      <c r="F27879">
        <v>175</v>
      </c>
      <c r="G27879" s="31">
        <v>4</v>
      </c>
      <c r="H27879" s="31">
        <v>2</v>
      </c>
    </row>
    <row r="27880" spans="1:8">
      <c r="A27880" s="32">
        <v>44501</v>
      </c>
      <c r="B27880" s="1" t="s">
        <v>17</v>
      </c>
      <c r="C27880">
        <v>24403</v>
      </c>
      <c r="D27880">
        <v>40489</v>
      </c>
      <c r="E27880" s="31">
        <v>24164</v>
      </c>
      <c r="F27880">
        <v>218</v>
      </c>
      <c r="G27880" s="31">
        <v>21</v>
      </c>
      <c r="H27880" s="31">
        <v>2</v>
      </c>
    </row>
    <row r="27881" spans="1:8">
      <c r="A27881" s="32">
        <v>44501</v>
      </c>
      <c r="B27881" s="1" t="s">
        <v>18</v>
      </c>
      <c r="C27881">
        <v>15446</v>
      </c>
      <c r="D27881">
        <v>497907</v>
      </c>
      <c r="E27881" s="31">
        <v>15321</v>
      </c>
      <c r="F27881">
        <v>116</v>
      </c>
      <c r="G27881" s="31">
        <v>9</v>
      </c>
      <c r="H27881" s="31">
        <v>1</v>
      </c>
    </row>
    <row r="27882" spans="1:8">
      <c r="A27882" s="32">
        <v>44501</v>
      </c>
      <c r="B27882" s="1" t="s">
        <v>19</v>
      </c>
      <c r="C27882">
        <v>16789</v>
      </c>
      <c r="D27882">
        <v>312749</v>
      </c>
      <c r="E27882" s="31">
        <v>16554</v>
      </c>
      <c r="F27882">
        <v>176</v>
      </c>
      <c r="G27882" s="31">
        <v>59</v>
      </c>
      <c r="H27882" s="31">
        <v>0</v>
      </c>
    </row>
    <row r="27883" spans="1:8">
      <c r="A27883" s="32">
        <v>44501</v>
      </c>
      <c r="B27883" s="1" t="s">
        <v>20</v>
      </c>
      <c r="C27883">
        <v>115612</v>
      </c>
      <c r="D27883">
        <v>1516952</v>
      </c>
      <c r="E27883" s="31">
        <v>114449</v>
      </c>
      <c r="F27883">
        <v>1045</v>
      </c>
      <c r="G27883" s="31">
        <v>118</v>
      </c>
      <c r="H27883" s="31">
        <v>15</v>
      </c>
    </row>
    <row r="27884" spans="1:8">
      <c r="A27884" s="32">
        <v>44501</v>
      </c>
      <c r="B27884" s="1" t="s">
        <v>21</v>
      </c>
      <c r="C27884">
        <v>100311</v>
      </c>
      <c r="D27884">
        <v>1123441</v>
      </c>
      <c r="E27884" s="31">
        <v>99200</v>
      </c>
      <c r="F27884">
        <v>1024</v>
      </c>
      <c r="G27884" s="31">
        <v>84</v>
      </c>
      <c r="H27884" s="31">
        <v>3</v>
      </c>
    </row>
    <row r="27885" spans="1:8">
      <c r="A27885" s="32">
        <v>44501</v>
      </c>
      <c r="B27885" s="1" t="s">
        <v>22</v>
      </c>
      <c r="C27885">
        <v>381664</v>
      </c>
      <c r="D27885">
        <v>3818421</v>
      </c>
      <c r="E27885" s="31">
        <v>378191</v>
      </c>
      <c r="F27885">
        <v>3148</v>
      </c>
      <c r="G27885" s="31">
        <v>325</v>
      </c>
      <c r="H27885" s="31">
        <v>14</v>
      </c>
    </row>
    <row r="27886" spans="1:8">
      <c r="A27886" s="32">
        <v>44501</v>
      </c>
      <c r="B27886" s="1" t="s">
        <v>23</v>
      </c>
      <c r="C27886">
        <v>168905</v>
      </c>
      <c r="D27886">
        <v>1672385</v>
      </c>
      <c r="E27886" s="31">
        <v>167468</v>
      </c>
      <c r="F27886">
        <v>1308</v>
      </c>
      <c r="G27886" s="31">
        <v>129</v>
      </c>
      <c r="H27886" s="31">
        <v>9</v>
      </c>
    </row>
    <row r="27887" spans="1:8">
      <c r="A27887" s="32">
        <v>44501</v>
      </c>
      <c r="B27887" s="1" t="s">
        <v>24</v>
      </c>
      <c r="C27887">
        <v>7992</v>
      </c>
      <c r="D27887">
        <v>299932</v>
      </c>
      <c r="E27887" s="31">
        <v>7920</v>
      </c>
      <c r="F27887">
        <v>61</v>
      </c>
      <c r="G27887" s="31">
        <v>11</v>
      </c>
      <c r="H27887" s="31">
        <v>0</v>
      </c>
    </row>
    <row r="27888" spans="1:8">
      <c r="A27888" s="32">
        <v>44501</v>
      </c>
      <c r="B27888" s="1" t="s">
        <v>25</v>
      </c>
      <c r="C27888">
        <v>4867</v>
      </c>
      <c r="D27888">
        <v>120161</v>
      </c>
      <c r="E27888" s="31">
        <v>4805</v>
      </c>
      <c r="F27888">
        <v>52</v>
      </c>
      <c r="G27888" s="31">
        <v>10</v>
      </c>
      <c r="H27888" s="31">
        <v>0</v>
      </c>
    </row>
    <row r="27889" spans="1:8">
      <c r="A27889" s="32">
        <v>44501</v>
      </c>
      <c r="B27889" s="1" t="s">
        <v>26</v>
      </c>
      <c r="C27889">
        <v>7963</v>
      </c>
      <c r="D27889">
        <v>201180</v>
      </c>
      <c r="E27889" s="31">
        <v>7802</v>
      </c>
      <c r="F27889">
        <v>129</v>
      </c>
      <c r="G27889" s="31">
        <v>10</v>
      </c>
      <c r="H27889" s="31">
        <v>0</v>
      </c>
    </row>
    <row r="27890" spans="1:8">
      <c r="A27890" s="32">
        <v>44501</v>
      </c>
      <c r="B27890" s="1" t="s">
        <v>27</v>
      </c>
      <c r="C27890">
        <v>3113</v>
      </c>
      <c r="D27890">
        <v>120523</v>
      </c>
      <c r="E27890" s="31">
        <v>3066</v>
      </c>
      <c r="F27890">
        <v>38</v>
      </c>
      <c r="G27890" s="31">
        <v>9</v>
      </c>
      <c r="H27890" s="31">
        <v>0</v>
      </c>
    </row>
    <row r="27891" spans="1:8">
      <c r="A27891" s="32">
        <v>44501</v>
      </c>
      <c r="B27891" s="1" t="s">
        <v>28</v>
      </c>
      <c r="C27891">
        <v>5155</v>
      </c>
      <c r="D27891">
        <v>121233</v>
      </c>
      <c r="E27891" s="31">
        <v>5125</v>
      </c>
      <c r="F27891">
        <v>29</v>
      </c>
      <c r="G27891" s="31">
        <v>1</v>
      </c>
      <c r="H27891" s="31">
        <v>0</v>
      </c>
    </row>
    <row r="27892" spans="1:8">
      <c r="A27892" s="32">
        <v>44501</v>
      </c>
      <c r="B27892" s="1" t="s">
        <v>29</v>
      </c>
      <c r="C27892">
        <v>8873</v>
      </c>
      <c r="D27892">
        <v>333358</v>
      </c>
      <c r="E27892" s="31">
        <v>8810</v>
      </c>
      <c r="F27892">
        <v>96</v>
      </c>
      <c r="G27892" s="31">
        <v>22</v>
      </c>
      <c r="H27892" s="31">
        <v>0</v>
      </c>
    </row>
    <row r="27893" spans="1:8">
      <c r="A27893" s="32">
        <v>44501</v>
      </c>
      <c r="B27893" s="1" t="s">
        <v>30</v>
      </c>
      <c r="C27893">
        <v>19133</v>
      </c>
      <c r="D27893">
        <v>428787</v>
      </c>
      <c r="E27893" s="31">
        <v>18839</v>
      </c>
      <c r="F27893">
        <v>218</v>
      </c>
      <c r="G27893" s="31">
        <v>72</v>
      </c>
      <c r="H27893" s="31">
        <v>1</v>
      </c>
    </row>
    <row r="27894" spans="1:8">
      <c r="A27894" s="32">
        <v>44501</v>
      </c>
      <c r="B27894" s="1" t="s">
        <v>31</v>
      </c>
      <c r="C27894">
        <v>26747</v>
      </c>
      <c r="D27894">
        <v>649567</v>
      </c>
      <c r="E27894" s="31">
        <v>26516</v>
      </c>
      <c r="F27894">
        <v>209</v>
      </c>
      <c r="G27894" s="31">
        <v>13</v>
      </c>
      <c r="H27894" s="31">
        <v>0</v>
      </c>
    </row>
    <row r="27895" spans="1:8">
      <c r="A27895" s="32">
        <v>44501</v>
      </c>
      <c r="B27895" s="1" t="s">
        <v>32</v>
      </c>
      <c r="C27895">
        <v>106357</v>
      </c>
      <c r="D27895">
        <v>1373997</v>
      </c>
      <c r="E27895" s="31">
        <v>105040</v>
      </c>
      <c r="F27895">
        <v>1156</v>
      </c>
      <c r="G27895" s="31">
        <v>161</v>
      </c>
      <c r="H27895" s="31">
        <v>6</v>
      </c>
    </row>
    <row r="27896" spans="1:8">
      <c r="A27896" s="32">
        <v>44501</v>
      </c>
      <c r="B27896" s="1" t="s">
        <v>33</v>
      </c>
      <c r="C27896">
        <v>14791</v>
      </c>
      <c r="D27896">
        <v>244929</v>
      </c>
      <c r="E27896" s="31">
        <v>14922</v>
      </c>
      <c r="F27896">
        <v>163</v>
      </c>
      <c r="G27896" s="31">
        <v>16</v>
      </c>
      <c r="H27896" s="31">
        <v>1</v>
      </c>
    </row>
    <row r="27897" spans="1:8">
      <c r="A27897" s="32">
        <v>44501</v>
      </c>
      <c r="B27897" s="1" t="s">
        <v>34</v>
      </c>
      <c r="C27897">
        <v>12409</v>
      </c>
      <c r="D27897">
        <v>270838</v>
      </c>
      <c r="E27897" s="31">
        <v>12269</v>
      </c>
      <c r="F27897">
        <v>103</v>
      </c>
      <c r="G27897" s="31">
        <v>37</v>
      </c>
      <c r="H27897" s="31">
        <v>0</v>
      </c>
    </row>
    <row r="27898" spans="1:8">
      <c r="A27898" s="32">
        <v>44501</v>
      </c>
      <c r="B27898" s="1" t="s">
        <v>35</v>
      </c>
      <c r="C27898">
        <v>35884</v>
      </c>
      <c r="D27898">
        <v>437172</v>
      </c>
      <c r="E27898" s="31">
        <v>35537</v>
      </c>
      <c r="F27898">
        <v>291</v>
      </c>
      <c r="G27898" s="31">
        <v>53</v>
      </c>
      <c r="H27898" s="31">
        <v>1</v>
      </c>
    </row>
    <row r="27899" spans="1:8">
      <c r="A27899" s="32">
        <v>44501</v>
      </c>
      <c r="B27899" s="1" t="s">
        <v>36</v>
      </c>
      <c r="C27899">
        <v>202473</v>
      </c>
      <c r="D27899">
        <v>3735630</v>
      </c>
      <c r="E27899" s="31">
        <v>197455</v>
      </c>
      <c r="F27899">
        <v>3047</v>
      </c>
      <c r="G27899" s="31">
        <v>503</v>
      </c>
      <c r="H27899" s="31">
        <v>43</v>
      </c>
    </row>
    <row r="27900" spans="1:8">
      <c r="A27900" s="32">
        <v>44501</v>
      </c>
      <c r="B27900" s="1" t="s">
        <v>37</v>
      </c>
      <c r="C27900">
        <v>78459</v>
      </c>
      <c r="D27900">
        <v>782910</v>
      </c>
      <c r="E27900" s="31">
        <v>76846</v>
      </c>
      <c r="F27900">
        <v>1395</v>
      </c>
      <c r="G27900" s="31">
        <v>218</v>
      </c>
      <c r="H27900" s="31">
        <v>6</v>
      </c>
    </row>
    <row r="27901" spans="1:8">
      <c r="A27901" s="32">
        <v>44501</v>
      </c>
      <c r="B27901" s="1" t="s">
        <v>38</v>
      </c>
      <c r="C27901">
        <v>15889</v>
      </c>
      <c r="D27901">
        <v>261034</v>
      </c>
      <c r="E27901" s="31">
        <v>15691</v>
      </c>
      <c r="F27901">
        <v>149</v>
      </c>
      <c r="G27901" s="31">
        <v>49</v>
      </c>
      <c r="H27901" s="31">
        <v>0</v>
      </c>
    </row>
    <row r="27902" spans="1:8">
      <c r="A27902" s="32">
        <v>44501</v>
      </c>
      <c r="B27902" s="1" t="s">
        <v>39</v>
      </c>
      <c r="C27902">
        <v>5293</v>
      </c>
      <c r="D27902">
        <v>66456</v>
      </c>
      <c r="E27902" s="31">
        <v>5122</v>
      </c>
      <c r="F27902">
        <v>62</v>
      </c>
      <c r="G27902" s="31">
        <v>4</v>
      </c>
      <c r="H27902" s="31">
        <v>0</v>
      </c>
    </row>
    <row r="27903" spans="1:8">
      <c r="A27903" s="32">
        <v>44501</v>
      </c>
      <c r="B27903" s="1" t="s">
        <v>40</v>
      </c>
      <c r="C27903">
        <v>1668</v>
      </c>
      <c r="D27903">
        <v>154113</v>
      </c>
      <c r="E27903" s="31">
        <v>1632</v>
      </c>
      <c r="F27903">
        <v>5</v>
      </c>
      <c r="G27903" s="31">
        <v>6</v>
      </c>
      <c r="H27903" s="31">
        <v>0</v>
      </c>
    </row>
    <row r="27904" spans="1:8">
      <c r="A27904" s="32">
        <v>44501</v>
      </c>
      <c r="B27904" s="1" t="s">
        <v>41</v>
      </c>
      <c r="C27904">
        <v>1719</v>
      </c>
      <c r="D27904">
        <v>57507</v>
      </c>
      <c r="E27904" s="31">
        <v>1667</v>
      </c>
      <c r="F27904">
        <v>5</v>
      </c>
      <c r="G27904" s="31">
        <v>47</v>
      </c>
      <c r="H27904" s="31">
        <v>1</v>
      </c>
    </row>
    <row r="27905" spans="1:8">
      <c r="A27905" s="32">
        <v>44501</v>
      </c>
      <c r="B27905" s="1" t="s">
        <v>42</v>
      </c>
      <c r="C27905">
        <v>15306</v>
      </c>
      <c r="D27905">
        <v>276298</v>
      </c>
      <c r="E27905" s="31">
        <v>15099</v>
      </c>
      <c r="F27905">
        <v>136</v>
      </c>
      <c r="G27905" s="31">
        <v>33</v>
      </c>
      <c r="H27905" s="31">
        <v>1</v>
      </c>
    </row>
    <row r="27906" spans="1:8">
      <c r="A27906" s="32">
        <v>44501</v>
      </c>
      <c r="B27906" s="1" t="s">
        <v>43</v>
      </c>
      <c r="C27906">
        <v>22065</v>
      </c>
      <c r="D27906">
        <v>925167</v>
      </c>
      <c r="E27906" s="31">
        <v>21791</v>
      </c>
      <c r="F27906">
        <v>202</v>
      </c>
      <c r="G27906" s="31">
        <v>72</v>
      </c>
      <c r="H27906" s="31">
        <v>0</v>
      </c>
    </row>
    <row r="27907" spans="1:8">
      <c r="A27907" s="32">
        <v>44501</v>
      </c>
      <c r="B27907" s="1" t="s">
        <v>44</v>
      </c>
      <c r="C27907">
        <v>5740</v>
      </c>
      <c r="D27907">
        <v>194711</v>
      </c>
      <c r="E27907" s="31">
        <v>5607</v>
      </c>
      <c r="F27907">
        <v>93</v>
      </c>
      <c r="G27907" s="31">
        <v>40</v>
      </c>
      <c r="H27907" s="31">
        <v>0</v>
      </c>
    </row>
    <row r="27908" spans="1:8">
      <c r="A27908" s="32">
        <v>44501</v>
      </c>
      <c r="B27908" s="1" t="s">
        <v>45</v>
      </c>
      <c r="C27908">
        <v>3287</v>
      </c>
      <c r="D27908">
        <v>108044</v>
      </c>
      <c r="E27908" s="31">
        <v>3217</v>
      </c>
      <c r="F27908">
        <v>65</v>
      </c>
      <c r="G27908" s="31">
        <v>5</v>
      </c>
      <c r="H27908" s="31">
        <v>0</v>
      </c>
    </row>
    <row r="27909" spans="1:8">
      <c r="A27909" s="32">
        <v>44501</v>
      </c>
      <c r="B27909" s="1" t="s">
        <v>46</v>
      </c>
      <c r="C27909">
        <v>4703</v>
      </c>
      <c r="D27909">
        <v>134375</v>
      </c>
      <c r="E27909" s="31">
        <v>4662</v>
      </c>
      <c r="F27909">
        <v>38</v>
      </c>
      <c r="G27909" s="31">
        <v>2</v>
      </c>
      <c r="H27909" s="31">
        <v>0</v>
      </c>
    </row>
    <row r="27910" spans="1:8">
      <c r="A27910" s="32">
        <v>44501</v>
      </c>
      <c r="B27910" s="1" t="s">
        <v>47</v>
      </c>
      <c r="C27910">
        <v>5382</v>
      </c>
      <c r="D27910">
        <v>159729</v>
      </c>
      <c r="E27910" s="31">
        <v>5250</v>
      </c>
      <c r="F27910">
        <v>82</v>
      </c>
      <c r="G27910" s="31">
        <v>50</v>
      </c>
      <c r="H27910" s="31">
        <v>0</v>
      </c>
    </row>
    <row r="27911" spans="1:8">
      <c r="A27911" s="32">
        <v>44501</v>
      </c>
      <c r="B27911" s="1" t="s">
        <v>48</v>
      </c>
      <c r="C27911">
        <v>4165</v>
      </c>
      <c r="D27911">
        <v>103150</v>
      </c>
      <c r="E27911" s="31">
        <v>4125</v>
      </c>
      <c r="F27911">
        <v>32</v>
      </c>
      <c r="G27911" s="31">
        <v>8</v>
      </c>
      <c r="H27911" s="31">
        <v>1</v>
      </c>
    </row>
    <row r="27912" spans="1:8">
      <c r="A27912" s="32">
        <v>44501</v>
      </c>
      <c r="B27912" s="1" t="s">
        <v>49</v>
      </c>
      <c r="C27912">
        <v>74438</v>
      </c>
      <c r="D27912">
        <v>1307247</v>
      </c>
      <c r="E27912" s="31">
        <v>73719</v>
      </c>
      <c r="F27912">
        <v>621</v>
      </c>
      <c r="G27912" s="31">
        <v>91</v>
      </c>
      <c r="H27912" s="31">
        <v>7</v>
      </c>
    </row>
    <row r="27913" spans="1:8">
      <c r="A27913" s="32">
        <v>44501</v>
      </c>
      <c r="B27913" s="1" t="s">
        <v>50</v>
      </c>
      <c r="C27913">
        <v>5854</v>
      </c>
      <c r="D27913">
        <v>109240</v>
      </c>
      <c r="E27913" s="31">
        <v>5860</v>
      </c>
      <c r="F27913">
        <v>30</v>
      </c>
      <c r="G27913" s="31">
        <v>17</v>
      </c>
      <c r="H27913" s="31">
        <v>0</v>
      </c>
    </row>
    <row r="27914" spans="1:8">
      <c r="A27914" s="32">
        <v>44501</v>
      </c>
      <c r="B27914" s="1" t="s">
        <v>51</v>
      </c>
      <c r="C27914">
        <v>6116</v>
      </c>
      <c r="D27914">
        <v>187221</v>
      </c>
      <c r="E27914" s="31">
        <v>6024</v>
      </c>
      <c r="F27914">
        <v>73</v>
      </c>
      <c r="G27914" s="31">
        <v>19</v>
      </c>
      <c r="H27914" s="31">
        <v>0</v>
      </c>
    </row>
    <row r="27915" spans="1:8">
      <c r="A27915" s="32">
        <v>44501</v>
      </c>
      <c r="B27915" s="1" t="s">
        <v>52</v>
      </c>
      <c r="C27915">
        <v>14392</v>
      </c>
      <c r="D27915">
        <v>124348</v>
      </c>
      <c r="E27915" s="31">
        <v>14245</v>
      </c>
      <c r="F27915">
        <v>136</v>
      </c>
      <c r="G27915" s="31">
        <v>11</v>
      </c>
      <c r="H27915" s="31">
        <v>1</v>
      </c>
    </row>
    <row r="27916" spans="1:8">
      <c r="A27916" s="32">
        <v>44501</v>
      </c>
      <c r="B27916" s="1" t="s">
        <v>53</v>
      </c>
      <c r="C27916">
        <v>8186</v>
      </c>
      <c r="D27916">
        <v>277317</v>
      </c>
      <c r="E27916" s="31">
        <v>8100</v>
      </c>
      <c r="F27916">
        <v>84</v>
      </c>
      <c r="G27916" s="31">
        <v>2</v>
      </c>
      <c r="H27916" s="31">
        <v>0</v>
      </c>
    </row>
    <row r="27917" spans="1:8">
      <c r="A27917" s="32">
        <v>44501</v>
      </c>
      <c r="B27917" s="1" t="s">
        <v>54</v>
      </c>
      <c r="C27917">
        <v>6151</v>
      </c>
      <c r="D27917">
        <v>73029</v>
      </c>
      <c r="E27917" s="31">
        <v>6088</v>
      </c>
      <c r="F27917">
        <v>41</v>
      </c>
      <c r="G27917" s="31">
        <v>6</v>
      </c>
      <c r="H27917" s="31">
        <v>0</v>
      </c>
    </row>
    <row r="27918" spans="1:8">
      <c r="A27918" s="32">
        <v>44501</v>
      </c>
      <c r="B27918" s="1" t="s">
        <v>55</v>
      </c>
      <c r="C27918">
        <v>9101</v>
      </c>
      <c r="D27918">
        <v>171183</v>
      </c>
      <c r="E27918" s="31">
        <v>9031</v>
      </c>
      <c r="F27918">
        <v>66</v>
      </c>
      <c r="G27918" s="31">
        <v>4</v>
      </c>
      <c r="H27918" s="31">
        <v>0</v>
      </c>
    </row>
    <row r="27919" spans="1:8">
      <c r="A27919" s="32">
        <v>44501</v>
      </c>
      <c r="B27919" s="1" t="s">
        <v>56</v>
      </c>
      <c r="C27919">
        <v>50226</v>
      </c>
      <c r="D27919">
        <v>409464</v>
      </c>
      <c r="E27919" s="31">
        <v>49704</v>
      </c>
      <c r="F27919">
        <v>387</v>
      </c>
      <c r="G27919" s="31">
        <v>106</v>
      </c>
      <c r="H27919" s="31">
        <v>2</v>
      </c>
    </row>
    <row r="27920" spans="1:8">
      <c r="A27920" s="32">
        <v>44502</v>
      </c>
      <c r="B27920" s="1" t="s">
        <v>7</v>
      </c>
      <c r="C27920">
        <v>60766</v>
      </c>
      <c r="D27920">
        <v>1162488</v>
      </c>
      <c r="E27920" s="31">
        <v>59203</v>
      </c>
      <c r="F27920">
        <v>1471</v>
      </c>
      <c r="G27920" s="31">
        <v>98</v>
      </c>
      <c r="H27920" s="31">
        <v>1</v>
      </c>
    </row>
    <row r="27921" spans="1:8">
      <c r="A27921" s="32">
        <v>44502</v>
      </c>
      <c r="B27921" s="1" t="s">
        <v>11</v>
      </c>
      <c r="C27921">
        <v>5895</v>
      </c>
      <c r="D27921">
        <v>95363</v>
      </c>
      <c r="E27921" s="31">
        <v>5851</v>
      </c>
      <c r="F27921">
        <v>38</v>
      </c>
      <c r="G27921" s="31">
        <v>6</v>
      </c>
      <c r="H27921" s="31">
        <v>1</v>
      </c>
    </row>
    <row r="27922" spans="1:8">
      <c r="A27922" s="32">
        <v>44502</v>
      </c>
      <c r="B27922" s="1" t="s">
        <v>12</v>
      </c>
      <c r="C27922">
        <v>3486</v>
      </c>
      <c r="D27922">
        <v>126613</v>
      </c>
      <c r="E27922" s="31">
        <v>3433</v>
      </c>
      <c r="F27922">
        <v>53</v>
      </c>
      <c r="G27922" s="31">
        <v>0</v>
      </c>
      <c r="H27922" s="31">
        <v>0</v>
      </c>
    </row>
    <row r="27923" spans="1:8">
      <c r="A27923" s="32">
        <v>44502</v>
      </c>
      <c r="B27923" s="1" t="s">
        <v>13</v>
      </c>
      <c r="C27923">
        <v>16268</v>
      </c>
      <c r="D27923">
        <v>248982</v>
      </c>
      <c r="E27923" s="31">
        <v>16138</v>
      </c>
      <c r="F27923">
        <v>118</v>
      </c>
      <c r="G27923" s="31">
        <v>10</v>
      </c>
      <c r="H27923" s="31">
        <v>1</v>
      </c>
    </row>
    <row r="27924" spans="1:8">
      <c r="A27924" s="32">
        <v>44502</v>
      </c>
      <c r="B27924" s="1" t="s">
        <v>14</v>
      </c>
      <c r="C27924">
        <v>1908</v>
      </c>
      <c r="D27924">
        <v>26975</v>
      </c>
      <c r="E27924" s="31">
        <v>1874</v>
      </c>
      <c r="F27924">
        <v>27</v>
      </c>
      <c r="G27924" s="31">
        <v>7</v>
      </c>
      <c r="H27924" s="31">
        <v>0</v>
      </c>
    </row>
    <row r="27925" spans="1:8">
      <c r="A27925" s="32">
        <v>44502</v>
      </c>
      <c r="B27925" s="1" t="s">
        <v>15</v>
      </c>
      <c r="C27925">
        <v>3549</v>
      </c>
      <c r="D27925">
        <v>104192</v>
      </c>
      <c r="E27925" s="31">
        <v>3487</v>
      </c>
      <c r="F27925">
        <v>56</v>
      </c>
      <c r="G27925" s="31">
        <v>6</v>
      </c>
      <c r="H27925" s="31">
        <v>0</v>
      </c>
    </row>
    <row r="27926" spans="1:8">
      <c r="A27926" s="32">
        <v>44502</v>
      </c>
      <c r="B27926" s="1" t="s">
        <v>16</v>
      </c>
      <c r="C27926">
        <v>9483</v>
      </c>
      <c r="D27926">
        <v>429631</v>
      </c>
      <c r="E27926" s="31">
        <v>9304</v>
      </c>
      <c r="F27926">
        <v>175</v>
      </c>
      <c r="G27926" s="31">
        <v>4</v>
      </c>
      <c r="H27926" s="31">
        <v>2</v>
      </c>
    </row>
    <row r="27927" spans="1:8">
      <c r="A27927" s="32">
        <v>44502</v>
      </c>
      <c r="B27927" s="1" t="s">
        <v>17</v>
      </c>
      <c r="C27927">
        <v>24404</v>
      </c>
      <c r="D27927">
        <v>40491</v>
      </c>
      <c r="E27927" s="31">
        <v>24168</v>
      </c>
      <c r="F27927">
        <v>218</v>
      </c>
      <c r="G27927" s="31">
        <v>18</v>
      </c>
      <c r="H27927" s="31">
        <v>2</v>
      </c>
    </row>
    <row r="27928" spans="1:8">
      <c r="A27928" s="32">
        <v>44502</v>
      </c>
      <c r="B27928" s="1" t="s">
        <v>18</v>
      </c>
      <c r="C27928">
        <v>15446</v>
      </c>
      <c r="D27928">
        <v>497911</v>
      </c>
      <c r="E27928" s="31">
        <v>15321</v>
      </c>
      <c r="F27928">
        <v>116</v>
      </c>
      <c r="G27928" s="31">
        <v>9</v>
      </c>
      <c r="H27928" s="31">
        <v>1</v>
      </c>
    </row>
    <row r="27929" spans="1:8">
      <c r="A27929" s="32">
        <v>44502</v>
      </c>
      <c r="B27929" s="1" t="s">
        <v>19</v>
      </c>
      <c r="C27929">
        <v>16793</v>
      </c>
      <c r="D27929">
        <v>313899</v>
      </c>
      <c r="E27929" s="31">
        <v>16559</v>
      </c>
      <c r="F27929">
        <v>176</v>
      </c>
      <c r="G27929" s="31">
        <v>58</v>
      </c>
      <c r="H27929" s="31">
        <v>0</v>
      </c>
    </row>
    <row r="27930" spans="1:8">
      <c r="A27930" s="32">
        <v>44502</v>
      </c>
      <c r="B27930" s="1" t="s">
        <v>20</v>
      </c>
      <c r="C27930">
        <v>115619</v>
      </c>
      <c r="D27930">
        <v>1521326</v>
      </c>
      <c r="E27930" s="31">
        <v>114456</v>
      </c>
      <c r="F27930">
        <v>1046</v>
      </c>
      <c r="G27930" s="31">
        <v>117</v>
      </c>
      <c r="H27930" s="31">
        <v>15</v>
      </c>
    </row>
    <row r="27931" spans="1:8">
      <c r="A27931" s="32">
        <v>44502</v>
      </c>
      <c r="B27931" s="1" t="s">
        <v>21</v>
      </c>
      <c r="C27931">
        <v>100327</v>
      </c>
      <c r="D27931">
        <v>1125982</v>
      </c>
      <c r="E27931" s="31">
        <v>99210</v>
      </c>
      <c r="F27931">
        <v>1025</v>
      </c>
      <c r="G27931" s="31">
        <v>77</v>
      </c>
      <c r="H27931" s="31">
        <v>3</v>
      </c>
    </row>
    <row r="27932" spans="1:8">
      <c r="A27932" s="32">
        <v>44502</v>
      </c>
      <c r="B27932" s="1" t="s">
        <v>22</v>
      </c>
      <c r="C27932">
        <v>381682</v>
      </c>
      <c r="D27932">
        <v>3826296</v>
      </c>
      <c r="E27932" s="31">
        <v>378218</v>
      </c>
      <c r="F27932">
        <v>3149</v>
      </c>
      <c r="G27932" s="31">
        <v>315</v>
      </c>
      <c r="H27932" s="31">
        <v>14</v>
      </c>
    </row>
    <row r="27933" spans="1:8">
      <c r="A27933" s="32">
        <v>44502</v>
      </c>
      <c r="B27933" s="1" t="s">
        <v>23</v>
      </c>
      <c r="C27933">
        <v>168914</v>
      </c>
      <c r="D27933">
        <v>1676333</v>
      </c>
      <c r="E27933" s="31">
        <v>167491</v>
      </c>
      <c r="F27933">
        <v>1308</v>
      </c>
      <c r="G27933" s="31">
        <v>115</v>
      </c>
      <c r="H27933" s="31">
        <v>8</v>
      </c>
    </row>
    <row r="27934" spans="1:8">
      <c r="A27934" s="32">
        <v>44502</v>
      </c>
      <c r="B27934" s="1" t="s">
        <v>24</v>
      </c>
      <c r="C27934">
        <v>7992</v>
      </c>
      <c r="D27934">
        <v>301085</v>
      </c>
      <c r="E27934" s="31">
        <v>7921</v>
      </c>
      <c r="F27934">
        <v>61</v>
      </c>
      <c r="G27934" s="31">
        <v>10</v>
      </c>
      <c r="H27934" s="31">
        <v>0</v>
      </c>
    </row>
    <row r="27935" spans="1:8">
      <c r="A27935" s="32">
        <v>44502</v>
      </c>
      <c r="B27935" s="1" t="s">
        <v>25</v>
      </c>
      <c r="C27935">
        <v>4867</v>
      </c>
      <c r="D27935">
        <v>120680</v>
      </c>
      <c r="E27935" s="31">
        <v>4806</v>
      </c>
      <c r="F27935">
        <v>52</v>
      </c>
      <c r="G27935" s="31">
        <v>9</v>
      </c>
      <c r="H27935" s="31">
        <v>0</v>
      </c>
    </row>
    <row r="27936" spans="1:8">
      <c r="A27936" s="32">
        <v>44502</v>
      </c>
      <c r="B27936" s="1" t="s">
        <v>26</v>
      </c>
      <c r="C27936">
        <v>7963</v>
      </c>
      <c r="D27936">
        <v>201311</v>
      </c>
      <c r="E27936" s="31">
        <v>7804</v>
      </c>
      <c r="F27936">
        <v>129</v>
      </c>
      <c r="G27936" s="31">
        <v>8</v>
      </c>
      <c r="H27936" s="31">
        <v>0</v>
      </c>
    </row>
    <row r="27937" spans="1:8">
      <c r="A27937" s="32">
        <v>44502</v>
      </c>
      <c r="B27937" s="1" t="s">
        <v>27</v>
      </c>
      <c r="C27937">
        <v>3113</v>
      </c>
      <c r="D27937">
        <v>121139</v>
      </c>
      <c r="E27937" s="31">
        <v>3066</v>
      </c>
      <c r="F27937">
        <v>38</v>
      </c>
      <c r="G27937" s="31">
        <v>9</v>
      </c>
      <c r="H27937" s="31">
        <v>0</v>
      </c>
    </row>
    <row r="27938" spans="1:8">
      <c r="A27938" s="32">
        <v>44502</v>
      </c>
      <c r="B27938" s="1" t="s">
        <v>28</v>
      </c>
      <c r="C27938">
        <v>5155</v>
      </c>
      <c r="D27938">
        <v>121233</v>
      </c>
      <c r="E27938" s="31">
        <v>5125</v>
      </c>
      <c r="F27938">
        <v>29</v>
      </c>
      <c r="G27938" s="31">
        <v>1</v>
      </c>
      <c r="H27938" s="31">
        <v>0</v>
      </c>
    </row>
    <row r="27939" spans="1:8">
      <c r="A27939" s="32">
        <v>44502</v>
      </c>
      <c r="B27939" s="1" t="s">
        <v>29</v>
      </c>
      <c r="C27939">
        <v>8873</v>
      </c>
      <c r="D27939">
        <v>335096</v>
      </c>
      <c r="E27939" s="31">
        <v>8812</v>
      </c>
      <c r="F27939">
        <v>96</v>
      </c>
      <c r="G27939" s="31">
        <v>20</v>
      </c>
      <c r="H27939" s="31">
        <v>0</v>
      </c>
    </row>
    <row r="27940" spans="1:8">
      <c r="A27940" s="32">
        <v>44502</v>
      </c>
      <c r="B27940" s="1" t="s">
        <v>30</v>
      </c>
      <c r="C27940">
        <v>19143</v>
      </c>
      <c r="D27940">
        <v>430284</v>
      </c>
      <c r="E27940" s="31">
        <v>18850</v>
      </c>
      <c r="F27940">
        <v>218</v>
      </c>
      <c r="G27940" s="31">
        <v>65</v>
      </c>
      <c r="H27940" s="31">
        <v>1</v>
      </c>
    </row>
    <row r="27941" spans="1:8">
      <c r="A27941" s="32">
        <v>44502</v>
      </c>
      <c r="B27941" s="1" t="s">
        <v>31</v>
      </c>
      <c r="C27941">
        <v>26747</v>
      </c>
      <c r="D27941">
        <v>654024</v>
      </c>
      <c r="E27941" s="31">
        <v>26526</v>
      </c>
      <c r="F27941">
        <v>209</v>
      </c>
      <c r="G27941" s="31">
        <v>12</v>
      </c>
      <c r="H27941" s="31">
        <v>0</v>
      </c>
    </row>
    <row r="27942" spans="1:8">
      <c r="A27942" s="32">
        <v>44502</v>
      </c>
      <c r="B27942" s="1" t="s">
        <v>32</v>
      </c>
      <c r="C27942">
        <v>106361</v>
      </c>
      <c r="D27942">
        <v>1377194</v>
      </c>
      <c r="E27942" s="31">
        <v>105051</v>
      </c>
      <c r="F27942">
        <v>1156</v>
      </c>
      <c r="G27942" s="31">
        <v>154</v>
      </c>
      <c r="H27942" s="31">
        <v>6</v>
      </c>
    </row>
    <row r="27943" spans="1:8">
      <c r="A27943" s="32">
        <v>44502</v>
      </c>
      <c r="B27943" s="1" t="s">
        <v>33</v>
      </c>
      <c r="C27943">
        <v>14798</v>
      </c>
      <c r="D27943">
        <v>244929</v>
      </c>
      <c r="E27943" s="31">
        <v>14928</v>
      </c>
      <c r="F27943">
        <v>163</v>
      </c>
      <c r="G27943" s="31">
        <v>31</v>
      </c>
      <c r="H27943" s="31">
        <v>0</v>
      </c>
    </row>
    <row r="27944" spans="1:8">
      <c r="A27944" s="32">
        <v>44502</v>
      </c>
      <c r="B27944" s="1" t="s">
        <v>34</v>
      </c>
      <c r="C27944">
        <v>12410</v>
      </c>
      <c r="D27944">
        <v>271144</v>
      </c>
      <c r="E27944" s="31">
        <v>12277</v>
      </c>
      <c r="F27944">
        <v>103</v>
      </c>
      <c r="G27944" s="31">
        <v>30</v>
      </c>
      <c r="H27944" s="31">
        <v>0</v>
      </c>
    </row>
    <row r="27945" spans="1:8">
      <c r="A27945" s="32">
        <v>44502</v>
      </c>
      <c r="B27945" s="1" t="s">
        <v>35</v>
      </c>
      <c r="C27945">
        <v>35887</v>
      </c>
      <c r="D27945">
        <v>437746</v>
      </c>
      <c r="E27945" s="31">
        <v>35547</v>
      </c>
      <c r="F27945">
        <v>291</v>
      </c>
      <c r="G27945" s="31">
        <v>46</v>
      </c>
      <c r="H27945" s="31">
        <v>1</v>
      </c>
    </row>
    <row r="27946" spans="1:8">
      <c r="A27946" s="32">
        <v>44502</v>
      </c>
      <c r="B27946" s="1" t="s">
        <v>36</v>
      </c>
      <c r="C27946">
        <v>202509</v>
      </c>
      <c r="D27946">
        <v>3739749</v>
      </c>
      <c r="E27946" s="31">
        <v>197538</v>
      </c>
      <c r="F27946">
        <v>3047</v>
      </c>
      <c r="G27946" s="31">
        <v>467</v>
      </c>
      <c r="H27946" s="31">
        <v>42</v>
      </c>
    </row>
    <row r="27947" spans="1:8">
      <c r="A27947" s="32">
        <v>44502</v>
      </c>
      <c r="B27947" s="1" t="s">
        <v>37</v>
      </c>
      <c r="C27947">
        <v>78460</v>
      </c>
      <c r="D27947">
        <v>784925</v>
      </c>
      <c r="E27947" s="31">
        <v>76875</v>
      </c>
      <c r="F27947">
        <v>1395</v>
      </c>
      <c r="G27947" s="31">
        <v>190</v>
      </c>
      <c r="H27947" s="31">
        <v>6</v>
      </c>
    </row>
    <row r="27948" spans="1:8">
      <c r="A27948" s="32">
        <v>44502</v>
      </c>
      <c r="B27948" s="1" t="s">
        <v>38</v>
      </c>
      <c r="C27948">
        <v>15892</v>
      </c>
      <c r="D27948">
        <v>261708</v>
      </c>
      <c r="E27948" s="31">
        <v>15700</v>
      </c>
      <c r="F27948">
        <v>149</v>
      </c>
      <c r="G27948" s="31">
        <v>43</v>
      </c>
      <c r="H27948" s="31">
        <v>0</v>
      </c>
    </row>
    <row r="27949" spans="1:8">
      <c r="A27949" s="32">
        <v>44502</v>
      </c>
      <c r="B27949" s="1" t="s">
        <v>39</v>
      </c>
      <c r="C27949">
        <v>5295</v>
      </c>
      <c r="D27949">
        <v>66508</v>
      </c>
      <c r="E27949" s="31">
        <v>5124</v>
      </c>
      <c r="F27949">
        <v>62</v>
      </c>
      <c r="G27949" s="31">
        <v>4</v>
      </c>
      <c r="H27949" s="31">
        <v>0</v>
      </c>
    </row>
    <row r="27950" spans="1:8">
      <c r="A27950" s="32">
        <v>44502</v>
      </c>
      <c r="B27950" s="1" t="s">
        <v>40</v>
      </c>
      <c r="C27950">
        <v>1668</v>
      </c>
      <c r="D27950">
        <v>154442</v>
      </c>
      <c r="E27950" s="31">
        <v>1633</v>
      </c>
      <c r="F27950">
        <v>5</v>
      </c>
      <c r="G27950" s="31">
        <v>5</v>
      </c>
      <c r="H27950" s="31">
        <v>0</v>
      </c>
    </row>
    <row r="27951" spans="1:8">
      <c r="A27951" s="32">
        <v>44502</v>
      </c>
      <c r="B27951" s="1" t="s">
        <v>41</v>
      </c>
      <c r="C27951">
        <v>1722</v>
      </c>
      <c r="D27951">
        <v>57507</v>
      </c>
      <c r="E27951" s="31">
        <v>1671</v>
      </c>
      <c r="F27951">
        <v>5</v>
      </c>
      <c r="G27951" s="31">
        <v>46</v>
      </c>
      <c r="H27951" s="31">
        <v>1</v>
      </c>
    </row>
    <row r="27952" spans="1:8">
      <c r="A27952" s="32">
        <v>44502</v>
      </c>
      <c r="B27952" s="1" t="s">
        <v>42</v>
      </c>
      <c r="C27952">
        <v>15320</v>
      </c>
      <c r="D27952">
        <v>276298</v>
      </c>
      <c r="E27952" s="31">
        <v>15099</v>
      </c>
      <c r="F27952">
        <v>136</v>
      </c>
      <c r="G27952" s="31">
        <v>33</v>
      </c>
      <c r="H27952" s="31">
        <v>1</v>
      </c>
    </row>
    <row r="27953" spans="1:8">
      <c r="A27953" s="32">
        <v>44502</v>
      </c>
      <c r="B27953" s="1" t="s">
        <v>43</v>
      </c>
      <c r="C27953">
        <v>22069</v>
      </c>
      <c r="D27953">
        <v>931067</v>
      </c>
      <c r="E27953" s="31">
        <v>21808</v>
      </c>
      <c r="F27953">
        <v>202</v>
      </c>
      <c r="G27953" s="31">
        <v>59</v>
      </c>
      <c r="H27953" s="31">
        <v>0</v>
      </c>
    </row>
    <row r="27954" spans="1:8">
      <c r="A27954" s="32">
        <v>44502</v>
      </c>
      <c r="B27954" s="1" t="s">
        <v>44</v>
      </c>
      <c r="C27954">
        <v>5744</v>
      </c>
      <c r="D27954">
        <v>194711</v>
      </c>
      <c r="E27954" s="31">
        <v>5613</v>
      </c>
      <c r="F27954">
        <v>93</v>
      </c>
      <c r="G27954" s="31">
        <v>38</v>
      </c>
      <c r="H27954" s="31">
        <v>0</v>
      </c>
    </row>
    <row r="27955" spans="1:8">
      <c r="A27955" s="32">
        <v>44502</v>
      </c>
      <c r="B27955" s="1" t="s">
        <v>45</v>
      </c>
      <c r="C27955">
        <v>3287</v>
      </c>
      <c r="D27955">
        <v>108262</v>
      </c>
      <c r="E27955" s="31">
        <v>3218</v>
      </c>
      <c r="F27955">
        <v>65</v>
      </c>
      <c r="G27955" s="31">
        <v>4</v>
      </c>
      <c r="H27955" s="31">
        <v>0</v>
      </c>
    </row>
    <row r="27956" spans="1:8">
      <c r="A27956" s="32">
        <v>44502</v>
      </c>
      <c r="B27956" s="1" t="s">
        <v>46</v>
      </c>
      <c r="C27956">
        <v>4703</v>
      </c>
      <c r="D27956">
        <v>134530</v>
      </c>
      <c r="E27956" s="31">
        <v>4662</v>
      </c>
      <c r="F27956">
        <v>38</v>
      </c>
      <c r="G27956" s="31">
        <v>2</v>
      </c>
      <c r="H27956" s="31">
        <v>0</v>
      </c>
    </row>
    <row r="27957" spans="1:8">
      <c r="A27957" s="32">
        <v>44502</v>
      </c>
      <c r="B27957" s="1" t="s">
        <v>47</v>
      </c>
      <c r="C27957">
        <v>5389</v>
      </c>
      <c r="D27957">
        <v>159740</v>
      </c>
      <c r="E27957" s="31">
        <v>5257</v>
      </c>
      <c r="F27957">
        <v>82</v>
      </c>
      <c r="G27957" s="31">
        <v>50</v>
      </c>
      <c r="H27957" s="31">
        <v>0</v>
      </c>
    </row>
    <row r="27958" spans="1:8">
      <c r="A27958" s="32">
        <v>44502</v>
      </c>
      <c r="B27958" s="1" t="s">
        <v>48</v>
      </c>
      <c r="C27958">
        <v>4166</v>
      </c>
      <c r="D27958">
        <v>103152</v>
      </c>
      <c r="E27958" s="31">
        <v>4125</v>
      </c>
      <c r="F27958">
        <v>32</v>
      </c>
      <c r="G27958" s="31">
        <v>9</v>
      </c>
      <c r="H27958" s="31">
        <v>1</v>
      </c>
    </row>
    <row r="27959" spans="1:8">
      <c r="A27959" s="32">
        <v>44502</v>
      </c>
      <c r="B27959" s="1" t="s">
        <v>49</v>
      </c>
      <c r="C27959">
        <v>74443</v>
      </c>
      <c r="D27959">
        <v>1310763</v>
      </c>
      <c r="E27959" s="31">
        <v>73727</v>
      </c>
      <c r="F27959">
        <v>621</v>
      </c>
      <c r="G27959" s="31">
        <v>90</v>
      </c>
      <c r="H27959" s="31">
        <v>6</v>
      </c>
    </row>
    <row r="27960" spans="1:8">
      <c r="A27960" s="32">
        <v>44502</v>
      </c>
      <c r="B27960" s="1" t="s">
        <v>50</v>
      </c>
      <c r="C27960">
        <v>5855</v>
      </c>
      <c r="D27960">
        <v>109595</v>
      </c>
      <c r="E27960" s="31">
        <v>5865</v>
      </c>
      <c r="F27960">
        <v>30</v>
      </c>
      <c r="G27960" s="31">
        <v>12</v>
      </c>
      <c r="H27960" s="31">
        <v>0</v>
      </c>
    </row>
    <row r="27961" spans="1:8">
      <c r="A27961" s="32">
        <v>44502</v>
      </c>
      <c r="B27961" s="1" t="s">
        <v>51</v>
      </c>
      <c r="C27961">
        <v>6116</v>
      </c>
      <c r="D27961">
        <v>187929</v>
      </c>
      <c r="E27961" s="31">
        <v>6027</v>
      </c>
      <c r="F27961">
        <v>73</v>
      </c>
      <c r="G27961" s="31">
        <v>16</v>
      </c>
      <c r="H27961" s="31">
        <v>0</v>
      </c>
    </row>
    <row r="27962" spans="1:8">
      <c r="A27962" s="32">
        <v>44502</v>
      </c>
      <c r="B27962" s="1" t="s">
        <v>52</v>
      </c>
      <c r="C27962">
        <v>14392</v>
      </c>
      <c r="D27962">
        <v>124348</v>
      </c>
      <c r="E27962" s="31">
        <v>14249</v>
      </c>
      <c r="F27962">
        <v>136</v>
      </c>
      <c r="G27962" s="31">
        <v>7</v>
      </c>
      <c r="H27962" s="31">
        <v>1</v>
      </c>
    </row>
    <row r="27963" spans="1:8">
      <c r="A27963" s="32">
        <v>44502</v>
      </c>
      <c r="B27963" s="1" t="s">
        <v>53</v>
      </c>
      <c r="C27963">
        <v>8186</v>
      </c>
      <c r="D27963">
        <v>278288</v>
      </c>
      <c r="E27963" s="31">
        <v>8100</v>
      </c>
      <c r="F27963">
        <v>84</v>
      </c>
      <c r="G27963" s="31">
        <v>2</v>
      </c>
      <c r="H27963" s="31">
        <v>0</v>
      </c>
    </row>
    <row r="27964" spans="1:8">
      <c r="A27964" s="32">
        <v>44502</v>
      </c>
      <c r="B27964" s="1" t="s">
        <v>54</v>
      </c>
      <c r="C27964">
        <v>6151</v>
      </c>
      <c r="D27964">
        <v>73032</v>
      </c>
      <c r="E27964" s="31">
        <v>6088</v>
      </c>
      <c r="F27964">
        <v>41</v>
      </c>
      <c r="G27964" s="31">
        <v>6</v>
      </c>
      <c r="H27964" s="31">
        <v>0</v>
      </c>
    </row>
    <row r="27965" spans="1:8">
      <c r="A27965" s="32">
        <v>44502</v>
      </c>
      <c r="B27965" s="1" t="s">
        <v>55</v>
      </c>
      <c r="C27965">
        <v>9102</v>
      </c>
      <c r="D27965">
        <v>171374</v>
      </c>
      <c r="E27965" s="31">
        <v>9035</v>
      </c>
      <c r="F27965">
        <v>66</v>
      </c>
      <c r="G27965" s="31">
        <v>0</v>
      </c>
      <c r="H27965" s="31">
        <v>0</v>
      </c>
    </row>
    <row r="27966" spans="1:8">
      <c r="A27966" s="32">
        <v>44502</v>
      </c>
      <c r="B27966" s="1" t="s">
        <v>56</v>
      </c>
      <c r="C27966">
        <v>50237</v>
      </c>
      <c r="D27966">
        <v>410088</v>
      </c>
      <c r="E27966" s="31">
        <v>49714</v>
      </c>
      <c r="F27966">
        <v>391</v>
      </c>
      <c r="G27966" s="31">
        <v>104</v>
      </c>
      <c r="H27966" s="31">
        <v>1</v>
      </c>
    </row>
    <row r="27967" spans="1:8">
      <c r="A27967" s="32">
        <v>44503</v>
      </c>
      <c r="B27967" s="1" t="s">
        <v>7</v>
      </c>
      <c r="C27967">
        <v>60779</v>
      </c>
      <c r="D27967">
        <v>1165140</v>
      </c>
      <c r="E27967" s="31">
        <v>59216</v>
      </c>
      <c r="F27967">
        <v>1471</v>
      </c>
      <c r="G27967" s="31">
        <v>92</v>
      </c>
      <c r="H27967" s="31">
        <v>1</v>
      </c>
    </row>
    <row r="27968" spans="1:8">
      <c r="A27968" s="32">
        <v>44503</v>
      </c>
      <c r="B27968" s="1" t="s">
        <v>11</v>
      </c>
      <c r="C27968">
        <v>5895</v>
      </c>
      <c r="D27968">
        <v>95435</v>
      </c>
      <c r="E27968" s="31">
        <v>5851</v>
      </c>
      <c r="F27968">
        <v>38</v>
      </c>
      <c r="G27968" s="31">
        <v>6</v>
      </c>
      <c r="H27968" s="31">
        <v>1</v>
      </c>
    </row>
    <row r="27969" spans="1:8">
      <c r="A27969" s="32">
        <v>44503</v>
      </c>
      <c r="B27969" s="1" t="s">
        <v>12</v>
      </c>
      <c r="C27969">
        <v>3486</v>
      </c>
      <c r="D27969">
        <v>126613</v>
      </c>
      <c r="E27969" s="31">
        <v>3433</v>
      </c>
      <c r="F27969">
        <v>53</v>
      </c>
      <c r="G27969" s="31">
        <v>0</v>
      </c>
      <c r="H27969" s="31">
        <v>0</v>
      </c>
    </row>
    <row r="27970" spans="1:8">
      <c r="A27970" s="32">
        <v>44503</v>
      </c>
      <c r="B27970" s="1" t="s">
        <v>13</v>
      </c>
      <c r="C27970">
        <v>16269</v>
      </c>
      <c r="D27970">
        <v>249233</v>
      </c>
      <c r="E27970" s="31">
        <v>16139</v>
      </c>
      <c r="F27970">
        <v>118</v>
      </c>
      <c r="G27970" s="31">
        <v>11</v>
      </c>
      <c r="H27970" s="31">
        <v>1</v>
      </c>
    </row>
    <row r="27971" spans="1:8">
      <c r="A27971" s="32">
        <v>44503</v>
      </c>
      <c r="B27971" s="1" t="s">
        <v>14</v>
      </c>
      <c r="C27971">
        <v>1908</v>
      </c>
      <c r="D27971">
        <v>26975</v>
      </c>
      <c r="E27971" s="31">
        <v>1874</v>
      </c>
      <c r="F27971">
        <v>27</v>
      </c>
      <c r="G27971" s="31">
        <v>7</v>
      </c>
      <c r="H27971" s="31">
        <v>0</v>
      </c>
    </row>
    <row r="27972" spans="1:8">
      <c r="A27972" s="32">
        <v>44503</v>
      </c>
      <c r="B27972" s="1" t="s">
        <v>15</v>
      </c>
      <c r="C27972">
        <v>3549</v>
      </c>
      <c r="D27972">
        <v>104192</v>
      </c>
      <c r="E27972" s="31">
        <v>3487</v>
      </c>
      <c r="F27972">
        <v>56</v>
      </c>
      <c r="G27972" s="31">
        <v>6</v>
      </c>
      <c r="H27972" s="31">
        <v>0</v>
      </c>
    </row>
    <row r="27973" spans="1:8">
      <c r="A27973" s="32">
        <v>44503</v>
      </c>
      <c r="B27973" s="1" t="s">
        <v>16</v>
      </c>
      <c r="C27973">
        <v>9483</v>
      </c>
      <c r="D27973">
        <v>430214</v>
      </c>
      <c r="E27973" s="31">
        <v>9305</v>
      </c>
      <c r="F27973">
        <v>175</v>
      </c>
      <c r="G27973" s="31">
        <v>3</v>
      </c>
      <c r="H27973" s="31">
        <v>2</v>
      </c>
    </row>
    <row r="27974" spans="1:8">
      <c r="A27974" s="32">
        <v>44503</v>
      </c>
      <c r="B27974" s="1" t="s">
        <v>17</v>
      </c>
      <c r="C27974">
        <v>24405</v>
      </c>
      <c r="D27974">
        <v>40491</v>
      </c>
      <c r="E27974" s="31">
        <v>24170</v>
      </c>
      <c r="F27974">
        <v>218</v>
      </c>
      <c r="G27974" s="31">
        <v>17</v>
      </c>
      <c r="H27974" s="31">
        <v>2</v>
      </c>
    </row>
    <row r="27975" spans="1:8">
      <c r="A27975" s="32">
        <v>44503</v>
      </c>
      <c r="B27975" s="1" t="s">
        <v>18</v>
      </c>
      <c r="C27975">
        <v>15448</v>
      </c>
      <c r="D27975">
        <v>498747</v>
      </c>
      <c r="E27975" s="31">
        <v>15321</v>
      </c>
      <c r="F27975">
        <v>116</v>
      </c>
      <c r="G27975" s="31">
        <v>11</v>
      </c>
      <c r="H27975" s="31">
        <v>1</v>
      </c>
    </row>
    <row r="27976" spans="1:8">
      <c r="A27976" s="32">
        <v>44503</v>
      </c>
      <c r="B27976" s="1" t="s">
        <v>19</v>
      </c>
      <c r="C27976">
        <v>16804</v>
      </c>
      <c r="D27976">
        <v>313899</v>
      </c>
      <c r="E27976" s="31">
        <v>16564</v>
      </c>
      <c r="F27976">
        <v>176</v>
      </c>
      <c r="G27976" s="31">
        <v>64</v>
      </c>
      <c r="H27976" s="31">
        <v>0</v>
      </c>
    </row>
    <row r="27977" spans="1:8">
      <c r="A27977" s="32">
        <v>44503</v>
      </c>
      <c r="B27977" s="1" t="s">
        <v>20</v>
      </c>
      <c r="C27977">
        <v>115626</v>
      </c>
      <c r="D27977">
        <v>1522657</v>
      </c>
      <c r="E27977" s="31">
        <v>114465</v>
      </c>
      <c r="F27977">
        <v>1046</v>
      </c>
      <c r="G27977" s="31">
        <v>115</v>
      </c>
      <c r="H27977" s="31">
        <v>16</v>
      </c>
    </row>
    <row r="27978" spans="1:8">
      <c r="A27978" s="32">
        <v>44503</v>
      </c>
      <c r="B27978" s="1" t="s">
        <v>21</v>
      </c>
      <c r="C27978">
        <v>100340</v>
      </c>
      <c r="D27978">
        <v>1127486</v>
      </c>
      <c r="E27978" s="31">
        <v>99224</v>
      </c>
      <c r="F27978">
        <v>1025</v>
      </c>
      <c r="G27978" s="31">
        <v>78</v>
      </c>
      <c r="H27978" s="31">
        <v>2</v>
      </c>
    </row>
    <row r="27979" spans="1:8">
      <c r="A27979" s="32">
        <v>44503</v>
      </c>
      <c r="B27979" s="1" t="s">
        <v>22</v>
      </c>
      <c r="C27979">
        <v>381707</v>
      </c>
      <c r="D27979">
        <v>3826296</v>
      </c>
      <c r="E27979" s="31">
        <v>378233</v>
      </c>
      <c r="F27979">
        <v>3152</v>
      </c>
      <c r="G27979" s="31">
        <v>322</v>
      </c>
      <c r="H27979" s="31">
        <v>14</v>
      </c>
    </row>
    <row r="27980" spans="1:8">
      <c r="A27980" s="32">
        <v>44503</v>
      </c>
      <c r="B27980" s="1" t="s">
        <v>23</v>
      </c>
      <c r="C27980">
        <v>168921</v>
      </c>
      <c r="D27980">
        <v>1676333</v>
      </c>
      <c r="E27980" s="31">
        <v>167495</v>
      </c>
      <c r="F27980">
        <v>1308</v>
      </c>
      <c r="G27980" s="31">
        <v>118</v>
      </c>
      <c r="H27980" s="31">
        <v>8</v>
      </c>
    </row>
    <row r="27981" spans="1:8">
      <c r="A27981" s="32">
        <v>44503</v>
      </c>
      <c r="B27981" s="1" t="s">
        <v>24</v>
      </c>
      <c r="C27981">
        <v>7996</v>
      </c>
      <c r="D27981">
        <v>295355</v>
      </c>
      <c r="E27981" s="31">
        <v>7921</v>
      </c>
      <c r="F27981">
        <v>61</v>
      </c>
      <c r="G27981" s="31">
        <v>14</v>
      </c>
      <c r="H27981" s="31">
        <v>0</v>
      </c>
    </row>
    <row r="27982" spans="1:8">
      <c r="A27982" s="32">
        <v>44503</v>
      </c>
      <c r="B27982" s="1" t="s">
        <v>25</v>
      </c>
      <c r="C27982">
        <v>4867</v>
      </c>
      <c r="D27982">
        <v>120680</v>
      </c>
      <c r="E27982" s="31">
        <v>4807</v>
      </c>
      <c r="F27982">
        <v>52</v>
      </c>
      <c r="G27982" s="31">
        <v>8</v>
      </c>
      <c r="H27982" s="31">
        <v>0</v>
      </c>
    </row>
    <row r="27983" spans="1:8">
      <c r="A27983" s="32">
        <v>44503</v>
      </c>
      <c r="B27983" s="1" t="s">
        <v>26</v>
      </c>
      <c r="C27983">
        <v>7963</v>
      </c>
      <c r="D27983">
        <v>201786</v>
      </c>
      <c r="E27983" s="31">
        <v>7806</v>
      </c>
      <c r="F27983">
        <v>129</v>
      </c>
      <c r="G27983" s="31">
        <v>6</v>
      </c>
      <c r="H27983" s="31">
        <v>0</v>
      </c>
    </row>
    <row r="27984" spans="1:8">
      <c r="A27984" s="32">
        <v>44503</v>
      </c>
      <c r="B27984" s="1" t="s">
        <v>27</v>
      </c>
      <c r="C27984">
        <v>3113</v>
      </c>
      <c r="D27984">
        <v>121164</v>
      </c>
      <c r="E27984" s="31">
        <v>3066</v>
      </c>
      <c r="F27984">
        <v>38</v>
      </c>
      <c r="G27984" s="31">
        <v>9</v>
      </c>
      <c r="H27984" s="31">
        <v>0</v>
      </c>
    </row>
    <row r="27985" spans="1:8">
      <c r="A27985" s="32">
        <v>44503</v>
      </c>
      <c r="B27985" s="1" t="s">
        <v>28</v>
      </c>
      <c r="C27985">
        <v>5155</v>
      </c>
      <c r="D27985">
        <v>121233</v>
      </c>
      <c r="E27985" s="31">
        <v>5125</v>
      </c>
      <c r="F27985">
        <v>29</v>
      </c>
      <c r="G27985" s="31">
        <v>1</v>
      </c>
      <c r="H27985" s="31">
        <v>0</v>
      </c>
    </row>
    <row r="27986" spans="1:8">
      <c r="A27986" s="32">
        <v>44503</v>
      </c>
      <c r="B27986" s="1" t="s">
        <v>29</v>
      </c>
      <c r="C27986">
        <v>8874</v>
      </c>
      <c r="D27986">
        <v>335096</v>
      </c>
      <c r="E27986" s="31">
        <v>8820</v>
      </c>
      <c r="F27986">
        <v>97</v>
      </c>
      <c r="G27986" s="31">
        <v>13</v>
      </c>
      <c r="H27986" s="31">
        <v>0</v>
      </c>
    </row>
    <row r="27987" spans="1:8">
      <c r="A27987" s="32">
        <v>44503</v>
      </c>
      <c r="B27987" s="1" t="s">
        <v>30</v>
      </c>
      <c r="C27987">
        <v>19161</v>
      </c>
      <c r="D27987">
        <v>431583</v>
      </c>
      <c r="E27987" s="31">
        <v>18858</v>
      </c>
      <c r="F27987">
        <v>218</v>
      </c>
      <c r="G27987" s="31">
        <v>67</v>
      </c>
      <c r="H27987" s="31">
        <v>1</v>
      </c>
    </row>
    <row r="27988" spans="1:8">
      <c r="A27988" s="32">
        <v>44503</v>
      </c>
      <c r="B27988" s="1" t="s">
        <v>31</v>
      </c>
      <c r="C27988">
        <v>26747</v>
      </c>
      <c r="D27988">
        <v>654024</v>
      </c>
      <c r="E27988" s="31">
        <v>26526</v>
      </c>
      <c r="F27988">
        <v>209</v>
      </c>
      <c r="G27988" s="31">
        <v>12</v>
      </c>
      <c r="H27988" s="31">
        <v>0</v>
      </c>
    </row>
    <row r="27989" spans="1:8">
      <c r="A27989" s="32">
        <v>44503</v>
      </c>
      <c r="B27989" s="1" t="s">
        <v>32</v>
      </c>
      <c r="C27989">
        <v>106371</v>
      </c>
      <c r="D27989">
        <v>1377194</v>
      </c>
      <c r="E27989" s="31">
        <v>105080</v>
      </c>
      <c r="F27989">
        <v>1156</v>
      </c>
      <c r="G27989" s="31">
        <v>135</v>
      </c>
      <c r="H27989" s="31">
        <v>4</v>
      </c>
    </row>
    <row r="27990" spans="1:8">
      <c r="A27990" s="32">
        <v>44503</v>
      </c>
      <c r="B27990" s="1" t="s">
        <v>33</v>
      </c>
      <c r="C27990">
        <v>14803</v>
      </c>
      <c r="D27990">
        <v>244929</v>
      </c>
      <c r="E27990" s="31">
        <v>14934</v>
      </c>
      <c r="F27990">
        <v>163</v>
      </c>
      <c r="G27990" s="31">
        <v>30</v>
      </c>
      <c r="H27990" s="31">
        <v>0</v>
      </c>
    </row>
    <row r="27991" spans="1:8">
      <c r="A27991" s="32">
        <v>44503</v>
      </c>
      <c r="B27991" s="1" t="s">
        <v>34</v>
      </c>
      <c r="C27991">
        <v>12410</v>
      </c>
      <c r="D27991">
        <v>271579</v>
      </c>
      <c r="E27991" s="31">
        <v>12282</v>
      </c>
      <c r="F27991">
        <v>103</v>
      </c>
      <c r="G27991" s="31">
        <v>25</v>
      </c>
      <c r="H27991" s="31">
        <v>0</v>
      </c>
    </row>
    <row r="27992" spans="1:8">
      <c r="A27992" s="32">
        <v>44503</v>
      </c>
      <c r="B27992" s="1" t="s">
        <v>35</v>
      </c>
      <c r="C27992">
        <v>35892</v>
      </c>
      <c r="D27992">
        <v>438958</v>
      </c>
      <c r="E27992" s="31">
        <v>35553</v>
      </c>
      <c r="F27992">
        <v>291</v>
      </c>
      <c r="G27992" s="31">
        <v>43</v>
      </c>
      <c r="H27992" s="31">
        <v>1</v>
      </c>
    </row>
    <row r="27993" spans="1:8">
      <c r="A27993" s="32">
        <v>44503</v>
      </c>
      <c r="B27993" s="1" t="s">
        <v>36</v>
      </c>
      <c r="C27993">
        <v>202562</v>
      </c>
      <c r="D27993">
        <v>3748298</v>
      </c>
      <c r="E27993" s="31">
        <v>197607</v>
      </c>
      <c r="F27993">
        <v>3047</v>
      </c>
      <c r="G27993" s="31">
        <v>457</v>
      </c>
      <c r="H27993" s="31">
        <v>42</v>
      </c>
    </row>
    <row r="27994" spans="1:8">
      <c r="A27994" s="32">
        <v>44503</v>
      </c>
      <c r="B27994" s="1" t="s">
        <v>37</v>
      </c>
      <c r="C27994">
        <v>78471</v>
      </c>
      <c r="D27994">
        <v>785969</v>
      </c>
      <c r="E27994" s="31">
        <v>76904</v>
      </c>
      <c r="F27994">
        <v>1395</v>
      </c>
      <c r="G27994" s="31">
        <v>172</v>
      </c>
      <c r="H27994" s="31">
        <v>3</v>
      </c>
    </row>
    <row r="27995" spans="1:8">
      <c r="A27995" s="32">
        <v>44503</v>
      </c>
      <c r="B27995" s="1" t="s">
        <v>38</v>
      </c>
      <c r="C27995">
        <v>15895</v>
      </c>
      <c r="D27995">
        <v>261708</v>
      </c>
      <c r="E27995" s="31">
        <v>15706</v>
      </c>
      <c r="F27995">
        <v>149</v>
      </c>
      <c r="G27995" s="31">
        <v>40</v>
      </c>
      <c r="H27995" s="31">
        <v>0</v>
      </c>
    </row>
    <row r="27996" spans="1:8">
      <c r="A27996" s="32">
        <v>44503</v>
      </c>
      <c r="B27996" s="1" t="s">
        <v>39</v>
      </c>
      <c r="C27996">
        <v>5295</v>
      </c>
      <c r="D27996">
        <v>66544</v>
      </c>
      <c r="E27996" s="31">
        <v>5124</v>
      </c>
      <c r="F27996">
        <v>62</v>
      </c>
      <c r="G27996" s="31">
        <v>4</v>
      </c>
      <c r="H27996" s="31">
        <v>0</v>
      </c>
    </row>
    <row r="27997" spans="1:8">
      <c r="A27997" s="32">
        <v>44503</v>
      </c>
      <c r="B27997" s="1" t="s">
        <v>40</v>
      </c>
      <c r="C27997">
        <v>1668</v>
      </c>
      <c r="D27997">
        <v>154908</v>
      </c>
      <c r="E27997" s="31">
        <v>1633</v>
      </c>
      <c r="F27997">
        <v>5</v>
      </c>
      <c r="G27997" s="31">
        <v>5</v>
      </c>
      <c r="H27997" s="31">
        <v>0</v>
      </c>
    </row>
    <row r="27998" spans="1:8">
      <c r="A27998" s="32">
        <v>44503</v>
      </c>
      <c r="B27998" s="1" t="s">
        <v>41</v>
      </c>
      <c r="C27998">
        <v>1724</v>
      </c>
      <c r="D27998">
        <v>57507</v>
      </c>
      <c r="E27998" s="31">
        <v>1672</v>
      </c>
      <c r="F27998">
        <v>5</v>
      </c>
      <c r="G27998" s="31">
        <v>47</v>
      </c>
      <c r="H27998" s="31">
        <v>1</v>
      </c>
    </row>
    <row r="27999" spans="1:8">
      <c r="A27999" s="32">
        <v>44503</v>
      </c>
      <c r="B27999" s="1" t="s">
        <v>42</v>
      </c>
      <c r="C27999">
        <v>15332</v>
      </c>
      <c r="D27999">
        <v>276298</v>
      </c>
      <c r="E27999" s="31">
        <v>15099</v>
      </c>
      <c r="F27999">
        <v>136</v>
      </c>
      <c r="G27999" s="31">
        <v>33</v>
      </c>
      <c r="H27999" s="31">
        <v>1</v>
      </c>
    </row>
    <row r="28000" spans="1:8">
      <c r="A28000" s="32">
        <v>44503</v>
      </c>
      <c r="B28000" s="1" t="s">
        <v>43</v>
      </c>
      <c r="C28000">
        <v>22077</v>
      </c>
      <c r="D28000">
        <v>931067</v>
      </c>
      <c r="E28000" s="31">
        <v>21820</v>
      </c>
      <c r="F28000">
        <v>202</v>
      </c>
      <c r="G28000" s="31">
        <v>55</v>
      </c>
      <c r="H28000" s="31">
        <v>0</v>
      </c>
    </row>
    <row r="28001" spans="1:8">
      <c r="A28001" s="32">
        <v>44503</v>
      </c>
      <c r="B28001" s="1" t="s">
        <v>44</v>
      </c>
      <c r="C28001">
        <v>5744</v>
      </c>
      <c r="D28001">
        <v>197624</v>
      </c>
      <c r="E28001" s="31">
        <v>5614</v>
      </c>
      <c r="F28001">
        <v>93</v>
      </c>
      <c r="G28001" s="31">
        <v>37</v>
      </c>
      <c r="H28001" s="31">
        <v>0</v>
      </c>
    </row>
    <row r="28002" spans="1:8">
      <c r="A28002" s="32">
        <v>44503</v>
      </c>
      <c r="B28002" s="1" t="s">
        <v>45</v>
      </c>
      <c r="C28002">
        <v>3287</v>
      </c>
      <c r="D28002">
        <v>108411</v>
      </c>
      <c r="E28002" s="31">
        <v>3218</v>
      </c>
      <c r="F28002">
        <v>65</v>
      </c>
      <c r="G28002" s="31">
        <v>4</v>
      </c>
      <c r="H28002" s="31">
        <v>0</v>
      </c>
    </row>
    <row r="28003" spans="1:8">
      <c r="A28003" s="32">
        <v>44503</v>
      </c>
      <c r="B28003" s="1" t="s">
        <v>46</v>
      </c>
      <c r="C28003">
        <v>4703</v>
      </c>
      <c r="D28003">
        <v>134943</v>
      </c>
      <c r="E28003" s="31">
        <v>4663</v>
      </c>
      <c r="F28003">
        <v>38</v>
      </c>
      <c r="G28003" s="31">
        <v>1</v>
      </c>
      <c r="H28003" s="31">
        <v>0</v>
      </c>
    </row>
    <row r="28004" spans="1:8">
      <c r="A28004" s="32">
        <v>44503</v>
      </c>
      <c r="B28004" s="1" t="s">
        <v>47</v>
      </c>
      <c r="C28004">
        <v>5391</v>
      </c>
      <c r="D28004">
        <v>159766</v>
      </c>
      <c r="E28004" s="31">
        <v>5262</v>
      </c>
      <c r="F28004">
        <v>82</v>
      </c>
      <c r="G28004" s="31">
        <v>47</v>
      </c>
      <c r="H28004" s="31">
        <v>0</v>
      </c>
    </row>
    <row r="28005" spans="1:8">
      <c r="A28005" s="32">
        <v>44503</v>
      </c>
      <c r="B28005" s="1" t="s">
        <v>48</v>
      </c>
      <c r="C28005">
        <v>4166</v>
      </c>
      <c r="D28005">
        <v>103172</v>
      </c>
      <c r="E28005" s="31">
        <v>4125</v>
      </c>
      <c r="F28005">
        <v>32</v>
      </c>
      <c r="G28005" s="31">
        <v>9</v>
      </c>
      <c r="H28005" s="31">
        <v>1</v>
      </c>
    </row>
    <row r="28006" spans="1:8">
      <c r="A28006" s="32">
        <v>44503</v>
      </c>
      <c r="B28006" s="1" t="s">
        <v>49</v>
      </c>
      <c r="C28006">
        <v>74447</v>
      </c>
      <c r="D28006">
        <v>1312709</v>
      </c>
      <c r="E28006" s="31">
        <v>73744</v>
      </c>
      <c r="F28006">
        <v>621</v>
      </c>
      <c r="G28006" s="31">
        <v>78</v>
      </c>
      <c r="H28006" s="31">
        <v>6</v>
      </c>
    </row>
    <row r="28007" spans="1:8">
      <c r="A28007" s="32">
        <v>44503</v>
      </c>
      <c r="B28007" s="1" t="s">
        <v>50</v>
      </c>
      <c r="C28007">
        <v>5857</v>
      </c>
      <c r="D28007">
        <v>109765</v>
      </c>
      <c r="E28007" s="31">
        <v>5868</v>
      </c>
      <c r="F28007">
        <v>30</v>
      </c>
      <c r="G28007" s="31">
        <v>11</v>
      </c>
      <c r="H28007" s="31">
        <v>0</v>
      </c>
    </row>
    <row r="28008" spans="1:8">
      <c r="A28008" s="32">
        <v>44503</v>
      </c>
      <c r="B28008" s="1" t="s">
        <v>51</v>
      </c>
      <c r="C28008">
        <v>6117</v>
      </c>
      <c r="D28008">
        <v>188340</v>
      </c>
      <c r="E28008" s="31">
        <v>6027</v>
      </c>
      <c r="F28008">
        <v>73</v>
      </c>
      <c r="G28008" s="31">
        <v>17</v>
      </c>
      <c r="H28008" s="31">
        <v>0</v>
      </c>
    </row>
    <row r="28009" spans="1:8">
      <c r="A28009" s="32">
        <v>44503</v>
      </c>
      <c r="B28009" s="1" t="s">
        <v>52</v>
      </c>
      <c r="C28009">
        <v>14392</v>
      </c>
      <c r="D28009">
        <v>124349</v>
      </c>
      <c r="E28009" s="31">
        <v>14249</v>
      </c>
      <c r="F28009">
        <v>136</v>
      </c>
      <c r="G28009" s="31">
        <v>7</v>
      </c>
      <c r="H28009" s="31">
        <v>1</v>
      </c>
    </row>
    <row r="28010" spans="1:8">
      <c r="A28010" s="32">
        <v>44503</v>
      </c>
      <c r="B28010" s="1" t="s">
        <v>53</v>
      </c>
      <c r="C28010">
        <v>8186</v>
      </c>
      <c r="D28010">
        <v>279159</v>
      </c>
      <c r="E28010" s="31">
        <v>8100</v>
      </c>
      <c r="F28010">
        <v>84</v>
      </c>
      <c r="G28010" s="31">
        <v>2</v>
      </c>
      <c r="H28010" s="31">
        <v>0</v>
      </c>
    </row>
    <row r="28011" spans="1:8">
      <c r="A28011" s="32">
        <v>44503</v>
      </c>
      <c r="B28011" s="1" t="s">
        <v>54</v>
      </c>
      <c r="C28011">
        <v>6151</v>
      </c>
      <c r="D28011">
        <v>73032</v>
      </c>
      <c r="E28011" s="31">
        <v>6088</v>
      </c>
      <c r="F28011">
        <v>41</v>
      </c>
      <c r="G28011" s="31">
        <v>6</v>
      </c>
      <c r="H28011" s="31">
        <v>0</v>
      </c>
    </row>
    <row r="28012" spans="1:8">
      <c r="A28012" s="32">
        <v>44503</v>
      </c>
      <c r="B28012" s="1" t="s">
        <v>55</v>
      </c>
      <c r="C28012">
        <v>9102</v>
      </c>
      <c r="D28012">
        <v>171520</v>
      </c>
      <c r="E28012" s="31">
        <v>9035</v>
      </c>
      <c r="F28012">
        <v>66</v>
      </c>
      <c r="G28012" s="31">
        <v>1</v>
      </c>
      <c r="H28012" s="31">
        <v>0</v>
      </c>
    </row>
    <row r="28013" spans="1:8">
      <c r="A28013" s="32">
        <v>44503</v>
      </c>
      <c r="B28013" s="1" t="s">
        <v>56</v>
      </c>
      <c r="C28013">
        <v>50243</v>
      </c>
      <c r="D28013">
        <v>410485</v>
      </c>
      <c r="E28013" s="31">
        <v>49735</v>
      </c>
      <c r="F28013">
        <v>395</v>
      </c>
      <c r="G28013" s="31">
        <v>90</v>
      </c>
      <c r="H28013" s="31">
        <v>0</v>
      </c>
    </row>
    <row r="28014" spans="1:8">
      <c r="A28014" s="32">
        <v>44504</v>
      </c>
      <c r="B28014" s="1" t="s">
        <v>7</v>
      </c>
      <c r="C28014">
        <v>60783</v>
      </c>
      <c r="D28014">
        <v>1167051</v>
      </c>
      <c r="E28014" s="31">
        <v>59230</v>
      </c>
      <c r="F28014">
        <v>1472</v>
      </c>
      <c r="G28014" s="31">
        <v>92</v>
      </c>
      <c r="H28014" s="31">
        <v>0</v>
      </c>
    </row>
    <row r="28015" spans="1:8">
      <c r="A28015" s="32">
        <v>44504</v>
      </c>
      <c r="B28015" s="1" t="s">
        <v>11</v>
      </c>
      <c r="C28015">
        <v>5895</v>
      </c>
      <c r="D28015">
        <v>95683</v>
      </c>
      <c r="E28015" s="31">
        <v>5851</v>
      </c>
      <c r="F28015">
        <v>38</v>
      </c>
      <c r="G28015" s="31">
        <v>6</v>
      </c>
      <c r="H28015" s="31">
        <v>1</v>
      </c>
    </row>
    <row r="28016" spans="1:8">
      <c r="A28016" s="32">
        <v>44504</v>
      </c>
      <c r="B28016" s="1" t="s">
        <v>12</v>
      </c>
      <c r="C28016">
        <v>3486</v>
      </c>
      <c r="D28016">
        <v>127002</v>
      </c>
      <c r="E28016" s="31">
        <v>3433</v>
      </c>
      <c r="F28016">
        <v>53</v>
      </c>
      <c r="G28016" s="31">
        <v>0</v>
      </c>
      <c r="H28016" s="31">
        <v>0</v>
      </c>
    </row>
    <row r="28017" spans="1:8">
      <c r="A28017" s="32">
        <v>44504</v>
      </c>
      <c r="B28017" s="1" t="s">
        <v>13</v>
      </c>
      <c r="C28017">
        <v>16269</v>
      </c>
      <c r="D28017">
        <v>249432</v>
      </c>
      <c r="E28017" s="31">
        <v>16139</v>
      </c>
      <c r="F28017">
        <v>118</v>
      </c>
      <c r="G28017" s="31">
        <v>12</v>
      </c>
      <c r="H28017" s="31">
        <v>1</v>
      </c>
    </row>
    <row r="28018" spans="1:8">
      <c r="A28018" s="32">
        <v>44504</v>
      </c>
      <c r="B28018" s="1" t="s">
        <v>14</v>
      </c>
      <c r="C28018">
        <v>1909</v>
      </c>
      <c r="D28018">
        <v>26975</v>
      </c>
      <c r="E28018" s="31">
        <v>1874</v>
      </c>
      <c r="F28018">
        <v>27</v>
      </c>
      <c r="G28018" s="31">
        <v>8</v>
      </c>
      <c r="H28018" s="31">
        <v>0</v>
      </c>
    </row>
    <row r="28019" spans="1:8">
      <c r="A28019" s="32">
        <v>44504</v>
      </c>
      <c r="B28019" s="1" t="s">
        <v>15</v>
      </c>
      <c r="C28019">
        <v>3551</v>
      </c>
      <c r="D28019">
        <v>104385</v>
      </c>
      <c r="E28019" s="31">
        <v>3487</v>
      </c>
      <c r="F28019">
        <v>56</v>
      </c>
      <c r="G28019" s="31">
        <v>8</v>
      </c>
      <c r="H28019" s="31">
        <v>0</v>
      </c>
    </row>
    <row r="28020" spans="1:8">
      <c r="A28020" s="32">
        <v>44504</v>
      </c>
      <c r="B28020" s="1" t="s">
        <v>16</v>
      </c>
      <c r="C28020">
        <v>9484</v>
      </c>
      <c r="D28020">
        <v>431093</v>
      </c>
      <c r="E28020" s="31">
        <v>9305</v>
      </c>
      <c r="F28020">
        <v>175</v>
      </c>
      <c r="G28020" s="31">
        <v>4</v>
      </c>
      <c r="H28020" s="31">
        <v>2</v>
      </c>
    </row>
    <row r="28021" spans="1:8">
      <c r="A28021" s="32">
        <v>44504</v>
      </c>
      <c r="B28021" s="1" t="s">
        <v>17</v>
      </c>
      <c r="C28021">
        <v>24406</v>
      </c>
      <c r="D28021">
        <v>40491</v>
      </c>
      <c r="E28021" s="31">
        <v>24171</v>
      </c>
      <c r="F28021">
        <v>218</v>
      </c>
      <c r="G28021" s="31">
        <v>17</v>
      </c>
      <c r="H28021" s="31">
        <v>2</v>
      </c>
    </row>
    <row r="28022" spans="1:8">
      <c r="A28022" s="32">
        <v>44504</v>
      </c>
      <c r="B28022" s="1" t="s">
        <v>18</v>
      </c>
      <c r="C28022">
        <v>15448</v>
      </c>
      <c r="D28022">
        <v>499689</v>
      </c>
      <c r="E28022" s="31">
        <v>15322</v>
      </c>
      <c r="F28022">
        <v>116</v>
      </c>
      <c r="G28022" s="31">
        <v>10</v>
      </c>
      <c r="H28022" s="31">
        <v>1</v>
      </c>
    </row>
    <row r="28023" spans="1:8">
      <c r="A28023" s="32">
        <v>44504</v>
      </c>
      <c r="B28023" s="1" t="s">
        <v>19</v>
      </c>
      <c r="C28023">
        <v>16805</v>
      </c>
      <c r="D28023">
        <v>315010</v>
      </c>
      <c r="E28023" s="31">
        <v>16571</v>
      </c>
      <c r="F28023">
        <v>176</v>
      </c>
      <c r="G28023" s="31">
        <v>58</v>
      </c>
      <c r="H28023" s="31">
        <v>0</v>
      </c>
    </row>
    <row r="28024" spans="1:8">
      <c r="A28024" s="32">
        <v>44504</v>
      </c>
      <c r="B28024" s="1" t="s">
        <v>20</v>
      </c>
      <c r="C28024">
        <v>115632</v>
      </c>
      <c r="D28024">
        <v>1525328</v>
      </c>
      <c r="E28024" s="31">
        <v>114472</v>
      </c>
      <c r="F28024">
        <v>1046</v>
      </c>
      <c r="G28024" s="31">
        <v>114</v>
      </c>
      <c r="H28024" s="31">
        <v>15</v>
      </c>
    </row>
    <row r="28025" spans="1:8">
      <c r="A28025" s="32">
        <v>44504</v>
      </c>
      <c r="B28025" s="1" t="s">
        <v>21</v>
      </c>
      <c r="C28025">
        <v>100345</v>
      </c>
      <c r="D28025">
        <v>1128121</v>
      </c>
      <c r="E28025" s="31">
        <v>99231</v>
      </c>
      <c r="F28025">
        <v>1025</v>
      </c>
      <c r="G28025" s="31">
        <v>84</v>
      </c>
      <c r="H28025" s="31">
        <v>2</v>
      </c>
    </row>
    <row r="28026" spans="1:8">
      <c r="A28026" s="32">
        <v>44504</v>
      </c>
      <c r="B28026" s="1" t="s">
        <v>22</v>
      </c>
      <c r="C28026">
        <v>381721</v>
      </c>
      <c r="D28026">
        <v>3840004</v>
      </c>
      <c r="E28026" s="31">
        <v>378274</v>
      </c>
      <c r="F28026">
        <v>3154</v>
      </c>
      <c r="G28026" s="31">
        <v>293</v>
      </c>
      <c r="H28026" s="31">
        <v>12</v>
      </c>
    </row>
    <row r="28027" spans="1:8">
      <c r="A28027" s="32">
        <v>44504</v>
      </c>
      <c r="B28027" s="1" t="s">
        <v>23</v>
      </c>
      <c r="C28027">
        <v>168943</v>
      </c>
      <c r="D28027">
        <v>1680680</v>
      </c>
      <c r="E28027" s="31">
        <v>167509</v>
      </c>
      <c r="F28027">
        <v>1308</v>
      </c>
      <c r="G28027" s="31">
        <v>126</v>
      </c>
      <c r="H28027" s="31">
        <v>8</v>
      </c>
    </row>
    <row r="28028" spans="1:8">
      <c r="A28028" s="32">
        <v>44504</v>
      </c>
      <c r="B28028" s="1" t="s">
        <v>24</v>
      </c>
      <c r="C28028">
        <v>7996</v>
      </c>
      <c r="D28028">
        <v>296006</v>
      </c>
      <c r="E28028" s="31">
        <v>7923</v>
      </c>
      <c r="F28028">
        <v>61</v>
      </c>
      <c r="G28028" s="31">
        <v>12</v>
      </c>
      <c r="H28028" s="31">
        <v>0</v>
      </c>
    </row>
    <row r="28029" spans="1:8">
      <c r="A28029" s="32">
        <v>44504</v>
      </c>
      <c r="B28029" s="1" t="s">
        <v>25</v>
      </c>
      <c r="C28029">
        <v>4867</v>
      </c>
      <c r="D28029">
        <v>121073</v>
      </c>
      <c r="E28029" s="31">
        <v>4807</v>
      </c>
      <c r="F28029">
        <v>52</v>
      </c>
      <c r="G28029" s="31">
        <v>8</v>
      </c>
      <c r="H28029" s="31">
        <v>0</v>
      </c>
    </row>
    <row r="28030" spans="1:8">
      <c r="A28030" s="32">
        <v>44504</v>
      </c>
      <c r="B28030" s="1" t="s">
        <v>26</v>
      </c>
      <c r="C28030">
        <v>7963</v>
      </c>
      <c r="D28030">
        <v>201792</v>
      </c>
      <c r="E28030" s="31">
        <v>7807</v>
      </c>
      <c r="F28030">
        <v>129</v>
      </c>
      <c r="G28030" s="31">
        <v>5</v>
      </c>
      <c r="H28030" s="31">
        <v>0</v>
      </c>
    </row>
    <row r="28031" spans="1:8">
      <c r="A28031" s="32">
        <v>44504</v>
      </c>
      <c r="B28031" s="1" t="s">
        <v>27</v>
      </c>
      <c r="C28031">
        <v>3113</v>
      </c>
      <c r="D28031">
        <v>121177</v>
      </c>
      <c r="E28031" s="31">
        <v>3068</v>
      </c>
      <c r="F28031">
        <v>38</v>
      </c>
      <c r="G28031" s="31">
        <v>7</v>
      </c>
      <c r="H28031" s="31">
        <v>0</v>
      </c>
    </row>
    <row r="28032" spans="1:8">
      <c r="A28032" s="32">
        <v>44504</v>
      </c>
      <c r="B28032" s="1" t="s">
        <v>28</v>
      </c>
      <c r="C28032">
        <v>5155</v>
      </c>
      <c r="D28032">
        <v>121233</v>
      </c>
      <c r="E28032" s="31">
        <v>5126</v>
      </c>
      <c r="F28032">
        <v>29</v>
      </c>
      <c r="G28032" s="31">
        <v>0</v>
      </c>
      <c r="H28032" s="31">
        <v>0</v>
      </c>
    </row>
    <row r="28033" spans="1:8">
      <c r="A28033" s="32">
        <v>44504</v>
      </c>
      <c r="B28033" s="1" t="s">
        <v>29</v>
      </c>
      <c r="C28033">
        <v>8875</v>
      </c>
      <c r="D28033">
        <v>335860</v>
      </c>
      <c r="E28033" s="31">
        <v>8825</v>
      </c>
      <c r="F28033">
        <v>97</v>
      </c>
      <c r="G28033" s="31">
        <v>9</v>
      </c>
      <c r="H28033" s="31">
        <v>0</v>
      </c>
    </row>
    <row r="28034" spans="1:8">
      <c r="A28034" s="32">
        <v>44504</v>
      </c>
      <c r="B28034" s="1" t="s">
        <v>30</v>
      </c>
      <c r="C28034">
        <v>19170</v>
      </c>
      <c r="D28034">
        <v>431641</v>
      </c>
      <c r="E28034" s="31">
        <v>18863</v>
      </c>
      <c r="F28034">
        <v>218</v>
      </c>
      <c r="G28034" s="31">
        <v>80</v>
      </c>
      <c r="H28034" s="31">
        <v>1</v>
      </c>
    </row>
    <row r="28035" spans="1:8">
      <c r="A28035" s="32">
        <v>44504</v>
      </c>
      <c r="B28035" s="1" t="s">
        <v>31</v>
      </c>
      <c r="C28035">
        <v>26755</v>
      </c>
      <c r="D28035">
        <v>656577</v>
      </c>
      <c r="E28035" s="31">
        <v>26530</v>
      </c>
      <c r="F28035">
        <v>209</v>
      </c>
      <c r="G28035" s="31">
        <v>16</v>
      </c>
      <c r="H28035" s="31">
        <v>0</v>
      </c>
    </row>
    <row r="28036" spans="1:8">
      <c r="A28036" s="32">
        <v>44504</v>
      </c>
      <c r="B28036" s="1" t="s">
        <v>32</v>
      </c>
      <c r="C28036">
        <v>106393</v>
      </c>
      <c r="D28036">
        <v>1384461</v>
      </c>
      <c r="E28036" s="31">
        <v>105102</v>
      </c>
      <c r="F28036">
        <v>1156</v>
      </c>
      <c r="G28036" s="31">
        <v>135</v>
      </c>
      <c r="H28036" s="31">
        <v>4</v>
      </c>
    </row>
    <row r="28037" spans="1:8">
      <c r="A28037" s="32">
        <v>44504</v>
      </c>
      <c r="B28037" s="1" t="s">
        <v>33</v>
      </c>
      <c r="C28037">
        <v>14803</v>
      </c>
      <c r="D28037">
        <v>244929</v>
      </c>
      <c r="E28037" s="31">
        <v>14937</v>
      </c>
      <c r="F28037">
        <v>163</v>
      </c>
      <c r="G28037" s="31">
        <v>27</v>
      </c>
      <c r="H28037" s="31">
        <v>0</v>
      </c>
    </row>
    <row r="28038" spans="1:8">
      <c r="A28038" s="32">
        <v>44504</v>
      </c>
      <c r="B28038" s="1" t="s">
        <v>34</v>
      </c>
      <c r="C28038">
        <v>12411</v>
      </c>
      <c r="D28038">
        <v>271930</v>
      </c>
      <c r="E28038" s="31">
        <v>12288</v>
      </c>
      <c r="F28038">
        <v>103</v>
      </c>
      <c r="G28038" s="31">
        <v>20</v>
      </c>
      <c r="H28038" s="31">
        <v>0</v>
      </c>
    </row>
    <row r="28039" spans="1:8">
      <c r="A28039" s="32">
        <v>44504</v>
      </c>
      <c r="B28039" s="1" t="s">
        <v>35</v>
      </c>
      <c r="C28039">
        <v>35895</v>
      </c>
      <c r="D28039">
        <v>439476</v>
      </c>
      <c r="E28039" s="31">
        <v>35559</v>
      </c>
      <c r="F28039">
        <v>291</v>
      </c>
      <c r="G28039" s="31">
        <v>42</v>
      </c>
      <c r="H28039" s="31">
        <v>1</v>
      </c>
    </row>
    <row r="28040" spans="1:8">
      <c r="A28040" s="32">
        <v>44504</v>
      </c>
      <c r="B28040" s="1" t="s">
        <v>36</v>
      </c>
      <c r="C28040">
        <v>202582</v>
      </c>
      <c r="D28040">
        <v>3758997</v>
      </c>
      <c r="E28040" s="31">
        <v>197655</v>
      </c>
      <c r="F28040">
        <v>3047</v>
      </c>
      <c r="G28040" s="31">
        <v>445</v>
      </c>
      <c r="H28040" s="31">
        <v>41</v>
      </c>
    </row>
    <row r="28041" spans="1:8">
      <c r="A28041" s="32">
        <v>44504</v>
      </c>
      <c r="B28041" s="1" t="s">
        <v>37</v>
      </c>
      <c r="C28041">
        <v>78496</v>
      </c>
      <c r="D28041">
        <v>787697</v>
      </c>
      <c r="E28041" s="31">
        <v>76931</v>
      </c>
      <c r="F28041">
        <v>1396</v>
      </c>
      <c r="G28041" s="31">
        <v>170</v>
      </c>
      <c r="H28041" s="31">
        <v>3</v>
      </c>
    </row>
    <row r="28042" spans="1:8">
      <c r="A28042" s="32">
        <v>44504</v>
      </c>
      <c r="B28042" s="1" t="s">
        <v>38</v>
      </c>
      <c r="C28042">
        <v>15898</v>
      </c>
      <c r="D28042">
        <v>262297</v>
      </c>
      <c r="E28042" s="31">
        <v>15709</v>
      </c>
      <c r="F28042">
        <v>149</v>
      </c>
      <c r="G28042" s="31">
        <v>40</v>
      </c>
      <c r="H28042" s="31">
        <v>0</v>
      </c>
    </row>
    <row r="28043" spans="1:8">
      <c r="A28043" s="32">
        <v>44504</v>
      </c>
      <c r="B28043" s="1" t="s">
        <v>39</v>
      </c>
      <c r="C28043">
        <v>5295</v>
      </c>
      <c r="D28043">
        <v>66546</v>
      </c>
      <c r="E28043" s="31">
        <v>5124</v>
      </c>
      <c r="F28043">
        <v>62</v>
      </c>
      <c r="G28043" s="31">
        <v>4</v>
      </c>
      <c r="H28043" s="31">
        <v>0</v>
      </c>
    </row>
    <row r="28044" spans="1:8">
      <c r="A28044" s="32">
        <v>44504</v>
      </c>
      <c r="B28044" s="1" t="s">
        <v>40</v>
      </c>
      <c r="C28044">
        <v>1668</v>
      </c>
      <c r="D28044">
        <v>154919</v>
      </c>
      <c r="E28044" s="31">
        <v>1635</v>
      </c>
      <c r="F28044">
        <v>5</v>
      </c>
      <c r="G28044" s="31">
        <v>3</v>
      </c>
      <c r="H28044" s="31">
        <v>0</v>
      </c>
    </row>
    <row r="28045" spans="1:8">
      <c r="A28045" s="32">
        <v>44504</v>
      </c>
      <c r="B28045" s="1" t="s">
        <v>41</v>
      </c>
      <c r="C28045">
        <v>1724</v>
      </c>
      <c r="D28045">
        <v>59148</v>
      </c>
      <c r="E28045" s="31">
        <v>1674</v>
      </c>
      <c r="F28045">
        <v>5</v>
      </c>
      <c r="G28045" s="31">
        <v>45</v>
      </c>
      <c r="H28045" s="31">
        <v>1</v>
      </c>
    </row>
    <row r="28046" spans="1:8">
      <c r="A28046" s="32">
        <v>44504</v>
      </c>
      <c r="B28046" s="1" t="s">
        <v>42</v>
      </c>
      <c r="C28046">
        <v>15350</v>
      </c>
      <c r="D28046">
        <v>276298</v>
      </c>
      <c r="E28046" s="31">
        <v>15099</v>
      </c>
      <c r="F28046">
        <v>136</v>
      </c>
      <c r="G28046" s="31">
        <v>33</v>
      </c>
      <c r="H28046" s="31">
        <v>1</v>
      </c>
    </row>
    <row r="28047" spans="1:8">
      <c r="A28047" s="32">
        <v>44504</v>
      </c>
      <c r="B28047" s="1" t="s">
        <v>43</v>
      </c>
      <c r="C28047">
        <v>22083</v>
      </c>
      <c r="D28047">
        <v>932963</v>
      </c>
      <c r="E28047" s="31">
        <v>21826</v>
      </c>
      <c r="F28047">
        <v>202</v>
      </c>
      <c r="G28047" s="31">
        <v>55</v>
      </c>
      <c r="H28047" s="31">
        <v>0</v>
      </c>
    </row>
    <row r="28048" spans="1:8">
      <c r="A28048" s="32">
        <v>44504</v>
      </c>
      <c r="B28048" s="1" t="s">
        <v>44</v>
      </c>
      <c r="C28048">
        <v>5744</v>
      </c>
      <c r="D28048">
        <v>197624</v>
      </c>
      <c r="E28048" s="31">
        <v>5617</v>
      </c>
      <c r="F28048">
        <v>93</v>
      </c>
      <c r="G28048" s="31">
        <v>34</v>
      </c>
      <c r="H28048" s="31">
        <v>0</v>
      </c>
    </row>
    <row r="28049" spans="1:8">
      <c r="A28049" s="32">
        <v>44504</v>
      </c>
      <c r="B28049" s="1" t="s">
        <v>45</v>
      </c>
      <c r="C28049">
        <v>3287</v>
      </c>
      <c r="D28049">
        <v>108442</v>
      </c>
      <c r="E28049" s="31">
        <v>3218</v>
      </c>
      <c r="F28049">
        <v>65</v>
      </c>
      <c r="G28049" s="31">
        <v>4</v>
      </c>
      <c r="H28049" s="31">
        <v>0</v>
      </c>
    </row>
    <row r="28050" spans="1:8">
      <c r="A28050" s="32">
        <v>44504</v>
      </c>
      <c r="B28050" s="1" t="s">
        <v>46</v>
      </c>
      <c r="C28050">
        <v>4703</v>
      </c>
      <c r="D28050">
        <v>134977</v>
      </c>
      <c r="E28050" s="31">
        <v>4664</v>
      </c>
      <c r="F28050">
        <v>38</v>
      </c>
      <c r="G28050" s="31">
        <v>0</v>
      </c>
      <c r="H28050" s="31">
        <v>0</v>
      </c>
    </row>
    <row r="28051" spans="1:8">
      <c r="A28051" s="32">
        <v>44504</v>
      </c>
      <c r="B28051" s="1" t="s">
        <v>47</v>
      </c>
      <c r="C28051">
        <v>5391</v>
      </c>
      <c r="D28051">
        <v>159777</v>
      </c>
      <c r="E28051" s="31">
        <v>5268</v>
      </c>
      <c r="F28051">
        <v>82</v>
      </c>
      <c r="G28051" s="31">
        <v>41</v>
      </c>
      <c r="H28051" s="31">
        <v>0</v>
      </c>
    </row>
    <row r="28052" spans="1:8">
      <c r="A28052" s="32">
        <v>44504</v>
      </c>
      <c r="B28052" s="1" t="s">
        <v>48</v>
      </c>
      <c r="C28052">
        <v>4166</v>
      </c>
      <c r="D28052">
        <v>103172</v>
      </c>
      <c r="E28052" s="31">
        <v>4126</v>
      </c>
      <c r="F28052">
        <v>33</v>
      </c>
      <c r="G28052" s="31">
        <v>7</v>
      </c>
      <c r="H28052" s="31">
        <v>0</v>
      </c>
    </row>
    <row r="28053" spans="1:8">
      <c r="A28053" s="32">
        <v>44504</v>
      </c>
      <c r="B28053" s="1" t="s">
        <v>49</v>
      </c>
      <c r="C28053">
        <v>74456</v>
      </c>
      <c r="D28053">
        <v>1314117</v>
      </c>
      <c r="E28053" s="31">
        <v>73746</v>
      </c>
      <c r="F28053">
        <v>621</v>
      </c>
      <c r="G28053" s="31">
        <v>80</v>
      </c>
      <c r="H28053" s="31">
        <v>6</v>
      </c>
    </row>
    <row r="28054" spans="1:8">
      <c r="A28054" s="32">
        <v>44504</v>
      </c>
      <c r="B28054" s="1" t="s">
        <v>50</v>
      </c>
      <c r="C28054">
        <v>5858</v>
      </c>
      <c r="D28054">
        <v>109852</v>
      </c>
      <c r="E28054" s="31">
        <v>5870</v>
      </c>
      <c r="F28054">
        <v>30</v>
      </c>
      <c r="G28054" s="31">
        <v>11</v>
      </c>
      <c r="H28054" s="31">
        <v>0</v>
      </c>
    </row>
    <row r="28055" spans="1:8">
      <c r="A28055" s="32">
        <v>44504</v>
      </c>
      <c r="B28055" s="1" t="s">
        <v>51</v>
      </c>
      <c r="C28055">
        <v>6117</v>
      </c>
      <c r="D28055">
        <v>188461</v>
      </c>
      <c r="E28055" s="31">
        <v>6031</v>
      </c>
      <c r="F28055">
        <v>73</v>
      </c>
      <c r="G28055" s="31">
        <v>13</v>
      </c>
      <c r="H28055" s="31">
        <v>0</v>
      </c>
    </row>
    <row r="28056" spans="1:8">
      <c r="A28056" s="32">
        <v>44504</v>
      </c>
      <c r="B28056" s="1" t="s">
        <v>52</v>
      </c>
      <c r="C28056">
        <v>14392</v>
      </c>
      <c r="D28056">
        <v>124358</v>
      </c>
      <c r="E28056" s="31">
        <v>14251</v>
      </c>
      <c r="F28056">
        <v>136</v>
      </c>
      <c r="G28056" s="31">
        <v>5</v>
      </c>
      <c r="H28056" s="31">
        <v>1</v>
      </c>
    </row>
    <row r="28057" spans="1:8">
      <c r="A28057" s="32">
        <v>44504</v>
      </c>
      <c r="B28057" s="1" t="s">
        <v>53</v>
      </c>
      <c r="C28057">
        <v>8186</v>
      </c>
      <c r="D28057">
        <v>279169</v>
      </c>
      <c r="E28057" s="31">
        <v>8102</v>
      </c>
      <c r="F28057">
        <v>84</v>
      </c>
      <c r="G28057" s="31">
        <v>0</v>
      </c>
      <c r="H28057" s="31">
        <v>0</v>
      </c>
    </row>
    <row r="28058" spans="1:8">
      <c r="A28058" s="32">
        <v>44504</v>
      </c>
      <c r="B28058" s="1" t="s">
        <v>54</v>
      </c>
      <c r="C28058">
        <v>6151</v>
      </c>
      <c r="D28058">
        <v>73034</v>
      </c>
      <c r="E28058" s="31">
        <v>6088</v>
      </c>
      <c r="F28058">
        <v>41</v>
      </c>
      <c r="G28058" s="31">
        <v>6</v>
      </c>
      <c r="H28058" s="31">
        <v>0</v>
      </c>
    </row>
    <row r="28059" spans="1:8">
      <c r="A28059" s="32">
        <v>44504</v>
      </c>
      <c r="B28059" s="1" t="s">
        <v>55</v>
      </c>
      <c r="C28059">
        <v>9102</v>
      </c>
      <c r="D28059">
        <v>171584</v>
      </c>
      <c r="E28059" s="31">
        <v>9035</v>
      </c>
      <c r="F28059">
        <v>66</v>
      </c>
      <c r="G28059" s="31">
        <v>1</v>
      </c>
      <c r="H28059" s="31">
        <v>0</v>
      </c>
    </row>
    <row r="28060" spans="1:8">
      <c r="A28060" s="32">
        <v>44504</v>
      </c>
      <c r="B28060" s="1" t="s">
        <v>56</v>
      </c>
      <c r="C28060">
        <v>50251</v>
      </c>
      <c r="D28060">
        <v>410917</v>
      </c>
      <c r="E28060" s="31">
        <v>49743</v>
      </c>
      <c r="F28060">
        <v>396</v>
      </c>
      <c r="G28060" s="31">
        <v>90</v>
      </c>
      <c r="H28060" s="31">
        <v>0</v>
      </c>
    </row>
    <row r="28061" spans="1:8">
      <c r="A28061" s="32">
        <v>44505</v>
      </c>
      <c r="B28061" s="1" t="s">
        <v>7</v>
      </c>
      <c r="C28061">
        <v>60796</v>
      </c>
      <c r="D28061">
        <v>1168870</v>
      </c>
      <c r="E28061" s="31">
        <v>59238</v>
      </c>
      <c r="F28061">
        <v>1472</v>
      </c>
      <c r="G28061" s="31">
        <v>81</v>
      </c>
      <c r="H28061" s="31">
        <v>0</v>
      </c>
    </row>
    <row r="28062" spans="1:8">
      <c r="A28062" s="32">
        <v>44505</v>
      </c>
      <c r="B28062" s="1" t="s">
        <v>11</v>
      </c>
      <c r="C28062">
        <v>5895</v>
      </c>
      <c r="D28062">
        <v>95969</v>
      </c>
      <c r="E28062" s="31">
        <v>5852</v>
      </c>
      <c r="F28062">
        <v>38</v>
      </c>
      <c r="G28062" s="31">
        <v>5</v>
      </c>
      <c r="H28062" s="31">
        <v>1</v>
      </c>
    </row>
    <row r="28063" spans="1:8">
      <c r="A28063" s="32">
        <v>44505</v>
      </c>
      <c r="B28063" s="1" t="s">
        <v>12</v>
      </c>
      <c r="C28063">
        <v>3486</v>
      </c>
      <c r="D28063">
        <v>127134</v>
      </c>
      <c r="E28063" s="31">
        <v>3433</v>
      </c>
      <c r="F28063">
        <v>53</v>
      </c>
      <c r="G28063" s="31">
        <v>0</v>
      </c>
      <c r="H28063" s="31">
        <v>0</v>
      </c>
    </row>
    <row r="28064" spans="1:8">
      <c r="A28064" s="32">
        <v>44505</v>
      </c>
      <c r="B28064" s="1" t="s">
        <v>13</v>
      </c>
      <c r="C28064">
        <v>16270</v>
      </c>
      <c r="D28064">
        <v>249913</v>
      </c>
      <c r="E28064" s="31">
        <v>16139</v>
      </c>
      <c r="F28064">
        <v>118</v>
      </c>
      <c r="G28064" s="31">
        <v>12</v>
      </c>
      <c r="H28064" s="31">
        <v>1</v>
      </c>
    </row>
    <row r="28065" spans="1:8">
      <c r="A28065" s="32">
        <v>44505</v>
      </c>
      <c r="B28065" s="1" t="s">
        <v>14</v>
      </c>
      <c r="C28065">
        <v>1909</v>
      </c>
      <c r="D28065">
        <v>26983</v>
      </c>
      <c r="E28065" s="31">
        <v>1876</v>
      </c>
      <c r="F28065">
        <v>27</v>
      </c>
      <c r="G28065" s="31">
        <v>6</v>
      </c>
      <c r="H28065" s="31">
        <v>0</v>
      </c>
    </row>
    <row r="28066" spans="1:8">
      <c r="A28066" s="32">
        <v>44505</v>
      </c>
      <c r="B28066" s="1" t="s">
        <v>15</v>
      </c>
      <c r="C28066">
        <v>3551</v>
      </c>
      <c r="D28066">
        <v>104469</v>
      </c>
      <c r="E28066" s="31">
        <v>3490</v>
      </c>
      <c r="F28066">
        <v>56</v>
      </c>
      <c r="G28066" s="31">
        <v>5</v>
      </c>
      <c r="H28066" s="31">
        <v>0</v>
      </c>
    </row>
    <row r="28067" spans="1:8">
      <c r="A28067" s="32">
        <v>44505</v>
      </c>
      <c r="B28067" s="1" t="s">
        <v>16</v>
      </c>
      <c r="C28067">
        <v>9484</v>
      </c>
      <c r="D28067">
        <v>432112</v>
      </c>
      <c r="E28067" s="31">
        <v>9305</v>
      </c>
      <c r="F28067">
        <v>175</v>
      </c>
      <c r="G28067" s="31">
        <v>4</v>
      </c>
      <c r="H28067" s="31">
        <v>2</v>
      </c>
    </row>
    <row r="28068" spans="1:8">
      <c r="A28068" s="32">
        <v>44505</v>
      </c>
      <c r="B28068" s="1" t="s">
        <v>17</v>
      </c>
      <c r="C28068">
        <v>24407</v>
      </c>
      <c r="D28068">
        <v>40491</v>
      </c>
      <c r="E28068" s="31">
        <v>24171</v>
      </c>
      <c r="F28068">
        <v>218</v>
      </c>
      <c r="G28068" s="31">
        <v>18</v>
      </c>
      <c r="H28068" s="31">
        <v>1</v>
      </c>
    </row>
    <row r="28069" spans="1:8">
      <c r="A28069" s="32">
        <v>44505</v>
      </c>
      <c r="B28069" s="1" t="s">
        <v>18</v>
      </c>
      <c r="C28069">
        <v>15450</v>
      </c>
      <c r="D28069">
        <v>499582</v>
      </c>
      <c r="E28069" s="31">
        <v>15322</v>
      </c>
      <c r="F28069">
        <v>116</v>
      </c>
      <c r="G28069" s="31">
        <v>12</v>
      </c>
      <c r="H28069" s="31">
        <v>1</v>
      </c>
    </row>
    <row r="28070" spans="1:8">
      <c r="A28070" s="32">
        <v>44505</v>
      </c>
      <c r="B28070" s="1" t="s">
        <v>19</v>
      </c>
      <c r="C28070">
        <v>16806</v>
      </c>
      <c r="D28070">
        <v>315919</v>
      </c>
      <c r="E28070" s="31">
        <v>16574</v>
      </c>
      <c r="F28070">
        <v>176</v>
      </c>
      <c r="G28070" s="31">
        <v>56</v>
      </c>
      <c r="H28070" s="31">
        <v>0</v>
      </c>
    </row>
    <row r="28071" spans="1:8">
      <c r="A28071" s="32">
        <v>44505</v>
      </c>
      <c r="B28071" s="1" t="s">
        <v>20</v>
      </c>
      <c r="C28071">
        <v>115642</v>
      </c>
      <c r="D28071">
        <v>1528554</v>
      </c>
      <c r="E28071" s="31">
        <v>114479</v>
      </c>
      <c r="F28071">
        <v>1047</v>
      </c>
      <c r="G28071" s="31">
        <v>116</v>
      </c>
      <c r="H28071" s="31">
        <v>13</v>
      </c>
    </row>
    <row r="28072" spans="1:8">
      <c r="A28072" s="32">
        <v>44505</v>
      </c>
      <c r="B28072" s="1" t="s">
        <v>21</v>
      </c>
      <c r="C28072">
        <v>100352</v>
      </c>
      <c r="D28072">
        <v>1131316</v>
      </c>
      <c r="E28072" s="31">
        <v>99240</v>
      </c>
      <c r="F28072">
        <v>1026</v>
      </c>
      <c r="G28072" s="31">
        <v>80</v>
      </c>
      <c r="H28072" s="31">
        <v>1</v>
      </c>
    </row>
    <row r="28073" spans="1:8">
      <c r="A28073" s="32">
        <v>44505</v>
      </c>
      <c r="B28073" s="1" t="s">
        <v>22</v>
      </c>
      <c r="C28073">
        <v>381746</v>
      </c>
      <c r="D28073">
        <v>3847344</v>
      </c>
      <c r="E28073" s="31">
        <v>378339</v>
      </c>
      <c r="F28073">
        <v>3155</v>
      </c>
      <c r="G28073" s="31">
        <v>252</v>
      </c>
      <c r="H28073" s="31">
        <v>12</v>
      </c>
    </row>
    <row r="28074" spans="1:8">
      <c r="A28074" s="32">
        <v>44505</v>
      </c>
      <c r="B28074" s="1" t="s">
        <v>23</v>
      </c>
      <c r="C28074">
        <v>168951</v>
      </c>
      <c r="D28074">
        <v>1684739</v>
      </c>
      <c r="E28074" s="31">
        <v>167532</v>
      </c>
      <c r="F28074">
        <v>1308</v>
      </c>
      <c r="G28074" s="31">
        <v>111</v>
      </c>
      <c r="H28074" s="31">
        <v>8</v>
      </c>
    </row>
    <row r="28075" spans="1:8">
      <c r="A28075" s="32">
        <v>44505</v>
      </c>
      <c r="B28075" s="1" t="s">
        <v>24</v>
      </c>
      <c r="C28075">
        <v>7996</v>
      </c>
      <c r="D28075">
        <v>296769</v>
      </c>
      <c r="E28075" s="31">
        <v>7925</v>
      </c>
      <c r="F28075">
        <v>61</v>
      </c>
      <c r="G28075" s="31">
        <v>10</v>
      </c>
      <c r="H28075" s="31">
        <v>0</v>
      </c>
    </row>
    <row r="28076" spans="1:8">
      <c r="A28076" s="32">
        <v>44505</v>
      </c>
      <c r="B28076" s="1" t="s">
        <v>25</v>
      </c>
      <c r="C28076">
        <v>4867</v>
      </c>
      <c r="D28076">
        <v>121480</v>
      </c>
      <c r="E28076" s="31">
        <v>4808</v>
      </c>
      <c r="F28076">
        <v>52</v>
      </c>
      <c r="G28076" s="31">
        <v>7</v>
      </c>
      <c r="H28076" s="31">
        <v>0</v>
      </c>
    </row>
    <row r="28077" spans="1:8">
      <c r="A28077" s="32">
        <v>44505</v>
      </c>
      <c r="B28077" s="1" t="s">
        <v>26</v>
      </c>
      <c r="C28077">
        <v>7963</v>
      </c>
      <c r="D28077">
        <v>201900</v>
      </c>
      <c r="E28077" s="31">
        <v>7808</v>
      </c>
      <c r="F28077">
        <v>129</v>
      </c>
      <c r="G28077" s="31">
        <v>5</v>
      </c>
      <c r="H28077" s="31">
        <v>0</v>
      </c>
    </row>
    <row r="28078" spans="1:8">
      <c r="A28078" s="32">
        <v>44505</v>
      </c>
      <c r="B28078" s="1" t="s">
        <v>27</v>
      </c>
      <c r="C28078">
        <v>3113</v>
      </c>
      <c r="D28078">
        <v>121283</v>
      </c>
      <c r="E28078" s="31">
        <v>3069</v>
      </c>
      <c r="F28078">
        <v>38</v>
      </c>
      <c r="G28078" s="31">
        <v>6</v>
      </c>
      <c r="H28078" s="31">
        <v>0</v>
      </c>
    </row>
    <row r="28079" spans="1:8">
      <c r="A28079" s="32">
        <v>44505</v>
      </c>
      <c r="B28079" s="1" t="s">
        <v>28</v>
      </c>
      <c r="C28079">
        <v>5155</v>
      </c>
      <c r="D28079">
        <v>122749</v>
      </c>
      <c r="E28079" s="31">
        <v>5126</v>
      </c>
      <c r="F28079">
        <v>29</v>
      </c>
      <c r="G28079" s="31">
        <v>0</v>
      </c>
      <c r="H28079" s="31">
        <v>0</v>
      </c>
    </row>
    <row r="28080" spans="1:8">
      <c r="A28080" s="32">
        <v>44505</v>
      </c>
      <c r="B28080" s="1" t="s">
        <v>29</v>
      </c>
      <c r="C28080">
        <v>8876</v>
      </c>
      <c r="D28080">
        <v>336607</v>
      </c>
      <c r="E28080" s="31">
        <v>8828</v>
      </c>
      <c r="F28080">
        <v>97</v>
      </c>
      <c r="G28080" s="31">
        <v>7</v>
      </c>
      <c r="H28080" s="31">
        <v>0</v>
      </c>
    </row>
    <row r="28081" spans="1:8">
      <c r="A28081" s="32">
        <v>44505</v>
      </c>
      <c r="B28081" s="1" t="s">
        <v>30</v>
      </c>
      <c r="C28081">
        <v>19187</v>
      </c>
      <c r="D28081">
        <v>433060</v>
      </c>
      <c r="E28081" s="31">
        <v>18869</v>
      </c>
      <c r="F28081">
        <v>218</v>
      </c>
      <c r="G28081" s="31">
        <v>83</v>
      </c>
      <c r="H28081" s="31">
        <v>1</v>
      </c>
    </row>
    <row r="28082" spans="1:8">
      <c r="A28082" s="32">
        <v>44505</v>
      </c>
      <c r="B28082" s="1" t="s">
        <v>31</v>
      </c>
      <c r="C28082">
        <v>26755</v>
      </c>
      <c r="D28082">
        <v>656577</v>
      </c>
      <c r="E28082" s="31">
        <v>26530</v>
      </c>
      <c r="F28082">
        <v>209</v>
      </c>
      <c r="G28082" s="31">
        <v>14</v>
      </c>
      <c r="H28082" s="31">
        <v>0</v>
      </c>
    </row>
    <row r="28083" spans="1:8">
      <c r="A28083" s="32">
        <v>44505</v>
      </c>
      <c r="B28083" s="1" t="s">
        <v>32</v>
      </c>
      <c r="C28083">
        <v>106394</v>
      </c>
      <c r="D28083">
        <v>1387373</v>
      </c>
      <c r="E28083" s="31">
        <v>105121</v>
      </c>
      <c r="F28083">
        <v>1156</v>
      </c>
      <c r="G28083" s="31">
        <v>117</v>
      </c>
      <c r="H28083" s="31">
        <v>4</v>
      </c>
    </row>
    <row r="28084" spans="1:8">
      <c r="A28084" s="32">
        <v>44505</v>
      </c>
      <c r="B28084" s="1" t="s">
        <v>33</v>
      </c>
      <c r="C28084">
        <v>14806</v>
      </c>
      <c r="D28084">
        <v>248524</v>
      </c>
      <c r="E28084" s="31">
        <v>14942</v>
      </c>
      <c r="F28084">
        <v>163</v>
      </c>
      <c r="G28084" s="31">
        <v>26</v>
      </c>
      <c r="H28084" s="31">
        <v>0</v>
      </c>
    </row>
    <row r="28085" spans="1:8">
      <c r="A28085" s="32">
        <v>44505</v>
      </c>
      <c r="B28085" s="1" t="s">
        <v>34</v>
      </c>
      <c r="C28085">
        <v>12412</v>
      </c>
      <c r="D28085">
        <v>272109</v>
      </c>
      <c r="E28085" s="31">
        <v>12292</v>
      </c>
      <c r="F28085">
        <v>103</v>
      </c>
      <c r="G28085" s="31">
        <v>17</v>
      </c>
      <c r="H28085" s="31">
        <v>0</v>
      </c>
    </row>
    <row r="28086" spans="1:8">
      <c r="A28086" s="32">
        <v>44505</v>
      </c>
      <c r="B28086" s="1" t="s">
        <v>35</v>
      </c>
      <c r="C28086">
        <v>35900</v>
      </c>
      <c r="D28086">
        <v>440012</v>
      </c>
      <c r="E28086" s="31">
        <v>35563</v>
      </c>
      <c r="F28086">
        <v>291</v>
      </c>
      <c r="G28086" s="31">
        <v>41</v>
      </c>
      <c r="H28086" s="31">
        <v>0</v>
      </c>
    </row>
    <row r="28087" spans="1:8">
      <c r="A28087" s="32">
        <v>44505</v>
      </c>
      <c r="B28087" s="1" t="s">
        <v>36</v>
      </c>
      <c r="C28087">
        <v>202614</v>
      </c>
      <c r="D28087">
        <v>3766041</v>
      </c>
      <c r="E28087" s="31">
        <v>197729</v>
      </c>
      <c r="F28087">
        <v>3053</v>
      </c>
      <c r="G28087" s="31">
        <v>401</v>
      </c>
      <c r="H28087" s="31">
        <v>41</v>
      </c>
    </row>
    <row r="28088" spans="1:8">
      <c r="A28088" s="32">
        <v>44505</v>
      </c>
      <c r="B28088" s="1" t="s">
        <v>37</v>
      </c>
      <c r="C28088">
        <v>78507</v>
      </c>
      <c r="D28088">
        <v>789242</v>
      </c>
      <c r="E28088" s="31">
        <v>76953</v>
      </c>
      <c r="F28088">
        <v>1396</v>
      </c>
      <c r="G28088" s="31">
        <v>158</v>
      </c>
      <c r="H28088" s="31">
        <v>3</v>
      </c>
    </row>
    <row r="28089" spans="1:8">
      <c r="A28089" s="32">
        <v>44505</v>
      </c>
      <c r="B28089" s="1" t="s">
        <v>38</v>
      </c>
      <c r="C28089">
        <v>15901</v>
      </c>
      <c r="D28089">
        <v>262798</v>
      </c>
      <c r="E28089" s="31">
        <v>15715</v>
      </c>
      <c r="F28089">
        <v>149</v>
      </c>
      <c r="G28089" s="31">
        <v>37</v>
      </c>
      <c r="H28089" s="31">
        <v>0</v>
      </c>
    </row>
    <row r="28090" spans="1:8">
      <c r="A28090" s="32">
        <v>44505</v>
      </c>
      <c r="B28090" s="1" t="s">
        <v>39</v>
      </c>
      <c r="C28090">
        <v>5295</v>
      </c>
      <c r="D28090">
        <v>66606</v>
      </c>
      <c r="E28090" s="31">
        <v>5125</v>
      </c>
      <c r="F28090">
        <v>62</v>
      </c>
      <c r="G28090" s="31">
        <v>3</v>
      </c>
      <c r="H28090" s="31">
        <v>0</v>
      </c>
    </row>
    <row r="28091" spans="1:8">
      <c r="A28091" s="32">
        <v>44505</v>
      </c>
      <c r="B28091" s="1" t="s">
        <v>40</v>
      </c>
      <c r="C28091">
        <v>1668</v>
      </c>
      <c r="D28091">
        <v>155239</v>
      </c>
      <c r="E28091" s="31">
        <v>1636</v>
      </c>
      <c r="F28091">
        <v>5</v>
      </c>
      <c r="G28091" s="31">
        <v>2</v>
      </c>
      <c r="H28091" s="31">
        <v>0</v>
      </c>
    </row>
    <row r="28092" spans="1:8">
      <c r="A28092" s="32">
        <v>44505</v>
      </c>
      <c r="B28092" s="1" t="s">
        <v>41</v>
      </c>
      <c r="C28092">
        <v>1726</v>
      </c>
      <c r="D28092">
        <v>59148</v>
      </c>
      <c r="E28092" s="31">
        <v>1675</v>
      </c>
      <c r="F28092">
        <v>5</v>
      </c>
      <c r="G28092" s="31">
        <v>46</v>
      </c>
      <c r="H28092" s="31">
        <v>1</v>
      </c>
    </row>
    <row r="28093" spans="1:8">
      <c r="A28093" s="32">
        <v>44505</v>
      </c>
      <c r="B28093" s="1" t="s">
        <v>42</v>
      </c>
      <c r="C28093">
        <v>15362</v>
      </c>
      <c r="D28093">
        <v>283975</v>
      </c>
      <c r="E28093" s="31">
        <v>15131</v>
      </c>
      <c r="F28093">
        <v>136</v>
      </c>
      <c r="G28093" s="31">
        <v>63</v>
      </c>
      <c r="H28093" s="31">
        <v>1</v>
      </c>
    </row>
    <row r="28094" spans="1:8">
      <c r="A28094" s="32">
        <v>44505</v>
      </c>
      <c r="B28094" s="1" t="s">
        <v>43</v>
      </c>
      <c r="C28094">
        <v>22086</v>
      </c>
      <c r="D28094">
        <v>932963</v>
      </c>
      <c r="E28094" s="31">
        <v>21826</v>
      </c>
      <c r="F28094">
        <v>202</v>
      </c>
      <c r="G28094" s="31">
        <v>58</v>
      </c>
      <c r="H28094" s="31">
        <v>0</v>
      </c>
    </row>
    <row r="28095" spans="1:8">
      <c r="A28095" s="32">
        <v>44505</v>
      </c>
      <c r="B28095" s="1" t="s">
        <v>44</v>
      </c>
      <c r="C28095">
        <v>5751</v>
      </c>
      <c r="D28095">
        <v>197624</v>
      </c>
      <c r="E28095" s="31">
        <v>5619</v>
      </c>
      <c r="F28095">
        <v>93</v>
      </c>
      <c r="G28095" s="31">
        <v>39</v>
      </c>
      <c r="H28095" s="31">
        <v>0</v>
      </c>
    </row>
    <row r="28096" spans="1:8">
      <c r="A28096" s="32">
        <v>44505</v>
      </c>
      <c r="B28096" s="1" t="s">
        <v>45</v>
      </c>
      <c r="C28096">
        <v>3287</v>
      </c>
      <c r="D28096">
        <v>108791</v>
      </c>
      <c r="E28096" s="31">
        <v>3219</v>
      </c>
      <c r="F28096">
        <v>65</v>
      </c>
      <c r="G28096" s="31">
        <v>3</v>
      </c>
      <c r="H28096" s="31">
        <v>0</v>
      </c>
    </row>
    <row r="28097" spans="1:8">
      <c r="A28097" s="32">
        <v>44505</v>
      </c>
      <c r="B28097" s="1" t="s">
        <v>46</v>
      </c>
      <c r="C28097">
        <v>4703</v>
      </c>
      <c r="D28097">
        <v>135089</v>
      </c>
      <c r="E28097" s="31">
        <v>4664</v>
      </c>
      <c r="F28097">
        <v>38</v>
      </c>
      <c r="G28097" s="31">
        <v>0</v>
      </c>
      <c r="H28097" s="31">
        <v>0</v>
      </c>
    </row>
    <row r="28098" spans="1:8">
      <c r="A28098" s="32">
        <v>44505</v>
      </c>
      <c r="B28098" s="1" t="s">
        <v>47</v>
      </c>
      <c r="C28098">
        <v>5396</v>
      </c>
      <c r="D28098">
        <v>161725</v>
      </c>
      <c r="E28098" s="31">
        <v>5274</v>
      </c>
      <c r="F28098">
        <v>82</v>
      </c>
      <c r="G28098" s="31">
        <v>40</v>
      </c>
      <c r="H28098" s="31">
        <v>0</v>
      </c>
    </row>
    <row r="28099" spans="1:8">
      <c r="A28099" s="32">
        <v>44505</v>
      </c>
      <c r="B28099" s="1" t="s">
        <v>48</v>
      </c>
      <c r="C28099">
        <v>4166</v>
      </c>
      <c r="D28099">
        <v>103172</v>
      </c>
      <c r="E28099" s="31">
        <v>4126</v>
      </c>
      <c r="F28099">
        <v>33</v>
      </c>
      <c r="G28099" s="31">
        <v>7</v>
      </c>
      <c r="H28099" s="31">
        <v>0</v>
      </c>
    </row>
    <row r="28100" spans="1:8">
      <c r="A28100" s="32">
        <v>44505</v>
      </c>
      <c r="B28100" s="1" t="s">
        <v>49</v>
      </c>
      <c r="C28100">
        <v>74461</v>
      </c>
      <c r="D28100">
        <v>1317052</v>
      </c>
      <c r="E28100" s="31">
        <v>73753</v>
      </c>
      <c r="F28100">
        <v>622</v>
      </c>
      <c r="G28100" s="31">
        <v>82</v>
      </c>
      <c r="H28100" s="31">
        <v>6</v>
      </c>
    </row>
    <row r="28101" spans="1:8">
      <c r="A28101" s="32">
        <v>44505</v>
      </c>
      <c r="B28101" s="1" t="s">
        <v>50</v>
      </c>
      <c r="C28101">
        <v>5858</v>
      </c>
      <c r="D28101">
        <v>110143</v>
      </c>
      <c r="E28101" s="31">
        <v>5873</v>
      </c>
      <c r="F28101">
        <v>30</v>
      </c>
      <c r="G28101" s="31">
        <v>9</v>
      </c>
      <c r="H28101" s="31">
        <v>0</v>
      </c>
    </row>
    <row r="28102" spans="1:8">
      <c r="A28102" s="32">
        <v>44505</v>
      </c>
      <c r="B28102" s="1" t="s">
        <v>51</v>
      </c>
      <c r="C28102">
        <v>6118</v>
      </c>
      <c r="D28102">
        <v>188868</v>
      </c>
      <c r="E28102" s="31">
        <v>6034</v>
      </c>
      <c r="F28102">
        <v>73</v>
      </c>
      <c r="G28102" s="31">
        <v>12</v>
      </c>
      <c r="H28102" s="31">
        <v>0</v>
      </c>
    </row>
    <row r="28103" spans="1:8">
      <c r="A28103" s="32">
        <v>44505</v>
      </c>
      <c r="B28103" s="1" t="s">
        <v>52</v>
      </c>
      <c r="C28103">
        <v>14395</v>
      </c>
      <c r="D28103">
        <v>124358</v>
      </c>
      <c r="E28103" s="31">
        <v>14255</v>
      </c>
      <c r="F28103">
        <v>136</v>
      </c>
      <c r="G28103" s="31">
        <v>4</v>
      </c>
      <c r="H28103" s="31">
        <v>1</v>
      </c>
    </row>
    <row r="28104" spans="1:8">
      <c r="A28104" s="32">
        <v>44505</v>
      </c>
      <c r="B28104" s="1" t="s">
        <v>53</v>
      </c>
      <c r="C28104">
        <v>8186</v>
      </c>
      <c r="D28104">
        <v>279895</v>
      </c>
      <c r="E28104" s="31">
        <v>8102</v>
      </c>
      <c r="F28104">
        <v>84</v>
      </c>
      <c r="G28104" s="31">
        <v>0</v>
      </c>
      <c r="H28104" s="31">
        <v>0</v>
      </c>
    </row>
    <row r="28105" spans="1:8">
      <c r="A28105" s="32">
        <v>44505</v>
      </c>
      <c r="B28105" s="1" t="s">
        <v>54</v>
      </c>
      <c r="C28105">
        <v>6151</v>
      </c>
      <c r="D28105">
        <v>73035</v>
      </c>
      <c r="E28105" s="31">
        <v>6088</v>
      </c>
      <c r="F28105">
        <v>41</v>
      </c>
      <c r="G28105" s="31">
        <v>6</v>
      </c>
      <c r="H28105" s="31">
        <v>0</v>
      </c>
    </row>
    <row r="28106" spans="1:8">
      <c r="A28106" s="32">
        <v>44505</v>
      </c>
      <c r="B28106" s="1" t="s">
        <v>55</v>
      </c>
      <c r="C28106">
        <v>9102</v>
      </c>
      <c r="D28106">
        <v>171720</v>
      </c>
      <c r="E28106" s="31">
        <v>9035</v>
      </c>
      <c r="F28106">
        <v>66</v>
      </c>
      <c r="G28106" s="31">
        <v>1</v>
      </c>
      <c r="H28106" s="31">
        <v>0</v>
      </c>
    </row>
    <row r="28107" spans="1:8">
      <c r="A28107" s="32">
        <v>44505</v>
      </c>
      <c r="B28107" s="1" t="s">
        <v>56</v>
      </c>
      <c r="C28107">
        <v>50266</v>
      </c>
      <c r="D28107">
        <v>411548</v>
      </c>
      <c r="E28107" s="31">
        <v>49750</v>
      </c>
      <c r="F28107">
        <v>396</v>
      </c>
      <c r="G28107" s="31">
        <v>98</v>
      </c>
      <c r="H28107" s="31">
        <v>2</v>
      </c>
    </row>
    <row r="28108" spans="1:8">
      <c r="A28108" s="32">
        <v>44506</v>
      </c>
      <c r="B28108" s="1" t="s">
        <v>7</v>
      </c>
      <c r="C28108">
        <v>60809</v>
      </c>
      <c r="D28108">
        <v>1171563</v>
      </c>
      <c r="E28108" s="31">
        <v>59245</v>
      </c>
      <c r="F28108">
        <v>1472</v>
      </c>
      <c r="G28108" s="31">
        <v>86</v>
      </c>
      <c r="H28108" s="31">
        <v>0</v>
      </c>
    </row>
    <row r="28109" spans="1:8">
      <c r="A28109" s="32">
        <v>44506</v>
      </c>
      <c r="B28109" s="1" t="s">
        <v>11</v>
      </c>
      <c r="C28109">
        <v>5895</v>
      </c>
      <c r="D28109">
        <v>96030</v>
      </c>
      <c r="E28109" s="31">
        <v>5853</v>
      </c>
      <c r="F28109">
        <v>38</v>
      </c>
      <c r="G28109" s="31">
        <v>4</v>
      </c>
      <c r="H28109" s="31">
        <v>1</v>
      </c>
    </row>
    <row r="28110" spans="1:8">
      <c r="A28110" s="32">
        <v>44506</v>
      </c>
      <c r="B28110" s="1" t="s">
        <v>12</v>
      </c>
      <c r="C28110">
        <v>3486</v>
      </c>
      <c r="D28110">
        <v>127134</v>
      </c>
      <c r="E28110" s="31">
        <v>3433</v>
      </c>
      <c r="F28110">
        <v>53</v>
      </c>
      <c r="G28110" s="31">
        <v>0</v>
      </c>
      <c r="H28110" s="31">
        <v>0</v>
      </c>
    </row>
    <row r="28111" spans="1:8">
      <c r="A28111" s="32">
        <v>44506</v>
      </c>
      <c r="B28111" s="1" t="s">
        <v>13</v>
      </c>
      <c r="C28111">
        <v>16273</v>
      </c>
      <c r="D28111">
        <v>250317</v>
      </c>
      <c r="E28111" s="31">
        <v>16139</v>
      </c>
      <c r="F28111">
        <v>118</v>
      </c>
      <c r="G28111" s="31">
        <v>13</v>
      </c>
      <c r="H28111" s="31">
        <v>1</v>
      </c>
    </row>
    <row r="28112" spans="1:8">
      <c r="A28112" s="32">
        <v>44506</v>
      </c>
      <c r="B28112" s="1" t="s">
        <v>14</v>
      </c>
      <c r="C28112">
        <v>1909</v>
      </c>
      <c r="D28112">
        <v>26983</v>
      </c>
      <c r="E28112" s="31">
        <v>1876</v>
      </c>
      <c r="F28112">
        <v>27</v>
      </c>
      <c r="G28112" s="31">
        <v>6</v>
      </c>
      <c r="H28112" s="31">
        <v>0</v>
      </c>
    </row>
    <row r="28113" spans="1:8">
      <c r="A28113" s="32">
        <v>44506</v>
      </c>
      <c r="B28113" s="1" t="s">
        <v>15</v>
      </c>
      <c r="C28113">
        <v>3551</v>
      </c>
      <c r="D28113">
        <v>104469</v>
      </c>
      <c r="E28113" s="31">
        <v>3490</v>
      </c>
      <c r="F28113">
        <v>56</v>
      </c>
      <c r="G28113" s="31">
        <v>5</v>
      </c>
      <c r="H28113" s="31">
        <v>0</v>
      </c>
    </row>
    <row r="28114" spans="1:8">
      <c r="A28114" s="32">
        <v>44506</v>
      </c>
      <c r="B28114" s="1" t="s">
        <v>16</v>
      </c>
      <c r="C28114">
        <v>9484</v>
      </c>
      <c r="D28114">
        <v>432658</v>
      </c>
      <c r="E28114" s="31">
        <v>9305</v>
      </c>
      <c r="F28114">
        <v>175</v>
      </c>
      <c r="G28114" s="31">
        <v>4</v>
      </c>
      <c r="H28114" s="31">
        <v>2</v>
      </c>
    </row>
    <row r="28115" spans="1:8">
      <c r="A28115" s="32">
        <v>44506</v>
      </c>
      <c r="B28115" s="1" t="s">
        <v>17</v>
      </c>
      <c r="C28115">
        <v>24409</v>
      </c>
      <c r="D28115">
        <v>40491</v>
      </c>
      <c r="E28115" s="31">
        <v>24171</v>
      </c>
      <c r="F28115">
        <v>218</v>
      </c>
      <c r="G28115" s="31">
        <v>20</v>
      </c>
      <c r="H28115" s="31">
        <v>1</v>
      </c>
    </row>
    <row r="28116" spans="1:8">
      <c r="A28116" s="32">
        <v>44506</v>
      </c>
      <c r="B28116" s="1" t="s">
        <v>18</v>
      </c>
      <c r="C28116">
        <v>15455</v>
      </c>
      <c r="D28116">
        <v>500140</v>
      </c>
      <c r="E28116" s="31">
        <v>15324</v>
      </c>
      <c r="F28116">
        <v>116</v>
      </c>
      <c r="G28116" s="31">
        <v>15</v>
      </c>
      <c r="H28116" s="31">
        <v>1</v>
      </c>
    </row>
    <row r="28117" spans="1:8">
      <c r="A28117" s="32">
        <v>44506</v>
      </c>
      <c r="B28117" s="1" t="s">
        <v>19</v>
      </c>
      <c r="C28117">
        <v>16808</v>
      </c>
      <c r="D28117">
        <v>315919</v>
      </c>
      <c r="E28117" s="31">
        <v>16580</v>
      </c>
      <c r="F28117">
        <v>176</v>
      </c>
      <c r="G28117" s="31">
        <v>52</v>
      </c>
      <c r="H28117" s="31">
        <v>0</v>
      </c>
    </row>
    <row r="28118" spans="1:8">
      <c r="A28118" s="32">
        <v>44506</v>
      </c>
      <c r="B28118" s="1" t="s">
        <v>20</v>
      </c>
      <c r="C28118">
        <v>115648</v>
      </c>
      <c r="D28118">
        <v>1531224</v>
      </c>
      <c r="E28118" s="31">
        <v>114501</v>
      </c>
      <c r="F28118">
        <v>1047</v>
      </c>
      <c r="G28118" s="31">
        <v>100</v>
      </c>
      <c r="H28118" s="31">
        <v>12</v>
      </c>
    </row>
    <row r="28119" spans="1:8">
      <c r="A28119" s="32">
        <v>44506</v>
      </c>
      <c r="B28119" s="1" t="s">
        <v>21</v>
      </c>
      <c r="C28119">
        <v>100362</v>
      </c>
      <c r="D28119">
        <v>1134011</v>
      </c>
      <c r="E28119" s="31">
        <v>99249</v>
      </c>
      <c r="F28119">
        <v>1026</v>
      </c>
      <c r="G28119" s="31">
        <v>77</v>
      </c>
      <c r="H28119" s="31">
        <v>1</v>
      </c>
    </row>
    <row r="28120" spans="1:8">
      <c r="A28120" s="32">
        <v>44506</v>
      </c>
      <c r="B28120" s="1" t="s">
        <v>22</v>
      </c>
      <c r="C28120">
        <v>381775</v>
      </c>
      <c r="D28120">
        <v>3852591</v>
      </c>
      <c r="E28120" s="31">
        <v>378355</v>
      </c>
      <c r="F28120">
        <v>3155</v>
      </c>
      <c r="G28120" s="31">
        <v>265</v>
      </c>
      <c r="H28120" s="31">
        <v>12</v>
      </c>
    </row>
    <row r="28121" spans="1:8">
      <c r="A28121" s="32">
        <v>44506</v>
      </c>
      <c r="B28121" s="1" t="s">
        <v>23</v>
      </c>
      <c r="C28121">
        <v>168965</v>
      </c>
      <c r="D28121">
        <v>1684739</v>
      </c>
      <c r="E28121" s="31">
        <v>167545</v>
      </c>
      <c r="F28121">
        <v>1310</v>
      </c>
      <c r="G28121" s="31">
        <v>110</v>
      </c>
      <c r="H28121" s="31">
        <v>8</v>
      </c>
    </row>
    <row r="28122" spans="1:8">
      <c r="A28122" s="32">
        <v>44506</v>
      </c>
      <c r="B28122" s="1" t="s">
        <v>24</v>
      </c>
      <c r="C28122">
        <v>7999</v>
      </c>
      <c r="D28122">
        <v>296784</v>
      </c>
      <c r="E28122" s="31">
        <v>7925</v>
      </c>
      <c r="F28122">
        <v>61</v>
      </c>
      <c r="G28122" s="31">
        <v>13</v>
      </c>
      <c r="H28122" s="31">
        <v>0</v>
      </c>
    </row>
    <row r="28123" spans="1:8">
      <c r="A28123" s="32">
        <v>44506</v>
      </c>
      <c r="B28123" s="1" t="s">
        <v>25</v>
      </c>
      <c r="C28123">
        <v>4867</v>
      </c>
      <c r="D28123">
        <v>121480</v>
      </c>
      <c r="E28123" s="31">
        <v>4811</v>
      </c>
      <c r="F28123">
        <v>52</v>
      </c>
      <c r="G28123" s="31">
        <v>4</v>
      </c>
      <c r="H28123" s="31">
        <v>0</v>
      </c>
    </row>
    <row r="28124" spans="1:8">
      <c r="A28124" s="32">
        <v>44506</v>
      </c>
      <c r="B28124" s="1" t="s">
        <v>26</v>
      </c>
      <c r="C28124">
        <v>7963</v>
      </c>
      <c r="D28124">
        <v>202269</v>
      </c>
      <c r="E28124" s="31">
        <v>7810</v>
      </c>
      <c r="F28124">
        <v>129</v>
      </c>
      <c r="G28124" s="31">
        <v>3</v>
      </c>
      <c r="H28124" s="31">
        <v>0</v>
      </c>
    </row>
    <row r="28125" spans="1:8">
      <c r="A28125" s="32">
        <v>44506</v>
      </c>
      <c r="B28125" s="1" t="s">
        <v>27</v>
      </c>
      <c r="C28125">
        <v>3113</v>
      </c>
      <c r="D28125">
        <v>121314</v>
      </c>
      <c r="E28125" s="31">
        <v>3070</v>
      </c>
      <c r="F28125">
        <v>38</v>
      </c>
      <c r="G28125" s="31">
        <v>5</v>
      </c>
      <c r="H28125" s="31">
        <v>0</v>
      </c>
    </row>
    <row r="28126" spans="1:8">
      <c r="A28126" s="32">
        <v>44506</v>
      </c>
      <c r="B28126" s="1" t="s">
        <v>28</v>
      </c>
      <c r="C28126">
        <v>5155</v>
      </c>
      <c r="D28126">
        <v>122749</v>
      </c>
      <c r="E28126" s="31">
        <v>5126</v>
      </c>
      <c r="F28126">
        <v>29</v>
      </c>
      <c r="G28126" s="31">
        <v>0</v>
      </c>
      <c r="H28126" s="31">
        <v>0</v>
      </c>
    </row>
    <row r="28127" spans="1:8">
      <c r="A28127" s="32">
        <v>44506</v>
      </c>
      <c r="B28127" s="1" t="s">
        <v>29</v>
      </c>
      <c r="C28127">
        <v>8877</v>
      </c>
      <c r="D28127">
        <v>336607</v>
      </c>
      <c r="E28127" s="31">
        <v>8828</v>
      </c>
      <c r="F28127">
        <v>97</v>
      </c>
      <c r="G28127" s="31">
        <v>8</v>
      </c>
      <c r="H28127" s="31">
        <v>0</v>
      </c>
    </row>
    <row r="28128" spans="1:8">
      <c r="A28128" s="32">
        <v>44506</v>
      </c>
      <c r="B28128" s="1" t="s">
        <v>30</v>
      </c>
      <c r="C28128">
        <v>19204</v>
      </c>
      <c r="D28128">
        <v>434341</v>
      </c>
      <c r="E28128" s="31">
        <v>18878</v>
      </c>
      <c r="F28128">
        <v>218</v>
      </c>
      <c r="G28128" s="31">
        <v>91</v>
      </c>
      <c r="H28128" s="31">
        <v>1</v>
      </c>
    </row>
    <row r="28129" spans="1:8">
      <c r="A28129" s="32">
        <v>44506</v>
      </c>
      <c r="B28129" s="1" t="s">
        <v>31</v>
      </c>
      <c r="C28129">
        <v>26758</v>
      </c>
      <c r="D28129">
        <v>656577</v>
      </c>
      <c r="E28129" s="31">
        <v>26530</v>
      </c>
      <c r="F28129">
        <v>209</v>
      </c>
      <c r="G28129" s="31">
        <v>12</v>
      </c>
      <c r="H28129" s="31">
        <v>0</v>
      </c>
    </row>
    <row r="28130" spans="1:8">
      <c r="A28130" s="32">
        <v>44506</v>
      </c>
      <c r="B28130" s="1" t="s">
        <v>32</v>
      </c>
      <c r="C28130">
        <v>106409</v>
      </c>
      <c r="D28130">
        <v>1387373</v>
      </c>
      <c r="E28130" s="31">
        <v>105142</v>
      </c>
      <c r="F28130">
        <v>1156</v>
      </c>
      <c r="G28130" s="31">
        <v>111</v>
      </c>
      <c r="H28130" s="31">
        <v>4</v>
      </c>
    </row>
    <row r="28131" spans="1:8">
      <c r="A28131" s="32">
        <v>44506</v>
      </c>
      <c r="B28131" s="1" t="s">
        <v>33</v>
      </c>
      <c r="C28131">
        <v>14808</v>
      </c>
      <c r="D28131">
        <v>248524</v>
      </c>
      <c r="E28131" s="31">
        <v>14944</v>
      </c>
      <c r="F28131">
        <v>163</v>
      </c>
      <c r="G28131" s="31">
        <v>26</v>
      </c>
      <c r="H28131" s="31">
        <v>0</v>
      </c>
    </row>
    <row r="28132" spans="1:8">
      <c r="A28132" s="32">
        <v>44506</v>
      </c>
      <c r="B28132" s="1" t="s">
        <v>34</v>
      </c>
      <c r="C28132">
        <v>12414</v>
      </c>
      <c r="D28132">
        <v>272591</v>
      </c>
      <c r="E28132" s="31">
        <v>12293</v>
      </c>
      <c r="F28132">
        <v>104</v>
      </c>
      <c r="G28132" s="31">
        <v>17</v>
      </c>
      <c r="H28132" s="31">
        <v>0</v>
      </c>
    </row>
    <row r="28133" spans="1:8">
      <c r="A28133" s="32">
        <v>44506</v>
      </c>
      <c r="B28133" s="1" t="s">
        <v>35</v>
      </c>
      <c r="C28133">
        <v>35904</v>
      </c>
      <c r="D28133">
        <v>441076</v>
      </c>
      <c r="E28133" s="31">
        <v>35573</v>
      </c>
      <c r="F28133">
        <v>291</v>
      </c>
      <c r="G28133" s="31">
        <v>36</v>
      </c>
      <c r="H28133" s="31">
        <v>1</v>
      </c>
    </row>
    <row r="28134" spans="1:8">
      <c r="A28134" s="32">
        <v>44506</v>
      </c>
      <c r="B28134" s="1" t="s">
        <v>36</v>
      </c>
      <c r="C28134">
        <v>202653</v>
      </c>
      <c r="D28134">
        <v>3776502</v>
      </c>
      <c r="E28134" s="31">
        <v>197771</v>
      </c>
      <c r="F28134">
        <v>3053</v>
      </c>
      <c r="G28134" s="31">
        <v>404</v>
      </c>
      <c r="H28134" s="31">
        <v>42</v>
      </c>
    </row>
    <row r="28135" spans="1:8">
      <c r="A28135" s="32">
        <v>44506</v>
      </c>
      <c r="B28135" s="1" t="s">
        <v>37</v>
      </c>
      <c r="C28135">
        <v>78524</v>
      </c>
      <c r="D28135">
        <v>790323</v>
      </c>
      <c r="E28135" s="31">
        <v>76972</v>
      </c>
      <c r="F28135">
        <v>1396</v>
      </c>
      <c r="G28135" s="31">
        <v>156</v>
      </c>
      <c r="H28135" s="31">
        <v>3</v>
      </c>
    </row>
    <row r="28136" spans="1:8">
      <c r="A28136" s="32">
        <v>44506</v>
      </c>
      <c r="B28136" s="1" t="s">
        <v>38</v>
      </c>
      <c r="C28136">
        <v>15902</v>
      </c>
      <c r="D28136">
        <v>262798</v>
      </c>
      <c r="E28136" s="31">
        <v>15719</v>
      </c>
      <c r="F28136">
        <v>149</v>
      </c>
      <c r="G28136" s="31">
        <v>34</v>
      </c>
      <c r="H28136" s="31">
        <v>0</v>
      </c>
    </row>
    <row r="28137" spans="1:8">
      <c r="A28137" s="32">
        <v>44506</v>
      </c>
      <c r="B28137" s="1" t="s">
        <v>39</v>
      </c>
      <c r="C28137">
        <v>5295</v>
      </c>
      <c r="D28137">
        <v>66619</v>
      </c>
      <c r="E28137" s="31">
        <v>5126</v>
      </c>
      <c r="F28137">
        <v>62</v>
      </c>
      <c r="G28137" s="31">
        <v>2</v>
      </c>
      <c r="H28137" s="31">
        <v>0</v>
      </c>
    </row>
    <row r="28138" spans="1:8">
      <c r="A28138" s="32">
        <v>44506</v>
      </c>
      <c r="B28138" s="1" t="s">
        <v>40</v>
      </c>
      <c r="C28138">
        <v>1668</v>
      </c>
      <c r="D28138">
        <v>155598</v>
      </c>
      <c r="E28138" s="31">
        <v>1636</v>
      </c>
      <c r="F28138">
        <v>5</v>
      </c>
      <c r="G28138" s="31">
        <v>2</v>
      </c>
      <c r="H28138" s="31">
        <v>0</v>
      </c>
    </row>
    <row r="28139" spans="1:8">
      <c r="A28139" s="32">
        <v>44506</v>
      </c>
      <c r="B28139" s="1" t="s">
        <v>41</v>
      </c>
      <c r="C28139">
        <v>1728</v>
      </c>
      <c r="D28139">
        <v>59148</v>
      </c>
      <c r="E28139" s="31">
        <v>1679</v>
      </c>
      <c r="F28139">
        <v>5</v>
      </c>
      <c r="G28139" s="31">
        <v>44</v>
      </c>
      <c r="H28139" s="31">
        <v>0</v>
      </c>
    </row>
    <row r="28140" spans="1:8">
      <c r="A28140" s="32">
        <v>44506</v>
      </c>
      <c r="B28140" s="1" t="s">
        <v>42</v>
      </c>
      <c r="C28140">
        <v>15376</v>
      </c>
      <c r="D28140">
        <v>283975</v>
      </c>
      <c r="E28140" s="31">
        <v>15131</v>
      </c>
      <c r="F28140">
        <v>136</v>
      </c>
      <c r="G28140" s="31">
        <v>63</v>
      </c>
      <c r="H28140" s="31">
        <v>1</v>
      </c>
    </row>
    <row r="28141" spans="1:8">
      <c r="A28141" s="32">
        <v>44506</v>
      </c>
      <c r="B28141" s="1" t="s">
        <v>43</v>
      </c>
      <c r="C28141">
        <v>22091</v>
      </c>
      <c r="D28141">
        <v>932963</v>
      </c>
      <c r="E28141" s="31">
        <v>21841</v>
      </c>
      <c r="F28141">
        <v>202</v>
      </c>
      <c r="G28141" s="31">
        <v>48</v>
      </c>
      <c r="H28141" s="31">
        <v>0</v>
      </c>
    </row>
    <row r="28142" spans="1:8">
      <c r="A28142" s="32">
        <v>44506</v>
      </c>
      <c r="B28142" s="1" t="s">
        <v>44</v>
      </c>
      <c r="C28142">
        <v>5754</v>
      </c>
      <c r="D28142">
        <v>197624</v>
      </c>
      <c r="E28142" s="31">
        <v>5624</v>
      </c>
      <c r="F28142">
        <v>93</v>
      </c>
      <c r="G28142" s="31">
        <v>37</v>
      </c>
      <c r="H28142" s="31">
        <v>0</v>
      </c>
    </row>
    <row r="28143" spans="1:8">
      <c r="A28143" s="32">
        <v>44506</v>
      </c>
      <c r="B28143" s="1" t="s">
        <v>45</v>
      </c>
      <c r="C28143">
        <v>3287</v>
      </c>
      <c r="D28143">
        <v>109035</v>
      </c>
      <c r="E28143" s="31">
        <v>3219</v>
      </c>
      <c r="F28143">
        <v>65</v>
      </c>
      <c r="G28143" s="31">
        <v>3</v>
      </c>
      <c r="H28143" s="31">
        <v>0</v>
      </c>
    </row>
    <row r="28144" spans="1:8">
      <c r="A28144" s="32">
        <v>44506</v>
      </c>
      <c r="B28144" s="1" t="s">
        <v>46</v>
      </c>
      <c r="C28144">
        <v>4703</v>
      </c>
      <c r="D28144">
        <v>135449</v>
      </c>
      <c r="E28144" s="31">
        <v>4664</v>
      </c>
      <c r="F28144">
        <v>38</v>
      </c>
      <c r="G28144" s="31">
        <v>0</v>
      </c>
      <c r="H28144" s="31">
        <v>0</v>
      </c>
    </row>
    <row r="28145" spans="1:8">
      <c r="A28145" s="32">
        <v>44506</v>
      </c>
      <c r="B28145" s="1" t="s">
        <v>47</v>
      </c>
      <c r="C28145">
        <v>5401</v>
      </c>
      <c r="D28145">
        <v>161777</v>
      </c>
      <c r="E28145" s="31">
        <v>5286</v>
      </c>
      <c r="F28145">
        <v>82</v>
      </c>
      <c r="G28145" s="31">
        <v>33</v>
      </c>
      <c r="H28145" s="31">
        <v>0</v>
      </c>
    </row>
    <row r="28146" spans="1:8">
      <c r="A28146" s="32">
        <v>44506</v>
      </c>
      <c r="B28146" s="1" t="s">
        <v>48</v>
      </c>
      <c r="C28146">
        <v>4166</v>
      </c>
      <c r="D28146">
        <v>103173</v>
      </c>
      <c r="E28146" s="31">
        <v>4126</v>
      </c>
      <c r="F28146">
        <v>33</v>
      </c>
      <c r="G28146" s="31">
        <v>7</v>
      </c>
      <c r="H28146" s="31">
        <v>0</v>
      </c>
    </row>
    <row r="28147" spans="1:8">
      <c r="A28147" s="32">
        <v>44506</v>
      </c>
      <c r="B28147" s="1" t="s">
        <v>49</v>
      </c>
      <c r="C28147">
        <v>74467</v>
      </c>
      <c r="D28147">
        <v>1319252</v>
      </c>
      <c r="E28147" s="31">
        <v>73758</v>
      </c>
      <c r="F28147">
        <v>622</v>
      </c>
      <c r="G28147" s="31">
        <v>81</v>
      </c>
      <c r="H28147" s="31">
        <v>6</v>
      </c>
    </row>
    <row r="28148" spans="1:8">
      <c r="A28148" s="32">
        <v>44506</v>
      </c>
      <c r="B28148" s="1" t="s">
        <v>50</v>
      </c>
      <c r="C28148">
        <v>5861</v>
      </c>
      <c r="D28148">
        <v>110487</v>
      </c>
      <c r="E28148" s="31">
        <v>5873</v>
      </c>
      <c r="F28148">
        <v>30</v>
      </c>
      <c r="G28148" s="31">
        <v>10</v>
      </c>
      <c r="H28148" s="31">
        <v>0</v>
      </c>
    </row>
    <row r="28149" spans="1:8">
      <c r="A28149" s="32">
        <v>44506</v>
      </c>
      <c r="B28149" s="1" t="s">
        <v>51</v>
      </c>
      <c r="C28149">
        <v>6118</v>
      </c>
      <c r="D28149">
        <v>189282</v>
      </c>
      <c r="E28149" s="31">
        <v>6039</v>
      </c>
      <c r="F28149">
        <v>73</v>
      </c>
      <c r="G28149" s="31">
        <v>7</v>
      </c>
      <c r="H28149" s="31">
        <v>0</v>
      </c>
    </row>
    <row r="28150" spans="1:8">
      <c r="A28150" s="32">
        <v>44506</v>
      </c>
      <c r="B28150" s="1" t="s">
        <v>52</v>
      </c>
      <c r="C28150">
        <v>14395</v>
      </c>
      <c r="D28150">
        <v>124400</v>
      </c>
      <c r="E28150" s="31">
        <v>14255</v>
      </c>
      <c r="F28150">
        <v>136</v>
      </c>
      <c r="G28150" s="31">
        <v>4</v>
      </c>
      <c r="H28150" s="31">
        <v>1</v>
      </c>
    </row>
    <row r="28151" spans="1:8">
      <c r="A28151" s="32">
        <v>44506</v>
      </c>
      <c r="B28151" s="1" t="s">
        <v>53</v>
      </c>
      <c r="C28151">
        <v>8186</v>
      </c>
      <c r="D28151">
        <v>280585</v>
      </c>
      <c r="E28151" s="31">
        <v>8102</v>
      </c>
      <c r="F28151">
        <v>84</v>
      </c>
      <c r="G28151" s="31">
        <v>0</v>
      </c>
      <c r="H28151" s="31">
        <v>0</v>
      </c>
    </row>
    <row r="28152" spans="1:8">
      <c r="A28152" s="32">
        <v>44506</v>
      </c>
      <c r="B28152" s="1" t="s">
        <v>54</v>
      </c>
      <c r="C28152">
        <v>6151</v>
      </c>
      <c r="D28152">
        <v>73035</v>
      </c>
      <c r="E28152" s="31">
        <v>6088</v>
      </c>
      <c r="F28152">
        <v>41</v>
      </c>
      <c r="G28152" s="31">
        <v>6</v>
      </c>
      <c r="H28152" s="31">
        <v>0</v>
      </c>
    </row>
    <row r="28153" spans="1:8">
      <c r="A28153" s="32">
        <v>44506</v>
      </c>
      <c r="B28153" s="1" t="s">
        <v>55</v>
      </c>
      <c r="C28153">
        <v>9102</v>
      </c>
      <c r="D28153">
        <v>171853</v>
      </c>
      <c r="E28153" s="31">
        <v>9035</v>
      </c>
      <c r="F28153">
        <v>66</v>
      </c>
      <c r="G28153" s="31">
        <v>1</v>
      </c>
      <c r="H28153" s="31">
        <v>0</v>
      </c>
    </row>
    <row r="28154" spans="1:8">
      <c r="A28154" s="32">
        <v>44506</v>
      </c>
      <c r="B28154" s="1" t="s">
        <v>56</v>
      </c>
      <c r="C28154">
        <v>50269</v>
      </c>
      <c r="D28154">
        <v>411978</v>
      </c>
      <c r="E28154" s="31">
        <v>49763</v>
      </c>
      <c r="F28154">
        <v>396</v>
      </c>
      <c r="G28154" s="31">
        <v>87</v>
      </c>
      <c r="H28154" s="31">
        <v>2</v>
      </c>
    </row>
    <row r="28155" spans="1:8">
      <c r="A28155" s="32">
        <v>44507</v>
      </c>
      <c r="B28155" s="1" t="s">
        <v>7</v>
      </c>
      <c r="C28155">
        <v>60819</v>
      </c>
      <c r="D28155">
        <v>1172814</v>
      </c>
      <c r="E28155" s="31">
        <v>59250</v>
      </c>
      <c r="F28155">
        <v>1472</v>
      </c>
      <c r="G28155" s="31">
        <v>92</v>
      </c>
      <c r="H28155" s="31">
        <v>0</v>
      </c>
    </row>
    <row r="28156" spans="1:8">
      <c r="A28156" s="32">
        <v>44507</v>
      </c>
      <c r="B28156" s="1" t="s">
        <v>11</v>
      </c>
      <c r="C28156">
        <v>5895</v>
      </c>
      <c r="D28156">
        <v>96043</v>
      </c>
      <c r="E28156" s="31">
        <v>5853</v>
      </c>
      <c r="F28156">
        <v>38</v>
      </c>
      <c r="G28156" s="31">
        <v>4</v>
      </c>
      <c r="H28156" s="31">
        <v>1</v>
      </c>
    </row>
    <row r="28157" spans="1:8">
      <c r="A28157" s="32">
        <v>44507</v>
      </c>
      <c r="B28157" s="1" t="s">
        <v>12</v>
      </c>
      <c r="C28157">
        <v>3486</v>
      </c>
      <c r="D28157">
        <v>127134</v>
      </c>
      <c r="E28157" s="31">
        <v>3433</v>
      </c>
      <c r="F28157">
        <v>53</v>
      </c>
      <c r="G28157" s="31">
        <v>0</v>
      </c>
      <c r="H28157" s="31">
        <v>0</v>
      </c>
    </row>
    <row r="28158" spans="1:8">
      <c r="A28158" s="32">
        <v>44507</v>
      </c>
      <c r="B28158" s="1" t="s">
        <v>13</v>
      </c>
      <c r="C28158">
        <v>16273</v>
      </c>
      <c r="D28158">
        <v>250408</v>
      </c>
      <c r="E28158" s="31">
        <v>16139</v>
      </c>
      <c r="F28158">
        <v>118</v>
      </c>
      <c r="G28158" s="31">
        <v>16</v>
      </c>
      <c r="H28158" s="31">
        <v>1</v>
      </c>
    </row>
    <row r="28159" spans="1:8">
      <c r="A28159" s="32">
        <v>44507</v>
      </c>
      <c r="B28159" s="1" t="s">
        <v>14</v>
      </c>
      <c r="C28159">
        <v>1910</v>
      </c>
      <c r="D28159">
        <v>26983</v>
      </c>
      <c r="E28159" s="31">
        <v>1876</v>
      </c>
      <c r="F28159">
        <v>27</v>
      </c>
      <c r="G28159" s="31">
        <v>7</v>
      </c>
      <c r="H28159" s="31">
        <v>0</v>
      </c>
    </row>
    <row r="28160" spans="1:8">
      <c r="A28160" s="32">
        <v>44507</v>
      </c>
      <c r="B28160" s="1" t="s">
        <v>15</v>
      </c>
      <c r="C28160">
        <v>3551</v>
      </c>
      <c r="D28160">
        <v>104469</v>
      </c>
      <c r="E28160" s="31">
        <v>3490</v>
      </c>
      <c r="F28160">
        <v>56</v>
      </c>
      <c r="G28160" s="31">
        <v>5</v>
      </c>
      <c r="H28160" s="31">
        <v>0</v>
      </c>
    </row>
    <row r="28161" spans="1:8">
      <c r="A28161" s="32">
        <v>44507</v>
      </c>
      <c r="B28161" s="1" t="s">
        <v>16</v>
      </c>
      <c r="C28161">
        <v>9484</v>
      </c>
      <c r="D28161">
        <v>433016</v>
      </c>
      <c r="E28161" s="31">
        <v>9306</v>
      </c>
      <c r="F28161">
        <v>175</v>
      </c>
      <c r="G28161" s="31">
        <v>3</v>
      </c>
      <c r="H28161" s="31">
        <v>2</v>
      </c>
    </row>
    <row r="28162" spans="1:8">
      <c r="A28162" s="32">
        <v>44507</v>
      </c>
      <c r="B28162" s="1" t="s">
        <v>17</v>
      </c>
      <c r="C28162">
        <v>24413</v>
      </c>
      <c r="D28162">
        <v>40491</v>
      </c>
      <c r="E28162" s="31">
        <v>24172</v>
      </c>
      <c r="F28162">
        <v>218</v>
      </c>
      <c r="G28162" s="31">
        <v>23</v>
      </c>
      <c r="H28162" s="31">
        <v>1</v>
      </c>
    </row>
    <row r="28163" spans="1:8">
      <c r="A28163" s="32">
        <v>44507</v>
      </c>
      <c r="B28163" s="1" t="s">
        <v>18</v>
      </c>
      <c r="C28163">
        <v>15455</v>
      </c>
      <c r="D28163">
        <v>500640</v>
      </c>
      <c r="E28163" s="31">
        <v>15324</v>
      </c>
      <c r="F28163">
        <v>116</v>
      </c>
      <c r="G28163" s="31">
        <v>15</v>
      </c>
      <c r="H28163" s="31">
        <v>1</v>
      </c>
    </row>
    <row r="28164" spans="1:8">
      <c r="A28164" s="32">
        <v>44507</v>
      </c>
      <c r="B28164" s="1" t="s">
        <v>19</v>
      </c>
      <c r="C28164">
        <v>16809</v>
      </c>
      <c r="D28164">
        <v>315919</v>
      </c>
      <c r="E28164" s="31">
        <v>16585</v>
      </c>
      <c r="F28164">
        <v>176</v>
      </c>
      <c r="G28164" s="31">
        <v>48</v>
      </c>
      <c r="H28164" s="31">
        <v>0</v>
      </c>
    </row>
    <row r="28165" spans="1:8">
      <c r="A28165" s="32">
        <v>44507</v>
      </c>
      <c r="B28165" s="1" t="s">
        <v>20</v>
      </c>
      <c r="C28165">
        <v>115650</v>
      </c>
      <c r="D28165">
        <v>1531674</v>
      </c>
      <c r="E28165" s="31">
        <v>114507</v>
      </c>
      <c r="F28165">
        <v>1047</v>
      </c>
      <c r="G28165" s="31">
        <v>96</v>
      </c>
      <c r="H28165" s="31">
        <v>13</v>
      </c>
    </row>
    <row r="28166" spans="1:8">
      <c r="A28166" s="32">
        <v>44507</v>
      </c>
      <c r="B28166" s="1" t="s">
        <v>21</v>
      </c>
      <c r="C28166">
        <v>100365</v>
      </c>
      <c r="D28166">
        <v>1134708</v>
      </c>
      <c r="E28166" s="31">
        <v>99268</v>
      </c>
      <c r="F28166">
        <v>1026</v>
      </c>
      <c r="G28166" s="31">
        <v>68</v>
      </c>
      <c r="H28166" s="31">
        <v>1</v>
      </c>
    </row>
    <row r="28167" spans="1:8">
      <c r="A28167" s="32">
        <v>44507</v>
      </c>
      <c r="B28167" s="1" t="s">
        <v>22</v>
      </c>
      <c r="C28167">
        <v>381796</v>
      </c>
      <c r="D28167">
        <v>3852591</v>
      </c>
      <c r="E28167" s="31">
        <v>378367</v>
      </c>
      <c r="F28167">
        <v>3155</v>
      </c>
      <c r="G28167" s="31">
        <v>274</v>
      </c>
      <c r="H28167" s="31">
        <v>12</v>
      </c>
    </row>
    <row r="28168" spans="1:8">
      <c r="A28168" s="32">
        <v>44507</v>
      </c>
      <c r="B28168" s="1" t="s">
        <v>23</v>
      </c>
      <c r="C28168">
        <v>168974</v>
      </c>
      <c r="D28168">
        <v>1684739</v>
      </c>
      <c r="E28168" s="31">
        <v>167545</v>
      </c>
      <c r="F28168">
        <v>1311</v>
      </c>
      <c r="G28168" s="31">
        <v>118</v>
      </c>
      <c r="H28168" s="31">
        <v>8</v>
      </c>
    </row>
    <row r="28169" spans="1:8">
      <c r="A28169" s="32">
        <v>44507</v>
      </c>
      <c r="B28169" s="1" t="s">
        <v>24</v>
      </c>
      <c r="C28169">
        <v>7999</v>
      </c>
      <c r="D28169">
        <v>296787</v>
      </c>
      <c r="E28169" s="31">
        <v>7927</v>
      </c>
      <c r="F28169">
        <v>61</v>
      </c>
      <c r="G28169" s="31">
        <v>11</v>
      </c>
      <c r="H28169" s="31">
        <v>0</v>
      </c>
    </row>
    <row r="28170" spans="1:8">
      <c r="A28170" s="32">
        <v>44507</v>
      </c>
      <c r="B28170" s="1" t="s">
        <v>25</v>
      </c>
      <c r="C28170">
        <v>4867</v>
      </c>
      <c r="D28170">
        <v>121480</v>
      </c>
      <c r="E28170" s="31">
        <v>4813</v>
      </c>
      <c r="F28170">
        <v>52</v>
      </c>
      <c r="G28170" s="31">
        <v>2</v>
      </c>
      <c r="H28170" s="31">
        <v>0</v>
      </c>
    </row>
    <row r="28171" spans="1:8">
      <c r="A28171" s="32">
        <v>44507</v>
      </c>
      <c r="B28171" s="1" t="s">
        <v>26</v>
      </c>
      <c r="C28171">
        <v>7963</v>
      </c>
      <c r="D28171">
        <v>202321</v>
      </c>
      <c r="E28171" s="31">
        <v>7811</v>
      </c>
      <c r="F28171">
        <v>129</v>
      </c>
      <c r="G28171" s="31">
        <v>2</v>
      </c>
      <c r="H28171" s="31">
        <v>0</v>
      </c>
    </row>
    <row r="28172" spans="1:8">
      <c r="A28172" s="32">
        <v>44507</v>
      </c>
      <c r="B28172" s="1" t="s">
        <v>27</v>
      </c>
      <c r="C28172">
        <v>3113</v>
      </c>
      <c r="D28172">
        <v>121316</v>
      </c>
      <c r="E28172" s="31">
        <v>3071</v>
      </c>
      <c r="F28172">
        <v>38</v>
      </c>
      <c r="G28172" s="31">
        <v>4</v>
      </c>
      <c r="H28172" s="31">
        <v>0</v>
      </c>
    </row>
    <row r="28173" spans="1:8">
      <c r="A28173" s="32">
        <v>44507</v>
      </c>
      <c r="B28173" s="1" t="s">
        <v>28</v>
      </c>
      <c r="C28173">
        <v>5155</v>
      </c>
      <c r="D28173">
        <v>122749</v>
      </c>
      <c r="E28173" s="31">
        <v>5126</v>
      </c>
      <c r="F28173">
        <v>29</v>
      </c>
      <c r="G28173" s="31">
        <v>0</v>
      </c>
      <c r="H28173" s="31">
        <v>0</v>
      </c>
    </row>
    <row r="28174" spans="1:8">
      <c r="A28174" s="32">
        <v>44507</v>
      </c>
      <c r="B28174" s="1" t="s">
        <v>29</v>
      </c>
      <c r="C28174">
        <v>8879</v>
      </c>
      <c r="D28174">
        <v>336607</v>
      </c>
      <c r="E28174" s="31">
        <v>8831</v>
      </c>
      <c r="F28174">
        <v>97</v>
      </c>
      <c r="G28174" s="31">
        <v>6</v>
      </c>
      <c r="H28174" s="31">
        <v>0</v>
      </c>
    </row>
    <row r="28175" spans="1:8">
      <c r="A28175" s="32">
        <v>44507</v>
      </c>
      <c r="B28175" s="1" t="s">
        <v>30</v>
      </c>
      <c r="C28175">
        <v>19209</v>
      </c>
      <c r="D28175">
        <v>434521</v>
      </c>
      <c r="E28175" s="31">
        <v>18888</v>
      </c>
      <c r="F28175">
        <v>218</v>
      </c>
      <c r="G28175" s="31">
        <v>98</v>
      </c>
      <c r="H28175" s="31">
        <v>1</v>
      </c>
    </row>
    <row r="28176" spans="1:8">
      <c r="A28176" s="32">
        <v>44507</v>
      </c>
      <c r="B28176" s="1" t="s">
        <v>31</v>
      </c>
      <c r="C28176">
        <v>26759</v>
      </c>
      <c r="D28176">
        <v>656577</v>
      </c>
      <c r="E28176" s="31">
        <v>26530</v>
      </c>
      <c r="F28176">
        <v>209</v>
      </c>
      <c r="G28176" s="31">
        <v>11</v>
      </c>
      <c r="H28176" s="31">
        <v>0</v>
      </c>
    </row>
    <row r="28177" spans="1:8">
      <c r="A28177" s="32">
        <v>44507</v>
      </c>
      <c r="B28177" s="1" t="s">
        <v>32</v>
      </c>
      <c r="C28177">
        <v>106417</v>
      </c>
      <c r="D28177">
        <v>1387373</v>
      </c>
      <c r="E28177" s="31">
        <v>105152</v>
      </c>
      <c r="F28177">
        <v>1156</v>
      </c>
      <c r="G28177" s="31">
        <v>109</v>
      </c>
      <c r="H28177" s="31">
        <v>4</v>
      </c>
    </row>
    <row r="28178" spans="1:8">
      <c r="A28178" s="32">
        <v>44507</v>
      </c>
      <c r="B28178" s="1" t="s">
        <v>33</v>
      </c>
      <c r="C28178">
        <v>14808</v>
      </c>
      <c r="D28178">
        <v>248524</v>
      </c>
      <c r="E28178" s="31">
        <v>14946</v>
      </c>
      <c r="F28178">
        <v>163</v>
      </c>
      <c r="G28178" s="31">
        <v>24</v>
      </c>
      <c r="H28178" s="31">
        <v>0</v>
      </c>
    </row>
    <row r="28179" spans="1:8">
      <c r="A28179" s="32">
        <v>44507</v>
      </c>
      <c r="B28179" s="1" t="s">
        <v>34</v>
      </c>
      <c r="C28179">
        <v>12415</v>
      </c>
      <c r="D28179">
        <v>272760</v>
      </c>
      <c r="E28179" s="31">
        <v>12295</v>
      </c>
      <c r="F28179">
        <v>104</v>
      </c>
      <c r="G28179" s="31">
        <v>16</v>
      </c>
      <c r="H28179" s="31">
        <v>0</v>
      </c>
    </row>
    <row r="28180" spans="1:8">
      <c r="A28180" s="32">
        <v>44507</v>
      </c>
      <c r="B28180" s="1" t="s">
        <v>35</v>
      </c>
      <c r="C28180">
        <v>35907</v>
      </c>
      <c r="D28180">
        <v>441580</v>
      </c>
      <c r="E28180" s="31">
        <v>35579</v>
      </c>
      <c r="F28180">
        <v>291</v>
      </c>
      <c r="G28180" s="31">
        <v>34</v>
      </c>
      <c r="H28180" s="31">
        <v>0</v>
      </c>
    </row>
    <row r="28181" spans="1:8">
      <c r="A28181" s="32">
        <v>44507</v>
      </c>
      <c r="B28181" s="1" t="s">
        <v>36</v>
      </c>
      <c r="C28181">
        <v>202692</v>
      </c>
      <c r="D28181">
        <v>3785600</v>
      </c>
      <c r="E28181" s="31">
        <v>197798</v>
      </c>
      <c r="F28181">
        <v>3053</v>
      </c>
      <c r="G28181" s="31">
        <v>416</v>
      </c>
      <c r="H28181" s="31">
        <v>42</v>
      </c>
    </row>
    <row r="28182" spans="1:8">
      <c r="A28182" s="32">
        <v>44507</v>
      </c>
      <c r="B28182" s="1" t="s">
        <v>37</v>
      </c>
      <c r="C28182">
        <v>78547</v>
      </c>
      <c r="D28182">
        <v>792310</v>
      </c>
      <c r="E28182" s="31">
        <v>76987</v>
      </c>
      <c r="F28182">
        <v>1396</v>
      </c>
      <c r="G28182" s="31">
        <v>164</v>
      </c>
      <c r="H28182" s="31">
        <v>3</v>
      </c>
    </row>
    <row r="28183" spans="1:8">
      <c r="A28183" s="32">
        <v>44507</v>
      </c>
      <c r="B28183" s="1" t="s">
        <v>38</v>
      </c>
      <c r="C28183">
        <v>15905</v>
      </c>
      <c r="D28183">
        <v>262798</v>
      </c>
      <c r="E28183" s="31">
        <v>15720</v>
      </c>
      <c r="F28183">
        <v>149</v>
      </c>
      <c r="G28183" s="31">
        <v>36</v>
      </c>
      <c r="H28183" s="31">
        <v>0</v>
      </c>
    </row>
    <row r="28184" spans="1:8">
      <c r="A28184" s="32">
        <v>44507</v>
      </c>
      <c r="B28184" s="1" t="s">
        <v>39</v>
      </c>
      <c r="C28184">
        <v>5295</v>
      </c>
      <c r="D28184">
        <v>66658</v>
      </c>
      <c r="E28184" s="31">
        <v>5126</v>
      </c>
      <c r="F28184">
        <v>62</v>
      </c>
      <c r="G28184" s="31">
        <v>2</v>
      </c>
      <c r="H28184" s="31">
        <v>0</v>
      </c>
    </row>
    <row r="28185" spans="1:8">
      <c r="A28185" s="32">
        <v>44507</v>
      </c>
      <c r="B28185" s="1" t="s">
        <v>40</v>
      </c>
      <c r="C28185">
        <v>1668</v>
      </c>
      <c r="D28185">
        <v>155650</v>
      </c>
      <c r="E28185" s="31">
        <v>1636</v>
      </c>
      <c r="F28185">
        <v>5</v>
      </c>
      <c r="G28185" s="31">
        <v>2</v>
      </c>
      <c r="H28185" s="31">
        <v>0</v>
      </c>
    </row>
    <row r="28186" spans="1:8">
      <c r="A28186" s="32">
        <v>44507</v>
      </c>
      <c r="B28186" s="1" t="s">
        <v>41</v>
      </c>
      <c r="C28186">
        <v>1731</v>
      </c>
      <c r="D28186">
        <v>59148</v>
      </c>
      <c r="E28186" s="31">
        <v>1684</v>
      </c>
      <c r="F28186">
        <v>5</v>
      </c>
      <c r="G28186" s="31">
        <v>42</v>
      </c>
      <c r="H28186" s="31">
        <v>0</v>
      </c>
    </row>
    <row r="28187" spans="1:8">
      <c r="A28187" s="32">
        <v>44507</v>
      </c>
      <c r="B28187" s="1" t="s">
        <v>42</v>
      </c>
      <c r="C28187">
        <v>15376</v>
      </c>
      <c r="D28187">
        <v>283975</v>
      </c>
      <c r="E28187" s="31">
        <v>15131</v>
      </c>
      <c r="F28187">
        <v>136</v>
      </c>
      <c r="G28187" s="31">
        <v>63</v>
      </c>
      <c r="H28187" s="31">
        <v>1</v>
      </c>
    </row>
    <row r="28188" spans="1:8">
      <c r="A28188" s="32">
        <v>44507</v>
      </c>
      <c r="B28188" s="1" t="s">
        <v>43</v>
      </c>
      <c r="C28188">
        <v>22097</v>
      </c>
      <c r="D28188">
        <v>932963</v>
      </c>
      <c r="E28188" s="31">
        <v>21848</v>
      </c>
      <c r="F28188">
        <v>202</v>
      </c>
      <c r="G28188" s="31">
        <v>47</v>
      </c>
      <c r="H28188" s="31">
        <v>0</v>
      </c>
    </row>
    <row r="28189" spans="1:8">
      <c r="A28189" s="32">
        <v>44507</v>
      </c>
      <c r="B28189" s="1" t="s">
        <v>44</v>
      </c>
      <c r="C28189">
        <v>5758</v>
      </c>
      <c r="D28189">
        <v>197624</v>
      </c>
      <c r="E28189" s="31">
        <v>5629</v>
      </c>
      <c r="F28189">
        <v>93</v>
      </c>
      <c r="G28189" s="31">
        <v>36</v>
      </c>
      <c r="H28189" s="31">
        <v>0</v>
      </c>
    </row>
    <row r="28190" spans="1:8">
      <c r="A28190" s="32">
        <v>44507</v>
      </c>
      <c r="B28190" s="1" t="s">
        <v>45</v>
      </c>
      <c r="C28190">
        <v>3287</v>
      </c>
      <c r="D28190">
        <v>109076</v>
      </c>
      <c r="E28190" s="31">
        <v>3219</v>
      </c>
      <c r="F28190">
        <v>65</v>
      </c>
      <c r="G28190" s="31">
        <v>3</v>
      </c>
      <c r="H28190" s="31">
        <v>0</v>
      </c>
    </row>
    <row r="28191" spans="1:8">
      <c r="A28191" s="32">
        <v>44507</v>
      </c>
      <c r="B28191" s="1" t="s">
        <v>46</v>
      </c>
      <c r="C28191">
        <v>4703</v>
      </c>
      <c r="D28191">
        <v>135600</v>
      </c>
      <c r="E28191" s="31">
        <v>4664</v>
      </c>
      <c r="F28191">
        <v>38</v>
      </c>
      <c r="G28191" s="31">
        <v>0</v>
      </c>
      <c r="H28191" s="31">
        <v>0</v>
      </c>
    </row>
    <row r="28192" spans="1:8">
      <c r="A28192" s="32">
        <v>44507</v>
      </c>
      <c r="B28192" s="1" t="s">
        <v>47</v>
      </c>
      <c r="C28192">
        <v>5404</v>
      </c>
      <c r="D28192">
        <v>161846</v>
      </c>
      <c r="E28192" s="31">
        <v>5291</v>
      </c>
      <c r="F28192">
        <v>82</v>
      </c>
      <c r="G28192" s="31">
        <v>31</v>
      </c>
      <c r="H28192" s="31">
        <v>0</v>
      </c>
    </row>
    <row r="28193" spans="1:8">
      <c r="A28193" s="32">
        <v>44507</v>
      </c>
      <c r="B28193" s="1" t="s">
        <v>48</v>
      </c>
      <c r="C28193">
        <v>4166</v>
      </c>
      <c r="D28193">
        <v>103173</v>
      </c>
      <c r="E28193" s="31">
        <v>4128</v>
      </c>
      <c r="F28193">
        <v>33</v>
      </c>
      <c r="G28193" s="31">
        <v>5</v>
      </c>
      <c r="H28193" s="31">
        <v>0</v>
      </c>
    </row>
    <row r="28194" spans="1:8">
      <c r="A28194" s="32">
        <v>44507</v>
      </c>
      <c r="B28194" s="1" t="s">
        <v>49</v>
      </c>
      <c r="C28194">
        <v>74469</v>
      </c>
      <c r="D28194">
        <v>1320446</v>
      </c>
      <c r="E28194" s="31">
        <v>73766</v>
      </c>
      <c r="F28194">
        <v>622</v>
      </c>
      <c r="G28194" s="31">
        <v>79</v>
      </c>
      <c r="H28194" s="31">
        <v>6</v>
      </c>
    </row>
    <row r="28195" spans="1:8">
      <c r="A28195" s="32">
        <v>44507</v>
      </c>
      <c r="B28195" s="1" t="s">
        <v>50</v>
      </c>
      <c r="C28195">
        <v>5861</v>
      </c>
      <c r="D28195">
        <v>110666</v>
      </c>
      <c r="E28195" s="31">
        <v>5875</v>
      </c>
      <c r="F28195">
        <v>30</v>
      </c>
      <c r="G28195" s="31">
        <v>11</v>
      </c>
      <c r="H28195" s="31">
        <v>0</v>
      </c>
    </row>
    <row r="28196" spans="1:8">
      <c r="A28196" s="32">
        <v>44507</v>
      </c>
      <c r="B28196" s="1" t="s">
        <v>51</v>
      </c>
      <c r="C28196">
        <v>6118</v>
      </c>
      <c r="D28196">
        <v>189366</v>
      </c>
      <c r="E28196" s="31">
        <v>6039</v>
      </c>
      <c r="F28196">
        <v>73</v>
      </c>
      <c r="G28196" s="31">
        <v>7</v>
      </c>
      <c r="H28196" s="31">
        <v>0</v>
      </c>
    </row>
    <row r="28197" spans="1:8">
      <c r="A28197" s="32">
        <v>44507</v>
      </c>
      <c r="B28197" s="1" t="s">
        <v>52</v>
      </c>
      <c r="C28197">
        <v>14395</v>
      </c>
      <c r="D28197">
        <v>124411</v>
      </c>
      <c r="E28197" s="31">
        <v>14255</v>
      </c>
      <c r="F28197">
        <v>136</v>
      </c>
      <c r="G28197" s="31">
        <v>4</v>
      </c>
      <c r="H28197" s="31">
        <v>1</v>
      </c>
    </row>
    <row r="28198" spans="1:8">
      <c r="A28198" s="32">
        <v>44507</v>
      </c>
      <c r="B28198" s="1" t="s">
        <v>53</v>
      </c>
      <c r="C28198">
        <v>8186</v>
      </c>
      <c r="D28198">
        <v>280590</v>
      </c>
      <c r="E28198" s="31">
        <v>8102</v>
      </c>
      <c r="F28198">
        <v>84</v>
      </c>
      <c r="G28198" s="31">
        <v>0</v>
      </c>
      <c r="H28198" s="31">
        <v>0</v>
      </c>
    </row>
    <row r="28199" spans="1:8">
      <c r="A28199" s="32">
        <v>44507</v>
      </c>
      <c r="B28199" s="1" t="s">
        <v>54</v>
      </c>
      <c r="C28199">
        <v>6151</v>
      </c>
      <c r="D28199">
        <v>73035</v>
      </c>
      <c r="E28199" s="31">
        <v>6088</v>
      </c>
      <c r="F28199">
        <v>41</v>
      </c>
      <c r="G28199" s="31">
        <v>6</v>
      </c>
      <c r="H28199" s="31">
        <v>0</v>
      </c>
    </row>
    <row r="28200" spans="1:8">
      <c r="A28200" s="32">
        <v>44507</v>
      </c>
      <c r="B28200" s="1" t="s">
        <v>55</v>
      </c>
      <c r="C28200">
        <v>9102</v>
      </c>
      <c r="D28200">
        <v>171973</v>
      </c>
      <c r="E28200" s="31">
        <v>9035</v>
      </c>
      <c r="F28200">
        <v>66</v>
      </c>
      <c r="G28200" s="31">
        <v>1</v>
      </c>
      <c r="H28200" s="31">
        <v>0</v>
      </c>
    </row>
    <row r="28201" spans="1:8">
      <c r="A28201" s="32">
        <v>44507</v>
      </c>
      <c r="B28201" s="1" t="s">
        <v>56</v>
      </c>
      <c r="C28201">
        <v>50273</v>
      </c>
      <c r="D28201">
        <v>412038</v>
      </c>
      <c r="E28201" s="31">
        <v>49769</v>
      </c>
      <c r="F28201">
        <v>396</v>
      </c>
      <c r="G28201" s="31">
        <v>87</v>
      </c>
      <c r="H28201" s="31">
        <v>3</v>
      </c>
    </row>
    <row r="28202" spans="1:8">
      <c r="A28202" s="32">
        <v>44508</v>
      </c>
      <c r="B28202" s="1" t="s">
        <v>7</v>
      </c>
      <c r="C28202">
        <v>60825</v>
      </c>
      <c r="D28202">
        <v>1173913</v>
      </c>
      <c r="E28202" s="31">
        <v>59256</v>
      </c>
      <c r="F28202">
        <v>1472</v>
      </c>
      <c r="G28202" s="31">
        <v>97</v>
      </c>
      <c r="H28202" s="31">
        <v>0</v>
      </c>
    </row>
    <row r="28203" spans="1:8">
      <c r="A28203" s="32">
        <v>44508</v>
      </c>
      <c r="B28203" s="1" t="s">
        <v>11</v>
      </c>
      <c r="C28203">
        <v>5895</v>
      </c>
      <c r="D28203">
        <v>96323</v>
      </c>
      <c r="E28203" s="31">
        <v>5853</v>
      </c>
      <c r="F28203">
        <v>38</v>
      </c>
      <c r="G28203" s="31">
        <v>4</v>
      </c>
      <c r="H28203" s="31">
        <v>1</v>
      </c>
    </row>
    <row r="28204" spans="1:8">
      <c r="A28204" s="32">
        <v>44508</v>
      </c>
      <c r="B28204" s="1" t="s">
        <v>12</v>
      </c>
      <c r="C28204">
        <v>3486</v>
      </c>
      <c r="D28204">
        <v>127611</v>
      </c>
      <c r="E28204" s="31">
        <v>3433</v>
      </c>
      <c r="F28204">
        <v>53</v>
      </c>
      <c r="G28204" s="31">
        <v>0</v>
      </c>
      <c r="H28204" s="31">
        <v>0</v>
      </c>
    </row>
    <row r="28205" spans="1:8">
      <c r="A28205" s="32">
        <v>44508</v>
      </c>
      <c r="B28205" s="1" t="s">
        <v>13</v>
      </c>
      <c r="C28205">
        <v>16273</v>
      </c>
      <c r="D28205">
        <v>250675</v>
      </c>
      <c r="E28205" s="31">
        <v>16141</v>
      </c>
      <c r="F28205">
        <v>118</v>
      </c>
      <c r="G28205" s="31">
        <v>14</v>
      </c>
      <c r="H28205" s="31">
        <v>1</v>
      </c>
    </row>
    <row r="28206" spans="1:8">
      <c r="A28206" s="32">
        <v>44508</v>
      </c>
      <c r="B28206" s="1" t="s">
        <v>14</v>
      </c>
      <c r="C28206">
        <v>1911</v>
      </c>
      <c r="D28206">
        <v>27141</v>
      </c>
      <c r="E28206" s="31">
        <v>1879</v>
      </c>
      <c r="F28206">
        <v>27</v>
      </c>
      <c r="G28206" s="31">
        <v>5</v>
      </c>
      <c r="H28206" s="31">
        <v>0</v>
      </c>
    </row>
    <row r="28207" spans="1:8">
      <c r="A28207" s="32">
        <v>44508</v>
      </c>
      <c r="B28207" s="1" t="s">
        <v>15</v>
      </c>
      <c r="C28207">
        <v>3551</v>
      </c>
      <c r="D28207">
        <v>105437</v>
      </c>
      <c r="E28207" s="31">
        <v>3490</v>
      </c>
      <c r="F28207">
        <v>56</v>
      </c>
      <c r="G28207" s="31">
        <v>5</v>
      </c>
      <c r="H28207" s="31">
        <v>0</v>
      </c>
    </row>
    <row r="28208" spans="1:8">
      <c r="A28208" s="32">
        <v>44508</v>
      </c>
      <c r="B28208" s="1" t="s">
        <v>16</v>
      </c>
      <c r="C28208">
        <v>9485</v>
      </c>
      <c r="D28208">
        <v>434017</v>
      </c>
      <c r="E28208" s="31">
        <v>9306</v>
      </c>
      <c r="F28208">
        <v>175</v>
      </c>
      <c r="G28208" s="31">
        <v>4</v>
      </c>
      <c r="H28208" s="31">
        <v>2</v>
      </c>
    </row>
    <row r="28209" spans="1:8">
      <c r="A28209" s="32">
        <v>44508</v>
      </c>
      <c r="B28209" s="1" t="s">
        <v>17</v>
      </c>
      <c r="C28209">
        <v>24414</v>
      </c>
      <c r="D28209">
        <v>40535</v>
      </c>
      <c r="E28209" s="31">
        <v>24180</v>
      </c>
      <c r="F28209">
        <v>218</v>
      </c>
      <c r="G28209" s="31">
        <v>16</v>
      </c>
      <c r="H28209" s="31">
        <v>1</v>
      </c>
    </row>
    <row r="28210" spans="1:8">
      <c r="A28210" s="32">
        <v>44508</v>
      </c>
      <c r="B28210" s="1" t="s">
        <v>18</v>
      </c>
      <c r="C28210">
        <v>15457</v>
      </c>
      <c r="D28210">
        <v>500813</v>
      </c>
      <c r="E28210" s="31">
        <v>15326</v>
      </c>
      <c r="F28210">
        <v>116</v>
      </c>
      <c r="G28210" s="31">
        <v>15</v>
      </c>
      <c r="H28210" s="31">
        <v>2</v>
      </c>
    </row>
    <row r="28211" spans="1:8">
      <c r="A28211" s="32">
        <v>44508</v>
      </c>
      <c r="B28211" s="1" t="s">
        <v>19</v>
      </c>
      <c r="C28211">
        <v>16811</v>
      </c>
      <c r="D28211">
        <v>317316</v>
      </c>
      <c r="E28211" s="31">
        <v>16593</v>
      </c>
      <c r="F28211">
        <v>176</v>
      </c>
      <c r="G28211" s="31">
        <v>42</v>
      </c>
      <c r="H28211" s="31">
        <v>0</v>
      </c>
    </row>
    <row r="28212" spans="1:8">
      <c r="A28212" s="32">
        <v>44508</v>
      </c>
      <c r="B28212" s="1" t="s">
        <v>20</v>
      </c>
      <c r="C28212">
        <v>115653</v>
      </c>
      <c r="D28212">
        <v>1534136</v>
      </c>
      <c r="E28212" s="31">
        <v>114521</v>
      </c>
      <c r="F28212">
        <v>1048</v>
      </c>
      <c r="G28212" s="31">
        <v>84</v>
      </c>
      <c r="H28212" s="31">
        <v>13</v>
      </c>
    </row>
    <row r="28213" spans="1:8">
      <c r="A28213" s="32">
        <v>44508</v>
      </c>
      <c r="B28213" s="1" t="s">
        <v>21</v>
      </c>
      <c r="C28213">
        <v>100369</v>
      </c>
      <c r="D28213">
        <v>1137153</v>
      </c>
      <c r="E28213" s="31">
        <v>99276</v>
      </c>
      <c r="F28213">
        <v>1026</v>
      </c>
      <c r="G28213" s="31">
        <v>63</v>
      </c>
      <c r="H28213" s="31">
        <v>1</v>
      </c>
    </row>
    <row r="28214" spans="1:8">
      <c r="A28214" s="32">
        <v>44508</v>
      </c>
      <c r="B28214" s="1" t="s">
        <v>22</v>
      </c>
      <c r="C28214">
        <v>381814</v>
      </c>
      <c r="D28214">
        <v>3862560</v>
      </c>
      <c r="E28214" s="31">
        <v>378388</v>
      </c>
      <c r="F28214">
        <v>3156</v>
      </c>
      <c r="G28214" s="31">
        <v>270</v>
      </c>
      <c r="H28214" s="31">
        <v>10</v>
      </c>
    </row>
    <row r="28215" spans="1:8">
      <c r="A28215" s="32">
        <v>44508</v>
      </c>
      <c r="B28215" s="1" t="s">
        <v>23</v>
      </c>
      <c r="C28215">
        <v>168985</v>
      </c>
      <c r="D28215">
        <v>1690449</v>
      </c>
      <c r="E28215" s="31">
        <v>167556</v>
      </c>
      <c r="F28215">
        <v>1311</v>
      </c>
      <c r="G28215" s="31">
        <v>118</v>
      </c>
      <c r="H28215" s="31">
        <v>7</v>
      </c>
    </row>
    <row r="28216" spans="1:8">
      <c r="A28216" s="32">
        <v>44508</v>
      </c>
      <c r="B28216" s="1" t="s">
        <v>24</v>
      </c>
      <c r="C28216">
        <v>7999</v>
      </c>
      <c r="D28216">
        <v>297683</v>
      </c>
      <c r="E28216" s="31">
        <v>7930</v>
      </c>
      <c r="F28216">
        <v>61</v>
      </c>
      <c r="G28216" s="31">
        <v>8</v>
      </c>
      <c r="H28216" s="31">
        <v>0</v>
      </c>
    </row>
    <row r="28217" spans="1:8">
      <c r="A28217" s="32">
        <v>44508</v>
      </c>
      <c r="B28217" s="1" t="s">
        <v>25</v>
      </c>
      <c r="C28217">
        <v>4867</v>
      </c>
      <c r="D28217">
        <v>121958</v>
      </c>
      <c r="E28217" s="31">
        <v>4815</v>
      </c>
      <c r="F28217">
        <v>52</v>
      </c>
      <c r="G28217" s="31">
        <v>0</v>
      </c>
      <c r="H28217" s="31">
        <v>0</v>
      </c>
    </row>
    <row r="28218" spans="1:8">
      <c r="A28218" s="32">
        <v>44508</v>
      </c>
      <c r="B28218" s="1" t="s">
        <v>26</v>
      </c>
      <c r="C28218">
        <v>7963</v>
      </c>
      <c r="D28218">
        <v>202329</v>
      </c>
      <c r="E28218" s="31">
        <v>7811</v>
      </c>
      <c r="F28218">
        <v>129</v>
      </c>
      <c r="G28218" s="31">
        <v>2</v>
      </c>
      <c r="H28218" s="31">
        <v>0</v>
      </c>
    </row>
    <row r="28219" spans="1:8">
      <c r="A28219" s="32">
        <v>44508</v>
      </c>
      <c r="B28219" s="1" t="s">
        <v>27</v>
      </c>
      <c r="C28219">
        <v>3114</v>
      </c>
      <c r="D28219">
        <v>121327</v>
      </c>
      <c r="E28219" s="31">
        <v>3071</v>
      </c>
      <c r="F28219">
        <v>38</v>
      </c>
      <c r="G28219" s="31">
        <v>5</v>
      </c>
      <c r="H28219" s="31">
        <v>0</v>
      </c>
    </row>
    <row r="28220" spans="1:8">
      <c r="A28220" s="32">
        <v>44508</v>
      </c>
      <c r="B28220" s="1" t="s">
        <v>28</v>
      </c>
      <c r="C28220">
        <v>5155</v>
      </c>
      <c r="D28220">
        <v>122749</v>
      </c>
      <c r="E28220" s="31">
        <v>5126</v>
      </c>
      <c r="F28220">
        <v>29</v>
      </c>
      <c r="G28220" s="31">
        <v>0</v>
      </c>
      <c r="H28220" s="31">
        <v>0</v>
      </c>
    </row>
    <row r="28221" spans="1:8">
      <c r="A28221" s="32">
        <v>44508</v>
      </c>
      <c r="B28221" s="1" t="s">
        <v>29</v>
      </c>
      <c r="C28221">
        <v>8880</v>
      </c>
      <c r="D28221">
        <v>337925</v>
      </c>
      <c r="E28221" s="31">
        <v>8832</v>
      </c>
      <c r="F28221">
        <v>97</v>
      </c>
      <c r="G28221" s="31">
        <v>6</v>
      </c>
      <c r="H28221" s="31">
        <v>0</v>
      </c>
    </row>
    <row r="28222" spans="1:8">
      <c r="A28222" s="32">
        <v>44508</v>
      </c>
      <c r="B28222" s="1" t="s">
        <v>30</v>
      </c>
      <c r="C28222">
        <v>19211</v>
      </c>
      <c r="D28222">
        <v>434576</v>
      </c>
      <c r="E28222" s="31">
        <v>18898</v>
      </c>
      <c r="F28222">
        <v>218</v>
      </c>
      <c r="G28222" s="31">
        <v>93</v>
      </c>
      <c r="H28222" s="31">
        <v>1</v>
      </c>
    </row>
    <row r="28223" spans="1:8">
      <c r="A28223" s="32">
        <v>44508</v>
      </c>
      <c r="B28223" s="1" t="s">
        <v>31</v>
      </c>
      <c r="C28223">
        <v>26756</v>
      </c>
      <c r="D28223">
        <v>658283</v>
      </c>
      <c r="E28223" s="31">
        <v>26533</v>
      </c>
      <c r="F28223">
        <v>209</v>
      </c>
      <c r="G28223" s="31">
        <v>14</v>
      </c>
      <c r="H28223" s="31">
        <v>0</v>
      </c>
    </row>
    <row r="28224" spans="1:8">
      <c r="A28224" s="32">
        <v>44508</v>
      </c>
      <c r="B28224" s="1" t="s">
        <v>32</v>
      </c>
      <c r="C28224">
        <v>106433</v>
      </c>
      <c r="D28224">
        <v>1393198</v>
      </c>
      <c r="E28224" s="31">
        <v>105163</v>
      </c>
      <c r="F28224">
        <v>1156</v>
      </c>
      <c r="G28224" s="31">
        <v>114</v>
      </c>
      <c r="H28224" s="31">
        <v>4</v>
      </c>
    </row>
    <row r="28225" spans="1:8">
      <c r="A28225" s="32">
        <v>44508</v>
      </c>
      <c r="B28225" s="1" t="s">
        <v>33</v>
      </c>
      <c r="C28225">
        <v>14808</v>
      </c>
      <c r="D28225">
        <v>248524</v>
      </c>
      <c r="E28225" s="31">
        <v>14950</v>
      </c>
      <c r="F28225">
        <v>163</v>
      </c>
      <c r="G28225" s="31">
        <v>20</v>
      </c>
      <c r="H28225" s="31">
        <v>0</v>
      </c>
    </row>
    <row r="28226" spans="1:8">
      <c r="A28226" s="32">
        <v>44508</v>
      </c>
      <c r="B28226" s="1" t="s">
        <v>34</v>
      </c>
      <c r="C28226">
        <v>12415</v>
      </c>
      <c r="D28226">
        <v>273022</v>
      </c>
      <c r="E28226" s="31">
        <v>12299</v>
      </c>
      <c r="F28226">
        <v>104</v>
      </c>
      <c r="G28226" s="31">
        <v>12</v>
      </c>
      <c r="H28226" s="31">
        <v>0</v>
      </c>
    </row>
    <row r="28227" spans="1:8">
      <c r="A28227" s="32">
        <v>44508</v>
      </c>
      <c r="B28227" s="1" t="s">
        <v>35</v>
      </c>
      <c r="C28227">
        <v>35909</v>
      </c>
      <c r="D28227">
        <v>441685</v>
      </c>
      <c r="E28227" s="31">
        <v>35582</v>
      </c>
      <c r="F28227">
        <v>291</v>
      </c>
      <c r="G28227" s="31">
        <v>34</v>
      </c>
      <c r="H28227" s="31">
        <v>0</v>
      </c>
    </row>
    <row r="28228" spans="1:8">
      <c r="A28228" s="32">
        <v>44508</v>
      </c>
      <c r="B28228" s="1" t="s">
        <v>36</v>
      </c>
      <c r="C28228">
        <v>202707</v>
      </c>
      <c r="D28228">
        <v>3794977</v>
      </c>
      <c r="E28228" s="31">
        <v>197848</v>
      </c>
      <c r="F28228">
        <v>3054</v>
      </c>
      <c r="G28228" s="31">
        <v>393</v>
      </c>
      <c r="H28228" s="31">
        <v>42</v>
      </c>
    </row>
    <row r="28229" spans="1:8">
      <c r="A28229" s="32">
        <v>44508</v>
      </c>
      <c r="B28229" s="1" t="s">
        <v>37</v>
      </c>
      <c r="C28229">
        <v>78548</v>
      </c>
      <c r="D28229">
        <v>793162</v>
      </c>
      <c r="E28229" s="31">
        <v>77008</v>
      </c>
      <c r="F28229">
        <v>1396</v>
      </c>
      <c r="G28229" s="31">
        <v>144</v>
      </c>
      <c r="H28229" s="31">
        <v>3</v>
      </c>
    </row>
    <row r="28230" spans="1:8">
      <c r="A28230" s="32">
        <v>44508</v>
      </c>
      <c r="B28230" s="1" t="s">
        <v>38</v>
      </c>
      <c r="C28230">
        <v>15905</v>
      </c>
      <c r="D28230">
        <v>263602</v>
      </c>
      <c r="E28230" s="31">
        <v>15723</v>
      </c>
      <c r="F28230">
        <v>149</v>
      </c>
      <c r="G28230" s="31">
        <v>33</v>
      </c>
      <c r="H28230" s="31">
        <v>0</v>
      </c>
    </row>
    <row r="28231" spans="1:8">
      <c r="A28231" s="32">
        <v>44508</v>
      </c>
      <c r="B28231" s="1" t="s">
        <v>39</v>
      </c>
      <c r="C28231">
        <v>5295</v>
      </c>
      <c r="D28231">
        <v>66672</v>
      </c>
      <c r="E28231" s="31">
        <v>5127</v>
      </c>
      <c r="F28231">
        <v>62</v>
      </c>
      <c r="G28231" s="31">
        <v>1</v>
      </c>
      <c r="H28231" s="31">
        <v>0</v>
      </c>
    </row>
    <row r="28232" spans="1:8">
      <c r="A28232" s="32">
        <v>44508</v>
      </c>
      <c r="B28232" s="1" t="s">
        <v>40</v>
      </c>
      <c r="C28232">
        <v>1668</v>
      </c>
      <c r="D28232">
        <v>155651</v>
      </c>
      <c r="E28232" s="31">
        <v>1638</v>
      </c>
      <c r="F28232">
        <v>5</v>
      </c>
      <c r="G28232" s="31">
        <v>0</v>
      </c>
      <c r="H28232" s="31">
        <v>0</v>
      </c>
    </row>
    <row r="28233" spans="1:8">
      <c r="A28233" s="32">
        <v>44508</v>
      </c>
      <c r="B28233" s="1" t="s">
        <v>41</v>
      </c>
      <c r="C28233">
        <v>1731</v>
      </c>
      <c r="D28233">
        <v>59148</v>
      </c>
      <c r="E28233" s="31">
        <v>1692</v>
      </c>
      <c r="F28233">
        <v>5</v>
      </c>
      <c r="G28233" s="31">
        <v>34</v>
      </c>
      <c r="H28233" s="31">
        <v>0</v>
      </c>
    </row>
    <row r="28234" spans="1:8">
      <c r="A28234" s="32">
        <v>44508</v>
      </c>
      <c r="B28234" s="1" t="s">
        <v>42</v>
      </c>
      <c r="C28234">
        <v>15392</v>
      </c>
      <c r="D28234">
        <v>283975</v>
      </c>
      <c r="E28234" s="31">
        <v>15131</v>
      </c>
      <c r="F28234">
        <v>136</v>
      </c>
      <c r="G28234" s="31">
        <v>63</v>
      </c>
      <c r="H28234" s="31">
        <v>1</v>
      </c>
    </row>
    <row r="28235" spans="1:8">
      <c r="A28235" s="32">
        <v>44508</v>
      </c>
      <c r="B28235" s="1" t="s">
        <v>43</v>
      </c>
      <c r="C28235">
        <v>22104</v>
      </c>
      <c r="D28235">
        <v>935181</v>
      </c>
      <c r="E28235" s="31">
        <v>21854</v>
      </c>
      <c r="F28235">
        <v>202</v>
      </c>
      <c r="G28235" s="31">
        <v>48</v>
      </c>
      <c r="H28235" s="31">
        <v>0</v>
      </c>
    </row>
    <row r="28236" spans="1:8">
      <c r="A28236" s="32">
        <v>44508</v>
      </c>
      <c r="B28236" s="1" t="s">
        <v>44</v>
      </c>
      <c r="C28236">
        <v>5764</v>
      </c>
      <c r="D28236">
        <v>197624</v>
      </c>
      <c r="E28236" s="31">
        <v>5634</v>
      </c>
      <c r="F28236">
        <v>93</v>
      </c>
      <c r="G28236" s="31">
        <v>37</v>
      </c>
      <c r="H28236" s="31">
        <v>0</v>
      </c>
    </row>
    <row r="28237" spans="1:8">
      <c r="A28237" s="32">
        <v>44508</v>
      </c>
      <c r="B28237" s="1" t="s">
        <v>45</v>
      </c>
      <c r="C28237">
        <v>3287</v>
      </c>
      <c r="D28237">
        <v>109131</v>
      </c>
      <c r="E28237" s="31">
        <v>3219</v>
      </c>
      <c r="F28237">
        <v>65</v>
      </c>
      <c r="G28237" s="31">
        <v>3</v>
      </c>
      <c r="H28237" s="31">
        <v>0</v>
      </c>
    </row>
    <row r="28238" spans="1:8">
      <c r="A28238" s="32">
        <v>44508</v>
      </c>
      <c r="B28238" s="1" t="s">
        <v>46</v>
      </c>
      <c r="C28238">
        <v>4703</v>
      </c>
      <c r="D28238">
        <v>135622</v>
      </c>
      <c r="E28238" s="31">
        <v>4664</v>
      </c>
      <c r="F28238">
        <v>38</v>
      </c>
      <c r="G28238" s="31">
        <v>0</v>
      </c>
      <c r="H28238" s="31">
        <v>0</v>
      </c>
    </row>
    <row r="28239" spans="1:8">
      <c r="A28239" s="32">
        <v>44508</v>
      </c>
      <c r="B28239" s="1" t="s">
        <v>47</v>
      </c>
      <c r="C28239">
        <v>5405</v>
      </c>
      <c r="D28239">
        <v>161898</v>
      </c>
      <c r="E28239" s="31">
        <v>5293</v>
      </c>
      <c r="F28239">
        <v>82</v>
      </c>
      <c r="G28239" s="31">
        <v>30</v>
      </c>
      <c r="H28239" s="31">
        <v>0</v>
      </c>
    </row>
    <row r="28240" spans="1:8">
      <c r="A28240" s="32">
        <v>44508</v>
      </c>
      <c r="B28240" s="1" t="s">
        <v>48</v>
      </c>
      <c r="C28240">
        <v>4166</v>
      </c>
      <c r="D28240">
        <v>104311</v>
      </c>
      <c r="E28240" s="31">
        <v>4129</v>
      </c>
      <c r="F28240">
        <v>33</v>
      </c>
      <c r="G28240" s="31">
        <v>4</v>
      </c>
      <c r="H28240" s="31">
        <v>0</v>
      </c>
    </row>
    <row r="28241" spans="1:8">
      <c r="A28241" s="32">
        <v>44508</v>
      </c>
      <c r="B28241" s="1" t="s">
        <v>49</v>
      </c>
      <c r="C28241">
        <v>74469</v>
      </c>
      <c r="D28241">
        <v>1320446</v>
      </c>
      <c r="E28241" s="31">
        <v>73766</v>
      </c>
      <c r="F28241">
        <v>622</v>
      </c>
      <c r="G28241" s="31">
        <v>79</v>
      </c>
      <c r="H28241" s="31">
        <v>6</v>
      </c>
    </row>
    <row r="28242" spans="1:8">
      <c r="A28242" s="32">
        <v>44508</v>
      </c>
      <c r="B28242" s="1" t="s">
        <v>50</v>
      </c>
      <c r="C28242">
        <v>5861</v>
      </c>
      <c r="D28242">
        <v>110717</v>
      </c>
      <c r="E28242" s="31">
        <v>5875</v>
      </c>
      <c r="F28242">
        <v>30</v>
      </c>
      <c r="G28242" s="31">
        <v>11</v>
      </c>
      <c r="H28242" s="31">
        <v>0</v>
      </c>
    </row>
    <row r="28243" spans="1:8">
      <c r="A28243" s="32">
        <v>44508</v>
      </c>
      <c r="B28243" s="1" t="s">
        <v>51</v>
      </c>
      <c r="C28243">
        <v>6118</v>
      </c>
      <c r="D28243">
        <v>189477</v>
      </c>
      <c r="E28243" s="31">
        <v>6041</v>
      </c>
      <c r="F28243">
        <v>73</v>
      </c>
      <c r="G28243" s="31">
        <v>5</v>
      </c>
      <c r="H28243" s="31">
        <v>0</v>
      </c>
    </row>
    <row r="28244" spans="1:8">
      <c r="A28244" s="32">
        <v>44508</v>
      </c>
      <c r="B28244" s="1" t="s">
        <v>52</v>
      </c>
      <c r="C28244">
        <v>14393</v>
      </c>
      <c r="D28244">
        <v>124411</v>
      </c>
      <c r="E28244" s="31">
        <v>14254</v>
      </c>
      <c r="F28244">
        <v>136</v>
      </c>
      <c r="G28244" s="31">
        <v>3</v>
      </c>
      <c r="H28244" s="31">
        <v>1</v>
      </c>
    </row>
    <row r="28245" spans="1:8">
      <c r="A28245" s="32">
        <v>44508</v>
      </c>
      <c r="B28245" s="1" t="s">
        <v>53</v>
      </c>
      <c r="C28245">
        <v>8186</v>
      </c>
      <c r="D28245">
        <v>280592</v>
      </c>
      <c r="E28245" s="31">
        <v>8102</v>
      </c>
      <c r="F28245">
        <v>84</v>
      </c>
      <c r="G28245" s="31">
        <v>0</v>
      </c>
      <c r="H28245" s="31">
        <v>0</v>
      </c>
    </row>
    <row r="28246" spans="1:8">
      <c r="A28246" s="32">
        <v>44508</v>
      </c>
      <c r="B28246" s="1" t="s">
        <v>54</v>
      </c>
      <c r="C28246">
        <v>6151</v>
      </c>
      <c r="D28246">
        <v>73035</v>
      </c>
      <c r="E28246" s="31">
        <v>6088</v>
      </c>
      <c r="F28246">
        <v>41</v>
      </c>
      <c r="G28246" s="31">
        <v>6</v>
      </c>
      <c r="H28246" s="31">
        <v>0</v>
      </c>
    </row>
    <row r="28247" spans="1:8">
      <c r="A28247" s="32">
        <v>44508</v>
      </c>
      <c r="B28247" s="1" t="s">
        <v>55</v>
      </c>
      <c r="C28247">
        <v>9102</v>
      </c>
      <c r="D28247">
        <v>172008</v>
      </c>
      <c r="E28247" s="31">
        <v>9035</v>
      </c>
      <c r="F28247">
        <v>66</v>
      </c>
      <c r="G28247" s="31">
        <v>1</v>
      </c>
      <c r="H28247" s="31">
        <v>0</v>
      </c>
    </row>
    <row r="28248" spans="1:8">
      <c r="A28248" s="32">
        <v>44508</v>
      </c>
      <c r="B28248" s="1" t="s">
        <v>56</v>
      </c>
      <c r="C28248">
        <v>50275</v>
      </c>
      <c r="D28248">
        <v>412904</v>
      </c>
      <c r="E28248" s="31">
        <v>49773</v>
      </c>
      <c r="F28248">
        <v>396</v>
      </c>
      <c r="G28248" s="31">
        <v>83</v>
      </c>
      <c r="H28248" s="31">
        <v>3</v>
      </c>
    </row>
    <row r="28249" spans="1:8">
      <c r="A28249" s="32">
        <v>44509</v>
      </c>
      <c r="B28249" s="1" t="s">
        <v>7</v>
      </c>
      <c r="C28249">
        <v>60838</v>
      </c>
      <c r="D28249">
        <v>1175241</v>
      </c>
      <c r="E28249" s="31">
        <v>59269</v>
      </c>
      <c r="F28249">
        <v>1472</v>
      </c>
      <c r="G28249" s="31">
        <v>97</v>
      </c>
      <c r="H28249" s="31">
        <v>1</v>
      </c>
    </row>
    <row r="28250" spans="1:8">
      <c r="A28250" s="32">
        <v>44509</v>
      </c>
      <c r="B28250" s="1" t="s">
        <v>11</v>
      </c>
      <c r="C28250">
        <v>5896</v>
      </c>
      <c r="D28250">
        <v>96611</v>
      </c>
      <c r="E28250" s="31">
        <v>5855</v>
      </c>
      <c r="F28250">
        <v>38</v>
      </c>
      <c r="G28250" s="31">
        <v>3</v>
      </c>
      <c r="H28250" s="31">
        <v>1</v>
      </c>
    </row>
    <row r="28251" spans="1:8">
      <c r="A28251" s="32">
        <v>44509</v>
      </c>
      <c r="B28251" s="1" t="s">
        <v>12</v>
      </c>
      <c r="C28251">
        <v>3486</v>
      </c>
      <c r="D28251">
        <v>127780</v>
      </c>
      <c r="E28251" s="31">
        <v>3433</v>
      </c>
      <c r="F28251">
        <v>53</v>
      </c>
      <c r="G28251" s="31">
        <v>0</v>
      </c>
      <c r="H28251" s="31">
        <v>0</v>
      </c>
    </row>
    <row r="28252" spans="1:8">
      <c r="A28252" s="32">
        <v>44509</v>
      </c>
      <c r="B28252" s="1" t="s">
        <v>13</v>
      </c>
      <c r="C28252">
        <v>16273</v>
      </c>
      <c r="D28252">
        <v>251190</v>
      </c>
      <c r="E28252" s="31">
        <v>16147</v>
      </c>
      <c r="F28252">
        <v>118</v>
      </c>
      <c r="G28252" s="31">
        <v>8</v>
      </c>
      <c r="H28252" s="31">
        <v>0</v>
      </c>
    </row>
    <row r="28253" spans="1:8">
      <c r="A28253" s="32">
        <v>44509</v>
      </c>
      <c r="B28253" s="1" t="s">
        <v>14</v>
      </c>
      <c r="C28253">
        <v>1913</v>
      </c>
      <c r="D28253">
        <v>27168</v>
      </c>
      <c r="E28253" s="31">
        <v>1879</v>
      </c>
      <c r="F28253">
        <v>27</v>
      </c>
      <c r="G28253" s="31">
        <v>7</v>
      </c>
      <c r="H28253" s="31">
        <v>0</v>
      </c>
    </row>
    <row r="28254" spans="1:8">
      <c r="A28254" s="32">
        <v>44509</v>
      </c>
      <c r="B28254" s="1" t="s">
        <v>15</v>
      </c>
      <c r="C28254">
        <v>3551</v>
      </c>
      <c r="D28254">
        <v>105510</v>
      </c>
      <c r="E28254" s="31">
        <v>3490</v>
      </c>
      <c r="F28254">
        <v>56</v>
      </c>
      <c r="G28254" s="31">
        <v>5</v>
      </c>
      <c r="H28254" s="31">
        <v>0</v>
      </c>
    </row>
    <row r="28255" spans="1:8">
      <c r="A28255" s="32">
        <v>44509</v>
      </c>
      <c r="B28255" s="1" t="s">
        <v>16</v>
      </c>
      <c r="C28255">
        <v>9485</v>
      </c>
      <c r="D28255">
        <v>434822</v>
      </c>
      <c r="E28255" s="31">
        <v>9306</v>
      </c>
      <c r="F28255">
        <v>175</v>
      </c>
      <c r="G28255" s="31">
        <v>4</v>
      </c>
      <c r="H28255" s="31">
        <v>2</v>
      </c>
    </row>
    <row r="28256" spans="1:8">
      <c r="A28256" s="32">
        <v>44509</v>
      </c>
      <c r="B28256" s="1" t="s">
        <v>17</v>
      </c>
      <c r="C28256">
        <v>24416</v>
      </c>
      <c r="D28256">
        <v>40535</v>
      </c>
      <c r="E28256" s="31">
        <v>24183</v>
      </c>
      <c r="F28256">
        <v>218</v>
      </c>
      <c r="G28256" s="31">
        <v>15</v>
      </c>
      <c r="H28256" s="31">
        <v>0</v>
      </c>
    </row>
    <row r="28257" spans="1:8">
      <c r="A28257" s="32">
        <v>44509</v>
      </c>
      <c r="B28257" s="1" t="s">
        <v>18</v>
      </c>
      <c r="C28257">
        <v>15460</v>
      </c>
      <c r="D28257">
        <v>501149</v>
      </c>
      <c r="E28257" s="31">
        <v>15328</v>
      </c>
      <c r="F28257">
        <v>116</v>
      </c>
      <c r="G28257" s="31">
        <v>16</v>
      </c>
      <c r="H28257" s="31">
        <v>2</v>
      </c>
    </row>
    <row r="28258" spans="1:8">
      <c r="A28258" s="32">
        <v>44509</v>
      </c>
      <c r="B28258" s="1" t="s">
        <v>19</v>
      </c>
      <c r="C28258">
        <v>16813</v>
      </c>
      <c r="D28258">
        <v>318324</v>
      </c>
      <c r="E28258" s="31">
        <v>16599</v>
      </c>
      <c r="F28258">
        <v>176</v>
      </c>
      <c r="G28258" s="31">
        <v>38</v>
      </c>
      <c r="H28258" s="31">
        <v>0</v>
      </c>
    </row>
    <row r="28259" spans="1:8">
      <c r="A28259" s="32">
        <v>44509</v>
      </c>
      <c r="B28259" s="1" t="s">
        <v>20</v>
      </c>
      <c r="C28259">
        <v>115667</v>
      </c>
      <c r="D28259">
        <v>1537342</v>
      </c>
      <c r="E28259" s="31">
        <v>114531</v>
      </c>
      <c r="F28259">
        <v>1049</v>
      </c>
      <c r="G28259" s="31">
        <v>87</v>
      </c>
      <c r="H28259" s="31">
        <v>13</v>
      </c>
    </row>
    <row r="28260" spans="1:8">
      <c r="A28260" s="32">
        <v>44509</v>
      </c>
      <c r="B28260" s="1" t="s">
        <v>21</v>
      </c>
      <c r="C28260">
        <v>100378</v>
      </c>
      <c r="D28260">
        <v>1140408</v>
      </c>
      <c r="E28260" s="31">
        <v>99282</v>
      </c>
      <c r="F28260">
        <v>1026</v>
      </c>
      <c r="G28260" s="31">
        <v>61</v>
      </c>
      <c r="H28260" s="31">
        <v>1</v>
      </c>
    </row>
    <row r="28261" spans="1:8">
      <c r="A28261" s="32">
        <v>44509</v>
      </c>
      <c r="B28261" s="1" t="s">
        <v>22</v>
      </c>
      <c r="C28261">
        <v>381844</v>
      </c>
      <c r="D28261">
        <v>3872441</v>
      </c>
      <c r="E28261" s="31">
        <v>378414</v>
      </c>
      <c r="F28261">
        <v>3157</v>
      </c>
      <c r="G28261" s="31">
        <v>273</v>
      </c>
      <c r="H28261" s="31">
        <v>10</v>
      </c>
    </row>
    <row r="28262" spans="1:8">
      <c r="A28262" s="32">
        <v>44509</v>
      </c>
      <c r="B28262" s="1" t="s">
        <v>23</v>
      </c>
      <c r="C28262">
        <v>168997</v>
      </c>
      <c r="D28262">
        <v>1696465</v>
      </c>
      <c r="E28262" s="31">
        <v>167574</v>
      </c>
      <c r="F28262">
        <v>1311</v>
      </c>
      <c r="G28262" s="31">
        <v>112</v>
      </c>
      <c r="H28262" s="31">
        <v>7</v>
      </c>
    </row>
    <row r="28263" spans="1:8">
      <c r="A28263" s="32">
        <v>44509</v>
      </c>
      <c r="B28263" s="1" t="s">
        <v>24</v>
      </c>
      <c r="C28263">
        <v>8001</v>
      </c>
      <c r="D28263">
        <v>298214</v>
      </c>
      <c r="E28263" s="31">
        <v>7931</v>
      </c>
      <c r="F28263">
        <v>61</v>
      </c>
      <c r="G28263" s="31">
        <v>9</v>
      </c>
      <c r="H28263" s="31">
        <v>0</v>
      </c>
    </row>
    <row r="28264" spans="1:8">
      <c r="A28264" s="32">
        <v>44509</v>
      </c>
      <c r="B28264" s="1" t="s">
        <v>25</v>
      </c>
      <c r="C28264">
        <v>4867</v>
      </c>
      <c r="D28264">
        <v>122231</v>
      </c>
      <c r="E28264" s="31">
        <v>4815</v>
      </c>
      <c r="F28264">
        <v>52</v>
      </c>
      <c r="G28264" s="31">
        <v>0</v>
      </c>
      <c r="H28264" s="31">
        <v>0</v>
      </c>
    </row>
    <row r="28265" spans="1:8">
      <c r="A28265" s="32">
        <v>44509</v>
      </c>
      <c r="B28265" s="1" t="s">
        <v>26</v>
      </c>
      <c r="C28265">
        <v>7963</v>
      </c>
      <c r="D28265">
        <v>202438</v>
      </c>
      <c r="E28265" s="31">
        <v>7811</v>
      </c>
      <c r="F28265">
        <v>129</v>
      </c>
      <c r="G28265" s="31">
        <v>2</v>
      </c>
      <c r="H28265" s="31">
        <v>0</v>
      </c>
    </row>
    <row r="28266" spans="1:8">
      <c r="A28266" s="32">
        <v>44509</v>
      </c>
      <c r="B28266" s="1" t="s">
        <v>27</v>
      </c>
      <c r="C28266">
        <v>3115</v>
      </c>
      <c r="D28266">
        <v>121903</v>
      </c>
      <c r="E28266" s="31">
        <v>3071</v>
      </c>
      <c r="F28266">
        <v>38</v>
      </c>
      <c r="G28266" s="31">
        <v>6</v>
      </c>
      <c r="H28266" s="31">
        <v>0</v>
      </c>
    </row>
    <row r="28267" spans="1:8">
      <c r="A28267" s="32">
        <v>44509</v>
      </c>
      <c r="B28267" s="1" t="s">
        <v>28</v>
      </c>
      <c r="C28267">
        <v>5155</v>
      </c>
      <c r="D28267">
        <v>122749</v>
      </c>
      <c r="E28267" s="31">
        <v>5126</v>
      </c>
      <c r="F28267">
        <v>29</v>
      </c>
      <c r="G28267" s="31">
        <v>0</v>
      </c>
      <c r="H28267" s="31">
        <v>0</v>
      </c>
    </row>
    <row r="28268" spans="1:8">
      <c r="A28268" s="32">
        <v>44509</v>
      </c>
      <c r="B28268" s="1" t="s">
        <v>29</v>
      </c>
      <c r="C28268">
        <v>8881</v>
      </c>
      <c r="D28268">
        <v>339628</v>
      </c>
      <c r="E28268" s="31">
        <v>8833</v>
      </c>
      <c r="F28268">
        <v>97</v>
      </c>
      <c r="G28268" s="31">
        <v>7</v>
      </c>
      <c r="H28268" s="31">
        <v>0</v>
      </c>
    </row>
    <row r="28269" spans="1:8">
      <c r="A28269" s="32">
        <v>44509</v>
      </c>
      <c r="B28269" s="1" t="s">
        <v>30</v>
      </c>
      <c r="C28269">
        <v>19216</v>
      </c>
      <c r="D28269">
        <v>436433</v>
      </c>
      <c r="E28269" s="31">
        <v>18906</v>
      </c>
      <c r="F28269">
        <v>218</v>
      </c>
      <c r="G28269" s="31">
        <v>87</v>
      </c>
      <c r="H28269" s="31">
        <v>1</v>
      </c>
    </row>
    <row r="28270" spans="1:8">
      <c r="A28270" s="32">
        <v>44509</v>
      </c>
      <c r="B28270" s="1" t="s">
        <v>31</v>
      </c>
      <c r="C28270">
        <v>26763</v>
      </c>
      <c r="D28270">
        <v>658283</v>
      </c>
      <c r="E28270" s="31">
        <v>26533</v>
      </c>
      <c r="F28270">
        <v>209</v>
      </c>
      <c r="G28270" s="31">
        <v>14</v>
      </c>
      <c r="H28270" s="31">
        <v>0</v>
      </c>
    </row>
    <row r="28271" spans="1:8">
      <c r="A28271" s="32">
        <v>44509</v>
      </c>
      <c r="B28271" s="1" t="s">
        <v>32</v>
      </c>
      <c r="C28271">
        <v>106437</v>
      </c>
      <c r="D28271">
        <v>1396084</v>
      </c>
      <c r="E28271" s="31">
        <v>105179</v>
      </c>
      <c r="F28271">
        <v>1156</v>
      </c>
      <c r="G28271" s="31">
        <v>102</v>
      </c>
      <c r="H28271" s="31">
        <v>4</v>
      </c>
    </row>
    <row r="28272" spans="1:8">
      <c r="A28272" s="32">
        <v>44509</v>
      </c>
      <c r="B28272" s="1" t="s">
        <v>33</v>
      </c>
      <c r="C28272">
        <v>14808</v>
      </c>
      <c r="D28272">
        <v>248524</v>
      </c>
      <c r="E28272" s="31">
        <v>14953</v>
      </c>
      <c r="F28272">
        <v>163</v>
      </c>
      <c r="G28272" s="31">
        <v>17</v>
      </c>
      <c r="H28272" s="31">
        <v>0</v>
      </c>
    </row>
    <row r="28273" spans="1:8">
      <c r="A28273" s="32">
        <v>44509</v>
      </c>
      <c r="B28273" s="1" t="s">
        <v>34</v>
      </c>
      <c r="C28273">
        <v>12416</v>
      </c>
      <c r="D28273">
        <v>273359</v>
      </c>
      <c r="E28273" s="31">
        <v>12301</v>
      </c>
      <c r="F28273">
        <v>104</v>
      </c>
      <c r="G28273" s="31">
        <v>11</v>
      </c>
      <c r="H28273" s="31">
        <v>0</v>
      </c>
    </row>
    <row r="28274" spans="1:8">
      <c r="A28274" s="32">
        <v>44509</v>
      </c>
      <c r="B28274" s="1" t="s">
        <v>35</v>
      </c>
      <c r="C28274">
        <v>35917</v>
      </c>
      <c r="D28274">
        <v>442418</v>
      </c>
      <c r="E28274" s="31">
        <v>35588</v>
      </c>
      <c r="F28274">
        <v>291</v>
      </c>
      <c r="G28274" s="31">
        <v>30</v>
      </c>
      <c r="H28274" s="31">
        <v>0</v>
      </c>
    </row>
    <row r="28275" spans="1:8">
      <c r="A28275" s="32">
        <v>44509</v>
      </c>
      <c r="B28275" s="1" t="s">
        <v>36</v>
      </c>
      <c r="C28275">
        <v>202735</v>
      </c>
      <c r="D28275">
        <v>3798495</v>
      </c>
      <c r="E28275" s="31">
        <v>199314</v>
      </c>
      <c r="F28275">
        <v>3054</v>
      </c>
      <c r="G28275" s="31">
        <v>367</v>
      </c>
      <c r="H28275" s="31">
        <v>41</v>
      </c>
    </row>
    <row r="28276" spans="1:8">
      <c r="A28276" s="32">
        <v>44509</v>
      </c>
      <c r="B28276" s="1" t="s">
        <v>37</v>
      </c>
      <c r="C28276">
        <v>78552</v>
      </c>
      <c r="D28276">
        <v>794975</v>
      </c>
      <c r="E28276" s="31">
        <v>77036</v>
      </c>
      <c r="F28276">
        <v>1396</v>
      </c>
      <c r="G28276" s="31">
        <v>120</v>
      </c>
      <c r="H28276" s="31">
        <v>3</v>
      </c>
    </row>
    <row r="28277" spans="1:8">
      <c r="A28277" s="32">
        <v>44509</v>
      </c>
      <c r="B28277" s="1" t="s">
        <v>38</v>
      </c>
      <c r="C28277">
        <v>15909</v>
      </c>
      <c r="D28277">
        <v>264295</v>
      </c>
      <c r="E28277" s="31">
        <v>15733</v>
      </c>
      <c r="F28277">
        <v>149</v>
      </c>
      <c r="G28277" s="31">
        <v>27</v>
      </c>
      <c r="H28277" s="31">
        <v>0</v>
      </c>
    </row>
    <row r="28278" spans="1:8">
      <c r="A28278" s="32">
        <v>44509</v>
      </c>
      <c r="B28278" s="1" t="s">
        <v>39</v>
      </c>
      <c r="C28278">
        <v>5296</v>
      </c>
      <c r="D28278">
        <v>66769</v>
      </c>
      <c r="E28278" s="31">
        <v>5127</v>
      </c>
      <c r="F28278">
        <v>62</v>
      </c>
      <c r="G28278" s="31">
        <v>2</v>
      </c>
      <c r="H28278" s="31">
        <v>0</v>
      </c>
    </row>
    <row r="28279" spans="1:8">
      <c r="A28279" s="32">
        <v>44509</v>
      </c>
      <c r="B28279" s="1" t="s">
        <v>40</v>
      </c>
      <c r="C28279">
        <v>1668</v>
      </c>
      <c r="D28279">
        <v>156093</v>
      </c>
      <c r="E28279" s="31">
        <v>1638</v>
      </c>
      <c r="F28279">
        <v>5</v>
      </c>
      <c r="G28279" s="31">
        <v>0</v>
      </c>
      <c r="H28279" s="31">
        <v>0</v>
      </c>
    </row>
    <row r="28280" spans="1:8">
      <c r="A28280" s="32">
        <v>44509</v>
      </c>
      <c r="B28280" s="1" t="s">
        <v>41</v>
      </c>
      <c r="C28280">
        <v>1731</v>
      </c>
      <c r="D28280">
        <v>59148</v>
      </c>
      <c r="E28280" s="31">
        <v>1701</v>
      </c>
      <c r="F28280">
        <v>5</v>
      </c>
      <c r="G28280" s="31">
        <v>25</v>
      </c>
      <c r="H28280" s="31">
        <v>0</v>
      </c>
    </row>
    <row r="28281" spans="1:8">
      <c r="A28281" s="32">
        <v>44509</v>
      </c>
      <c r="B28281" s="1" t="s">
        <v>42</v>
      </c>
      <c r="C28281">
        <v>15403</v>
      </c>
      <c r="D28281">
        <v>283975</v>
      </c>
      <c r="E28281" s="31">
        <v>15131</v>
      </c>
      <c r="F28281">
        <v>136</v>
      </c>
      <c r="G28281" s="31">
        <v>63</v>
      </c>
      <c r="H28281" s="31">
        <v>1</v>
      </c>
    </row>
    <row r="28282" spans="1:8">
      <c r="A28282" s="32">
        <v>44509</v>
      </c>
      <c r="B28282" s="1" t="s">
        <v>43</v>
      </c>
      <c r="C28282">
        <v>22110</v>
      </c>
      <c r="D28282">
        <v>935181</v>
      </c>
      <c r="E28282" s="31">
        <v>21864</v>
      </c>
      <c r="F28282">
        <v>202</v>
      </c>
      <c r="G28282" s="31">
        <v>44</v>
      </c>
      <c r="H28282" s="31">
        <v>0</v>
      </c>
    </row>
    <row r="28283" spans="1:8">
      <c r="A28283" s="32">
        <v>44509</v>
      </c>
      <c r="B28283" s="1" t="s">
        <v>44</v>
      </c>
      <c r="C28283">
        <v>5766</v>
      </c>
      <c r="D28283">
        <v>197624</v>
      </c>
      <c r="E28283" s="31">
        <v>5636</v>
      </c>
      <c r="F28283">
        <v>93</v>
      </c>
      <c r="G28283" s="31">
        <v>37</v>
      </c>
      <c r="H28283" s="31">
        <v>0</v>
      </c>
    </row>
    <row r="28284" spans="1:8">
      <c r="A28284" s="32">
        <v>44509</v>
      </c>
      <c r="B28284" s="1" t="s">
        <v>45</v>
      </c>
      <c r="C28284">
        <v>3289</v>
      </c>
      <c r="D28284">
        <v>109486</v>
      </c>
      <c r="E28284" s="31">
        <v>3219</v>
      </c>
      <c r="F28284">
        <v>65</v>
      </c>
      <c r="G28284" s="31">
        <v>5</v>
      </c>
      <c r="H28284" s="31">
        <v>0</v>
      </c>
    </row>
    <row r="28285" spans="1:8">
      <c r="A28285" s="32">
        <v>44509</v>
      </c>
      <c r="B28285" s="1" t="s">
        <v>46</v>
      </c>
      <c r="C28285">
        <v>4703</v>
      </c>
      <c r="D28285">
        <v>135753</v>
      </c>
      <c r="E28285" s="31">
        <v>4664</v>
      </c>
      <c r="F28285">
        <v>38</v>
      </c>
      <c r="G28285" s="31">
        <v>0</v>
      </c>
      <c r="H28285" s="31">
        <v>0</v>
      </c>
    </row>
    <row r="28286" spans="1:8">
      <c r="A28286" s="32">
        <v>44509</v>
      </c>
      <c r="B28286" s="1" t="s">
        <v>47</v>
      </c>
      <c r="C28286">
        <v>5406</v>
      </c>
      <c r="D28286">
        <v>161905</v>
      </c>
      <c r="E28286" s="31">
        <v>5296</v>
      </c>
      <c r="F28286">
        <v>82</v>
      </c>
      <c r="G28286" s="31">
        <v>28</v>
      </c>
      <c r="H28286" s="31">
        <v>0</v>
      </c>
    </row>
    <row r="28287" spans="1:8">
      <c r="A28287" s="32">
        <v>44509</v>
      </c>
      <c r="B28287" s="1" t="s">
        <v>48</v>
      </c>
      <c r="C28287">
        <v>4166</v>
      </c>
      <c r="D28287">
        <v>104311</v>
      </c>
      <c r="E28287" s="31">
        <v>4129</v>
      </c>
      <c r="F28287">
        <v>33</v>
      </c>
      <c r="G28287" s="31">
        <v>4</v>
      </c>
      <c r="H28287" s="31">
        <v>0</v>
      </c>
    </row>
    <row r="28288" spans="1:8">
      <c r="A28288" s="32">
        <v>44509</v>
      </c>
      <c r="B28288" s="1" t="s">
        <v>49</v>
      </c>
      <c r="C28288">
        <v>74474</v>
      </c>
      <c r="D28288">
        <v>1325326</v>
      </c>
      <c r="E28288" s="31">
        <v>73791</v>
      </c>
      <c r="F28288">
        <v>622</v>
      </c>
      <c r="G28288" s="31">
        <v>58</v>
      </c>
      <c r="H28288" s="31">
        <v>5</v>
      </c>
    </row>
    <row r="28289" spans="1:8">
      <c r="A28289" s="32">
        <v>44509</v>
      </c>
      <c r="B28289" s="1" t="s">
        <v>50</v>
      </c>
      <c r="C28289">
        <v>5863</v>
      </c>
      <c r="D28289">
        <v>111186</v>
      </c>
      <c r="E28289" s="31">
        <v>5875</v>
      </c>
      <c r="F28289">
        <v>30</v>
      </c>
      <c r="G28289" s="31">
        <v>11</v>
      </c>
      <c r="H28289" s="31">
        <v>0</v>
      </c>
    </row>
    <row r="28290" spans="1:8">
      <c r="A28290" s="32">
        <v>44509</v>
      </c>
      <c r="B28290" s="1" t="s">
        <v>51</v>
      </c>
      <c r="C28290">
        <v>6118</v>
      </c>
      <c r="D28290">
        <v>189954</v>
      </c>
      <c r="E28290" s="31">
        <v>6042</v>
      </c>
      <c r="F28290">
        <v>73</v>
      </c>
      <c r="G28290" s="31">
        <v>4</v>
      </c>
      <c r="H28290" s="31">
        <v>0</v>
      </c>
    </row>
    <row r="28291" spans="1:8">
      <c r="A28291" s="32">
        <v>44509</v>
      </c>
      <c r="B28291" s="1" t="s">
        <v>52</v>
      </c>
      <c r="C28291">
        <v>14393</v>
      </c>
      <c r="D28291">
        <v>124411</v>
      </c>
      <c r="E28291" s="31">
        <v>14255</v>
      </c>
      <c r="F28291">
        <v>136</v>
      </c>
      <c r="G28291" s="31">
        <v>2</v>
      </c>
      <c r="H28291" s="31">
        <v>1</v>
      </c>
    </row>
    <row r="28292" spans="1:8">
      <c r="A28292" s="32">
        <v>44509</v>
      </c>
      <c r="B28292" s="1" t="s">
        <v>53</v>
      </c>
      <c r="C28292">
        <v>8186</v>
      </c>
      <c r="D28292">
        <v>281642</v>
      </c>
      <c r="E28292" s="31">
        <v>8102</v>
      </c>
      <c r="F28292">
        <v>84</v>
      </c>
      <c r="G28292" s="31">
        <v>0</v>
      </c>
      <c r="H28292" s="31">
        <v>0</v>
      </c>
    </row>
    <row r="28293" spans="1:8">
      <c r="A28293" s="32">
        <v>44509</v>
      </c>
      <c r="B28293" s="1" t="s">
        <v>54</v>
      </c>
      <c r="C28293">
        <v>6151</v>
      </c>
      <c r="D28293">
        <v>73036</v>
      </c>
      <c r="E28293" s="31">
        <v>6094</v>
      </c>
      <c r="F28293">
        <v>41</v>
      </c>
      <c r="G28293" s="31">
        <v>0</v>
      </c>
      <c r="H28293" s="31">
        <v>0</v>
      </c>
    </row>
    <row r="28294" spans="1:8">
      <c r="A28294" s="32">
        <v>44509</v>
      </c>
      <c r="B28294" s="1" t="s">
        <v>55</v>
      </c>
      <c r="C28294">
        <v>9102</v>
      </c>
      <c r="D28294">
        <v>172196</v>
      </c>
      <c r="E28294" s="31">
        <v>9035</v>
      </c>
      <c r="F28294">
        <v>66</v>
      </c>
      <c r="G28294" s="31">
        <v>1</v>
      </c>
      <c r="H28294" s="31">
        <v>0</v>
      </c>
    </row>
    <row r="28295" spans="1:8">
      <c r="A28295" s="32">
        <v>44509</v>
      </c>
      <c r="B28295" s="1" t="s">
        <v>56</v>
      </c>
      <c r="C28295">
        <v>50279</v>
      </c>
      <c r="D28295">
        <v>413551</v>
      </c>
      <c r="E28295" s="31">
        <v>49788</v>
      </c>
      <c r="F28295">
        <v>397</v>
      </c>
      <c r="G28295" s="31">
        <v>73</v>
      </c>
      <c r="H28295" s="31">
        <v>3</v>
      </c>
    </row>
    <row r="28296" spans="1:8">
      <c r="A28296" s="32">
        <v>44510</v>
      </c>
      <c r="B28296" s="1" t="s">
        <v>7</v>
      </c>
      <c r="C28296">
        <v>60846</v>
      </c>
      <c r="D28296">
        <v>1178293</v>
      </c>
      <c r="E28296" s="31">
        <v>59278</v>
      </c>
      <c r="F28296">
        <v>1472</v>
      </c>
      <c r="G28296" s="31">
        <v>97</v>
      </c>
      <c r="H28296" s="31">
        <v>1</v>
      </c>
    </row>
    <row r="28297" spans="1:8">
      <c r="A28297" s="32">
        <v>44510</v>
      </c>
      <c r="B28297" s="1" t="s">
        <v>11</v>
      </c>
      <c r="C28297">
        <v>5896</v>
      </c>
      <c r="D28297">
        <v>96856</v>
      </c>
      <c r="E28297" s="31">
        <v>5856</v>
      </c>
      <c r="F28297">
        <v>38</v>
      </c>
      <c r="G28297" s="31">
        <v>2</v>
      </c>
      <c r="H28297" s="31">
        <v>0</v>
      </c>
    </row>
    <row r="28298" spans="1:8">
      <c r="A28298" s="32">
        <v>44510</v>
      </c>
      <c r="B28298" s="1" t="s">
        <v>12</v>
      </c>
      <c r="C28298">
        <v>3486</v>
      </c>
      <c r="D28298">
        <v>128039</v>
      </c>
      <c r="E28298" s="31">
        <v>3433</v>
      </c>
      <c r="F28298">
        <v>53</v>
      </c>
      <c r="G28298" s="31">
        <v>0</v>
      </c>
      <c r="H28298" s="31">
        <v>0</v>
      </c>
    </row>
    <row r="28299" spans="1:8">
      <c r="A28299" s="32">
        <v>44510</v>
      </c>
      <c r="B28299" s="1" t="s">
        <v>13</v>
      </c>
      <c r="C28299">
        <v>16274</v>
      </c>
      <c r="D28299">
        <v>251585</v>
      </c>
      <c r="E28299" s="31">
        <v>16149</v>
      </c>
      <c r="F28299">
        <v>118</v>
      </c>
      <c r="G28299" s="31">
        <v>7</v>
      </c>
      <c r="H28299" s="31">
        <v>0</v>
      </c>
    </row>
    <row r="28300" spans="1:8">
      <c r="A28300" s="32">
        <v>44510</v>
      </c>
      <c r="B28300" s="1" t="s">
        <v>14</v>
      </c>
      <c r="C28300">
        <v>1919</v>
      </c>
      <c r="D28300">
        <v>27198</v>
      </c>
      <c r="E28300" s="31">
        <v>1881</v>
      </c>
      <c r="F28300">
        <v>27</v>
      </c>
      <c r="G28300" s="31">
        <v>11</v>
      </c>
      <c r="H28300" s="31">
        <v>0</v>
      </c>
    </row>
    <row r="28301" spans="1:8">
      <c r="A28301" s="32">
        <v>44510</v>
      </c>
      <c r="B28301" s="1" t="s">
        <v>15</v>
      </c>
      <c r="C28301">
        <v>3551</v>
      </c>
      <c r="D28301">
        <v>105713</v>
      </c>
      <c r="E28301" s="31">
        <v>3492</v>
      </c>
      <c r="F28301">
        <v>56</v>
      </c>
      <c r="G28301" s="31">
        <v>3</v>
      </c>
      <c r="H28301" s="31">
        <v>0</v>
      </c>
    </row>
    <row r="28302" spans="1:8">
      <c r="A28302" s="32">
        <v>44510</v>
      </c>
      <c r="B28302" s="1" t="s">
        <v>16</v>
      </c>
      <c r="C28302">
        <v>9486</v>
      </c>
      <c r="D28302">
        <v>435874</v>
      </c>
      <c r="E28302" s="31">
        <v>9306</v>
      </c>
      <c r="F28302">
        <v>175</v>
      </c>
      <c r="G28302" s="31">
        <v>5</v>
      </c>
      <c r="H28302" s="31">
        <v>2</v>
      </c>
    </row>
    <row r="28303" spans="1:8">
      <c r="A28303" s="32">
        <v>44510</v>
      </c>
      <c r="B28303" s="1" t="s">
        <v>17</v>
      </c>
      <c r="C28303">
        <v>24419</v>
      </c>
      <c r="D28303">
        <v>40535</v>
      </c>
      <c r="E28303" s="31">
        <v>24186</v>
      </c>
      <c r="F28303">
        <v>219</v>
      </c>
      <c r="G28303" s="31">
        <v>14</v>
      </c>
      <c r="H28303" s="31">
        <v>0</v>
      </c>
    </row>
    <row r="28304" spans="1:8">
      <c r="A28304" s="32">
        <v>44510</v>
      </c>
      <c r="B28304" s="1" t="s">
        <v>18</v>
      </c>
      <c r="C28304">
        <v>15460</v>
      </c>
      <c r="D28304">
        <v>502281</v>
      </c>
      <c r="E28304" s="31">
        <v>15329</v>
      </c>
      <c r="F28304">
        <v>116</v>
      </c>
      <c r="G28304" s="31">
        <v>15</v>
      </c>
      <c r="H28304" s="31">
        <v>2</v>
      </c>
    </row>
    <row r="28305" spans="1:8">
      <c r="A28305" s="32">
        <v>44510</v>
      </c>
      <c r="B28305" s="1" t="s">
        <v>19</v>
      </c>
      <c r="C28305">
        <v>16816</v>
      </c>
      <c r="D28305">
        <v>319056</v>
      </c>
      <c r="E28305" s="31">
        <v>16606</v>
      </c>
      <c r="F28305">
        <v>176</v>
      </c>
      <c r="G28305" s="31">
        <v>34</v>
      </c>
      <c r="H28305" s="31">
        <v>0</v>
      </c>
    </row>
    <row r="28306" spans="1:8">
      <c r="A28306" s="32">
        <v>44510</v>
      </c>
      <c r="B28306" s="1" t="s">
        <v>20</v>
      </c>
      <c r="C28306">
        <v>115684</v>
      </c>
      <c r="D28306">
        <v>1540166</v>
      </c>
      <c r="E28306" s="31">
        <v>114538</v>
      </c>
      <c r="F28306">
        <v>1049</v>
      </c>
      <c r="G28306" s="31">
        <v>97</v>
      </c>
      <c r="H28306" s="31">
        <v>13</v>
      </c>
    </row>
    <row r="28307" spans="1:8">
      <c r="A28307" s="32">
        <v>44510</v>
      </c>
      <c r="B28307" s="1" t="s">
        <v>21</v>
      </c>
      <c r="C28307">
        <v>100387</v>
      </c>
      <c r="D28307">
        <v>1141928</v>
      </c>
      <c r="E28307" s="31">
        <v>99288</v>
      </c>
      <c r="F28307">
        <v>1026</v>
      </c>
      <c r="G28307" s="31">
        <v>64</v>
      </c>
      <c r="H28307" s="31">
        <v>1</v>
      </c>
    </row>
    <row r="28308" spans="1:8">
      <c r="A28308" s="32">
        <v>44510</v>
      </c>
      <c r="B28308" s="1" t="s">
        <v>22</v>
      </c>
      <c r="C28308">
        <v>381869</v>
      </c>
      <c r="D28308">
        <v>3880513</v>
      </c>
      <c r="E28308" s="31">
        <v>378445</v>
      </c>
      <c r="F28308">
        <v>3157</v>
      </c>
      <c r="G28308" s="31">
        <v>267</v>
      </c>
      <c r="H28308" s="31">
        <v>10</v>
      </c>
    </row>
    <row r="28309" spans="1:8">
      <c r="A28309" s="32">
        <v>44510</v>
      </c>
      <c r="B28309" s="1" t="s">
        <v>23</v>
      </c>
      <c r="C28309">
        <v>169011</v>
      </c>
      <c r="D28309">
        <v>1700610</v>
      </c>
      <c r="E28309" s="31">
        <v>167582</v>
      </c>
      <c r="F28309">
        <v>1311</v>
      </c>
      <c r="G28309" s="31">
        <v>118</v>
      </c>
      <c r="H28309" s="31">
        <v>7</v>
      </c>
    </row>
    <row r="28310" spans="1:8">
      <c r="A28310" s="32">
        <v>44510</v>
      </c>
      <c r="B28310" s="1" t="s">
        <v>24</v>
      </c>
      <c r="C28310">
        <v>8001</v>
      </c>
      <c r="D28310">
        <v>299035</v>
      </c>
      <c r="E28310" s="31">
        <v>7931</v>
      </c>
      <c r="F28310">
        <v>61</v>
      </c>
      <c r="G28310" s="31">
        <v>9</v>
      </c>
      <c r="H28310" s="31">
        <v>0</v>
      </c>
    </row>
    <row r="28311" spans="1:8">
      <c r="A28311" s="32">
        <v>44510</v>
      </c>
      <c r="B28311" s="1" t="s">
        <v>25</v>
      </c>
      <c r="C28311">
        <v>4867</v>
      </c>
      <c r="D28311">
        <v>122529</v>
      </c>
      <c r="E28311" s="31">
        <v>4815</v>
      </c>
      <c r="F28311">
        <v>52</v>
      </c>
      <c r="G28311" s="31">
        <v>0</v>
      </c>
      <c r="H28311" s="31">
        <v>0</v>
      </c>
    </row>
    <row r="28312" spans="1:8">
      <c r="A28312" s="32">
        <v>44510</v>
      </c>
      <c r="B28312" s="1" t="s">
        <v>26</v>
      </c>
      <c r="C28312">
        <v>7965</v>
      </c>
      <c r="D28312">
        <v>203045</v>
      </c>
      <c r="E28312" s="31">
        <v>7811</v>
      </c>
      <c r="F28312">
        <v>129</v>
      </c>
      <c r="G28312" s="31">
        <v>4</v>
      </c>
      <c r="H28312" s="31">
        <v>0</v>
      </c>
    </row>
    <row r="28313" spans="1:8">
      <c r="A28313" s="32">
        <v>44510</v>
      </c>
      <c r="B28313" s="1" t="s">
        <v>27</v>
      </c>
      <c r="C28313">
        <v>3115</v>
      </c>
      <c r="D28313">
        <v>121987</v>
      </c>
      <c r="E28313" s="31">
        <v>3075</v>
      </c>
      <c r="F28313">
        <v>38</v>
      </c>
      <c r="G28313" s="31">
        <v>2</v>
      </c>
      <c r="H28313" s="31">
        <v>0</v>
      </c>
    </row>
    <row r="28314" spans="1:8">
      <c r="A28314" s="32">
        <v>44510</v>
      </c>
      <c r="B28314" s="1" t="s">
        <v>28</v>
      </c>
      <c r="C28314">
        <v>5155</v>
      </c>
      <c r="D28314">
        <v>122749</v>
      </c>
      <c r="E28314" s="31">
        <v>5126</v>
      </c>
      <c r="F28314">
        <v>29</v>
      </c>
      <c r="G28314" s="31">
        <v>0</v>
      </c>
      <c r="H28314" s="31">
        <v>0</v>
      </c>
    </row>
    <row r="28315" spans="1:8">
      <c r="A28315" s="32">
        <v>44510</v>
      </c>
      <c r="B28315" s="1" t="s">
        <v>29</v>
      </c>
      <c r="C28315">
        <v>8882</v>
      </c>
      <c r="D28315">
        <v>340375</v>
      </c>
      <c r="E28315" s="31">
        <v>8833</v>
      </c>
      <c r="F28315">
        <v>97</v>
      </c>
      <c r="G28315" s="31">
        <v>8</v>
      </c>
      <c r="H28315" s="31">
        <v>0</v>
      </c>
    </row>
    <row r="28316" spans="1:8">
      <c r="A28316" s="32">
        <v>44510</v>
      </c>
      <c r="B28316" s="1" t="s">
        <v>30</v>
      </c>
      <c r="C28316">
        <v>19222</v>
      </c>
      <c r="D28316">
        <v>437694</v>
      </c>
      <c r="E28316" s="31">
        <v>18915</v>
      </c>
      <c r="F28316">
        <v>218</v>
      </c>
      <c r="G28316" s="31">
        <v>83</v>
      </c>
      <c r="H28316" s="31">
        <v>1</v>
      </c>
    </row>
    <row r="28317" spans="1:8">
      <c r="A28317" s="32">
        <v>44510</v>
      </c>
      <c r="B28317" s="1" t="s">
        <v>31</v>
      </c>
      <c r="C28317">
        <v>26766</v>
      </c>
      <c r="D28317">
        <v>665407</v>
      </c>
      <c r="E28317" s="31">
        <v>26542</v>
      </c>
      <c r="F28317">
        <v>209</v>
      </c>
      <c r="G28317" s="31">
        <v>14</v>
      </c>
      <c r="H28317" s="31">
        <v>0</v>
      </c>
    </row>
    <row r="28318" spans="1:8">
      <c r="A28318" s="32">
        <v>44510</v>
      </c>
      <c r="B28318" s="1" t="s">
        <v>32</v>
      </c>
      <c r="C28318">
        <v>106442</v>
      </c>
      <c r="D28318">
        <v>1399621</v>
      </c>
      <c r="E28318" s="31">
        <v>105192</v>
      </c>
      <c r="F28318">
        <v>1156</v>
      </c>
      <c r="G28318" s="31">
        <v>94</v>
      </c>
      <c r="H28318" s="31">
        <v>4</v>
      </c>
    </row>
    <row r="28319" spans="1:8">
      <c r="A28319" s="32">
        <v>44510</v>
      </c>
      <c r="B28319" s="1" t="s">
        <v>33</v>
      </c>
      <c r="C28319">
        <v>14808</v>
      </c>
      <c r="D28319">
        <v>248524</v>
      </c>
      <c r="E28319" s="31">
        <v>14957</v>
      </c>
      <c r="F28319">
        <v>163</v>
      </c>
      <c r="G28319" s="31">
        <v>13</v>
      </c>
      <c r="H28319" s="31">
        <v>0</v>
      </c>
    </row>
    <row r="28320" spans="1:8">
      <c r="A28320" s="32">
        <v>44510</v>
      </c>
      <c r="B28320" s="1" t="s">
        <v>34</v>
      </c>
      <c r="C28320">
        <v>12416</v>
      </c>
      <c r="D28320">
        <v>274647</v>
      </c>
      <c r="E28320" s="31">
        <v>12301</v>
      </c>
      <c r="F28320">
        <v>104</v>
      </c>
      <c r="G28320" s="31">
        <v>11</v>
      </c>
      <c r="H28320" s="31">
        <v>0</v>
      </c>
    </row>
    <row r="28321" spans="1:8">
      <c r="A28321" s="32">
        <v>44510</v>
      </c>
      <c r="B28321" s="1" t="s">
        <v>35</v>
      </c>
      <c r="C28321">
        <v>35924</v>
      </c>
      <c r="D28321">
        <v>443704</v>
      </c>
      <c r="E28321" s="31">
        <v>35592</v>
      </c>
      <c r="F28321">
        <v>291</v>
      </c>
      <c r="G28321" s="31">
        <v>34</v>
      </c>
      <c r="H28321" s="31">
        <v>0</v>
      </c>
    </row>
    <row r="28322" spans="1:8">
      <c r="A28322" s="32">
        <v>44510</v>
      </c>
      <c r="B28322" s="1" t="s">
        <v>36</v>
      </c>
      <c r="C28322">
        <v>202761</v>
      </c>
      <c r="D28322">
        <v>3808193</v>
      </c>
      <c r="E28322" s="31">
        <v>199347</v>
      </c>
      <c r="F28322">
        <v>3055</v>
      </c>
      <c r="G28322" s="31">
        <v>359</v>
      </c>
      <c r="H28322" s="31">
        <v>40</v>
      </c>
    </row>
    <row r="28323" spans="1:8">
      <c r="A28323" s="32">
        <v>44510</v>
      </c>
      <c r="B28323" s="1" t="s">
        <v>37</v>
      </c>
      <c r="C28323">
        <v>78568</v>
      </c>
      <c r="D28323">
        <v>795748</v>
      </c>
      <c r="E28323" s="31">
        <v>77044</v>
      </c>
      <c r="F28323">
        <v>1396</v>
      </c>
      <c r="G28323" s="31">
        <v>128</v>
      </c>
      <c r="H28323" s="31">
        <v>4</v>
      </c>
    </row>
    <row r="28324" spans="1:8">
      <c r="A28324" s="32">
        <v>44510</v>
      </c>
      <c r="B28324" s="1" t="s">
        <v>38</v>
      </c>
      <c r="C28324">
        <v>15913</v>
      </c>
      <c r="D28324">
        <v>265046</v>
      </c>
      <c r="E28324" s="31">
        <v>15739</v>
      </c>
      <c r="F28324">
        <v>149</v>
      </c>
      <c r="G28324" s="31">
        <v>25</v>
      </c>
      <c r="H28324" s="31">
        <v>0</v>
      </c>
    </row>
    <row r="28325" spans="1:8">
      <c r="A28325" s="32">
        <v>44510</v>
      </c>
      <c r="B28325" s="1" t="s">
        <v>39</v>
      </c>
      <c r="C28325">
        <v>5296</v>
      </c>
      <c r="D28325">
        <v>66824</v>
      </c>
      <c r="E28325" s="31">
        <v>5127</v>
      </c>
      <c r="F28325">
        <v>62</v>
      </c>
      <c r="G28325" s="31">
        <v>2</v>
      </c>
      <c r="H28325" s="31">
        <v>0</v>
      </c>
    </row>
    <row r="28326" spans="1:8">
      <c r="A28326" s="32">
        <v>44510</v>
      </c>
      <c r="B28326" s="1" t="s">
        <v>40</v>
      </c>
      <c r="C28326">
        <v>1668</v>
      </c>
      <c r="D28326">
        <v>157111</v>
      </c>
      <c r="E28326" s="31">
        <v>1638</v>
      </c>
      <c r="F28326">
        <v>5</v>
      </c>
      <c r="G28326" s="31">
        <v>0</v>
      </c>
      <c r="H28326" s="31">
        <v>0</v>
      </c>
    </row>
    <row r="28327" spans="1:8">
      <c r="A28327" s="32">
        <v>44510</v>
      </c>
      <c r="B28327" s="1" t="s">
        <v>41</v>
      </c>
      <c r="C28327">
        <v>1731</v>
      </c>
      <c r="D28327">
        <v>59148</v>
      </c>
      <c r="E28327" s="31">
        <v>1708</v>
      </c>
      <c r="F28327">
        <v>5</v>
      </c>
      <c r="G28327" s="31">
        <v>18</v>
      </c>
      <c r="H28327" s="31">
        <v>0</v>
      </c>
    </row>
    <row r="28328" spans="1:8">
      <c r="A28328" s="32">
        <v>44510</v>
      </c>
      <c r="B28328" s="1" t="s">
        <v>42</v>
      </c>
      <c r="C28328">
        <v>15417</v>
      </c>
      <c r="D28328">
        <v>283975</v>
      </c>
      <c r="E28328" s="31">
        <v>15131</v>
      </c>
      <c r="F28328">
        <v>136</v>
      </c>
      <c r="G28328" s="31">
        <v>63</v>
      </c>
      <c r="H28328" s="31">
        <v>1</v>
      </c>
    </row>
    <row r="28329" spans="1:8">
      <c r="A28329" s="32">
        <v>44510</v>
      </c>
      <c r="B28329" s="1" t="s">
        <v>43</v>
      </c>
      <c r="C28329">
        <v>22115</v>
      </c>
      <c r="D28329">
        <v>940010</v>
      </c>
      <c r="E28329" s="31">
        <v>21868</v>
      </c>
      <c r="F28329">
        <v>202</v>
      </c>
      <c r="G28329" s="31">
        <v>45</v>
      </c>
      <c r="H28329" s="31">
        <v>0</v>
      </c>
    </row>
    <row r="28330" spans="1:8">
      <c r="A28330" s="32">
        <v>44510</v>
      </c>
      <c r="B28330" s="1" t="s">
        <v>44</v>
      </c>
      <c r="C28330">
        <v>5771</v>
      </c>
      <c r="D28330">
        <v>199962</v>
      </c>
      <c r="E28330" s="31">
        <v>5642</v>
      </c>
      <c r="F28330">
        <v>93</v>
      </c>
      <c r="G28330" s="31">
        <v>36</v>
      </c>
      <c r="H28330" s="31">
        <v>0</v>
      </c>
    </row>
    <row r="28331" spans="1:8">
      <c r="A28331" s="32">
        <v>44510</v>
      </c>
      <c r="B28331" s="1" t="s">
        <v>45</v>
      </c>
      <c r="C28331">
        <v>3289</v>
      </c>
      <c r="D28331">
        <v>109728</v>
      </c>
      <c r="E28331" s="31">
        <v>3221</v>
      </c>
      <c r="F28331">
        <v>65</v>
      </c>
      <c r="G28331" s="31">
        <v>3</v>
      </c>
      <c r="H28331" s="31">
        <v>0</v>
      </c>
    </row>
    <row r="28332" spans="1:8">
      <c r="A28332" s="32">
        <v>44510</v>
      </c>
      <c r="B28332" s="1" t="s">
        <v>46</v>
      </c>
      <c r="C28332">
        <v>4703</v>
      </c>
      <c r="D28332">
        <v>136211</v>
      </c>
      <c r="E28332" s="31">
        <v>4664</v>
      </c>
      <c r="F28332">
        <v>38</v>
      </c>
      <c r="G28332" s="31">
        <v>0</v>
      </c>
      <c r="H28332" s="31">
        <v>0</v>
      </c>
    </row>
    <row r="28333" spans="1:8">
      <c r="A28333" s="32">
        <v>44510</v>
      </c>
      <c r="B28333" s="1" t="s">
        <v>47</v>
      </c>
      <c r="C28333">
        <v>5408</v>
      </c>
      <c r="D28333">
        <v>161923</v>
      </c>
      <c r="E28333" s="31">
        <v>5298</v>
      </c>
      <c r="F28333">
        <v>82</v>
      </c>
      <c r="G28333" s="31">
        <v>28</v>
      </c>
      <c r="H28333" s="31">
        <v>0</v>
      </c>
    </row>
    <row r="28334" spans="1:8">
      <c r="A28334" s="32">
        <v>44510</v>
      </c>
      <c r="B28334" s="1" t="s">
        <v>48</v>
      </c>
      <c r="C28334">
        <v>4166</v>
      </c>
      <c r="D28334">
        <v>104311</v>
      </c>
      <c r="E28334" s="31">
        <v>4130</v>
      </c>
      <c r="F28334">
        <v>33</v>
      </c>
      <c r="G28334" s="31">
        <v>3</v>
      </c>
      <c r="H28334" s="31">
        <v>0</v>
      </c>
    </row>
    <row r="28335" spans="1:8">
      <c r="A28335" s="32">
        <v>44510</v>
      </c>
      <c r="B28335" s="1" t="s">
        <v>49</v>
      </c>
      <c r="C28335">
        <v>74481</v>
      </c>
      <c r="D28335">
        <v>1328660</v>
      </c>
      <c r="E28335" s="31">
        <v>73795</v>
      </c>
      <c r="F28335">
        <v>622</v>
      </c>
      <c r="G28335" s="31">
        <v>57</v>
      </c>
      <c r="H28335" s="31">
        <v>4</v>
      </c>
    </row>
    <row r="28336" spans="1:8">
      <c r="A28336" s="32">
        <v>44510</v>
      </c>
      <c r="B28336" s="1" t="s">
        <v>50</v>
      </c>
      <c r="C28336">
        <v>5864</v>
      </c>
      <c r="D28336">
        <v>111634</v>
      </c>
      <c r="E28336" s="31">
        <v>5878</v>
      </c>
      <c r="F28336">
        <v>30</v>
      </c>
      <c r="G28336" s="31">
        <v>10</v>
      </c>
      <c r="H28336" s="31">
        <v>0</v>
      </c>
    </row>
    <row r="28337" spans="1:8">
      <c r="A28337" s="32">
        <v>44510</v>
      </c>
      <c r="B28337" s="1" t="s">
        <v>51</v>
      </c>
      <c r="C28337">
        <v>6118</v>
      </c>
      <c r="D28337">
        <v>190493</v>
      </c>
      <c r="E28337" s="31">
        <v>6044</v>
      </c>
      <c r="F28337">
        <v>73</v>
      </c>
      <c r="G28337" s="31">
        <v>1</v>
      </c>
      <c r="H28337" s="31">
        <v>0</v>
      </c>
    </row>
    <row r="28338" spans="1:8">
      <c r="A28338" s="32">
        <v>44510</v>
      </c>
      <c r="B28338" s="1" t="s">
        <v>52</v>
      </c>
      <c r="C28338">
        <v>14393</v>
      </c>
      <c r="D28338">
        <v>124441</v>
      </c>
      <c r="E28338" s="31">
        <v>14255</v>
      </c>
      <c r="F28338">
        <v>136</v>
      </c>
      <c r="G28338" s="31">
        <v>2</v>
      </c>
      <c r="H28338" s="31">
        <v>1</v>
      </c>
    </row>
    <row r="28339" spans="1:8">
      <c r="A28339" s="32">
        <v>44510</v>
      </c>
      <c r="B28339" s="1" t="s">
        <v>53</v>
      </c>
      <c r="C28339">
        <v>8186</v>
      </c>
      <c r="D28339">
        <v>282407</v>
      </c>
      <c r="E28339" s="31">
        <v>8102</v>
      </c>
      <c r="F28339">
        <v>84</v>
      </c>
      <c r="G28339" s="31">
        <v>0</v>
      </c>
      <c r="H28339" s="31">
        <v>0</v>
      </c>
    </row>
    <row r="28340" spans="1:8">
      <c r="A28340" s="32">
        <v>44510</v>
      </c>
      <c r="B28340" s="1" t="s">
        <v>54</v>
      </c>
      <c r="C28340">
        <v>6151</v>
      </c>
      <c r="D28340">
        <v>73038</v>
      </c>
      <c r="E28340" s="31">
        <v>6094</v>
      </c>
      <c r="F28340">
        <v>41</v>
      </c>
      <c r="G28340" s="31">
        <v>0</v>
      </c>
      <c r="H28340" s="31">
        <v>0</v>
      </c>
    </row>
    <row r="28341" spans="1:8">
      <c r="A28341" s="32">
        <v>44510</v>
      </c>
      <c r="B28341" s="1" t="s">
        <v>55</v>
      </c>
      <c r="C28341">
        <v>9102</v>
      </c>
      <c r="D28341">
        <v>172328</v>
      </c>
      <c r="E28341" s="31">
        <v>9035</v>
      </c>
      <c r="F28341">
        <v>66</v>
      </c>
      <c r="G28341" s="31">
        <v>1</v>
      </c>
      <c r="H28341" s="31">
        <v>0</v>
      </c>
    </row>
    <row r="28342" spans="1:8">
      <c r="A28342" s="32">
        <v>44510</v>
      </c>
      <c r="B28342" s="1" t="s">
        <v>56</v>
      </c>
      <c r="C28342">
        <v>50284</v>
      </c>
      <c r="D28342">
        <v>414071</v>
      </c>
      <c r="E28342" s="31">
        <v>49802</v>
      </c>
      <c r="F28342">
        <v>397</v>
      </c>
      <c r="G28342" s="31">
        <v>69</v>
      </c>
      <c r="H28342" s="31">
        <v>1</v>
      </c>
    </row>
    <row r="28343" spans="1:8">
      <c r="A28343" s="32">
        <v>44511</v>
      </c>
      <c r="B28343" s="1" t="s">
        <v>7</v>
      </c>
      <c r="C28343">
        <v>60854</v>
      </c>
      <c r="D28343">
        <v>1180992</v>
      </c>
      <c r="E28343" s="31">
        <v>59284</v>
      </c>
      <c r="F28343">
        <v>1472</v>
      </c>
      <c r="G28343" s="31">
        <v>96</v>
      </c>
      <c r="H28343" s="31">
        <v>1</v>
      </c>
    </row>
    <row r="28344" spans="1:8">
      <c r="A28344" s="32">
        <v>44511</v>
      </c>
      <c r="B28344" s="1" t="s">
        <v>11</v>
      </c>
      <c r="C28344">
        <v>5896</v>
      </c>
      <c r="D28344">
        <v>97044</v>
      </c>
      <c r="E28344" s="31">
        <v>5856</v>
      </c>
      <c r="F28344">
        <v>38</v>
      </c>
      <c r="G28344" s="31">
        <v>2</v>
      </c>
      <c r="H28344" s="31">
        <v>0</v>
      </c>
    </row>
    <row r="28345" spans="1:8">
      <c r="A28345" s="32">
        <v>44511</v>
      </c>
      <c r="B28345" s="1" t="s">
        <v>12</v>
      </c>
      <c r="C28345">
        <v>3486</v>
      </c>
      <c r="D28345">
        <v>128220</v>
      </c>
      <c r="E28345" s="31">
        <v>3433</v>
      </c>
      <c r="F28345">
        <v>53</v>
      </c>
      <c r="G28345" s="31">
        <v>0</v>
      </c>
      <c r="H28345" s="31">
        <v>0</v>
      </c>
    </row>
    <row r="28346" spans="1:8">
      <c r="A28346" s="32">
        <v>44511</v>
      </c>
      <c r="B28346" s="1" t="s">
        <v>13</v>
      </c>
      <c r="C28346">
        <v>16274</v>
      </c>
      <c r="D28346">
        <v>251901</v>
      </c>
      <c r="E28346" s="31">
        <v>16151</v>
      </c>
      <c r="F28346">
        <v>118</v>
      </c>
      <c r="G28346" s="31">
        <v>5</v>
      </c>
      <c r="H28346" s="31">
        <v>0</v>
      </c>
    </row>
    <row r="28347" spans="1:8">
      <c r="A28347" s="32">
        <v>44511</v>
      </c>
      <c r="B28347" s="1" t="s">
        <v>14</v>
      </c>
      <c r="C28347">
        <v>1924</v>
      </c>
      <c r="D28347">
        <v>27256</v>
      </c>
      <c r="E28347" s="31">
        <v>1882</v>
      </c>
      <c r="F28347">
        <v>27</v>
      </c>
      <c r="G28347" s="31">
        <v>15</v>
      </c>
      <c r="H28347" s="31">
        <v>0</v>
      </c>
    </row>
    <row r="28348" spans="1:8">
      <c r="A28348" s="32">
        <v>44511</v>
      </c>
      <c r="B28348" s="1" t="s">
        <v>15</v>
      </c>
      <c r="C28348">
        <v>3551</v>
      </c>
      <c r="D28348">
        <v>105877</v>
      </c>
      <c r="E28348" s="31">
        <v>3492</v>
      </c>
      <c r="F28348">
        <v>56</v>
      </c>
      <c r="G28348" s="31">
        <v>3</v>
      </c>
      <c r="H28348" s="31">
        <v>0</v>
      </c>
    </row>
    <row r="28349" spans="1:8">
      <c r="A28349" s="32">
        <v>44511</v>
      </c>
      <c r="B28349" s="1" t="s">
        <v>16</v>
      </c>
      <c r="C28349">
        <v>9486</v>
      </c>
      <c r="D28349">
        <v>436803</v>
      </c>
      <c r="E28349" s="31">
        <v>9306</v>
      </c>
      <c r="F28349">
        <v>175</v>
      </c>
      <c r="G28349" s="31">
        <v>5</v>
      </c>
      <c r="H28349" s="31">
        <v>2</v>
      </c>
    </row>
    <row r="28350" spans="1:8">
      <c r="A28350" s="32">
        <v>44511</v>
      </c>
      <c r="B28350" s="1" t="s">
        <v>17</v>
      </c>
      <c r="C28350">
        <v>24422</v>
      </c>
      <c r="D28350">
        <v>40535</v>
      </c>
      <c r="E28350" s="31">
        <v>24188</v>
      </c>
      <c r="F28350">
        <v>219</v>
      </c>
      <c r="G28350" s="31">
        <v>15</v>
      </c>
      <c r="H28350" s="31">
        <v>0</v>
      </c>
    </row>
    <row r="28351" spans="1:8">
      <c r="A28351" s="32">
        <v>44511</v>
      </c>
      <c r="B28351" s="1" t="s">
        <v>18</v>
      </c>
      <c r="C28351">
        <v>15461</v>
      </c>
      <c r="D28351">
        <v>503126</v>
      </c>
      <c r="E28351" s="31">
        <v>15330</v>
      </c>
      <c r="F28351">
        <v>117</v>
      </c>
      <c r="G28351" s="31">
        <v>14</v>
      </c>
      <c r="H28351" s="31">
        <v>1</v>
      </c>
    </row>
    <row r="28352" spans="1:8">
      <c r="A28352" s="32">
        <v>44511</v>
      </c>
      <c r="B28352" s="1" t="s">
        <v>19</v>
      </c>
      <c r="C28352">
        <v>16817</v>
      </c>
      <c r="D28352">
        <v>319717</v>
      </c>
      <c r="E28352" s="31">
        <v>16609</v>
      </c>
      <c r="F28352">
        <v>176</v>
      </c>
      <c r="G28352" s="31">
        <v>32</v>
      </c>
      <c r="H28352" s="31">
        <v>0</v>
      </c>
    </row>
    <row r="28353" spans="1:8">
      <c r="A28353" s="32">
        <v>44511</v>
      </c>
      <c r="B28353" s="1" t="s">
        <v>20</v>
      </c>
      <c r="C28353">
        <v>115692</v>
      </c>
      <c r="D28353">
        <v>1542441</v>
      </c>
      <c r="E28353" s="31">
        <v>114551</v>
      </c>
      <c r="F28353">
        <v>1050</v>
      </c>
      <c r="G28353" s="31">
        <v>91</v>
      </c>
      <c r="H28353" s="31">
        <v>13</v>
      </c>
    </row>
    <row r="28354" spans="1:8">
      <c r="A28354" s="32">
        <v>44511</v>
      </c>
      <c r="B28354" s="1" t="s">
        <v>21</v>
      </c>
      <c r="C28354">
        <v>100394</v>
      </c>
      <c r="D28354">
        <v>1142728</v>
      </c>
      <c r="E28354" s="31">
        <v>99294</v>
      </c>
      <c r="F28354">
        <v>1026</v>
      </c>
      <c r="G28354" s="31">
        <v>67</v>
      </c>
      <c r="H28354" s="31">
        <v>1</v>
      </c>
    </row>
    <row r="28355" spans="1:8">
      <c r="A28355" s="32">
        <v>44511</v>
      </c>
      <c r="B28355" s="1" t="s">
        <v>22</v>
      </c>
      <c r="C28355">
        <v>381900</v>
      </c>
      <c r="D28355">
        <v>3887165</v>
      </c>
      <c r="E28355" s="31">
        <v>378473</v>
      </c>
      <c r="F28355">
        <v>3158</v>
      </c>
      <c r="G28355" s="31">
        <v>269</v>
      </c>
      <c r="H28355" s="31">
        <v>9</v>
      </c>
    </row>
    <row r="28356" spans="1:8">
      <c r="A28356" s="32">
        <v>44511</v>
      </c>
      <c r="B28356" s="1" t="s">
        <v>23</v>
      </c>
      <c r="C28356">
        <v>169024</v>
      </c>
      <c r="D28356">
        <v>1703483</v>
      </c>
      <c r="E28356" s="31">
        <v>167589</v>
      </c>
      <c r="F28356">
        <v>1311</v>
      </c>
      <c r="G28356" s="31">
        <v>124</v>
      </c>
      <c r="H28356" s="31">
        <v>7</v>
      </c>
    </row>
    <row r="28357" spans="1:8">
      <c r="A28357" s="32">
        <v>44511</v>
      </c>
      <c r="B28357" s="1" t="s">
        <v>24</v>
      </c>
      <c r="C28357">
        <v>8003</v>
      </c>
      <c r="D28357">
        <v>299833</v>
      </c>
      <c r="E28357" s="31">
        <v>7932</v>
      </c>
      <c r="F28357">
        <v>61</v>
      </c>
      <c r="G28357" s="31">
        <v>10</v>
      </c>
      <c r="H28357" s="31">
        <v>0</v>
      </c>
    </row>
    <row r="28358" spans="1:8">
      <c r="A28358" s="32">
        <v>44511</v>
      </c>
      <c r="B28358" s="1" t="s">
        <v>25</v>
      </c>
      <c r="C28358">
        <v>4867</v>
      </c>
      <c r="D28358">
        <v>122821</v>
      </c>
      <c r="E28358" s="31">
        <v>4815</v>
      </c>
      <c r="F28358">
        <v>52</v>
      </c>
      <c r="G28358" s="31">
        <v>0</v>
      </c>
      <c r="H28358" s="31">
        <v>0</v>
      </c>
    </row>
    <row r="28359" spans="1:8">
      <c r="A28359" s="32">
        <v>44511</v>
      </c>
      <c r="B28359" s="1" t="s">
        <v>26</v>
      </c>
      <c r="C28359">
        <v>7965</v>
      </c>
      <c r="D28359">
        <v>203348</v>
      </c>
      <c r="E28359" s="31">
        <v>7811</v>
      </c>
      <c r="F28359">
        <v>129</v>
      </c>
      <c r="G28359" s="31">
        <v>4</v>
      </c>
      <c r="H28359" s="31">
        <v>0</v>
      </c>
    </row>
    <row r="28360" spans="1:8">
      <c r="A28360" s="32">
        <v>44511</v>
      </c>
      <c r="B28360" s="1" t="s">
        <v>27</v>
      </c>
      <c r="C28360">
        <v>3115</v>
      </c>
      <c r="D28360">
        <v>122034</v>
      </c>
      <c r="E28360" s="31">
        <v>3075</v>
      </c>
      <c r="F28360">
        <v>38</v>
      </c>
      <c r="G28360" s="31">
        <v>2</v>
      </c>
      <c r="H28360" s="31">
        <v>0</v>
      </c>
    </row>
    <row r="28361" spans="1:8">
      <c r="A28361" s="32">
        <v>44511</v>
      </c>
      <c r="B28361" s="1" t="s">
        <v>28</v>
      </c>
      <c r="C28361">
        <v>5155</v>
      </c>
      <c r="D28361">
        <v>122749</v>
      </c>
      <c r="E28361" s="31">
        <v>5126</v>
      </c>
      <c r="F28361">
        <v>29</v>
      </c>
      <c r="G28361" s="31">
        <v>0</v>
      </c>
      <c r="H28361" s="31">
        <v>0</v>
      </c>
    </row>
    <row r="28362" spans="1:8">
      <c r="A28362" s="32">
        <v>44511</v>
      </c>
      <c r="B28362" s="1" t="s">
        <v>29</v>
      </c>
      <c r="C28362">
        <v>8883</v>
      </c>
      <c r="D28362">
        <v>340947</v>
      </c>
      <c r="E28362" s="31">
        <v>8836</v>
      </c>
      <c r="F28362">
        <v>97</v>
      </c>
      <c r="G28362" s="31">
        <v>6</v>
      </c>
      <c r="H28362" s="31">
        <v>0</v>
      </c>
    </row>
    <row r="28363" spans="1:8">
      <c r="A28363" s="32">
        <v>44511</v>
      </c>
      <c r="B28363" s="1" t="s">
        <v>30</v>
      </c>
      <c r="C28363">
        <v>19226</v>
      </c>
      <c r="D28363">
        <v>438761</v>
      </c>
      <c r="E28363" s="31">
        <v>18920</v>
      </c>
      <c r="F28363">
        <v>218</v>
      </c>
      <c r="G28363" s="31">
        <v>84</v>
      </c>
      <c r="H28363" s="31">
        <v>1</v>
      </c>
    </row>
    <row r="28364" spans="1:8">
      <c r="A28364" s="32">
        <v>44511</v>
      </c>
      <c r="B28364" s="1" t="s">
        <v>31</v>
      </c>
      <c r="C28364">
        <v>26766</v>
      </c>
      <c r="D28364">
        <v>666927</v>
      </c>
      <c r="E28364" s="31">
        <v>26544</v>
      </c>
      <c r="F28364">
        <v>209</v>
      </c>
      <c r="G28364" s="31">
        <v>12</v>
      </c>
      <c r="H28364" s="31">
        <v>0</v>
      </c>
    </row>
    <row r="28365" spans="1:8">
      <c r="A28365" s="32">
        <v>44511</v>
      </c>
      <c r="B28365" s="1" t="s">
        <v>32</v>
      </c>
      <c r="C28365">
        <v>106450</v>
      </c>
      <c r="D28365">
        <v>1401560</v>
      </c>
      <c r="E28365" s="31">
        <v>105209</v>
      </c>
      <c r="F28365">
        <v>1157</v>
      </c>
      <c r="G28365" s="31">
        <v>84</v>
      </c>
      <c r="H28365" s="31">
        <v>4</v>
      </c>
    </row>
    <row r="28366" spans="1:8">
      <c r="A28366" s="32">
        <v>44511</v>
      </c>
      <c r="B28366" s="1" t="s">
        <v>33</v>
      </c>
      <c r="C28366">
        <v>14808</v>
      </c>
      <c r="D28366">
        <v>248524</v>
      </c>
      <c r="E28366" s="31">
        <v>14959</v>
      </c>
      <c r="F28366">
        <v>163</v>
      </c>
      <c r="G28366" s="31">
        <v>11</v>
      </c>
      <c r="H28366" s="31">
        <v>0</v>
      </c>
    </row>
    <row r="28367" spans="1:8">
      <c r="A28367" s="32">
        <v>44511</v>
      </c>
      <c r="B28367" s="1" t="s">
        <v>34</v>
      </c>
      <c r="C28367">
        <v>12417</v>
      </c>
      <c r="D28367">
        <v>275012</v>
      </c>
      <c r="E28367" s="31">
        <v>12301</v>
      </c>
      <c r="F28367">
        <v>104</v>
      </c>
      <c r="G28367" s="31">
        <v>12</v>
      </c>
      <c r="H28367" s="31">
        <v>0</v>
      </c>
    </row>
    <row r="28368" spans="1:8">
      <c r="A28368" s="32">
        <v>44511</v>
      </c>
      <c r="B28368" s="1" t="s">
        <v>35</v>
      </c>
      <c r="C28368">
        <v>35930</v>
      </c>
      <c r="D28368">
        <v>444488</v>
      </c>
      <c r="E28368" s="31">
        <v>35594</v>
      </c>
      <c r="F28368">
        <v>291</v>
      </c>
      <c r="G28368" s="31">
        <v>39</v>
      </c>
      <c r="H28368" s="31">
        <v>0</v>
      </c>
    </row>
    <row r="28369" spans="1:8">
      <c r="A28369" s="32">
        <v>44511</v>
      </c>
      <c r="B28369" s="1" t="s">
        <v>36</v>
      </c>
      <c r="C28369">
        <v>202825</v>
      </c>
      <c r="D28369">
        <v>3821163</v>
      </c>
      <c r="E28369" s="31">
        <v>199402</v>
      </c>
      <c r="F28369">
        <v>3056</v>
      </c>
      <c r="G28369" s="31">
        <v>367</v>
      </c>
      <c r="H28369" s="31">
        <v>36</v>
      </c>
    </row>
    <row r="28370" spans="1:8">
      <c r="A28370" s="32">
        <v>44511</v>
      </c>
      <c r="B28370" s="1" t="s">
        <v>37</v>
      </c>
      <c r="C28370">
        <v>78582</v>
      </c>
      <c r="D28370">
        <v>798136</v>
      </c>
      <c r="E28370" s="31">
        <v>77059</v>
      </c>
      <c r="F28370">
        <v>1396</v>
      </c>
      <c r="G28370" s="31">
        <v>127</v>
      </c>
      <c r="H28370" s="31">
        <v>5</v>
      </c>
    </row>
    <row r="28371" spans="1:8">
      <c r="A28371" s="32">
        <v>44511</v>
      </c>
      <c r="B28371" s="1" t="s">
        <v>38</v>
      </c>
      <c r="C28371">
        <v>15919</v>
      </c>
      <c r="D28371">
        <v>265396</v>
      </c>
      <c r="E28371" s="31">
        <v>15741</v>
      </c>
      <c r="F28371">
        <v>149</v>
      </c>
      <c r="G28371" s="31">
        <v>29</v>
      </c>
      <c r="H28371" s="31">
        <v>0</v>
      </c>
    </row>
    <row r="28372" spans="1:8">
      <c r="A28372" s="32">
        <v>44511</v>
      </c>
      <c r="B28372" s="1" t="s">
        <v>39</v>
      </c>
      <c r="C28372">
        <v>5296</v>
      </c>
      <c r="D28372">
        <v>66837</v>
      </c>
      <c r="E28372" s="31">
        <v>5128</v>
      </c>
      <c r="F28372">
        <v>62</v>
      </c>
      <c r="G28372" s="31">
        <v>1</v>
      </c>
      <c r="H28372" s="31">
        <v>0</v>
      </c>
    </row>
    <row r="28373" spans="1:8">
      <c r="A28373" s="32">
        <v>44511</v>
      </c>
      <c r="B28373" s="1" t="s">
        <v>40</v>
      </c>
      <c r="C28373">
        <v>1668</v>
      </c>
      <c r="D28373">
        <v>157360</v>
      </c>
      <c r="E28373" s="31">
        <v>1638</v>
      </c>
      <c r="F28373">
        <v>5</v>
      </c>
      <c r="G28373" s="31">
        <v>0</v>
      </c>
      <c r="H28373" s="31">
        <v>0</v>
      </c>
    </row>
    <row r="28374" spans="1:8">
      <c r="A28374" s="32">
        <v>44511</v>
      </c>
      <c r="B28374" s="1" t="s">
        <v>41</v>
      </c>
      <c r="C28374">
        <v>1731</v>
      </c>
      <c r="D28374">
        <v>60030</v>
      </c>
      <c r="E28374" s="31">
        <v>1713</v>
      </c>
      <c r="F28374">
        <v>5</v>
      </c>
      <c r="G28374" s="31">
        <v>13</v>
      </c>
      <c r="H28374" s="31">
        <v>0</v>
      </c>
    </row>
    <row r="28375" spans="1:8">
      <c r="A28375" s="32">
        <v>44511</v>
      </c>
      <c r="B28375" s="1" t="s">
        <v>42</v>
      </c>
      <c r="C28375">
        <v>15426</v>
      </c>
      <c r="D28375">
        <v>283975</v>
      </c>
      <c r="E28375" s="31">
        <v>15131</v>
      </c>
      <c r="F28375">
        <v>136</v>
      </c>
      <c r="G28375" s="31">
        <v>63</v>
      </c>
      <c r="H28375" s="31">
        <v>1</v>
      </c>
    </row>
    <row r="28376" spans="1:8">
      <c r="A28376" s="32">
        <v>44511</v>
      </c>
      <c r="B28376" s="1" t="s">
        <v>43</v>
      </c>
      <c r="C28376">
        <v>22119</v>
      </c>
      <c r="D28376">
        <v>943102</v>
      </c>
      <c r="E28376" s="31">
        <v>21873</v>
      </c>
      <c r="F28376">
        <v>202</v>
      </c>
      <c r="G28376" s="31">
        <v>44</v>
      </c>
      <c r="H28376" s="31">
        <v>0</v>
      </c>
    </row>
    <row r="28377" spans="1:8">
      <c r="A28377" s="32">
        <v>44511</v>
      </c>
      <c r="B28377" s="1" t="s">
        <v>44</v>
      </c>
      <c r="C28377">
        <v>5782</v>
      </c>
      <c r="D28377">
        <v>199962</v>
      </c>
      <c r="E28377" s="31">
        <v>5646</v>
      </c>
      <c r="F28377">
        <v>93</v>
      </c>
      <c r="G28377" s="31">
        <v>43</v>
      </c>
      <c r="H28377" s="31">
        <v>0</v>
      </c>
    </row>
    <row r="28378" spans="1:8">
      <c r="A28378" s="32">
        <v>44511</v>
      </c>
      <c r="B28378" s="1" t="s">
        <v>45</v>
      </c>
      <c r="C28378">
        <v>3290</v>
      </c>
      <c r="D28378">
        <v>109931</v>
      </c>
      <c r="E28378" s="31">
        <v>3221</v>
      </c>
      <c r="F28378">
        <v>65</v>
      </c>
      <c r="G28378" s="31">
        <v>4</v>
      </c>
      <c r="H28378" s="31">
        <v>0</v>
      </c>
    </row>
    <row r="28379" spans="1:8">
      <c r="A28379" s="32">
        <v>44511</v>
      </c>
      <c r="B28379" s="1" t="s">
        <v>46</v>
      </c>
      <c r="C28379">
        <v>4703</v>
      </c>
      <c r="D28379">
        <v>136546</v>
      </c>
      <c r="E28379" s="31">
        <v>4664</v>
      </c>
      <c r="F28379">
        <v>38</v>
      </c>
      <c r="G28379" s="31">
        <v>0</v>
      </c>
      <c r="H28379" s="31">
        <v>0</v>
      </c>
    </row>
    <row r="28380" spans="1:8">
      <c r="A28380" s="32">
        <v>44511</v>
      </c>
      <c r="B28380" s="1" t="s">
        <v>47</v>
      </c>
      <c r="C28380">
        <v>5408</v>
      </c>
      <c r="D28380">
        <v>161936</v>
      </c>
      <c r="E28380" s="31">
        <v>5303</v>
      </c>
      <c r="F28380">
        <v>82</v>
      </c>
      <c r="G28380" s="31">
        <v>23</v>
      </c>
      <c r="H28380" s="31">
        <v>0</v>
      </c>
    </row>
    <row r="28381" spans="1:8">
      <c r="A28381" s="32">
        <v>44511</v>
      </c>
      <c r="B28381" s="1" t="s">
        <v>48</v>
      </c>
      <c r="C28381">
        <v>4166</v>
      </c>
      <c r="D28381">
        <v>104311</v>
      </c>
      <c r="E28381" s="31">
        <v>4131</v>
      </c>
      <c r="F28381">
        <v>33</v>
      </c>
      <c r="G28381" s="31">
        <v>2</v>
      </c>
      <c r="H28381" s="31">
        <v>0</v>
      </c>
    </row>
    <row r="28382" spans="1:8">
      <c r="A28382" s="32">
        <v>44511</v>
      </c>
      <c r="B28382" s="1" t="s">
        <v>49</v>
      </c>
      <c r="C28382">
        <v>74483</v>
      </c>
      <c r="D28382">
        <v>1331052</v>
      </c>
      <c r="E28382" s="31">
        <v>73798</v>
      </c>
      <c r="F28382">
        <v>622</v>
      </c>
      <c r="G28382" s="31">
        <v>61</v>
      </c>
      <c r="H28382" s="31">
        <v>4</v>
      </c>
    </row>
    <row r="28383" spans="1:8">
      <c r="A28383" s="32">
        <v>44511</v>
      </c>
      <c r="B28383" s="1" t="s">
        <v>50</v>
      </c>
      <c r="C28383">
        <v>5864</v>
      </c>
      <c r="D28383">
        <v>111848</v>
      </c>
      <c r="E28383" s="31">
        <v>5878</v>
      </c>
      <c r="F28383">
        <v>30</v>
      </c>
      <c r="G28383" s="31">
        <v>11</v>
      </c>
      <c r="H28383" s="31">
        <v>0</v>
      </c>
    </row>
    <row r="28384" spans="1:8">
      <c r="A28384" s="32">
        <v>44511</v>
      </c>
      <c r="B28384" s="1" t="s">
        <v>51</v>
      </c>
      <c r="C28384">
        <v>6118</v>
      </c>
      <c r="D28384">
        <v>190770</v>
      </c>
      <c r="E28384" s="31">
        <v>6045</v>
      </c>
      <c r="F28384">
        <v>73</v>
      </c>
      <c r="G28384" s="31">
        <v>0</v>
      </c>
      <c r="H28384" s="31">
        <v>0</v>
      </c>
    </row>
    <row r="28385" spans="1:8">
      <c r="A28385" s="32">
        <v>44511</v>
      </c>
      <c r="B28385" s="1" t="s">
        <v>52</v>
      </c>
      <c r="C28385">
        <v>14393</v>
      </c>
      <c r="D28385">
        <v>124466</v>
      </c>
      <c r="E28385" s="31">
        <v>14255</v>
      </c>
      <c r="F28385">
        <v>136</v>
      </c>
      <c r="G28385" s="31">
        <v>2</v>
      </c>
      <c r="H28385" s="31">
        <v>1</v>
      </c>
    </row>
    <row r="28386" spans="1:8">
      <c r="A28386" s="32">
        <v>44511</v>
      </c>
      <c r="B28386" s="1" t="s">
        <v>53</v>
      </c>
      <c r="C28386">
        <v>8186</v>
      </c>
      <c r="D28386">
        <v>283233</v>
      </c>
      <c r="E28386" s="31">
        <v>8102</v>
      </c>
      <c r="F28386">
        <v>84</v>
      </c>
      <c r="G28386" s="31">
        <v>0</v>
      </c>
      <c r="H28386" s="31">
        <v>0</v>
      </c>
    </row>
    <row r="28387" spans="1:8">
      <c r="A28387" s="32">
        <v>44511</v>
      </c>
      <c r="B28387" s="1" t="s">
        <v>54</v>
      </c>
      <c r="C28387">
        <v>6151</v>
      </c>
      <c r="D28387">
        <v>73038</v>
      </c>
      <c r="E28387" s="31">
        <v>6094</v>
      </c>
      <c r="F28387">
        <v>41</v>
      </c>
      <c r="G28387" s="31">
        <v>0</v>
      </c>
      <c r="H28387" s="31">
        <v>0</v>
      </c>
    </row>
    <row r="28388" spans="1:8">
      <c r="A28388" s="32">
        <v>44511</v>
      </c>
      <c r="B28388" s="1" t="s">
        <v>55</v>
      </c>
      <c r="C28388">
        <v>9102</v>
      </c>
      <c r="D28388">
        <v>172451</v>
      </c>
      <c r="E28388" s="31">
        <v>9035</v>
      </c>
      <c r="F28388">
        <v>66</v>
      </c>
      <c r="G28388" s="31">
        <v>1</v>
      </c>
      <c r="H28388" s="31">
        <v>0</v>
      </c>
    </row>
    <row r="28389" spans="1:8">
      <c r="A28389" s="32">
        <v>44511</v>
      </c>
      <c r="B28389" s="1" t="s">
        <v>56</v>
      </c>
      <c r="C28389">
        <v>50287</v>
      </c>
      <c r="D28389">
        <v>414514</v>
      </c>
      <c r="E28389" s="31">
        <v>49815</v>
      </c>
      <c r="F28389">
        <v>397</v>
      </c>
      <c r="G28389" s="31">
        <v>67</v>
      </c>
      <c r="H28389" s="31">
        <v>1</v>
      </c>
    </row>
    <row r="28390" spans="1:8">
      <c r="A28390" s="32">
        <v>44512</v>
      </c>
      <c r="B28390" s="1" t="s">
        <v>7</v>
      </c>
      <c r="C28390">
        <v>60876</v>
      </c>
      <c r="D28390">
        <v>1183455</v>
      </c>
      <c r="E28390" s="31">
        <v>59297</v>
      </c>
      <c r="F28390">
        <v>1472</v>
      </c>
      <c r="G28390" s="31">
        <v>98</v>
      </c>
      <c r="H28390" s="31">
        <v>1</v>
      </c>
    </row>
    <row r="28391" spans="1:8">
      <c r="A28391" s="32">
        <v>44512</v>
      </c>
      <c r="B28391" s="1" t="s">
        <v>11</v>
      </c>
      <c r="C28391">
        <v>5897</v>
      </c>
      <c r="D28391">
        <v>97243</v>
      </c>
      <c r="E28391" s="31">
        <v>5857</v>
      </c>
      <c r="F28391">
        <v>38</v>
      </c>
      <c r="G28391" s="31">
        <v>2</v>
      </c>
      <c r="H28391" s="31">
        <v>0</v>
      </c>
    </row>
    <row r="28392" spans="1:8">
      <c r="A28392" s="32">
        <v>44512</v>
      </c>
      <c r="B28392" s="1" t="s">
        <v>12</v>
      </c>
      <c r="C28392">
        <v>3486</v>
      </c>
      <c r="D28392">
        <v>128405</v>
      </c>
      <c r="E28392" s="31">
        <v>3433</v>
      </c>
      <c r="F28392">
        <v>53</v>
      </c>
      <c r="G28392" s="31">
        <v>0</v>
      </c>
      <c r="H28392" s="31">
        <v>0</v>
      </c>
    </row>
    <row r="28393" spans="1:8">
      <c r="A28393" s="32">
        <v>44512</v>
      </c>
      <c r="B28393" s="1" t="s">
        <v>13</v>
      </c>
      <c r="C28393">
        <v>16274</v>
      </c>
      <c r="D28393">
        <v>252312</v>
      </c>
      <c r="E28393" s="31">
        <v>16151</v>
      </c>
      <c r="F28393">
        <v>118</v>
      </c>
      <c r="G28393" s="31">
        <v>5</v>
      </c>
      <c r="H28393" s="31">
        <v>0</v>
      </c>
    </row>
    <row r="28394" spans="1:8">
      <c r="A28394" s="32">
        <v>44512</v>
      </c>
      <c r="B28394" s="1" t="s">
        <v>14</v>
      </c>
      <c r="C28394">
        <v>1925</v>
      </c>
      <c r="D28394">
        <v>27279</v>
      </c>
      <c r="E28394" s="31">
        <v>1883</v>
      </c>
      <c r="F28394">
        <v>27</v>
      </c>
      <c r="G28394" s="31">
        <v>15</v>
      </c>
      <c r="H28394" s="31">
        <v>0</v>
      </c>
    </row>
    <row r="28395" spans="1:8">
      <c r="A28395" s="32">
        <v>44512</v>
      </c>
      <c r="B28395" s="1" t="s">
        <v>15</v>
      </c>
      <c r="C28395">
        <v>3551</v>
      </c>
      <c r="D28395">
        <v>106040</v>
      </c>
      <c r="E28395" s="31">
        <v>3494</v>
      </c>
      <c r="F28395">
        <v>56</v>
      </c>
      <c r="G28395" s="31">
        <v>1</v>
      </c>
      <c r="H28395" s="31">
        <v>0</v>
      </c>
    </row>
    <row r="28396" spans="1:8">
      <c r="A28396" s="32">
        <v>44512</v>
      </c>
      <c r="B28396" s="1" t="s">
        <v>16</v>
      </c>
      <c r="C28396">
        <v>9486</v>
      </c>
      <c r="D28396">
        <v>437682</v>
      </c>
      <c r="E28396" s="31">
        <v>9307</v>
      </c>
      <c r="F28396">
        <v>175</v>
      </c>
      <c r="G28396" s="31">
        <v>4</v>
      </c>
      <c r="H28396" s="31">
        <v>2</v>
      </c>
    </row>
    <row r="28397" spans="1:8">
      <c r="A28397" s="32">
        <v>44512</v>
      </c>
      <c r="B28397" s="1" t="s">
        <v>17</v>
      </c>
      <c r="C28397">
        <v>24429</v>
      </c>
      <c r="D28397">
        <v>40535</v>
      </c>
      <c r="E28397" s="31">
        <v>24189</v>
      </c>
      <c r="F28397">
        <v>219</v>
      </c>
      <c r="G28397" s="31">
        <v>21</v>
      </c>
      <c r="H28397" s="31">
        <v>1</v>
      </c>
    </row>
    <row r="28398" spans="1:8">
      <c r="A28398" s="32">
        <v>44512</v>
      </c>
      <c r="B28398" s="1" t="s">
        <v>18</v>
      </c>
      <c r="C28398">
        <v>15461</v>
      </c>
      <c r="D28398">
        <v>503842</v>
      </c>
      <c r="E28398" s="31">
        <v>15330</v>
      </c>
      <c r="F28398">
        <v>117</v>
      </c>
      <c r="G28398" s="31">
        <v>14</v>
      </c>
      <c r="H28398" s="31">
        <v>1</v>
      </c>
    </row>
    <row r="28399" spans="1:8">
      <c r="A28399" s="32">
        <v>44512</v>
      </c>
      <c r="B28399" s="1" t="s">
        <v>19</v>
      </c>
      <c r="C28399">
        <v>16821</v>
      </c>
      <c r="D28399">
        <v>320489</v>
      </c>
      <c r="E28399" s="31">
        <v>16616</v>
      </c>
      <c r="F28399">
        <v>176</v>
      </c>
      <c r="G28399" s="31">
        <v>29</v>
      </c>
      <c r="H28399" s="31">
        <v>0</v>
      </c>
    </row>
    <row r="28400" spans="1:8">
      <c r="A28400" s="32">
        <v>44512</v>
      </c>
      <c r="B28400" s="1" t="s">
        <v>20</v>
      </c>
      <c r="C28400">
        <v>115701</v>
      </c>
      <c r="D28400">
        <v>1545463</v>
      </c>
      <c r="E28400" s="31">
        <v>114559</v>
      </c>
      <c r="F28400">
        <v>1050</v>
      </c>
      <c r="G28400" s="31">
        <v>92</v>
      </c>
      <c r="H28400" s="31">
        <v>12</v>
      </c>
    </row>
    <row r="28401" spans="1:8">
      <c r="A28401" s="32">
        <v>44512</v>
      </c>
      <c r="B28401" s="1" t="s">
        <v>21</v>
      </c>
      <c r="C28401">
        <v>100402</v>
      </c>
      <c r="D28401">
        <v>1145909</v>
      </c>
      <c r="E28401" s="31">
        <v>99302</v>
      </c>
      <c r="F28401">
        <v>1026</v>
      </c>
      <c r="G28401" s="31">
        <v>66</v>
      </c>
      <c r="H28401" s="31">
        <v>1</v>
      </c>
    </row>
    <row r="28402" spans="1:8">
      <c r="A28402" s="32">
        <v>44512</v>
      </c>
      <c r="B28402" s="1" t="s">
        <v>22</v>
      </c>
      <c r="C28402">
        <v>381922</v>
      </c>
      <c r="D28402">
        <v>3893692</v>
      </c>
      <c r="E28402" s="31">
        <v>378514</v>
      </c>
      <c r="F28402">
        <v>3158</v>
      </c>
      <c r="G28402" s="31">
        <v>250</v>
      </c>
      <c r="H28402" s="31">
        <v>8</v>
      </c>
    </row>
    <row r="28403" spans="1:8">
      <c r="A28403" s="32">
        <v>44512</v>
      </c>
      <c r="B28403" s="1" t="s">
        <v>23</v>
      </c>
      <c r="C28403">
        <v>169043</v>
      </c>
      <c r="D28403">
        <v>1706521</v>
      </c>
      <c r="E28403" s="31">
        <v>167610</v>
      </c>
      <c r="F28403">
        <v>1311</v>
      </c>
      <c r="G28403" s="31">
        <v>122</v>
      </c>
      <c r="H28403" s="31">
        <v>7</v>
      </c>
    </row>
    <row r="28404" spans="1:8">
      <c r="A28404" s="32">
        <v>44512</v>
      </c>
      <c r="B28404" s="1" t="s">
        <v>24</v>
      </c>
      <c r="C28404">
        <v>8004</v>
      </c>
      <c r="D28404">
        <v>300528</v>
      </c>
      <c r="E28404" s="31">
        <v>7936</v>
      </c>
      <c r="F28404">
        <v>61</v>
      </c>
      <c r="G28404" s="31">
        <v>7</v>
      </c>
      <c r="H28404" s="31">
        <v>0</v>
      </c>
    </row>
    <row r="28405" spans="1:8">
      <c r="A28405" s="32">
        <v>44512</v>
      </c>
      <c r="B28405" s="1" t="s">
        <v>25</v>
      </c>
      <c r="C28405">
        <v>4867</v>
      </c>
      <c r="D28405">
        <v>123059</v>
      </c>
      <c r="E28405" s="31">
        <v>4815</v>
      </c>
      <c r="F28405">
        <v>52</v>
      </c>
      <c r="G28405" s="31">
        <v>0</v>
      </c>
      <c r="H28405" s="31">
        <v>0</v>
      </c>
    </row>
    <row r="28406" spans="1:8">
      <c r="A28406" s="32">
        <v>44512</v>
      </c>
      <c r="B28406" s="1" t="s">
        <v>26</v>
      </c>
      <c r="C28406">
        <v>7966</v>
      </c>
      <c r="D28406">
        <v>203674</v>
      </c>
      <c r="E28406" s="31">
        <v>7811</v>
      </c>
      <c r="F28406">
        <v>129</v>
      </c>
      <c r="G28406" s="31">
        <v>5</v>
      </c>
      <c r="H28406" s="31">
        <v>0</v>
      </c>
    </row>
    <row r="28407" spans="1:8">
      <c r="A28407" s="32">
        <v>44512</v>
      </c>
      <c r="B28407" s="1" t="s">
        <v>27</v>
      </c>
      <c r="C28407">
        <v>3115</v>
      </c>
      <c r="D28407">
        <v>122117</v>
      </c>
      <c r="E28407" s="31">
        <v>3075</v>
      </c>
      <c r="F28407">
        <v>38</v>
      </c>
      <c r="G28407" s="31">
        <v>2</v>
      </c>
      <c r="H28407" s="31">
        <v>0</v>
      </c>
    </row>
    <row r="28408" spans="1:8">
      <c r="A28408" s="32">
        <v>44512</v>
      </c>
      <c r="B28408" s="1" t="s">
        <v>28</v>
      </c>
      <c r="C28408">
        <v>5155</v>
      </c>
      <c r="D28408">
        <v>124304</v>
      </c>
      <c r="E28408" s="31">
        <v>5126</v>
      </c>
      <c r="F28408">
        <v>29</v>
      </c>
      <c r="G28408" s="31">
        <v>0</v>
      </c>
      <c r="H28408" s="31">
        <v>0</v>
      </c>
    </row>
    <row r="28409" spans="1:8">
      <c r="A28409" s="32">
        <v>44512</v>
      </c>
      <c r="B28409" s="1" t="s">
        <v>29</v>
      </c>
      <c r="C28409">
        <v>8883</v>
      </c>
      <c r="D28409">
        <v>341363</v>
      </c>
      <c r="E28409" s="31">
        <v>8836</v>
      </c>
      <c r="F28409">
        <v>97</v>
      </c>
      <c r="G28409" s="31">
        <v>6</v>
      </c>
      <c r="H28409" s="31">
        <v>0</v>
      </c>
    </row>
    <row r="28410" spans="1:8">
      <c r="A28410" s="32">
        <v>44512</v>
      </c>
      <c r="B28410" s="1" t="s">
        <v>30</v>
      </c>
      <c r="C28410">
        <v>19231</v>
      </c>
      <c r="D28410">
        <v>439799</v>
      </c>
      <c r="E28410" s="31">
        <v>18930</v>
      </c>
      <c r="F28410">
        <v>218</v>
      </c>
      <c r="G28410" s="31">
        <v>78</v>
      </c>
      <c r="H28410" s="31">
        <v>0</v>
      </c>
    </row>
    <row r="28411" spans="1:8">
      <c r="A28411" s="32">
        <v>44512</v>
      </c>
      <c r="B28411" s="1" t="s">
        <v>31</v>
      </c>
      <c r="C28411">
        <v>26768</v>
      </c>
      <c r="D28411">
        <v>668363</v>
      </c>
      <c r="E28411" s="31">
        <v>26543</v>
      </c>
      <c r="F28411">
        <v>209</v>
      </c>
      <c r="G28411" s="31">
        <v>14</v>
      </c>
      <c r="H28411" s="31">
        <v>0</v>
      </c>
    </row>
    <row r="28412" spans="1:8">
      <c r="A28412" s="32">
        <v>44512</v>
      </c>
      <c r="B28412" s="1" t="s">
        <v>32</v>
      </c>
      <c r="C28412">
        <v>106458</v>
      </c>
      <c r="D28412">
        <v>1404439</v>
      </c>
      <c r="E28412" s="31">
        <v>105217</v>
      </c>
      <c r="F28412">
        <v>1157</v>
      </c>
      <c r="G28412" s="31">
        <v>84</v>
      </c>
      <c r="H28412" s="31">
        <v>4</v>
      </c>
    </row>
    <row r="28413" spans="1:8">
      <c r="A28413" s="32">
        <v>44512</v>
      </c>
      <c r="B28413" s="1" t="s">
        <v>33</v>
      </c>
      <c r="C28413">
        <v>14808</v>
      </c>
      <c r="D28413">
        <v>251936</v>
      </c>
      <c r="E28413" s="31">
        <v>14961</v>
      </c>
      <c r="F28413">
        <v>163</v>
      </c>
      <c r="G28413" s="31">
        <v>9</v>
      </c>
      <c r="H28413" s="31">
        <v>0</v>
      </c>
    </row>
    <row r="28414" spans="1:8">
      <c r="A28414" s="32">
        <v>44512</v>
      </c>
      <c r="B28414" s="1" t="s">
        <v>34</v>
      </c>
      <c r="C28414">
        <v>12418</v>
      </c>
      <c r="D28414">
        <v>276672</v>
      </c>
      <c r="E28414" s="31">
        <v>12301</v>
      </c>
      <c r="F28414">
        <v>104</v>
      </c>
      <c r="G28414" s="31">
        <v>13</v>
      </c>
      <c r="H28414" s="31">
        <v>0</v>
      </c>
    </row>
    <row r="28415" spans="1:8">
      <c r="A28415" s="32">
        <v>44512</v>
      </c>
      <c r="B28415" s="1" t="s">
        <v>35</v>
      </c>
      <c r="C28415">
        <v>35937</v>
      </c>
      <c r="D28415">
        <v>445329</v>
      </c>
      <c r="E28415" s="31">
        <v>35597</v>
      </c>
      <c r="F28415">
        <v>291</v>
      </c>
      <c r="G28415" s="31">
        <v>42</v>
      </c>
      <c r="H28415" s="31">
        <v>0</v>
      </c>
    </row>
    <row r="28416" spans="1:8">
      <c r="A28416" s="32">
        <v>44512</v>
      </c>
      <c r="B28416" s="1" t="s">
        <v>36</v>
      </c>
      <c r="C28416">
        <v>202851</v>
      </c>
      <c r="D28416">
        <v>3836900</v>
      </c>
      <c r="E28416" s="31">
        <v>199444</v>
      </c>
      <c r="F28416">
        <v>3056</v>
      </c>
      <c r="G28416" s="31">
        <v>351</v>
      </c>
      <c r="H28416" s="31">
        <v>35</v>
      </c>
    </row>
    <row r="28417" spans="1:8">
      <c r="A28417" s="32">
        <v>44512</v>
      </c>
      <c r="B28417" s="1" t="s">
        <v>37</v>
      </c>
      <c r="C28417">
        <v>78586</v>
      </c>
      <c r="D28417">
        <v>799916</v>
      </c>
      <c r="E28417" s="31">
        <v>77067</v>
      </c>
      <c r="F28417">
        <v>1396</v>
      </c>
      <c r="G28417" s="31">
        <v>123</v>
      </c>
      <c r="H28417" s="31">
        <v>4</v>
      </c>
    </row>
    <row r="28418" spans="1:8">
      <c r="A28418" s="32">
        <v>44512</v>
      </c>
      <c r="B28418" s="1" t="s">
        <v>38</v>
      </c>
      <c r="C28418">
        <v>15919</v>
      </c>
      <c r="D28418">
        <v>265906</v>
      </c>
      <c r="E28418" s="31">
        <v>15744</v>
      </c>
      <c r="F28418">
        <v>149</v>
      </c>
      <c r="G28418" s="31">
        <v>26</v>
      </c>
      <c r="H28418" s="31">
        <v>0</v>
      </c>
    </row>
    <row r="28419" spans="1:8">
      <c r="A28419" s="32">
        <v>44512</v>
      </c>
      <c r="B28419" s="1" t="s">
        <v>39</v>
      </c>
      <c r="C28419">
        <v>5297</v>
      </c>
      <c r="D28419">
        <v>66905</v>
      </c>
      <c r="E28419" s="31">
        <v>5128</v>
      </c>
      <c r="F28419">
        <v>62</v>
      </c>
      <c r="G28419" s="31">
        <v>2</v>
      </c>
      <c r="H28419" s="31">
        <v>0</v>
      </c>
    </row>
    <row r="28420" spans="1:8">
      <c r="A28420" s="32">
        <v>44512</v>
      </c>
      <c r="B28420" s="1" t="s">
        <v>40</v>
      </c>
      <c r="C28420">
        <v>1668</v>
      </c>
      <c r="D28420">
        <v>157606</v>
      </c>
      <c r="E28420" s="31">
        <v>1638</v>
      </c>
      <c r="F28420">
        <v>5</v>
      </c>
      <c r="G28420" s="31">
        <v>0</v>
      </c>
      <c r="H28420" s="31">
        <v>0</v>
      </c>
    </row>
    <row r="28421" spans="1:8">
      <c r="A28421" s="32">
        <v>44512</v>
      </c>
      <c r="B28421" s="1" t="s">
        <v>41</v>
      </c>
      <c r="C28421">
        <v>1731</v>
      </c>
      <c r="D28421">
        <v>60030</v>
      </c>
      <c r="E28421" s="31">
        <v>1714</v>
      </c>
      <c r="F28421">
        <v>5</v>
      </c>
      <c r="G28421" s="31">
        <v>12</v>
      </c>
      <c r="H28421" s="31">
        <v>0</v>
      </c>
    </row>
    <row r="28422" spans="1:8">
      <c r="A28422" s="32">
        <v>44512</v>
      </c>
      <c r="B28422" s="1" t="s">
        <v>42</v>
      </c>
      <c r="C28422">
        <v>15432</v>
      </c>
      <c r="D28422">
        <v>289814</v>
      </c>
      <c r="E28422" s="31">
        <v>15194</v>
      </c>
      <c r="F28422">
        <v>136</v>
      </c>
      <c r="G28422" s="31">
        <v>87</v>
      </c>
      <c r="H28422" s="31">
        <v>1</v>
      </c>
    </row>
    <row r="28423" spans="1:8">
      <c r="A28423" s="32">
        <v>44512</v>
      </c>
      <c r="B28423" s="1" t="s">
        <v>43</v>
      </c>
      <c r="C28423">
        <v>22127</v>
      </c>
      <c r="D28423">
        <v>943496</v>
      </c>
      <c r="E28423" s="31">
        <v>21878</v>
      </c>
      <c r="F28423">
        <v>202</v>
      </c>
      <c r="G28423" s="31">
        <v>47</v>
      </c>
      <c r="H28423" s="31">
        <v>0</v>
      </c>
    </row>
    <row r="28424" spans="1:8">
      <c r="A28424" s="32">
        <v>44512</v>
      </c>
      <c r="B28424" s="1" t="s">
        <v>44</v>
      </c>
      <c r="C28424">
        <v>5784</v>
      </c>
      <c r="D28424">
        <v>199962</v>
      </c>
      <c r="E28424" s="31">
        <v>5648</v>
      </c>
      <c r="F28424">
        <v>93</v>
      </c>
      <c r="G28424" s="31">
        <v>43</v>
      </c>
      <c r="H28424" s="31">
        <v>0</v>
      </c>
    </row>
    <row r="28425" spans="1:8">
      <c r="A28425" s="32">
        <v>44512</v>
      </c>
      <c r="B28425" s="1" t="s">
        <v>45</v>
      </c>
      <c r="C28425">
        <v>3290</v>
      </c>
      <c r="D28425">
        <v>110099</v>
      </c>
      <c r="E28425" s="31">
        <v>3221</v>
      </c>
      <c r="F28425">
        <v>65</v>
      </c>
      <c r="G28425" s="31">
        <v>4</v>
      </c>
      <c r="H28425" s="31">
        <v>0</v>
      </c>
    </row>
    <row r="28426" spans="1:8">
      <c r="A28426" s="32">
        <v>44512</v>
      </c>
      <c r="B28426" s="1" t="s">
        <v>46</v>
      </c>
      <c r="C28426">
        <v>4704</v>
      </c>
      <c r="D28426">
        <v>136798</v>
      </c>
      <c r="E28426" s="31">
        <v>4664</v>
      </c>
      <c r="F28426">
        <v>38</v>
      </c>
      <c r="G28426" s="31">
        <v>1</v>
      </c>
      <c r="H28426" s="31">
        <v>0</v>
      </c>
    </row>
    <row r="28427" spans="1:8">
      <c r="A28427" s="32">
        <v>44512</v>
      </c>
      <c r="B28427" s="1" t="s">
        <v>47</v>
      </c>
      <c r="C28427">
        <v>5408</v>
      </c>
      <c r="D28427">
        <v>163657</v>
      </c>
      <c r="E28427" s="31">
        <v>5308</v>
      </c>
      <c r="F28427">
        <v>82</v>
      </c>
      <c r="G28427" s="31">
        <v>18</v>
      </c>
      <c r="H28427" s="31">
        <v>0</v>
      </c>
    </row>
    <row r="28428" spans="1:8">
      <c r="A28428" s="32">
        <v>44512</v>
      </c>
      <c r="B28428" s="1" t="s">
        <v>48</v>
      </c>
      <c r="C28428">
        <v>4167</v>
      </c>
      <c r="D28428">
        <v>104313</v>
      </c>
      <c r="E28428" s="31">
        <v>4131</v>
      </c>
      <c r="F28428">
        <v>33</v>
      </c>
      <c r="G28428" s="31">
        <v>3</v>
      </c>
      <c r="H28428" s="31">
        <v>0</v>
      </c>
    </row>
    <row r="28429" spans="1:8">
      <c r="A28429" s="32">
        <v>44512</v>
      </c>
      <c r="B28429" s="1" t="s">
        <v>49</v>
      </c>
      <c r="C28429">
        <v>74493</v>
      </c>
      <c r="D28429">
        <v>1333703</v>
      </c>
      <c r="E28429" s="31">
        <v>73812</v>
      </c>
      <c r="F28429">
        <v>622</v>
      </c>
      <c r="G28429" s="31">
        <v>49</v>
      </c>
      <c r="H28429" s="31">
        <v>4</v>
      </c>
    </row>
    <row r="28430" spans="1:8">
      <c r="A28430" s="32">
        <v>44512</v>
      </c>
      <c r="B28430" s="1" t="s">
        <v>50</v>
      </c>
      <c r="C28430">
        <v>5864</v>
      </c>
      <c r="D28430">
        <v>112080</v>
      </c>
      <c r="E28430" s="31">
        <v>5880</v>
      </c>
      <c r="F28430">
        <v>30</v>
      </c>
      <c r="G28430" s="31">
        <v>9</v>
      </c>
      <c r="H28430" s="31">
        <v>0</v>
      </c>
    </row>
    <row r="28431" spans="1:8">
      <c r="A28431" s="32">
        <v>44512</v>
      </c>
      <c r="B28431" s="1" t="s">
        <v>51</v>
      </c>
      <c r="C28431">
        <v>6118</v>
      </c>
      <c r="D28431">
        <v>191239</v>
      </c>
      <c r="E28431" s="31">
        <v>6045</v>
      </c>
      <c r="F28431">
        <v>73</v>
      </c>
      <c r="G28431" s="31">
        <v>0</v>
      </c>
      <c r="H28431" s="31">
        <v>0</v>
      </c>
    </row>
    <row r="28432" spans="1:8">
      <c r="A28432" s="32">
        <v>44512</v>
      </c>
      <c r="B28432" s="1" t="s">
        <v>52</v>
      </c>
      <c r="C28432">
        <v>14393</v>
      </c>
      <c r="D28432">
        <v>124466</v>
      </c>
      <c r="E28432" s="31">
        <v>14255</v>
      </c>
      <c r="F28432">
        <v>136</v>
      </c>
      <c r="G28432" s="31">
        <v>2</v>
      </c>
      <c r="H28432" s="31">
        <v>1</v>
      </c>
    </row>
    <row r="28433" spans="1:8">
      <c r="A28433" s="32">
        <v>44512</v>
      </c>
      <c r="B28433" s="1" t="s">
        <v>53</v>
      </c>
      <c r="C28433">
        <v>8186</v>
      </c>
      <c r="D28433">
        <v>283970</v>
      </c>
      <c r="E28433" s="31">
        <v>8102</v>
      </c>
      <c r="F28433">
        <v>84</v>
      </c>
      <c r="G28433" s="31">
        <v>0</v>
      </c>
      <c r="H28433" s="31">
        <v>0</v>
      </c>
    </row>
    <row r="28434" spans="1:8">
      <c r="A28434" s="32">
        <v>44512</v>
      </c>
      <c r="B28434" s="1" t="s">
        <v>54</v>
      </c>
      <c r="C28434">
        <v>6151</v>
      </c>
      <c r="D28434">
        <v>73039</v>
      </c>
      <c r="E28434" s="31">
        <v>6094</v>
      </c>
      <c r="F28434">
        <v>41</v>
      </c>
      <c r="G28434" s="31">
        <v>0</v>
      </c>
      <c r="H28434" s="31">
        <v>0</v>
      </c>
    </row>
    <row r="28435" spans="1:8">
      <c r="A28435" s="32">
        <v>44512</v>
      </c>
      <c r="B28435" s="1" t="s">
        <v>55</v>
      </c>
      <c r="C28435">
        <v>9102</v>
      </c>
      <c r="D28435">
        <v>172568</v>
      </c>
      <c r="E28435" s="31">
        <v>9036</v>
      </c>
      <c r="F28435">
        <v>66</v>
      </c>
      <c r="G28435" s="31">
        <v>0</v>
      </c>
      <c r="H28435" s="31">
        <v>0</v>
      </c>
    </row>
    <row r="28436" spans="1:8">
      <c r="A28436" s="32">
        <v>44512</v>
      </c>
      <c r="B28436" s="1" t="s">
        <v>56</v>
      </c>
      <c r="C28436">
        <v>50287</v>
      </c>
      <c r="D28436">
        <v>414514</v>
      </c>
      <c r="E28436" s="31">
        <v>49815</v>
      </c>
      <c r="F28436">
        <v>397</v>
      </c>
      <c r="G28436" s="31">
        <v>67</v>
      </c>
      <c r="H28436" s="31">
        <v>1</v>
      </c>
    </row>
    <row r="28437" spans="1:8">
      <c r="A28437" s="32">
        <v>44513</v>
      </c>
      <c r="B28437" s="1" t="s">
        <v>7</v>
      </c>
      <c r="C28437">
        <v>60895</v>
      </c>
      <c r="D28437">
        <v>1186033</v>
      </c>
      <c r="E28437" s="31">
        <v>59308</v>
      </c>
      <c r="F28437">
        <v>1472</v>
      </c>
      <c r="G28437" s="31">
        <v>107</v>
      </c>
      <c r="H28437" s="31">
        <v>1</v>
      </c>
    </row>
    <row r="28438" spans="1:8">
      <c r="A28438" s="32">
        <v>44513</v>
      </c>
      <c r="B28438" s="1" t="s">
        <v>11</v>
      </c>
      <c r="C28438">
        <v>5897</v>
      </c>
      <c r="D28438">
        <v>97323</v>
      </c>
      <c r="E28438" s="31">
        <v>5857</v>
      </c>
      <c r="F28438">
        <v>38</v>
      </c>
      <c r="G28438" s="31">
        <v>2</v>
      </c>
      <c r="H28438" s="31">
        <v>0</v>
      </c>
    </row>
    <row r="28439" spans="1:8">
      <c r="A28439" s="32">
        <v>44513</v>
      </c>
      <c r="B28439" s="1" t="s">
        <v>12</v>
      </c>
      <c r="C28439">
        <v>3486</v>
      </c>
      <c r="D28439">
        <v>128405</v>
      </c>
      <c r="E28439" s="31">
        <v>3433</v>
      </c>
      <c r="F28439">
        <v>53</v>
      </c>
      <c r="G28439" s="31">
        <v>0</v>
      </c>
      <c r="H28439" s="31">
        <v>0</v>
      </c>
    </row>
    <row r="28440" spans="1:8">
      <c r="A28440" s="32">
        <v>44513</v>
      </c>
      <c r="B28440" s="1" t="s">
        <v>13</v>
      </c>
      <c r="C28440">
        <v>16275</v>
      </c>
      <c r="D28440">
        <v>252474</v>
      </c>
      <c r="E28440" s="31">
        <v>16152</v>
      </c>
      <c r="F28440">
        <v>118</v>
      </c>
      <c r="G28440" s="31">
        <v>4</v>
      </c>
      <c r="H28440" s="31">
        <v>0</v>
      </c>
    </row>
    <row r="28441" spans="1:8">
      <c r="A28441" s="32">
        <v>44513</v>
      </c>
      <c r="B28441" s="1" t="s">
        <v>14</v>
      </c>
      <c r="C28441">
        <v>1925</v>
      </c>
      <c r="D28441">
        <v>27279</v>
      </c>
      <c r="E28441" s="31">
        <v>1885</v>
      </c>
      <c r="F28441">
        <v>27</v>
      </c>
      <c r="G28441" s="31">
        <v>13</v>
      </c>
      <c r="H28441" s="31">
        <v>0</v>
      </c>
    </row>
    <row r="28442" spans="1:8">
      <c r="A28442" s="32">
        <v>44513</v>
      </c>
      <c r="B28442" s="1" t="s">
        <v>15</v>
      </c>
      <c r="C28442">
        <v>3551</v>
      </c>
      <c r="D28442">
        <v>106040</v>
      </c>
      <c r="E28442" s="31">
        <v>3495</v>
      </c>
      <c r="F28442">
        <v>56</v>
      </c>
      <c r="G28442" s="31">
        <v>0</v>
      </c>
      <c r="H28442" s="31">
        <v>0</v>
      </c>
    </row>
    <row r="28443" spans="1:8">
      <c r="A28443" s="32">
        <v>44513</v>
      </c>
      <c r="B28443" s="1" t="s">
        <v>16</v>
      </c>
      <c r="C28443">
        <v>9486</v>
      </c>
      <c r="D28443">
        <v>438156</v>
      </c>
      <c r="E28443" s="31">
        <v>9307</v>
      </c>
      <c r="F28443">
        <v>175</v>
      </c>
      <c r="G28443" s="31">
        <v>4</v>
      </c>
      <c r="H28443" s="31">
        <v>2</v>
      </c>
    </row>
    <row r="28444" spans="1:8">
      <c r="A28444" s="32">
        <v>44513</v>
      </c>
      <c r="B28444" s="1" t="s">
        <v>17</v>
      </c>
      <c r="C28444">
        <v>24432</v>
      </c>
      <c r="D28444">
        <v>40535</v>
      </c>
      <c r="E28444" s="31">
        <v>24190</v>
      </c>
      <c r="F28444">
        <v>219</v>
      </c>
      <c r="G28444" s="31">
        <v>23</v>
      </c>
      <c r="H28444" s="31">
        <v>1</v>
      </c>
    </row>
    <row r="28445" spans="1:8">
      <c r="A28445" s="32">
        <v>44513</v>
      </c>
      <c r="B28445" s="1" t="s">
        <v>18</v>
      </c>
      <c r="C28445">
        <v>15461</v>
      </c>
      <c r="D28445">
        <v>503842</v>
      </c>
      <c r="E28445" s="31">
        <v>15330</v>
      </c>
      <c r="F28445">
        <v>117</v>
      </c>
      <c r="G28445" s="31">
        <v>14</v>
      </c>
      <c r="H28445" s="31">
        <v>1</v>
      </c>
    </row>
    <row r="28446" spans="1:8">
      <c r="A28446" s="32">
        <v>44513</v>
      </c>
      <c r="B28446" s="1" t="s">
        <v>19</v>
      </c>
      <c r="C28446">
        <v>16822</v>
      </c>
      <c r="D28446">
        <v>320489</v>
      </c>
      <c r="E28446" s="31">
        <v>16620</v>
      </c>
      <c r="F28446">
        <v>176</v>
      </c>
      <c r="G28446" s="31">
        <v>26</v>
      </c>
      <c r="H28446" s="31">
        <v>0</v>
      </c>
    </row>
    <row r="28447" spans="1:8">
      <c r="A28447" s="32">
        <v>44513</v>
      </c>
      <c r="B28447" s="1" t="s">
        <v>20</v>
      </c>
      <c r="C28447">
        <v>115711</v>
      </c>
      <c r="D28447">
        <v>1547734</v>
      </c>
      <c r="E28447" s="31">
        <v>114562</v>
      </c>
      <c r="F28447">
        <v>1051</v>
      </c>
      <c r="G28447" s="31">
        <v>98</v>
      </c>
      <c r="H28447" s="31">
        <v>12</v>
      </c>
    </row>
    <row r="28448" spans="1:8">
      <c r="A28448" s="32">
        <v>44513</v>
      </c>
      <c r="B28448" s="1" t="s">
        <v>21</v>
      </c>
      <c r="C28448">
        <v>100412</v>
      </c>
      <c r="D28448">
        <v>1148531</v>
      </c>
      <c r="E28448" s="31">
        <v>99310</v>
      </c>
      <c r="F28448">
        <v>1026</v>
      </c>
      <c r="G28448" s="31">
        <v>66</v>
      </c>
      <c r="H28448" s="31">
        <v>1</v>
      </c>
    </row>
    <row r="28449" spans="1:8">
      <c r="A28449" s="32">
        <v>44513</v>
      </c>
      <c r="B28449" s="1" t="s">
        <v>22</v>
      </c>
      <c r="C28449">
        <v>381946</v>
      </c>
      <c r="D28449">
        <v>3899025</v>
      </c>
      <c r="E28449" s="31">
        <v>378532</v>
      </c>
      <c r="F28449">
        <v>3158</v>
      </c>
      <c r="G28449" s="31">
        <v>256</v>
      </c>
      <c r="H28449" s="31">
        <v>10</v>
      </c>
    </row>
    <row r="28450" spans="1:8">
      <c r="A28450" s="32">
        <v>44513</v>
      </c>
      <c r="B28450" s="1" t="s">
        <v>23</v>
      </c>
      <c r="C28450">
        <v>169058</v>
      </c>
      <c r="D28450">
        <v>1706521</v>
      </c>
      <c r="E28450" s="31">
        <v>167622</v>
      </c>
      <c r="F28450">
        <v>1311</v>
      </c>
      <c r="G28450" s="31">
        <v>125</v>
      </c>
      <c r="H28450" s="31">
        <v>7</v>
      </c>
    </row>
    <row r="28451" spans="1:8">
      <c r="A28451" s="32">
        <v>44513</v>
      </c>
      <c r="B28451" s="1" t="s">
        <v>24</v>
      </c>
      <c r="C28451">
        <v>8006</v>
      </c>
      <c r="D28451">
        <v>300520</v>
      </c>
      <c r="E28451" s="31">
        <v>7936</v>
      </c>
      <c r="F28451">
        <v>61</v>
      </c>
      <c r="G28451" s="31">
        <v>9</v>
      </c>
      <c r="H28451" s="31">
        <v>0</v>
      </c>
    </row>
    <row r="28452" spans="1:8">
      <c r="A28452" s="32">
        <v>44513</v>
      </c>
      <c r="B28452" s="1" t="s">
        <v>25</v>
      </c>
      <c r="C28452">
        <v>4867</v>
      </c>
      <c r="D28452">
        <v>123059</v>
      </c>
      <c r="E28452" s="31">
        <v>4815</v>
      </c>
      <c r="F28452">
        <v>52</v>
      </c>
      <c r="G28452" s="31">
        <v>0</v>
      </c>
      <c r="H28452" s="31">
        <v>0</v>
      </c>
    </row>
    <row r="28453" spans="1:8">
      <c r="A28453" s="32">
        <v>44513</v>
      </c>
      <c r="B28453" s="1" t="s">
        <v>26</v>
      </c>
      <c r="C28453">
        <v>7967</v>
      </c>
      <c r="D28453">
        <v>203985</v>
      </c>
      <c r="E28453" s="31">
        <v>7811</v>
      </c>
      <c r="F28453">
        <v>129</v>
      </c>
      <c r="G28453" s="31">
        <v>6</v>
      </c>
      <c r="H28453" s="31">
        <v>0</v>
      </c>
    </row>
    <row r="28454" spans="1:8">
      <c r="A28454" s="32">
        <v>44513</v>
      </c>
      <c r="B28454" s="1" t="s">
        <v>27</v>
      </c>
      <c r="C28454">
        <v>3115</v>
      </c>
      <c r="D28454">
        <v>122155</v>
      </c>
      <c r="E28454" s="31">
        <v>3075</v>
      </c>
      <c r="F28454">
        <v>38</v>
      </c>
      <c r="G28454" s="31">
        <v>2</v>
      </c>
      <c r="H28454" s="31">
        <v>0</v>
      </c>
    </row>
    <row r="28455" spans="1:8">
      <c r="A28455" s="32">
        <v>44513</v>
      </c>
      <c r="B28455" s="1" t="s">
        <v>28</v>
      </c>
      <c r="C28455">
        <v>5155</v>
      </c>
      <c r="D28455">
        <v>124304</v>
      </c>
      <c r="E28455" s="31">
        <v>5126</v>
      </c>
      <c r="F28455">
        <v>29</v>
      </c>
      <c r="G28455" s="31">
        <v>0</v>
      </c>
      <c r="H28455" s="31">
        <v>0</v>
      </c>
    </row>
    <row r="28456" spans="1:8">
      <c r="A28456" s="32">
        <v>44513</v>
      </c>
      <c r="B28456" s="1" t="s">
        <v>29</v>
      </c>
      <c r="C28456">
        <v>8883</v>
      </c>
      <c r="D28456">
        <v>341363</v>
      </c>
      <c r="E28456" s="31">
        <v>8839</v>
      </c>
      <c r="F28456">
        <v>97</v>
      </c>
      <c r="G28456" s="31">
        <v>3</v>
      </c>
      <c r="H28456" s="31">
        <v>0</v>
      </c>
    </row>
    <row r="28457" spans="1:8">
      <c r="A28457" s="32">
        <v>44513</v>
      </c>
      <c r="B28457" s="1" t="s">
        <v>30</v>
      </c>
      <c r="C28457">
        <v>19232</v>
      </c>
      <c r="D28457">
        <v>440567</v>
      </c>
      <c r="E28457" s="31">
        <v>18952</v>
      </c>
      <c r="F28457">
        <v>218</v>
      </c>
      <c r="G28457" s="31">
        <v>61</v>
      </c>
      <c r="H28457" s="31">
        <v>0</v>
      </c>
    </row>
    <row r="28458" spans="1:8">
      <c r="A28458" s="32">
        <v>44513</v>
      </c>
      <c r="B28458" s="1" t="s">
        <v>31</v>
      </c>
      <c r="C28458">
        <v>26776</v>
      </c>
      <c r="D28458">
        <v>668363</v>
      </c>
      <c r="E28458" s="31">
        <v>26543</v>
      </c>
      <c r="F28458">
        <v>209</v>
      </c>
      <c r="G28458" s="31">
        <v>15</v>
      </c>
      <c r="H28458" s="31">
        <v>0</v>
      </c>
    </row>
    <row r="28459" spans="1:8">
      <c r="A28459" s="32">
        <v>44513</v>
      </c>
      <c r="B28459" s="1" t="s">
        <v>32</v>
      </c>
      <c r="C28459">
        <v>106475</v>
      </c>
      <c r="D28459">
        <v>1404439</v>
      </c>
      <c r="E28459" s="31">
        <v>105228</v>
      </c>
      <c r="F28459">
        <v>1157</v>
      </c>
      <c r="G28459" s="31">
        <v>90</v>
      </c>
      <c r="H28459" s="31">
        <v>4</v>
      </c>
    </row>
    <row r="28460" spans="1:8">
      <c r="A28460" s="32">
        <v>44513</v>
      </c>
      <c r="B28460" s="1" t="s">
        <v>33</v>
      </c>
      <c r="C28460">
        <v>14809</v>
      </c>
      <c r="D28460">
        <v>251936</v>
      </c>
      <c r="E28460" s="31">
        <v>14963</v>
      </c>
      <c r="F28460">
        <v>163</v>
      </c>
      <c r="G28460" s="31">
        <v>8</v>
      </c>
      <c r="H28460" s="31">
        <v>0</v>
      </c>
    </row>
    <row r="28461" spans="1:8">
      <c r="A28461" s="32">
        <v>44513</v>
      </c>
      <c r="B28461" s="1" t="s">
        <v>34</v>
      </c>
      <c r="C28461">
        <v>12419</v>
      </c>
      <c r="D28461">
        <v>277020</v>
      </c>
      <c r="E28461" s="31">
        <v>12304</v>
      </c>
      <c r="F28461">
        <v>104</v>
      </c>
      <c r="G28461" s="31">
        <v>11</v>
      </c>
      <c r="H28461" s="31">
        <v>0</v>
      </c>
    </row>
    <row r="28462" spans="1:8">
      <c r="A28462" s="32">
        <v>44513</v>
      </c>
      <c r="B28462" s="1" t="s">
        <v>35</v>
      </c>
      <c r="C28462">
        <v>35945</v>
      </c>
      <c r="D28462">
        <v>446110</v>
      </c>
      <c r="E28462" s="31">
        <v>35603</v>
      </c>
      <c r="F28462">
        <v>291</v>
      </c>
      <c r="G28462" s="31">
        <v>43</v>
      </c>
      <c r="H28462" s="31">
        <v>0</v>
      </c>
    </row>
    <row r="28463" spans="1:8">
      <c r="A28463" s="32">
        <v>44513</v>
      </c>
      <c r="B28463" s="1" t="s">
        <v>36</v>
      </c>
      <c r="C28463">
        <v>202881</v>
      </c>
      <c r="D28463">
        <v>3850363</v>
      </c>
      <c r="E28463" s="31">
        <v>199489</v>
      </c>
      <c r="F28463">
        <v>3056</v>
      </c>
      <c r="G28463" s="31">
        <v>336</v>
      </c>
      <c r="H28463" s="31">
        <v>36</v>
      </c>
    </row>
    <row r="28464" spans="1:8">
      <c r="A28464" s="32">
        <v>44513</v>
      </c>
      <c r="B28464" s="1" t="s">
        <v>37</v>
      </c>
      <c r="C28464">
        <v>78595</v>
      </c>
      <c r="D28464">
        <v>801615</v>
      </c>
      <c r="E28464" s="31">
        <v>77090</v>
      </c>
      <c r="F28464">
        <v>1396</v>
      </c>
      <c r="G28464" s="31">
        <v>109</v>
      </c>
      <c r="H28464" s="31">
        <v>4</v>
      </c>
    </row>
    <row r="28465" spans="1:8">
      <c r="A28465" s="32">
        <v>44513</v>
      </c>
      <c r="B28465" s="1" t="s">
        <v>38</v>
      </c>
      <c r="C28465">
        <v>15919</v>
      </c>
      <c r="D28465">
        <v>265906</v>
      </c>
      <c r="E28465" s="31">
        <v>15745</v>
      </c>
      <c r="F28465">
        <v>149</v>
      </c>
      <c r="G28465" s="31">
        <v>25</v>
      </c>
      <c r="H28465" s="31">
        <v>0</v>
      </c>
    </row>
    <row r="28466" spans="1:8">
      <c r="A28466" s="32">
        <v>44513</v>
      </c>
      <c r="B28466" s="1" t="s">
        <v>39</v>
      </c>
      <c r="C28466">
        <v>5297</v>
      </c>
      <c r="D28466">
        <v>66910</v>
      </c>
      <c r="E28466" s="31">
        <v>5128</v>
      </c>
      <c r="F28466">
        <v>62</v>
      </c>
      <c r="G28466" s="31">
        <v>2</v>
      </c>
      <c r="H28466" s="31">
        <v>0</v>
      </c>
    </row>
    <row r="28467" spans="1:8">
      <c r="A28467" s="32">
        <v>44513</v>
      </c>
      <c r="B28467" s="1" t="s">
        <v>40</v>
      </c>
      <c r="C28467">
        <v>1669</v>
      </c>
      <c r="D28467">
        <v>157882</v>
      </c>
      <c r="E28467" s="31">
        <v>1638</v>
      </c>
      <c r="F28467">
        <v>5</v>
      </c>
      <c r="G28467" s="31">
        <v>1</v>
      </c>
      <c r="H28467" s="31">
        <v>0</v>
      </c>
    </row>
    <row r="28468" spans="1:8">
      <c r="A28468" s="32">
        <v>44513</v>
      </c>
      <c r="B28468" s="1" t="s">
        <v>41</v>
      </c>
      <c r="C28468">
        <v>1731</v>
      </c>
      <c r="D28468">
        <v>60030</v>
      </c>
      <c r="E28468" s="31">
        <v>1718</v>
      </c>
      <c r="F28468">
        <v>5</v>
      </c>
      <c r="G28468" s="31">
        <v>8</v>
      </c>
      <c r="H28468" s="31">
        <v>0</v>
      </c>
    </row>
    <row r="28469" spans="1:8">
      <c r="A28469" s="32">
        <v>44513</v>
      </c>
      <c r="B28469" s="1" t="s">
        <v>42</v>
      </c>
      <c r="C28469">
        <v>15446</v>
      </c>
      <c r="D28469">
        <v>289814</v>
      </c>
      <c r="E28469" s="31">
        <v>15194</v>
      </c>
      <c r="F28469">
        <v>136</v>
      </c>
      <c r="G28469" s="31">
        <v>87</v>
      </c>
      <c r="H28469" s="31">
        <v>1</v>
      </c>
    </row>
    <row r="28470" spans="1:8">
      <c r="A28470" s="32">
        <v>44513</v>
      </c>
      <c r="B28470" s="1" t="s">
        <v>43</v>
      </c>
      <c r="C28470">
        <v>22132</v>
      </c>
      <c r="D28470">
        <v>943496</v>
      </c>
      <c r="E28470" s="31">
        <v>21883</v>
      </c>
      <c r="F28470">
        <v>202</v>
      </c>
      <c r="G28470" s="31">
        <v>47</v>
      </c>
      <c r="H28470" s="31">
        <v>0</v>
      </c>
    </row>
    <row r="28471" spans="1:8">
      <c r="A28471" s="32">
        <v>44513</v>
      </c>
      <c r="B28471" s="1" t="s">
        <v>44</v>
      </c>
      <c r="C28471">
        <v>5785</v>
      </c>
      <c r="D28471">
        <v>199962</v>
      </c>
      <c r="E28471" s="31">
        <v>5652</v>
      </c>
      <c r="F28471">
        <v>93</v>
      </c>
      <c r="G28471" s="31">
        <v>40</v>
      </c>
      <c r="H28471" s="31">
        <v>0</v>
      </c>
    </row>
    <row r="28472" spans="1:8">
      <c r="A28472" s="32">
        <v>44513</v>
      </c>
      <c r="B28472" s="1" t="s">
        <v>45</v>
      </c>
      <c r="C28472">
        <v>3291</v>
      </c>
      <c r="D28472">
        <v>110247</v>
      </c>
      <c r="E28472" s="31">
        <v>3221</v>
      </c>
      <c r="F28472">
        <v>65</v>
      </c>
      <c r="G28472" s="31">
        <v>5</v>
      </c>
      <c r="H28472" s="31">
        <v>0</v>
      </c>
    </row>
    <row r="28473" spans="1:8">
      <c r="A28473" s="32">
        <v>44513</v>
      </c>
      <c r="B28473" s="1" t="s">
        <v>46</v>
      </c>
      <c r="C28473">
        <v>4705</v>
      </c>
      <c r="D28473">
        <v>137070</v>
      </c>
      <c r="E28473" s="31">
        <v>4664</v>
      </c>
      <c r="F28473">
        <v>38</v>
      </c>
      <c r="G28473" s="31">
        <v>2</v>
      </c>
      <c r="H28473" s="31">
        <v>0</v>
      </c>
    </row>
    <row r="28474" spans="1:8">
      <c r="A28474" s="32">
        <v>44513</v>
      </c>
      <c r="B28474" s="1" t="s">
        <v>47</v>
      </c>
      <c r="C28474">
        <v>5408</v>
      </c>
      <c r="D28474">
        <v>163704</v>
      </c>
      <c r="E28474" s="31">
        <v>5311</v>
      </c>
      <c r="F28474">
        <v>82</v>
      </c>
      <c r="G28474" s="31">
        <v>15</v>
      </c>
      <c r="H28474" s="31">
        <v>0</v>
      </c>
    </row>
    <row r="28475" spans="1:8">
      <c r="A28475" s="32">
        <v>44513</v>
      </c>
      <c r="B28475" s="1" t="s">
        <v>48</v>
      </c>
      <c r="C28475">
        <v>4167</v>
      </c>
      <c r="D28475">
        <v>104314</v>
      </c>
      <c r="E28475" s="31">
        <v>4131</v>
      </c>
      <c r="F28475">
        <v>33</v>
      </c>
      <c r="G28475" s="31">
        <v>3</v>
      </c>
      <c r="H28475" s="31">
        <v>0</v>
      </c>
    </row>
    <row r="28476" spans="1:8">
      <c r="A28476" s="32">
        <v>44513</v>
      </c>
      <c r="B28476" s="1" t="s">
        <v>49</v>
      </c>
      <c r="C28476">
        <v>74498</v>
      </c>
      <c r="D28476">
        <v>1335872</v>
      </c>
      <c r="E28476" s="31">
        <v>73818</v>
      </c>
      <c r="F28476">
        <v>622</v>
      </c>
      <c r="G28476" s="31">
        <v>53</v>
      </c>
      <c r="H28476" s="31">
        <v>4</v>
      </c>
    </row>
    <row r="28477" spans="1:8">
      <c r="A28477" s="32">
        <v>44513</v>
      </c>
      <c r="B28477" s="1" t="s">
        <v>50</v>
      </c>
      <c r="C28477">
        <v>5865</v>
      </c>
      <c r="D28477">
        <v>112256</v>
      </c>
      <c r="E28477" s="31">
        <v>5882</v>
      </c>
      <c r="F28477">
        <v>30</v>
      </c>
      <c r="G28477" s="31">
        <v>7</v>
      </c>
      <c r="H28477" s="31">
        <v>0</v>
      </c>
    </row>
    <row r="28478" spans="1:8">
      <c r="A28478" s="32">
        <v>44513</v>
      </c>
      <c r="B28478" s="1" t="s">
        <v>51</v>
      </c>
      <c r="C28478">
        <v>6118</v>
      </c>
      <c r="D28478">
        <v>191540</v>
      </c>
      <c r="E28478" s="31">
        <v>6045</v>
      </c>
      <c r="F28478">
        <v>73</v>
      </c>
      <c r="G28478" s="31">
        <v>0</v>
      </c>
      <c r="H28478" s="31">
        <v>0</v>
      </c>
    </row>
    <row r="28479" spans="1:8">
      <c r="A28479" s="32">
        <v>44513</v>
      </c>
      <c r="B28479" s="1" t="s">
        <v>52</v>
      </c>
      <c r="C28479">
        <v>14393</v>
      </c>
      <c r="D28479">
        <v>124512</v>
      </c>
      <c r="E28479" s="31">
        <v>14255</v>
      </c>
      <c r="F28479">
        <v>136</v>
      </c>
      <c r="G28479" s="31">
        <v>2</v>
      </c>
      <c r="H28479" s="31">
        <v>1</v>
      </c>
    </row>
    <row r="28480" spans="1:8">
      <c r="A28480" s="32">
        <v>44513</v>
      </c>
      <c r="B28480" s="1" t="s">
        <v>53</v>
      </c>
      <c r="C28480">
        <v>8186</v>
      </c>
      <c r="D28480">
        <v>284587</v>
      </c>
      <c r="E28480" s="31">
        <v>8102</v>
      </c>
      <c r="F28480">
        <v>84</v>
      </c>
      <c r="G28480" s="31">
        <v>0</v>
      </c>
      <c r="H28480" s="31">
        <v>0</v>
      </c>
    </row>
    <row r="28481" spans="1:8">
      <c r="A28481" s="32">
        <v>44513</v>
      </c>
      <c r="B28481" s="1" t="s">
        <v>54</v>
      </c>
      <c r="C28481">
        <v>6151</v>
      </c>
      <c r="D28481">
        <v>73039</v>
      </c>
      <c r="E28481" s="31">
        <v>6094</v>
      </c>
      <c r="F28481">
        <v>41</v>
      </c>
      <c r="G28481" s="31">
        <v>0</v>
      </c>
      <c r="H28481" s="31">
        <v>0</v>
      </c>
    </row>
    <row r="28482" spans="1:8">
      <c r="A28482" s="32">
        <v>44513</v>
      </c>
      <c r="B28482" s="1" t="s">
        <v>55</v>
      </c>
      <c r="C28482">
        <v>9102</v>
      </c>
      <c r="D28482">
        <v>172673</v>
      </c>
      <c r="E28482" s="31">
        <v>9036</v>
      </c>
      <c r="F28482">
        <v>66</v>
      </c>
      <c r="G28482" s="31">
        <v>0</v>
      </c>
      <c r="H28482" s="31">
        <v>0</v>
      </c>
    </row>
    <row r="28483" spans="1:8">
      <c r="A28483" s="32">
        <v>44513</v>
      </c>
      <c r="B28483" s="1" t="s">
        <v>56</v>
      </c>
      <c r="C28483">
        <v>50291</v>
      </c>
      <c r="D28483">
        <v>415189</v>
      </c>
      <c r="E28483" s="31">
        <v>49826</v>
      </c>
      <c r="F28483">
        <v>398</v>
      </c>
      <c r="G28483" s="31">
        <v>61</v>
      </c>
      <c r="H28483" s="31">
        <v>0</v>
      </c>
    </row>
    <row r="28484" spans="1:8">
      <c r="A28484" s="32">
        <v>44514</v>
      </c>
      <c r="B28484" s="1" t="s">
        <v>7</v>
      </c>
      <c r="C28484">
        <v>60904</v>
      </c>
      <c r="D28484">
        <v>1187204</v>
      </c>
      <c r="E28484" s="31">
        <v>59318</v>
      </c>
      <c r="F28484">
        <v>1472</v>
      </c>
      <c r="G28484" s="31">
        <v>115</v>
      </c>
      <c r="H28484" s="31">
        <v>1</v>
      </c>
    </row>
    <row r="28485" spans="1:8">
      <c r="A28485" s="32">
        <v>44514</v>
      </c>
      <c r="B28485" s="1" t="s">
        <v>11</v>
      </c>
      <c r="C28485">
        <v>5897</v>
      </c>
      <c r="D28485">
        <v>97332</v>
      </c>
      <c r="E28485" s="31">
        <v>5857</v>
      </c>
      <c r="F28485">
        <v>38</v>
      </c>
      <c r="G28485" s="31">
        <v>2</v>
      </c>
      <c r="H28485" s="31">
        <v>0</v>
      </c>
    </row>
    <row r="28486" spans="1:8">
      <c r="A28486" s="32">
        <v>44514</v>
      </c>
      <c r="B28486" s="1" t="s">
        <v>12</v>
      </c>
      <c r="C28486">
        <v>3487</v>
      </c>
      <c r="D28486">
        <v>128707</v>
      </c>
      <c r="E28486" s="31">
        <v>3433</v>
      </c>
      <c r="F28486">
        <v>53</v>
      </c>
      <c r="G28486" s="31">
        <v>1</v>
      </c>
      <c r="H28486" s="31">
        <v>0</v>
      </c>
    </row>
    <row r="28487" spans="1:8">
      <c r="A28487" s="32">
        <v>44514</v>
      </c>
      <c r="B28487" s="1" t="s">
        <v>13</v>
      </c>
      <c r="C28487">
        <v>16275</v>
      </c>
      <c r="D28487">
        <v>252573</v>
      </c>
      <c r="E28487" s="31">
        <v>16154</v>
      </c>
      <c r="F28487">
        <v>118</v>
      </c>
      <c r="G28487" s="31">
        <v>3</v>
      </c>
      <c r="H28487" s="31">
        <v>0</v>
      </c>
    </row>
    <row r="28488" spans="1:8">
      <c r="A28488" s="32">
        <v>44514</v>
      </c>
      <c r="B28488" s="1" t="s">
        <v>14</v>
      </c>
      <c r="C28488">
        <v>1925</v>
      </c>
      <c r="D28488">
        <v>27279</v>
      </c>
      <c r="E28488" s="31">
        <v>1886</v>
      </c>
      <c r="F28488">
        <v>27</v>
      </c>
      <c r="G28488" s="31">
        <v>12</v>
      </c>
      <c r="H28488" s="31">
        <v>0</v>
      </c>
    </row>
    <row r="28489" spans="1:8">
      <c r="A28489" s="32">
        <v>44514</v>
      </c>
      <c r="B28489" s="1" t="s">
        <v>15</v>
      </c>
      <c r="C28489">
        <v>3551</v>
      </c>
      <c r="D28489">
        <v>106040</v>
      </c>
      <c r="E28489" s="31">
        <v>3495</v>
      </c>
      <c r="F28489">
        <v>56</v>
      </c>
      <c r="G28489" s="31">
        <v>0</v>
      </c>
      <c r="H28489" s="31">
        <v>0</v>
      </c>
    </row>
    <row r="28490" spans="1:8">
      <c r="A28490" s="32">
        <v>44514</v>
      </c>
      <c r="B28490" s="1" t="s">
        <v>16</v>
      </c>
      <c r="C28490">
        <v>9486</v>
      </c>
      <c r="D28490">
        <v>438596</v>
      </c>
      <c r="E28490" s="31">
        <v>9307</v>
      </c>
      <c r="F28490">
        <v>175</v>
      </c>
      <c r="G28490" s="31">
        <v>4</v>
      </c>
      <c r="H28490" s="31">
        <v>2</v>
      </c>
    </row>
    <row r="28491" spans="1:8">
      <c r="A28491" s="32">
        <v>44514</v>
      </c>
      <c r="B28491" s="1" t="s">
        <v>17</v>
      </c>
      <c r="C28491">
        <v>24433</v>
      </c>
      <c r="D28491">
        <v>40535</v>
      </c>
      <c r="E28491" s="31">
        <v>24191</v>
      </c>
      <c r="F28491">
        <v>219</v>
      </c>
      <c r="G28491" s="31">
        <v>23</v>
      </c>
      <c r="H28491" s="31">
        <v>1</v>
      </c>
    </row>
    <row r="28492" spans="1:8">
      <c r="A28492" s="32">
        <v>44514</v>
      </c>
      <c r="B28492" s="1" t="s">
        <v>18</v>
      </c>
      <c r="C28492">
        <v>15461</v>
      </c>
      <c r="D28492">
        <v>503842</v>
      </c>
      <c r="E28492" s="31">
        <v>15330</v>
      </c>
      <c r="F28492">
        <v>117</v>
      </c>
      <c r="G28492" s="31">
        <v>14</v>
      </c>
      <c r="H28492" s="31">
        <v>1</v>
      </c>
    </row>
    <row r="28493" spans="1:8">
      <c r="A28493" s="32">
        <v>44514</v>
      </c>
      <c r="B28493" s="1" t="s">
        <v>19</v>
      </c>
      <c r="C28493">
        <v>16824</v>
      </c>
      <c r="D28493">
        <v>320489</v>
      </c>
      <c r="E28493" s="31">
        <v>16623</v>
      </c>
      <c r="F28493">
        <v>176</v>
      </c>
      <c r="G28493" s="31">
        <v>25</v>
      </c>
      <c r="H28493" s="31">
        <v>0</v>
      </c>
    </row>
    <row r="28494" spans="1:8">
      <c r="A28494" s="32">
        <v>44514</v>
      </c>
      <c r="B28494" s="1" t="s">
        <v>20</v>
      </c>
      <c r="C28494">
        <v>115719</v>
      </c>
      <c r="D28494">
        <v>1548078</v>
      </c>
      <c r="E28494" s="31">
        <v>114564</v>
      </c>
      <c r="F28494">
        <v>1053</v>
      </c>
      <c r="G28494" s="31">
        <v>102</v>
      </c>
      <c r="H28494" s="31">
        <v>11</v>
      </c>
    </row>
    <row r="28495" spans="1:8">
      <c r="A28495" s="32">
        <v>44514</v>
      </c>
      <c r="B28495" s="1" t="s">
        <v>21</v>
      </c>
      <c r="C28495">
        <v>100417</v>
      </c>
      <c r="D28495">
        <v>1150655</v>
      </c>
      <c r="E28495" s="31">
        <v>99316</v>
      </c>
      <c r="F28495">
        <v>1026</v>
      </c>
      <c r="G28495" s="31">
        <v>70</v>
      </c>
      <c r="H28495" s="31">
        <v>1</v>
      </c>
    </row>
    <row r="28496" spans="1:8">
      <c r="A28496" s="32">
        <v>44514</v>
      </c>
      <c r="B28496" s="1" t="s">
        <v>22</v>
      </c>
      <c r="C28496">
        <v>381968</v>
      </c>
      <c r="D28496">
        <v>3899025</v>
      </c>
      <c r="E28496" s="31">
        <v>378562</v>
      </c>
      <c r="F28496">
        <v>3158</v>
      </c>
      <c r="G28496" s="31">
        <v>248</v>
      </c>
      <c r="H28496" s="31">
        <v>10</v>
      </c>
    </row>
    <row r="28497" spans="1:8">
      <c r="A28497" s="32">
        <v>44514</v>
      </c>
      <c r="B28497" s="1" t="s">
        <v>23</v>
      </c>
      <c r="C28497">
        <v>169070</v>
      </c>
      <c r="D28497">
        <v>1706521</v>
      </c>
      <c r="E28497" s="31">
        <v>167612</v>
      </c>
      <c r="F28497">
        <v>1311</v>
      </c>
      <c r="G28497" s="31">
        <v>147</v>
      </c>
      <c r="H28497" s="31">
        <v>9</v>
      </c>
    </row>
    <row r="28498" spans="1:8">
      <c r="A28498" s="32">
        <v>44514</v>
      </c>
      <c r="B28498" s="1" t="s">
        <v>24</v>
      </c>
      <c r="C28498">
        <v>8006</v>
      </c>
      <c r="D28498">
        <v>300522</v>
      </c>
      <c r="E28498" s="31">
        <v>7936</v>
      </c>
      <c r="F28498">
        <v>61</v>
      </c>
      <c r="G28498" s="31">
        <v>9</v>
      </c>
      <c r="H28498" s="31">
        <v>0</v>
      </c>
    </row>
    <row r="28499" spans="1:8">
      <c r="A28499" s="32">
        <v>44514</v>
      </c>
      <c r="B28499" s="1" t="s">
        <v>25</v>
      </c>
      <c r="C28499">
        <v>4867</v>
      </c>
      <c r="D28499">
        <v>123059</v>
      </c>
      <c r="E28499" s="31">
        <v>4815</v>
      </c>
      <c r="F28499">
        <v>52</v>
      </c>
      <c r="G28499" s="31">
        <v>0</v>
      </c>
      <c r="H28499" s="31">
        <v>0</v>
      </c>
    </row>
    <row r="28500" spans="1:8">
      <c r="A28500" s="32">
        <v>44514</v>
      </c>
      <c r="B28500" s="1" t="s">
        <v>26</v>
      </c>
      <c r="C28500">
        <v>7967</v>
      </c>
      <c r="D28500">
        <v>204035</v>
      </c>
      <c r="E28500" s="31">
        <v>7812</v>
      </c>
      <c r="F28500">
        <v>129</v>
      </c>
      <c r="G28500" s="31">
        <v>4</v>
      </c>
      <c r="H28500" s="31">
        <v>0</v>
      </c>
    </row>
    <row r="28501" spans="1:8">
      <c r="A28501" s="32">
        <v>44514</v>
      </c>
      <c r="B28501" s="1" t="s">
        <v>27</v>
      </c>
      <c r="C28501">
        <v>3115</v>
      </c>
      <c r="D28501">
        <v>122165</v>
      </c>
      <c r="E28501" s="31">
        <v>3075</v>
      </c>
      <c r="F28501">
        <v>38</v>
      </c>
      <c r="G28501" s="31">
        <v>2</v>
      </c>
      <c r="H28501" s="31">
        <v>0</v>
      </c>
    </row>
    <row r="28502" spans="1:8">
      <c r="A28502" s="32">
        <v>44514</v>
      </c>
      <c r="B28502" s="1" t="s">
        <v>28</v>
      </c>
      <c r="C28502">
        <v>5155</v>
      </c>
      <c r="D28502">
        <v>124304</v>
      </c>
      <c r="E28502" s="31">
        <v>5126</v>
      </c>
      <c r="F28502">
        <v>29</v>
      </c>
      <c r="G28502" s="31">
        <v>0</v>
      </c>
      <c r="H28502" s="31">
        <v>0</v>
      </c>
    </row>
    <row r="28503" spans="1:8">
      <c r="A28503" s="32">
        <v>44514</v>
      </c>
      <c r="B28503" s="1" t="s">
        <v>29</v>
      </c>
      <c r="C28503">
        <v>8883</v>
      </c>
      <c r="D28503">
        <v>341363</v>
      </c>
      <c r="E28503" s="31">
        <v>8839</v>
      </c>
      <c r="F28503">
        <v>97</v>
      </c>
      <c r="G28503" s="31">
        <v>3</v>
      </c>
      <c r="H28503" s="31">
        <v>0</v>
      </c>
    </row>
    <row r="28504" spans="1:8">
      <c r="A28504" s="32">
        <v>44514</v>
      </c>
      <c r="B28504" s="1" t="s">
        <v>30</v>
      </c>
      <c r="C28504">
        <v>19234</v>
      </c>
      <c r="D28504">
        <v>440573</v>
      </c>
      <c r="E28504" s="31">
        <v>18975</v>
      </c>
      <c r="F28504">
        <v>218</v>
      </c>
      <c r="G28504" s="31">
        <v>39</v>
      </c>
      <c r="H28504" s="31">
        <v>0</v>
      </c>
    </row>
    <row r="28505" spans="1:8">
      <c r="A28505" s="32">
        <v>44514</v>
      </c>
      <c r="B28505" s="1" t="s">
        <v>31</v>
      </c>
      <c r="C28505">
        <v>26776</v>
      </c>
      <c r="D28505">
        <v>668363</v>
      </c>
      <c r="E28505" s="31">
        <v>26543</v>
      </c>
      <c r="F28505">
        <v>209</v>
      </c>
      <c r="G28505" s="31">
        <v>15</v>
      </c>
      <c r="H28505" s="31">
        <v>0</v>
      </c>
    </row>
    <row r="28506" spans="1:8">
      <c r="A28506" s="32">
        <v>44514</v>
      </c>
      <c r="B28506" s="1" t="s">
        <v>32</v>
      </c>
      <c r="C28506">
        <v>106483</v>
      </c>
      <c r="D28506">
        <v>1404439</v>
      </c>
      <c r="E28506" s="31">
        <v>105234</v>
      </c>
      <c r="F28506">
        <v>1157</v>
      </c>
      <c r="G28506" s="31">
        <v>92</v>
      </c>
      <c r="H28506" s="31">
        <v>3</v>
      </c>
    </row>
    <row r="28507" spans="1:8">
      <c r="A28507" s="32">
        <v>44514</v>
      </c>
      <c r="B28507" s="1" t="s">
        <v>33</v>
      </c>
      <c r="C28507">
        <v>14809</v>
      </c>
      <c r="D28507">
        <v>251936</v>
      </c>
      <c r="E28507" s="31">
        <v>14966</v>
      </c>
      <c r="F28507">
        <v>163</v>
      </c>
      <c r="G28507" s="31">
        <v>5</v>
      </c>
      <c r="H28507" s="31">
        <v>0</v>
      </c>
    </row>
    <row r="28508" spans="1:8">
      <c r="A28508" s="32">
        <v>44514</v>
      </c>
      <c r="B28508" s="1" t="s">
        <v>34</v>
      </c>
      <c r="C28508">
        <v>12419</v>
      </c>
      <c r="D28508">
        <v>277144</v>
      </c>
      <c r="E28508" s="31">
        <v>12305</v>
      </c>
      <c r="F28508">
        <v>104</v>
      </c>
      <c r="G28508" s="31">
        <v>10</v>
      </c>
      <c r="H28508" s="31">
        <v>0</v>
      </c>
    </row>
    <row r="28509" spans="1:8">
      <c r="A28509" s="32">
        <v>44514</v>
      </c>
      <c r="B28509" s="1" t="s">
        <v>35</v>
      </c>
      <c r="C28509">
        <v>35949</v>
      </c>
      <c r="D28509">
        <v>446418</v>
      </c>
      <c r="E28509" s="31">
        <v>35609</v>
      </c>
      <c r="F28509">
        <v>291</v>
      </c>
      <c r="G28509" s="31">
        <v>45</v>
      </c>
      <c r="H28509" s="31">
        <v>0</v>
      </c>
    </row>
    <row r="28510" spans="1:8">
      <c r="A28510" s="32">
        <v>44514</v>
      </c>
      <c r="B28510" s="1" t="s">
        <v>36</v>
      </c>
      <c r="C28510">
        <v>202899</v>
      </c>
      <c r="D28510">
        <v>3859382</v>
      </c>
      <c r="E28510" s="31">
        <v>199511</v>
      </c>
      <c r="F28510">
        <v>3056</v>
      </c>
      <c r="G28510" s="31">
        <v>332</v>
      </c>
      <c r="H28510" s="31">
        <v>36</v>
      </c>
    </row>
    <row r="28511" spans="1:8">
      <c r="A28511" s="32">
        <v>44514</v>
      </c>
      <c r="B28511" s="1" t="s">
        <v>37</v>
      </c>
      <c r="C28511">
        <v>78611</v>
      </c>
      <c r="D28511">
        <v>803021</v>
      </c>
      <c r="E28511" s="31">
        <v>77113</v>
      </c>
      <c r="F28511">
        <v>1396</v>
      </c>
      <c r="G28511" s="31">
        <v>102</v>
      </c>
      <c r="H28511" s="31">
        <v>4</v>
      </c>
    </row>
    <row r="28512" spans="1:8">
      <c r="A28512" s="32">
        <v>44514</v>
      </c>
      <c r="B28512" s="1" t="s">
        <v>38</v>
      </c>
      <c r="C28512">
        <v>15920</v>
      </c>
      <c r="D28512">
        <v>265906</v>
      </c>
      <c r="E28512" s="31">
        <v>15745</v>
      </c>
      <c r="F28512">
        <v>149</v>
      </c>
      <c r="G28512" s="31">
        <v>26</v>
      </c>
      <c r="H28512" s="31">
        <v>0</v>
      </c>
    </row>
    <row r="28513" spans="1:8">
      <c r="A28513" s="32">
        <v>44514</v>
      </c>
      <c r="B28513" s="1" t="s">
        <v>39</v>
      </c>
      <c r="C28513">
        <v>5298</v>
      </c>
      <c r="D28513">
        <v>66915</v>
      </c>
      <c r="E28513" s="31">
        <v>5128</v>
      </c>
      <c r="F28513">
        <v>62</v>
      </c>
      <c r="G28513" s="31">
        <v>3</v>
      </c>
      <c r="H28513" s="31">
        <v>0</v>
      </c>
    </row>
    <row r="28514" spans="1:8">
      <c r="A28514" s="32">
        <v>44514</v>
      </c>
      <c r="B28514" s="1" t="s">
        <v>40</v>
      </c>
      <c r="C28514">
        <v>1669</v>
      </c>
      <c r="D28514">
        <v>157892</v>
      </c>
      <c r="E28514" s="31">
        <v>1638</v>
      </c>
      <c r="F28514">
        <v>5</v>
      </c>
      <c r="G28514" s="31">
        <v>1</v>
      </c>
      <c r="H28514" s="31">
        <v>0</v>
      </c>
    </row>
    <row r="28515" spans="1:8">
      <c r="A28515" s="32">
        <v>44514</v>
      </c>
      <c r="B28515" s="1" t="s">
        <v>41</v>
      </c>
      <c r="C28515">
        <v>1731</v>
      </c>
      <c r="D28515">
        <v>60030</v>
      </c>
      <c r="E28515" s="31">
        <v>1721</v>
      </c>
      <c r="F28515">
        <v>5</v>
      </c>
      <c r="G28515" s="31">
        <v>5</v>
      </c>
      <c r="H28515" s="31">
        <v>0</v>
      </c>
    </row>
    <row r="28516" spans="1:8">
      <c r="A28516" s="32">
        <v>44514</v>
      </c>
      <c r="B28516" s="1" t="s">
        <v>42</v>
      </c>
      <c r="C28516">
        <v>15455</v>
      </c>
      <c r="D28516">
        <v>289814</v>
      </c>
      <c r="E28516" s="31">
        <v>15194</v>
      </c>
      <c r="F28516">
        <v>136</v>
      </c>
      <c r="G28516" s="31">
        <v>87</v>
      </c>
      <c r="H28516" s="31">
        <v>1</v>
      </c>
    </row>
    <row r="28517" spans="1:8">
      <c r="A28517" s="32">
        <v>44514</v>
      </c>
      <c r="B28517" s="1" t="s">
        <v>43</v>
      </c>
      <c r="C28517">
        <v>22139</v>
      </c>
      <c r="D28517">
        <v>945866</v>
      </c>
      <c r="E28517" s="31">
        <v>21890</v>
      </c>
      <c r="F28517">
        <v>202</v>
      </c>
      <c r="G28517" s="31">
        <v>47</v>
      </c>
      <c r="H28517" s="31">
        <v>0</v>
      </c>
    </row>
    <row r="28518" spans="1:8">
      <c r="A28518" s="32">
        <v>44514</v>
      </c>
      <c r="B28518" s="1" t="s">
        <v>44</v>
      </c>
      <c r="C28518">
        <v>5786</v>
      </c>
      <c r="D28518">
        <v>199962</v>
      </c>
      <c r="E28518" s="31">
        <v>5653</v>
      </c>
      <c r="F28518">
        <v>93</v>
      </c>
      <c r="G28518" s="31">
        <v>40</v>
      </c>
      <c r="H28518" s="31">
        <v>0</v>
      </c>
    </row>
    <row r="28519" spans="1:8">
      <c r="A28519" s="32">
        <v>44514</v>
      </c>
      <c r="B28519" s="1" t="s">
        <v>45</v>
      </c>
      <c r="C28519">
        <v>3291</v>
      </c>
      <c r="D28519">
        <v>110305</v>
      </c>
      <c r="E28519" s="31">
        <v>3221</v>
      </c>
      <c r="F28519">
        <v>65</v>
      </c>
      <c r="G28519" s="31">
        <v>5</v>
      </c>
      <c r="H28519" s="31">
        <v>0</v>
      </c>
    </row>
    <row r="28520" spans="1:8">
      <c r="A28520" s="32">
        <v>44514</v>
      </c>
      <c r="B28520" s="1" t="s">
        <v>46</v>
      </c>
      <c r="C28520">
        <v>4705</v>
      </c>
      <c r="D28520">
        <v>137192</v>
      </c>
      <c r="E28520" s="31">
        <v>4664</v>
      </c>
      <c r="F28520">
        <v>38</v>
      </c>
      <c r="G28520" s="31">
        <v>2</v>
      </c>
      <c r="H28520" s="31">
        <v>0</v>
      </c>
    </row>
    <row r="28521" spans="1:8">
      <c r="A28521" s="32">
        <v>44514</v>
      </c>
      <c r="B28521" s="1" t="s">
        <v>47</v>
      </c>
      <c r="C28521">
        <v>5409</v>
      </c>
      <c r="D28521">
        <v>163711</v>
      </c>
      <c r="E28521" s="31">
        <v>5311</v>
      </c>
      <c r="F28521">
        <v>82</v>
      </c>
      <c r="G28521" s="31">
        <v>16</v>
      </c>
      <c r="H28521" s="31">
        <v>0</v>
      </c>
    </row>
    <row r="28522" spans="1:8">
      <c r="A28522" s="32">
        <v>44514</v>
      </c>
      <c r="B28522" s="1" t="s">
        <v>48</v>
      </c>
      <c r="C28522">
        <v>4167</v>
      </c>
      <c r="D28522">
        <v>104314</v>
      </c>
      <c r="E28522" s="31">
        <v>4131</v>
      </c>
      <c r="F28522">
        <v>33</v>
      </c>
      <c r="G28522" s="31">
        <v>3</v>
      </c>
      <c r="H28522" s="31">
        <v>0</v>
      </c>
    </row>
    <row r="28523" spans="1:8">
      <c r="A28523" s="32">
        <v>44514</v>
      </c>
      <c r="B28523" s="1" t="s">
        <v>49</v>
      </c>
      <c r="C28523">
        <v>74507</v>
      </c>
      <c r="D28523">
        <v>1337154</v>
      </c>
      <c r="E28523" s="31">
        <v>73826</v>
      </c>
      <c r="F28523">
        <v>622</v>
      </c>
      <c r="G28523" s="31">
        <v>50</v>
      </c>
      <c r="H28523" s="31">
        <v>4</v>
      </c>
    </row>
    <row r="28524" spans="1:8">
      <c r="A28524" s="32">
        <v>44514</v>
      </c>
      <c r="B28524" s="1" t="s">
        <v>50</v>
      </c>
      <c r="C28524">
        <v>5865</v>
      </c>
      <c r="D28524">
        <v>112414</v>
      </c>
      <c r="E28524" s="31">
        <v>5882</v>
      </c>
      <c r="F28524">
        <v>30</v>
      </c>
      <c r="G28524" s="31">
        <v>7</v>
      </c>
      <c r="H28524" s="31">
        <v>0</v>
      </c>
    </row>
    <row r="28525" spans="1:8">
      <c r="A28525" s="32">
        <v>44514</v>
      </c>
      <c r="B28525" s="1" t="s">
        <v>51</v>
      </c>
      <c r="C28525">
        <v>6118</v>
      </c>
      <c r="D28525">
        <v>191608</v>
      </c>
      <c r="E28525" s="31">
        <v>6045</v>
      </c>
      <c r="F28525">
        <v>73</v>
      </c>
      <c r="G28525" s="31">
        <v>0</v>
      </c>
      <c r="H28525" s="31">
        <v>0</v>
      </c>
    </row>
    <row r="28526" spans="1:8">
      <c r="A28526" s="32">
        <v>44514</v>
      </c>
      <c r="B28526" s="1" t="s">
        <v>52</v>
      </c>
      <c r="C28526">
        <v>14393</v>
      </c>
      <c r="D28526">
        <v>124512</v>
      </c>
      <c r="E28526" s="31">
        <v>14255</v>
      </c>
      <c r="F28526">
        <v>136</v>
      </c>
      <c r="G28526" s="31">
        <v>2</v>
      </c>
      <c r="H28526" s="31">
        <v>1</v>
      </c>
    </row>
    <row r="28527" spans="1:8">
      <c r="A28527" s="32">
        <v>44514</v>
      </c>
      <c r="B28527" s="1" t="s">
        <v>53</v>
      </c>
      <c r="C28527">
        <v>8186</v>
      </c>
      <c r="D28527">
        <v>284596</v>
      </c>
      <c r="E28527" s="31">
        <v>8102</v>
      </c>
      <c r="F28527">
        <v>84</v>
      </c>
      <c r="G28527" s="31">
        <v>0</v>
      </c>
      <c r="H28527" s="31">
        <v>0</v>
      </c>
    </row>
    <row r="28528" spans="1:8">
      <c r="A28528" s="32">
        <v>44514</v>
      </c>
      <c r="B28528" s="1" t="s">
        <v>54</v>
      </c>
      <c r="C28528">
        <v>6151</v>
      </c>
      <c r="D28528">
        <v>73039</v>
      </c>
      <c r="E28528" s="31">
        <v>6094</v>
      </c>
      <c r="F28528">
        <v>41</v>
      </c>
      <c r="G28528" s="31">
        <v>0</v>
      </c>
      <c r="H28528" s="31">
        <v>0</v>
      </c>
    </row>
    <row r="28529" spans="1:8">
      <c r="A28529" s="32">
        <v>44514</v>
      </c>
      <c r="B28529" s="1" t="s">
        <v>55</v>
      </c>
      <c r="C28529">
        <v>9102</v>
      </c>
      <c r="D28529">
        <v>172745</v>
      </c>
      <c r="E28529" s="31">
        <v>9036</v>
      </c>
      <c r="F28529">
        <v>66</v>
      </c>
      <c r="G28529" s="31">
        <v>0</v>
      </c>
      <c r="H28529" s="31">
        <v>0</v>
      </c>
    </row>
    <row r="28530" spans="1:8">
      <c r="A28530" s="32">
        <v>44514</v>
      </c>
      <c r="B28530" s="1" t="s">
        <v>56</v>
      </c>
      <c r="C28530">
        <v>50292</v>
      </c>
      <c r="D28530">
        <v>415239</v>
      </c>
      <c r="E28530" s="31">
        <v>49828</v>
      </c>
      <c r="F28530">
        <v>398</v>
      </c>
      <c r="G28530" s="31">
        <v>61</v>
      </c>
      <c r="H28530" s="31">
        <v>0</v>
      </c>
    </row>
    <row r="28531" spans="1:8">
      <c r="A28531" s="32">
        <v>44515</v>
      </c>
      <c r="B28531" s="1" t="s">
        <v>7</v>
      </c>
      <c r="C28531">
        <v>60907</v>
      </c>
      <c r="D28531">
        <v>1188020</v>
      </c>
      <c r="E28531" s="31">
        <v>59332</v>
      </c>
      <c r="F28531">
        <v>1472</v>
      </c>
      <c r="G28531" s="31">
        <v>114</v>
      </c>
      <c r="H28531" s="31">
        <v>1</v>
      </c>
    </row>
    <row r="28532" spans="1:8">
      <c r="A28532" s="32">
        <v>44515</v>
      </c>
      <c r="B28532" s="1" t="s">
        <v>11</v>
      </c>
      <c r="C28532">
        <v>5897</v>
      </c>
      <c r="D28532">
        <v>97564</v>
      </c>
      <c r="E28532" s="31">
        <v>5857</v>
      </c>
      <c r="F28532">
        <v>38</v>
      </c>
      <c r="G28532" s="31">
        <v>2</v>
      </c>
      <c r="H28532" s="31">
        <v>0</v>
      </c>
    </row>
    <row r="28533" spans="1:8">
      <c r="A28533" s="32">
        <v>44515</v>
      </c>
      <c r="B28533" s="1" t="s">
        <v>12</v>
      </c>
      <c r="C28533">
        <v>3487</v>
      </c>
      <c r="D28533">
        <v>128744</v>
      </c>
      <c r="E28533" s="31">
        <v>3433</v>
      </c>
      <c r="F28533">
        <v>53</v>
      </c>
      <c r="G28533" s="31">
        <v>1</v>
      </c>
      <c r="H28533" s="31">
        <v>0</v>
      </c>
    </row>
    <row r="28534" spans="1:8">
      <c r="A28534" s="32">
        <v>44515</v>
      </c>
      <c r="B28534" s="1" t="s">
        <v>13</v>
      </c>
      <c r="C28534">
        <v>16275</v>
      </c>
      <c r="D28534">
        <v>252765</v>
      </c>
      <c r="E28534" s="31">
        <v>16154</v>
      </c>
      <c r="F28534">
        <v>118</v>
      </c>
      <c r="G28534" s="31">
        <v>3</v>
      </c>
      <c r="H28534" s="31">
        <v>0</v>
      </c>
    </row>
    <row r="28535" spans="1:8">
      <c r="A28535" s="32">
        <v>44515</v>
      </c>
      <c r="B28535" s="1" t="s">
        <v>14</v>
      </c>
      <c r="C28535">
        <v>1925</v>
      </c>
      <c r="D28535">
        <v>27342</v>
      </c>
      <c r="E28535" s="31">
        <v>1887</v>
      </c>
      <c r="F28535">
        <v>27</v>
      </c>
      <c r="G28535" s="31">
        <v>11</v>
      </c>
      <c r="H28535" s="31">
        <v>0</v>
      </c>
    </row>
    <row r="28536" spans="1:8">
      <c r="A28536" s="32">
        <v>44515</v>
      </c>
      <c r="B28536" s="1" t="s">
        <v>15</v>
      </c>
      <c r="C28536">
        <v>3551</v>
      </c>
      <c r="D28536">
        <v>106891</v>
      </c>
      <c r="E28536" s="31">
        <v>3495</v>
      </c>
      <c r="F28536">
        <v>56</v>
      </c>
      <c r="G28536" s="31">
        <v>0</v>
      </c>
      <c r="H28536" s="31">
        <v>0</v>
      </c>
    </row>
    <row r="28537" spans="1:8">
      <c r="A28537" s="32">
        <v>44515</v>
      </c>
      <c r="B28537" s="1" t="s">
        <v>16</v>
      </c>
      <c r="C28537">
        <v>9486</v>
      </c>
      <c r="D28537">
        <v>439438</v>
      </c>
      <c r="E28537" s="31">
        <v>9307</v>
      </c>
      <c r="F28537">
        <v>175</v>
      </c>
      <c r="G28537" s="31">
        <v>4</v>
      </c>
      <c r="H28537" s="31">
        <v>2</v>
      </c>
    </row>
    <row r="28538" spans="1:8">
      <c r="A28538" s="32">
        <v>44515</v>
      </c>
      <c r="B28538" s="1" t="s">
        <v>17</v>
      </c>
      <c r="C28538">
        <v>24435</v>
      </c>
      <c r="D28538">
        <v>40548</v>
      </c>
      <c r="E28538" s="31">
        <v>24194</v>
      </c>
      <c r="F28538">
        <v>219</v>
      </c>
      <c r="G28538" s="31">
        <v>22</v>
      </c>
      <c r="H28538" s="31">
        <v>1</v>
      </c>
    </row>
    <row r="28539" spans="1:8">
      <c r="A28539" s="32">
        <v>44515</v>
      </c>
      <c r="B28539" s="1" t="s">
        <v>18</v>
      </c>
      <c r="C28539">
        <v>15467</v>
      </c>
      <c r="D28539">
        <v>504683</v>
      </c>
      <c r="E28539" s="31">
        <v>15338</v>
      </c>
      <c r="F28539">
        <v>117</v>
      </c>
      <c r="G28539" s="31">
        <v>12</v>
      </c>
      <c r="H28539" s="31">
        <v>1</v>
      </c>
    </row>
    <row r="28540" spans="1:8">
      <c r="A28540" s="32">
        <v>44515</v>
      </c>
      <c r="B28540" s="1" t="s">
        <v>19</v>
      </c>
      <c r="C28540">
        <v>16824</v>
      </c>
      <c r="D28540">
        <v>321596</v>
      </c>
      <c r="E28540" s="31">
        <v>16624</v>
      </c>
      <c r="F28540">
        <v>176</v>
      </c>
      <c r="G28540" s="31">
        <v>24</v>
      </c>
      <c r="H28540" s="31">
        <v>0</v>
      </c>
    </row>
    <row r="28541" spans="1:8">
      <c r="A28541" s="32">
        <v>44515</v>
      </c>
      <c r="B28541" s="1" t="s">
        <v>20</v>
      </c>
      <c r="C28541">
        <v>115730</v>
      </c>
      <c r="D28541">
        <v>1550673</v>
      </c>
      <c r="E28541" s="31">
        <v>114567</v>
      </c>
      <c r="F28541">
        <v>1053</v>
      </c>
      <c r="G28541" s="31">
        <v>110</v>
      </c>
      <c r="H28541" s="31">
        <v>10</v>
      </c>
    </row>
    <row r="28542" spans="1:8">
      <c r="A28542" s="32">
        <v>44515</v>
      </c>
      <c r="B28542" s="1" t="s">
        <v>21</v>
      </c>
      <c r="C28542">
        <v>100420</v>
      </c>
      <c r="D28542">
        <v>1152451</v>
      </c>
      <c r="E28542" s="31">
        <v>99325</v>
      </c>
      <c r="F28542">
        <v>1026</v>
      </c>
      <c r="G28542" s="31">
        <v>66</v>
      </c>
      <c r="H28542" s="31">
        <v>1</v>
      </c>
    </row>
    <row r="28543" spans="1:8">
      <c r="A28543" s="32">
        <v>44515</v>
      </c>
      <c r="B28543" s="1" t="s">
        <v>22</v>
      </c>
      <c r="C28543">
        <v>381975</v>
      </c>
      <c r="D28543">
        <v>3907778</v>
      </c>
      <c r="E28543" s="31">
        <v>378595</v>
      </c>
      <c r="F28543">
        <v>3158</v>
      </c>
      <c r="G28543" s="31">
        <v>222</v>
      </c>
      <c r="H28543" s="31">
        <v>10</v>
      </c>
    </row>
    <row r="28544" spans="1:8">
      <c r="A28544" s="32">
        <v>44515</v>
      </c>
      <c r="B28544" s="1" t="s">
        <v>23</v>
      </c>
      <c r="C28544">
        <v>169088</v>
      </c>
      <c r="D28544">
        <v>1711988</v>
      </c>
      <c r="E28544" s="31">
        <v>167641</v>
      </c>
      <c r="F28544">
        <v>1311</v>
      </c>
      <c r="G28544" s="31">
        <v>136</v>
      </c>
      <c r="H28544" s="31">
        <v>8</v>
      </c>
    </row>
    <row r="28545" spans="1:8">
      <c r="A28545" s="32">
        <v>44515</v>
      </c>
      <c r="B28545" s="1" t="s">
        <v>24</v>
      </c>
      <c r="C28545">
        <v>8007</v>
      </c>
      <c r="D28545">
        <v>301288</v>
      </c>
      <c r="E28545" s="31">
        <v>7937</v>
      </c>
      <c r="F28545">
        <v>61</v>
      </c>
      <c r="G28545" s="31">
        <v>9</v>
      </c>
      <c r="H28545" s="31">
        <v>0</v>
      </c>
    </row>
    <row r="28546" spans="1:8">
      <c r="A28546" s="32">
        <v>44515</v>
      </c>
      <c r="B28546" s="1" t="s">
        <v>25</v>
      </c>
      <c r="C28546">
        <v>4867</v>
      </c>
      <c r="D28546">
        <v>123338</v>
      </c>
      <c r="E28546" s="31">
        <v>4815</v>
      </c>
      <c r="F28546">
        <v>52</v>
      </c>
      <c r="G28546" s="31">
        <v>0</v>
      </c>
      <c r="H28546" s="31">
        <v>0</v>
      </c>
    </row>
    <row r="28547" spans="1:8">
      <c r="A28547" s="32">
        <v>44515</v>
      </c>
      <c r="B28547" s="1" t="s">
        <v>26</v>
      </c>
      <c r="C28547">
        <v>7967</v>
      </c>
      <c r="D28547">
        <v>204043</v>
      </c>
      <c r="E28547" s="31">
        <v>7812</v>
      </c>
      <c r="F28547">
        <v>129</v>
      </c>
      <c r="G28547" s="31">
        <v>4</v>
      </c>
      <c r="H28547" s="31">
        <v>0</v>
      </c>
    </row>
    <row r="28548" spans="1:8">
      <c r="A28548" s="32">
        <v>44515</v>
      </c>
      <c r="B28548" s="1" t="s">
        <v>27</v>
      </c>
      <c r="C28548">
        <v>3115</v>
      </c>
      <c r="D28548">
        <v>122186</v>
      </c>
      <c r="E28548" s="31">
        <v>3075</v>
      </c>
      <c r="F28548">
        <v>38</v>
      </c>
      <c r="G28548" s="31">
        <v>2</v>
      </c>
      <c r="H28548" s="31">
        <v>0</v>
      </c>
    </row>
    <row r="28549" spans="1:8">
      <c r="A28549" s="32">
        <v>44515</v>
      </c>
      <c r="B28549" s="1" t="s">
        <v>28</v>
      </c>
      <c r="C28549">
        <v>5155</v>
      </c>
      <c r="D28549">
        <v>124304</v>
      </c>
      <c r="E28549" s="31">
        <v>5126</v>
      </c>
      <c r="F28549">
        <v>29</v>
      </c>
      <c r="G28549" s="31">
        <v>0</v>
      </c>
      <c r="H28549" s="31">
        <v>0</v>
      </c>
    </row>
    <row r="28550" spans="1:8">
      <c r="A28550" s="32">
        <v>44515</v>
      </c>
      <c r="B28550" s="1" t="s">
        <v>29</v>
      </c>
      <c r="C28550">
        <v>8883</v>
      </c>
      <c r="D28550">
        <v>342465</v>
      </c>
      <c r="E28550" s="31">
        <v>8841</v>
      </c>
      <c r="F28550">
        <v>97</v>
      </c>
      <c r="G28550" s="31">
        <v>1</v>
      </c>
      <c r="H28550" s="31">
        <v>0</v>
      </c>
    </row>
    <row r="28551" spans="1:8">
      <c r="A28551" s="32">
        <v>44515</v>
      </c>
      <c r="B28551" s="1" t="s">
        <v>30</v>
      </c>
      <c r="C28551">
        <v>19235</v>
      </c>
      <c r="D28551">
        <v>440595</v>
      </c>
      <c r="E28551" s="31">
        <v>18977</v>
      </c>
      <c r="F28551">
        <v>218</v>
      </c>
      <c r="G28551" s="31">
        <v>39</v>
      </c>
      <c r="H28551" s="31">
        <v>0</v>
      </c>
    </row>
    <row r="28552" spans="1:8">
      <c r="A28552" s="32">
        <v>44515</v>
      </c>
      <c r="B28552" s="1" t="s">
        <v>31</v>
      </c>
      <c r="C28552">
        <v>26776</v>
      </c>
      <c r="D28552">
        <v>671508</v>
      </c>
      <c r="E28552" s="31">
        <v>26553</v>
      </c>
      <c r="F28552">
        <v>209</v>
      </c>
      <c r="G28552" s="31">
        <v>12</v>
      </c>
      <c r="H28552" s="31">
        <v>0</v>
      </c>
    </row>
    <row r="28553" spans="1:8">
      <c r="A28553" s="32">
        <v>44515</v>
      </c>
      <c r="B28553" s="1" t="s">
        <v>32</v>
      </c>
      <c r="C28553">
        <v>106494</v>
      </c>
      <c r="D28553">
        <v>1411553</v>
      </c>
      <c r="E28553" s="31">
        <v>105240</v>
      </c>
      <c r="F28553">
        <v>1157</v>
      </c>
      <c r="G28553" s="31">
        <v>97</v>
      </c>
      <c r="H28553" s="31">
        <v>3</v>
      </c>
    </row>
    <row r="28554" spans="1:8">
      <c r="A28554" s="32">
        <v>44515</v>
      </c>
      <c r="B28554" s="1" t="s">
        <v>33</v>
      </c>
      <c r="C28554">
        <v>14809</v>
      </c>
      <c r="D28554">
        <v>251936</v>
      </c>
      <c r="E28554" s="31">
        <v>14966</v>
      </c>
      <c r="F28554">
        <v>163</v>
      </c>
      <c r="G28554" s="31">
        <v>5</v>
      </c>
      <c r="H28554" s="31">
        <v>0</v>
      </c>
    </row>
    <row r="28555" spans="1:8">
      <c r="A28555" s="32">
        <v>44515</v>
      </c>
      <c r="B28555" s="1" t="s">
        <v>34</v>
      </c>
      <c r="C28555">
        <v>12421</v>
      </c>
      <c r="D28555">
        <v>277401</v>
      </c>
      <c r="E28555" s="31">
        <v>12305</v>
      </c>
      <c r="F28555">
        <v>104</v>
      </c>
      <c r="G28555" s="31">
        <v>12</v>
      </c>
      <c r="H28555" s="31">
        <v>0</v>
      </c>
    </row>
    <row r="28556" spans="1:8">
      <c r="A28556" s="32">
        <v>44515</v>
      </c>
      <c r="B28556" s="1" t="s">
        <v>35</v>
      </c>
      <c r="C28556">
        <v>35950</v>
      </c>
      <c r="D28556">
        <v>446478</v>
      </c>
      <c r="E28556" s="31">
        <v>35611</v>
      </c>
      <c r="F28556">
        <v>291</v>
      </c>
      <c r="G28556" s="31">
        <v>47</v>
      </c>
      <c r="H28556" s="31">
        <v>0</v>
      </c>
    </row>
    <row r="28557" spans="1:8">
      <c r="A28557" s="32">
        <v>44515</v>
      </c>
      <c r="B28557" s="1" t="s">
        <v>36</v>
      </c>
      <c r="C28557">
        <v>202907</v>
      </c>
      <c r="D28557">
        <v>3867026</v>
      </c>
      <c r="E28557" s="31">
        <v>199517</v>
      </c>
      <c r="F28557">
        <v>3056</v>
      </c>
      <c r="G28557" s="31">
        <v>334</v>
      </c>
      <c r="H28557" s="31">
        <v>34</v>
      </c>
    </row>
    <row r="28558" spans="1:8">
      <c r="A28558" s="32">
        <v>44515</v>
      </c>
      <c r="B28558" s="1" t="s">
        <v>37</v>
      </c>
      <c r="C28558">
        <v>78618</v>
      </c>
      <c r="D28558">
        <v>803764</v>
      </c>
      <c r="E28558" s="31">
        <v>77136</v>
      </c>
      <c r="F28558">
        <v>1396</v>
      </c>
      <c r="G28558" s="31">
        <v>86</v>
      </c>
      <c r="H28558" s="31">
        <v>4</v>
      </c>
    </row>
    <row r="28559" spans="1:8">
      <c r="A28559" s="32">
        <v>44515</v>
      </c>
      <c r="B28559" s="1" t="s">
        <v>38</v>
      </c>
      <c r="C28559">
        <v>15920</v>
      </c>
      <c r="D28559">
        <v>266801</v>
      </c>
      <c r="E28559" s="31">
        <v>15747</v>
      </c>
      <c r="F28559">
        <v>149</v>
      </c>
      <c r="G28559" s="31">
        <v>24</v>
      </c>
      <c r="H28559" s="31">
        <v>0</v>
      </c>
    </row>
    <row r="28560" spans="1:8">
      <c r="A28560" s="32">
        <v>44515</v>
      </c>
      <c r="B28560" s="1" t="s">
        <v>39</v>
      </c>
      <c r="C28560">
        <v>5299</v>
      </c>
      <c r="D28560">
        <v>66941</v>
      </c>
      <c r="E28560" s="31">
        <v>5128</v>
      </c>
      <c r="F28560">
        <v>62</v>
      </c>
      <c r="G28560" s="31">
        <v>4</v>
      </c>
      <c r="H28560" s="31">
        <v>0</v>
      </c>
    </row>
    <row r="28561" spans="1:8">
      <c r="A28561" s="32">
        <v>44515</v>
      </c>
      <c r="B28561" s="1" t="s">
        <v>40</v>
      </c>
      <c r="C28561">
        <v>1669</v>
      </c>
      <c r="D28561">
        <v>157896</v>
      </c>
      <c r="E28561" s="31">
        <v>1638</v>
      </c>
      <c r="F28561">
        <v>5</v>
      </c>
      <c r="G28561" s="31">
        <v>1</v>
      </c>
      <c r="H28561" s="31">
        <v>0</v>
      </c>
    </row>
    <row r="28562" spans="1:8">
      <c r="A28562" s="32">
        <v>44515</v>
      </c>
      <c r="B28562" s="1" t="s">
        <v>41</v>
      </c>
      <c r="C28562">
        <v>1731</v>
      </c>
      <c r="D28562">
        <v>60030</v>
      </c>
      <c r="E28562" s="31">
        <v>1723</v>
      </c>
      <c r="F28562">
        <v>5</v>
      </c>
      <c r="G28562" s="31">
        <v>3</v>
      </c>
      <c r="H28562" s="31">
        <v>0</v>
      </c>
    </row>
    <row r="28563" spans="1:8">
      <c r="A28563" s="32">
        <v>44515</v>
      </c>
      <c r="B28563" s="1" t="s">
        <v>42</v>
      </c>
      <c r="C28563">
        <v>15458</v>
      </c>
      <c r="D28563">
        <v>289814</v>
      </c>
      <c r="E28563" s="31">
        <v>15194</v>
      </c>
      <c r="F28563">
        <v>136</v>
      </c>
      <c r="G28563" s="31">
        <v>87</v>
      </c>
      <c r="H28563" s="31">
        <v>1</v>
      </c>
    </row>
    <row r="28564" spans="1:8">
      <c r="A28564" s="32">
        <v>44515</v>
      </c>
      <c r="B28564" s="1" t="s">
        <v>43</v>
      </c>
      <c r="C28564">
        <v>22139</v>
      </c>
      <c r="D28564">
        <v>945866</v>
      </c>
      <c r="E28564" s="31">
        <v>21895</v>
      </c>
      <c r="F28564">
        <v>202</v>
      </c>
      <c r="G28564" s="31">
        <v>42</v>
      </c>
      <c r="H28564" s="31">
        <v>0</v>
      </c>
    </row>
    <row r="28565" spans="1:8">
      <c r="A28565" s="32">
        <v>44515</v>
      </c>
      <c r="B28565" s="1" t="s">
        <v>44</v>
      </c>
      <c r="C28565">
        <v>5786</v>
      </c>
      <c r="D28565">
        <v>199962</v>
      </c>
      <c r="E28565" s="31">
        <v>5654</v>
      </c>
      <c r="F28565">
        <v>93</v>
      </c>
      <c r="G28565" s="31">
        <v>39</v>
      </c>
      <c r="H28565" s="31">
        <v>0</v>
      </c>
    </row>
    <row r="28566" spans="1:8">
      <c r="A28566" s="32">
        <v>44515</v>
      </c>
      <c r="B28566" s="1" t="s">
        <v>45</v>
      </c>
      <c r="C28566">
        <v>3291</v>
      </c>
      <c r="D28566">
        <v>110382</v>
      </c>
      <c r="E28566" s="31">
        <v>3221</v>
      </c>
      <c r="F28566">
        <v>65</v>
      </c>
      <c r="G28566" s="31">
        <v>5</v>
      </c>
      <c r="H28566" s="31">
        <v>0</v>
      </c>
    </row>
    <row r="28567" spans="1:8">
      <c r="A28567" s="32">
        <v>44515</v>
      </c>
      <c r="B28567" s="1" t="s">
        <v>46</v>
      </c>
      <c r="C28567">
        <v>4705</v>
      </c>
      <c r="D28567">
        <v>137206</v>
      </c>
      <c r="E28567" s="31">
        <v>4664</v>
      </c>
      <c r="F28567">
        <v>38</v>
      </c>
      <c r="G28567" s="31">
        <v>2</v>
      </c>
      <c r="H28567" s="31">
        <v>0</v>
      </c>
    </row>
    <row r="28568" spans="1:8">
      <c r="A28568" s="32">
        <v>44515</v>
      </c>
      <c r="B28568" s="1" t="s">
        <v>47</v>
      </c>
      <c r="C28568">
        <v>5409</v>
      </c>
      <c r="D28568">
        <v>163712</v>
      </c>
      <c r="E28568" s="31">
        <v>5312</v>
      </c>
      <c r="F28568">
        <v>82</v>
      </c>
      <c r="G28568" s="31">
        <v>15</v>
      </c>
      <c r="H28568" s="31">
        <v>0</v>
      </c>
    </row>
    <row r="28569" spans="1:8">
      <c r="A28569" s="32">
        <v>44515</v>
      </c>
      <c r="B28569" s="1" t="s">
        <v>48</v>
      </c>
      <c r="C28569">
        <v>4167</v>
      </c>
      <c r="D28569">
        <v>105446</v>
      </c>
      <c r="E28569" s="31">
        <v>4132</v>
      </c>
      <c r="F28569">
        <v>33</v>
      </c>
      <c r="G28569" s="31">
        <v>2</v>
      </c>
      <c r="H28569" s="31">
        <v>0</v>
      </c>
    </row>
    <row r="28570" spans="1:8">
      <c r="A28570" s="32">
        <v>44515</v>
      </c>
      <c r="B28570" s="1" t="s">
        <v>49</v>
      </c>
      <c r="C28570">
        <v>74512</v>
      </c>
      <c r="D28570">
        <v>1338223</v>
      </c>
      <c r="E28570" s="31">
        <v>73834</v>
      </c>
      <c r="F28570">
        <v>622</v>
      </c>
      <c r="G28570" s="31">
        <v>51</v>
      </c>
      <c r="H28570" s="31">
        <v>4</v>
      </c>
    </row>
    <row r="28571" spans="1:8">
      <c r="A28571" s="32">
        <v>44515</v>
      </c>
      <c r="B28571" s="1" t="s">
        <v>50</v>
      </c>
      <c r="C28571">
        <v>5864</v>
      </c>
      <c r="D28571">
        <v>112457</v>
      </c>
      <c r="E28571" s="31">
        <v>5882</v>
      </c>
      <c r="F28571">
        <v>30</v>
      </c>
      <c r="G28571" s="31">
        <v>8</v>
      </c>
      <c r="H28571" s="31">
        <v>0</v>
      </c>
    </row>
    <row r="28572" spans="1:8">
      <c r="A28572" s="32">
        <v>44515</v>
      </c>
      <c r="B28572" s="1" t="s">
        <v>51</v>
      </c>
      <c r="C28572">
        <v>6118</v>
      </c>
      <c r="D28572">
        <v>191672</v>
      </c>
      <c r="E28572" s="31">
        <v>6045</v>
      </c>
      <c r="F28572">
        <v>73</v>
      </c>
      <c r="G28572" s="31">
        <v>0</v>
      </c>
      <c r="H28572" s="31">
        <v>0</v>
      </c>
    </row>
    <row r="28573" spans="1:8">
      <c r="A28573" s="32">
        <v>44515</v>
      </c>
      <c r="B28573" s="1" t="s">
        <v>52</v>
      </c>
      <c r="C28573">
        <v>14395</v>
      </c>
      <c r="D28573">
        <v>124519</v>
      </c>
      <c r="E28573" s="31">
        <v>14257</v>
      </c>
      <c r="F28573">
        <v>136</v>
      </c>
      <c r="G28573" s="31">
        <v>2</v>
      </c>
      <c r="H28573" s="31">
        <v>1</v>
      </c>
    </row>
    <row r="28574" spans="1:8">
      <c r="A28574" s="32">
        <v>44515</v>
      </c>
      <c r="B28574" s="1" t="s">
        <v>53</v>
      </c>
      <c r="C28574">
        <v>8186</v>
      </c>
      <c r="D28574">
        <v>284597</v>
      </c>
      <c r="E28574" s="31">
        <v>8102</v>
      </c>
      <c r="F28574">
        <v>84</v>
      </c>
      <c r="G28574" s="31">
        <v>0</v>
      </c>
      <c r="H28574" s="31">
        <v>0</v>
      </c>
    </row>
    <row r="28575" spans="1:8">
      <c r="A28575" s="32">
        <v>44515</v>
      </c>
      <c r="B28575" s="1" t="s">
        <v>54</v>
      </c>
      <c r="C28575">
        <v>6151</v>
      </c>
      <c r="D28575">
        <v>73039</v>
      </c>
      <c r="E28575" s="31">
        <v>6094</v>
      </c>
      <c r="F28575">
        <v>41</v>
      </c>
      <c r="G28575" s="31">
        <v>0</v>
      </c>
      <c r="H28575" s="31">
        <v>0</v>
      </c>
    </row>
    <row r="28576" spans="1:8">
      <c r="A28576" s="32">
        <v>44515</v>
      </c>
      <c r="B28576" s="1" t="s">
        <v>55</v>
      </c>
      <c r="C28576">
        <v>9102</v>
      </c>
      <c r="D28576">
        <v>172780</v>
      </c>
      <c r="E28576" s="31">
        <v>9036</v>
      </c>
      <c r="F28576">
        <v>66</v>
      </c>
      <c r="G28576" s="31">
        <v>0</v>
      </c>
      <c r="H28576" s="31">
        <v>0</v>
      </c>
    </row>
    <row r="28577" spans="1:8">
      <c r="A28577" s="32">
        <v>44515</v>
      </c>
      <c r="B28577" s="1" t="s">
        <v>56</v>
      </c>
      <c r="C28577">
        <v>50292</v>
      </c>
      <c r="D28577">
        <v>416036</v>
      </c>
      <c r="E28577" s="31">
        <v>49836</v>
      </c>
      <c r="F28577">
        <v>398</v>
      </c>
      <c r="G28577" s="31">
        <v>55</v>
      </c>
      <c r="H28577" s="31">
        <v>1</v>
      </c>
    </row>
    <row r="28578" spans="1:8">
      <c r="A28578" s="32">
        <v>44516</v>
      </c>
      <c r="B28578" s="1" t="s">
        <v>7</v>
      </c>
      <c r="C28578">
        <v>60942</v>
      </c>
      <c r="D28578">
        <v>1189823</v>
      </c>
      <c r="E28578" s="31">
        <v>59343</v>
      </c>
      <c r="F28578">
        <v>1472</v>
      </c>
      <c r="G28578" s="31">
        <v>103</v>
      </c>
      <c r="H28578" s="31">
        <v>1</v>
      </c>
    </row>
    <row r="28579" spans="1:8">
      <c r="A28579" s="32">
        <v>44516</v>
      </c>
      <c r="B28579" s="1" t="s">
        <v>11</v>
      </c>
      <c r="C28579">
        <v>5897</v>
      </c>
      <c r="D28579">
        <v>97865</v>
      </c>
      <c r="E28579" s="31">
        <v>5857</v>
      </c>
      <c r="F28579">
        <v>38</v>
      </c>
      <c r="G28579" s="31">
        <v>2</v>
      </c>
      <c r="H28579" s="31">
        <v>0</v>
      </c>
    </row>
    <row r="28580" spans="1:8">
      <c r="A28580" s="32">
        <v>44516</v>
      </c>
      <c r="B28580" s="1" t="s">
        <v>12</v>
      </c>
      <c r="C28580">
        <v>3487</v>
      </c>
      <c r="D28580">
        <v>128932</v>
      </c>
      <c r="E28580" s="31">
        <v>3433</v>
      </c>
      <c r="F28580">
        <v>53</v>
      </c>
      <c r="G28580" s="31">
        <v>1</v>
      </c>
      <c r="H28580" s="31">
        <v>0</v>
      </c>
    </row>
    <row r="28581" spans="1:8">
      <c r="A28581" s="32">
        <v>44516</v>
      </c>
      <c r="B28581" s="1" t="s">
        <v>13</v>
      </c>
      <c r="C28581">
        <v>16275</v>
      </c>
      <c r="D28581">
        <v>253308</v>
      </c>
      <c r="E28581" s="31">
        <v>16155</v>
      </c>
      <c r="F28581">
        <v>118</v>
      </c>
      <c r="G28581" s="31">
        <v>2</v>
      </c>
      <c r="H28581" s="31">
        <v>0</v>
      </c>
    </row>
    <row r="28582" spans="1:8">
      <c r="A28582" s="32">
        <v>44516</v>
      </c>
      <c r="B28582" s="1" t="s">
        <v>14</v>
      </c>
      <c r="C28582">
        <v>1925</v>
      </c>
      <c r="D28582">
        <v>27345</v>
      </c>
      <c r="E28582" s="31">
        <v>1887</v>
      </c>
      <c r="F28582">
        <v>27</v>
      </c>
      <c r="G28582" s="31">
        <v>11</v>
      </c>
      <c r="H28582" s="31">
        <v>0</v>
      </c>
    </row>
    <row r="28583" spans="1:8">
      <c r="A28583" s="32">
        <v>44516</v>
      </c>
      <c r="B28583" s="1" t="s">
        <v>15</v>
      </c>
      <c r="C28583">
        <v>3551</v>
      </c>
      <c r="D28583">
        <v>106966</v>
      </c>
      <c r="E28583" s="31">
        <v>3495</v>
      </c>
      <c r="F28583">
        <v>56</v>
      </c>
      <c r="G28583" s="31">
        <v>0</v>
      </c>
      <c r="H28583" s="31">
        <v>0</v>
      </c>
    </row>
    <row r="28584" spans="1:8">
      <c r="A28584" s="32">
        <v>44516</v>
      </c>
      <c r="B28584" s="1" t="s">
        <v>16</v>
      </c>
      <c r="C28584">
        <v>9486</v>
      </c>
      <c r="D28584">
        <v>440281</v>
      </c>
      <c r="E28584" s="31">
        <v>9307</v>
      </c>
      <c r="F28584">
        <v>175</v>
      </c>
      <c r="G28584" s="31">
        <v>4</v>
      </c>
      <c r="H28584" s="31">
        <v>2</v>
      </c>
    </row>
    <row r="28585" spans="1:8">
      <c r="A28585" s="32">
        <v>44516</v>
      </c>
      <c r="B28585" s="1" t="s">
        <v>17</v>
      </c>
      <c r="C28585">
        <v>24436</v>
      </c>
      <c r="D28585">
        <v>40548</v>
      </c>
      <c r="E28585" s="31">
        <v>24196</v>
      </c>
      <c r="F28585">
        <v>219</v>
      </c>
      <c r="G28585" s="31">
        <v>21</v>
      </c>
      <c r="H28585" s="31">
        <v>1</v>
      </c>
    </row>
    <row r="28586" spans="1:8">
      <c r="A28586" s="32">
        <v>44516</v>
      </c>
      <c r="B28586" s="1" t="s">
        <v>18</v>
      </c>
      <c r="C28586">
        <v>15469</v>
      </c>
      <c r="D28586">
        <v>504871</v>
      </c>
      <c r="E28586" s="31">
        <v>15341</v>
      </c>
      <c r="F28586">
        <v>117</v>
      </c>
      <c r="G28586" s="31">
        <v>11</v>
      </c>
      <c r="H28586" s="31">
        <v>1</v>
      </c>
    </row>
    <row r="28587" spans="1:8">
      <c r="A28587" s="32">
        <v>44516</v>
      </c>
      <c r="B28587" s="1" t="s">
        <v>19</v>
      </c>
      <c r="C28587">
        <v>16827</v>
      </c>
      <c r="D28587">
        <v>323020</v>
      </c>
      <c r="E28587" s="31">
        <v>16628</v>
      </c>
      <c r="F28587">
        <v>176</v>
      </c>
      <c r="G28587" s="31">
        <v>24</v>
      </c>
      <c r="H28587" s="31">
        <v>0</v>
      </c>
    </row>
    <row r="28588" spans="1:8">
      <c r="A28588" s="32">
        <v>44516</v>
      </c>
      <c r="B28588" s="1" t="s">
        <v>20</v>
      </c>
      <c r="C28588">
        <v>115743</v>
      </c>
      <c r="D28588">
        <v>1553745</v>
      </c>
      <c r="E28588" s="31">
        <v>114582</v>
      </c>
      <c r="F28588">
        <v>1054</v>
      </c>
      <c r="G28588" s="31">
        <v>107</v>
      </c>
      <c r="H28588" s="31">
        <v>10</v>
      </c>
    </row>
    <row r="28589" spans="1:8">
      <c r="A28589" s="32">
        <v>44516</v>
      </c>
      <c r="B28589" s="1" t="s">
        <v>21</v>
      </c>
      <c r="C28589">
        <v>100427</v>
      </c>
      <c r="D28589">
        <v>1152451</v>
      </c>
      <c r="E28589" s="31">
        <v>99338</v>
      </c>
      <c r="F28589">
        <v>1026</v>
      </c>
      <c r="G28589" s="31">
        <v>56</v>
      </c>
      <c r="H28589" s="31">
        <v>1</v>
      </c>
    </row>
    <row r="28590" spans="1:8">
      <c r="A28590" s="32">
        <v>44516</v>
      </c>
      <c r="B28590" s="1" t="s">
        <v>22</v>
      </c>
      <c r="C28590">
        <v>381990</v>
      </c>
      <c r="D28590">
        <v>3916939</v>
      </c>
      <c r="E28590" s="31">
        <v>378613</v>
      </c>
      <c r="F28590">
        <v>3158</v>
      </c>
      <c r="G28590" s="31">
        <v>219</v>
      </c>
      <c r="H28590" s="31">
        <v>10</v>
      </c>
    </row>
    <row r="28591" spans="1:8">
      <c r="A28591" s="32">
        <v>44516</v>
      </c>
      <c r="B28591" s="1" t="s">
        <v>23</v>
      </c>
      <c r="C28591">
        <v>169097</v>
      </c>
      <c r="D28591">
        <v>1717452</v>
      </c>
      <c r="E28591" s="31">
        <v>167661</v>
      </c>
      <c r="F28591">
        <v>1311</v>
      </c>
      <c r="G28591" s="31">
        <v>125</v>
      </c>
      <c r="H28591" s="31">
        <v>7</v>
      </c>
    </row>
    <row r="28592" spans="1:8">
      <c r="A28592" s="32">
        <v>44516</v>
      </c>
      <c r="B28592" s="1" t="s">
        <v>24</v>
      </c>
      <c r="C28592">
        <v>8008</v>
      </c>
      <c r="D28592">
        <v>301937</v>
      </c>
      <c r="E28592" s="31">
        <v>7938</v>
      </c>
      <c r="F28592">
        <v>61</v>
      </c>
      <c r="G28592" s="31">
        <v>9</v>
      </c>
      <c r="H28592" s="31">
        <v>0</v>
      </c>
    </row>
    <row r="28593" spans="1:8">
      <c r="A28593" s="32">
        <v>44516</v>
      </c>
      <c r="B28593" s="1" t="s">
        <v>25</v>
      </c>
      <c r="C28593">
        <v>4867</v>
      </c>
      <c r="D28593">
        <v>123763</v>
      </c>
      <c r="E28593" s="31">
        <v>4815</v>
      </c>
      <c r="F28593">
        <v>52</v>
      </c>
      <c r="G28593" s="31">
        <v>0</v>
      </c>
      <c r="H28593" s="31">
        <v>0</v>
      </c>
    </row>
    <row r="28594" spans="1:8">
      <c r="A28594" s="32">
        <v>44516</v>
      </c>
      <c r="B28594" s="1" t="s">
        <v>26</v>
      </c>
      <c r="C28594">
        <v>7967</v>
      </c>
      <c r="D28594">
        <v>204163</v>
      </c>
      <c r="E28594" s="31">
        <v>7812</v>
      </c>
      <c r="F28594">
        <v>129</v>
      </c>
      <c r="G28594" s="31">
        <v>4</v>
      </c>
      <c r="H28594" s="31">
        <v>0</v>
      </c>
    </row>
    <row r="28595" spans="1:8">
      <c r="A28595" s="32">
        <v>44516</v>
      </c>
      <c r="B28595" s="1" t="s">
        <v>27</v>
      </c>
      <c r="C28595">
        <v>3115</v>
      </c>
      <c r="D28595">
        <v>122807</v>
      </c>
      <c r="E28595" s="31">
        <v>3076</v>
      </c>
      <c r="F28595">
        <v>38</v>
      </c>
      <c r="G28595" s="31">
        <v>1</v>
      </c>
      <c r="H28595" s="31">
        <v>0</v>
      </c>
    </row>
    <row r="28596" spans="1:8">
      <c r="A28596" s="32">
        <v>44516</v>
      </c>
      <c r="B28596" s="1" t="s">
        <v>28</v>
      </c>
      <c r="C28596">
        <v>5155</v>
      </c>
      <c r="D28596">
        <v>124304</v>
      </c>
      <c r="E28596" s="31">
        <v>5126</v>
      </c>
      <c r="F28596">
        <v>29</v>
      </c>
      <c r="G28596" s="31">
        <v>0</v>
      </c>
      <c r="H28596" s="31">
        <v>0</v>
      </c>
    </row>
    <row r="28597" spans="1:8">
      <c r="A28597" s="32">
        <v>44516</v>
      </c>
      <c r="B28597" s="1" t="s">
        <v>29</v>
      </c>
      <c r="C28597">
        <v>8883</v>
      </c>
      <c r="D28597">
        <v>344089</v>
      </c>
      <c r="E28597" s="31">
        <v>8841</v>
      </c>
      <c r="F28597">
        <v>97</v>
      </c>
      <c r="G28597" s="31">
        <v>1</v>
      </c>
      <c r="H28597" s="31">
        <v>0</v>
      </c>
    </row>
    <row r="28598" spans="1:8">
      <c r="A28598" s="32">
        <v>44516</v>
      </c>
      <c r="B28598" s="1" t="s">
        <v>30</v>
      </c>
      <c r="C28598">
        <v>19235</v>
      </c>
      <c r="D28598">
        <v>442145</v>
      </c>
      <c r="E28598" s="31">
        <v>18986</v>
      </c>
      <c r="F28598">
        <v>218</v>
      </c>
      <c r="G28598" s="31">
        <v>31</v>
      </c>
      <c r="H28598" s="31">
        <v>0</v>
      </c>
    </row>
    <row r="28599" spans="1:8">
      <c r="A28599" s="32">
        <v>44516</v>
      </c>
      <c r="B28599" s="1" t="s">
        <v>31</v>
      </c>
      <c r="C28599">
        <v>26778</v>
      </c>
      <c r="D28599">
        <v>671508</v>
      </c>
      <c r="E28599" s="31">
        <v>26556</v>
      </c>
      <c r="F28599">
        <v>209</v>
      </c>
      <c r="G28599" s="31">
        <v>13</v>
      </c>
      <c r="H28599" s="31">
        <v>0</v>
      </c>
    </row>
    <row r="28600" spans="1:8">
      <c r="A28600" s="32">
        <v>44516</v>
      </c>
      <c r="B28600" s="1" t="s">
        <v>32</v>
      </c>
      <c r="C28600">
        <v>106496</v>
      </c>
      <c r="D28600">
        <v>1414520</v>
      </c>
      <c r="E28600" s="31">
        <v>105258</v>
      </c>
      <c r="F28600">
        <v>1158</v>
      </c>
      <c r="G28600" s="31">
        <v>80</v>
      </c>
      <c r="H28600" s="31">
        <v>2</v>
      </c>
    </row>
    <row r="28601" spans="1:8">
      <c r="A28601" s="32">
        <v>44516</v>
      </c>
      <c r="B28601" s="1" t="s">
        <v>33</v>
      </c>
      <c r="C28601">
        <v>14809</v>
      </c>
      <c r="D28601">
        <v>251936</v>
      </c>
      <c r="E28601" s="31">
        <v>14967</v>
      </c>
      <c r="F28601">
        <v>163</v>
      </c>
      <c r="G28601" s="31">
        <v>4</v>
      </c>
      <c r="H28601" s="31">
        <v>0</v>
      </c>
    </row>
    <row r="28602" spans="1:8">
      <c r="A28602" s="32">
        <v>44516</v>
      </c>
      <c r="B28602" s="1" t="s">
        <v>34</v>
      </c>
      <c r="C28602">
        <v>12424</v>
      </c>
      <c r="D28602">
        <v>277992</v>
      </c>
      <c r="E28602" s="31">
        <v>12307</v>
      </c>
      <c r="F28602">
        <v>104</v>
      </c>
      <c r="G28602" s="31">
        <v>13</v>
      </c>
      <c r="H28602" s="31">
        <v>0</v>
      </c>
    </row>
    <row r="28603" spans="1:8">
      <c r="A28603" s="32">
        <v>44516</v>
      </c>
      <c r="B28603" s="1" t="s">
        <v>35</v>
      </c>
      <c r="C28603">
        <v>35953</v>
      </c>
      <c r="D28603">
        <v>447089</v>
      </c>
      <c r="E28603" s="31">
        <v>35617</v>
      </c>
      <c r="F28603">
        <v>291</v>
      </c>
      <c r="G28603" s="31">
        <v>42</v>
      </c>
      <c r="H28603" s="31">
        <v>0</v>
      </c>
    </row>
    <row r="28604" spans="1:8">
      <c r="A28604" s="32">
        <v>44516</v>
      </c>
      <c r="B28604" s="1" t="s">
        <v>36</v>
      </c>
      <c r="C28604">
        <v>202920</v>
      </c>
      <c r="D28604">
        <v>3872199</v>
      </c>
      <c r="E28604" s="31">
        <v>199575</v>
      </c>
      <c r="F28604">
        <v>3058</v>
      </c>
      <c r="G28604" s="31">
        <v>287</v>
      </c>
      <c r="H28604" s="31">
        <v>33</v>
      </c>
    </row>
    <row r="28605" spans="1:8">
      <c r="A28605" s="32">
        <v>44516</v>
      </c>
      <c r="B28605" s="1" t="s">
        <v>37</v>
      </c>
      <c r="C28605">
        <v>78619</v>
      </c>
      <c r="D28605">
        <v>805402</v>
      </c>
      <c r="E28605" s="31">
        <v>77143</v>
      </c>
      <c r="F28605">
        <v>1396</v>
      </c>
      <c r="G28605" s="31">
        <v>80</v>
      </c>
      <c r="H28605" s="31">
        <v>4</v>
      </c>
    </row>
    <row r="28606" spans="1:8">
      <c r="A28606" s="32">
        <v>44516</v>
      </c>
      <c r="B28606" s="1" t="s">
        <v>38</v>
      </c>
      <c r="C28606">
        <v>15921</v>
      </c>
      <c r="D28606">
        <v>267387</v>
      </c>
      <c r="E28606" s="31">
        <v>15754</v>
      </c>
      <c r="F28606">
        <v>149</v>
      </c>
      <c r="G28606" s="31">
        <v>16</v>
      </c>
      <c r="H28606" s="31">
        <v>0</v>
      </c>
    </row>
    <row r="28607" spans="1:8">
      <c r="A28607" s="32">
        <v>44516</v>
      </c>
      <c r="B28607" s="1" t="s">
        <v>39</v>
      </c>
      <c r="C28607">
        <v>5299</v>
      </c>
      <c r="D28607">
        <v>66945</v>
      </c>
      <c r="E28607" s="31">
        <v>5129</v>
      </c>
      <c r="F28607">
        <v>62</v>
      </c>
      <c r="G28607" s="31">
        <v>3</v>
      </c>
      <c r="H28607" s="31">
        <v>0</v>
      </c>
    </row>
    <row r="28608" spans="1:8">
      <c r="A28608" s="32">
        <v>44516</v>
      </c>
      <c r="B28608" s="1" t="s">
        <v>40</v>
      </c>
      <c r="C28608">
        <v>1669</v>
      </c>
      <c r="D28608">
        <v>158512</v>
      </c>
      <c r="E28608" s="31">
        <v>1638</v>
      </c>
      <c r="F28608">
        <v>5</v>
      </c>
      <c r="G28608" s="31">
        <v>1</v>
      </c>
      <c r="H28608" s="31">
        <v>0</v>
      </c>
    </row>
    <row r="28609" spans="1:8">
      <c r="A28609" s="32">
        <v>44516</v>
      </c>
      <c r="B28609" s="1" t="s">
        <v>41</v>
      </c>
      <c r="C28609">
        <v>1731</v>
      </c>
      <c r="D28609">
        <v>60030</v>
      </c>
      <c r="E28609" s="31">
        <v>1723</v>
      </c>
      <c r="F28609">
        <v>5</v>
      </c>
      <c r="G28609" s="31">
        <v>3</v>
      </c>
      <c r="H28609" s="31">
        <v>0</v>
      </c>
    </row>
    <row r="28610" spans="1:8">
      <c r="A28610" s="32">
        <v>44516</v>
      </c>
      <c r="B28610" s="1" t="s">
        <v>42</v>
      </c>
      <c r="C28610">
        <v>15465</v>
      </c>
      <c r="D28610">
        <v>289814</v>
      </c>
      <c r="E28610" s="31">
        <v>15194</v>
      </c>
      <c r="F28610">
        <v>136</v>
      </c>
      <c r="G28610" s="31">
        <v>87</v>
      </c>
      <c r="H28610" s="31">
        <v>1</v>
      </c>
    </row>
    <row r="28611" spans="1:8">
      <c r="A28611" s="32">
        <v>44516</v>
      </c>
      <c r="B28611" s="1" t="s">
        <v>43</v>
      </c>
      <c r="C28611">
        <v>22141</v>
      </c>
      <c r="D28611">
        <v>947336</v>
      </c>
      <c r="E28611" s="31">
        <v>21899</v>
      </c>
      <c r="F28611">
        <v>202</v>
      </c>
      <c r="G28611" s="31">
        <v>40</v>
      </c>
      <c r="H28611" s="31">
        <v>0</v>
      </c>
    </row>
    <row r="28612" spans="1:8">
      <c r="A28612" s="32">
        <v>44516</v>
      </c>
      <c r="B28612" s="1" t="s">
        <v>44</v>
      </c>
      <c r="C28612">
        <v>5786</v>
      </c>
      <c r="D28612">
        <v>199962</v>
      </c>
      <c r="E28612" s="31">
        <v>5662</v>
      </c>
      <c r="F28612">
        <v>93</v>
      </c>
      <c r="G28612" s="31">
        <v>31</v>
      </c>
      <c r="H28612" s="31">
        <v>0</v>
      </c>
    </row>
    <row r="28613" spans="1:8">
      <c r="A28613" s="32">
        <v>44516</v>
      </c>
      <c r="B28613" s="1" t="s">
        <v>45</v>
      </c>
      <c r="C28613">
        <v>3291</v>
      </c>
      <c r="D28613">
        <v>110657</v>
      </c>
      <c r="E28613" s="31">
        <v>3222</v>
      </c>
      <c r="F28613">
        <v>65</v>
      </c>
      <c r="G28613" s="31">
        <v>4</v>
      </c>
      <c r="H28613" s="31">
        <v>0</v>
      </c>
    </row>
    <row r="28614" spans="1:8">
      <c r="A28614" s="32">
        <v>44516</v>
      </c>
      <c r="B28614" s="1" t="s">
        <v>46</v>
      </c>
      <c r="C28614">
        <v>4705</v>
      </c>
      <c r="D28614">
        <v>137332</v>
      </c>
      <c r="E28614" s="31">
        <v>4665</v>
      </c>
      <c r="F28614">
        <v>38</v>
      </c>
      <c r="G28614" s="31">
        <v>1</v>
      </c>
      <c r="H28614" s="31">
        <v>0</v>
      </c>
    </row>
    <row r="28615" spans="1:8">
      <c r="A28615" s="32">
        <v>44516</v>
      </c>
      <c r="B28615" s="1" t="s">
        <v>47</v>
      </c>
      <c r="C28615">
        <v>5409</v>
      </c>
      <c r="D28615">
        <v>163713</v>
      </c>
      <c r="E28615" s="31">
        <v>5316</v>
      </c>
      <c r="F28615">
        <v>82</v>
      </c>
      <c r="G28615" s="31">
        <v>11</v>
      </c>
      <c r="H28615" s="31">
        <v>0</v>
      </c>
    </row>
    <row r="28616" spans="1:8">
      <c r="A28616" s="32">
        <v>44516</v>
      </c>
      <c r="B28616" s="1" t="s">
        <v>48</v>
      </c>
      <c r="C28616">
        <v>4167</v>
      </c>
      <c r="D28616">
        <v>105446</v>
      </c>
      <c r="E28616" s="31">
        <v>4132</v>
      </c>
      <c r="F28616">
        <v>33</v>
      </c>
      <c r="G28616" s="31">
        <v>2</v>
      </c>
      <c r="H28616" s="31">
        <v>0</v>
      </c>
    </row>
    <row r="28617" spans="1:8">
      <c r="A28617" s="32">
        <v>44516</v>
      </c>
      <c r="B28617" s="1" t="s">
        <v>49</v>
      </c>
      <c r="C28617">
        <v>74516</v>
      </c>
      <c r="D28617">
        <v>1341879</v>
      </c>
      <c r="E28617" s="31">
        <v>73841</v>
      </c>
      <c r="F28617">
        <v>622</v>
      </c>
      <c r="G28617" s="31">
        <v>49</v>
      </c>
      <c r="H28617" s="31">
        <v>4</v>
      </c>
    </row>
    <row r="28618" spans="1:8">
      <c r="A28618" s="32">
        <v>44516</v>
      </c>
      <c r="B28618" s="1" t="s">
        <v>50</v>
      </c>
      <c r="C28618">
        <v>5865</v>
      </c>
      <c r="D28618">
        <v>112780</v>
      </c>
      <c r="E28618" s="31">
        <v>5886</v>
      </c>
      <c r="F28618">
        <v>30</v>
      </c>
      <c r="G28618" s="31">
        <v>3</v>
      </c>
      <c r="H28618" s="31">
        <v>0</v>
      </c>
    </row>
    <row r="28619" spans="1:8">
      <c r="A28619" s="32">
        <v>44516</v>
      </c>
      <c r="B28619" s="1" t="s">
        <v>51</v>
      </c>
      <c r="C28619">
        <v>6118</v>
      </c>
      <c r="D28619">
        <v>192203</v>
      </c>
      <c r="E28619" s="31">
        <v>6045</v>
      </c>
      <c r="F28619">
        <v>73</v>
      </c>
      <c r="G28619" s="31">
        <v>0</v>
      </c>
      <c r="H28619" s="31">
        <v>0</v>
      </c>
    </row>
    <row r="28620" spans="1:8">
      <c r="A28620" s="32">
        <v>44516</v>
      </c>
      <c r="B28620" s="1" t="s">
        <v>52</v>
      </c>
      <c r="C28620">
        <v>14395</v>
      </c>
      <c r="D28620">
        <v>124519</v>
      </c>
      <c r="E28620" s="31">
        <v>14257</v>
      </c>
      <c r="F28620">
        <v>136</v>
      </c>
      <c r="G28620" s="31">
        <v>2</v>
      </c>
      <c r="H28620" s="31">
        <v>1</v>
      </c>
    </row>
    <row r="28621" spans="1:8">
      <c r="A28621" s="32">
        <v>44516</v>
      </c>
      <c r="B28621" s="1" t="s">
        <v>53</v>
      </c>
      <c r="C28621">
        <v>8186</v>
      </c>
      <c r="D28621">
        <v>285424</v>
      </c>
      <c r="E28621" s="31">
        <v>8102</v>
      </c>
      <c r="F28621">
        <v>84</v>
      </c>
      <c r="G28621" s="31">
        <v>0</v>
      </c>
      <c r="H28621" s="31">
        <v>0</v>
      </c>
    </row>
    <row r="28622" spans="1:8">
      <c r="A28622" s="32">
        <v>44516</v>
      </c>
      <c r="B28622" s="1" t="s">
        <v>54</v>
      </c>
      <c r="C28622">
        <v>6151</v>
      </c>
      <c r="D28622">
        <v>73039</v>
      </c>
      <c r="E28622" s="31">
        <v>6094</v>
      </c>
      <c r="F28622">
        <v>41</v>
      </c>
      <c r="G28622" s="31">
        <v>0</v>
      </c>
      <c r="H28622" s="31">
        <v>0</v>
      </c>
    </row>
    <row r="28623" spans="1:8">
      <c r="A28623" s="32">
        <v>44516</v>
      </c>
      <c r="B28623" s="1" t="s">
        <v>55</v>
      </c>
      <c r="C28623">
        <v>9102</v>
      </c>
      <c r="D28623">
        <v>172917</v>
      </c>
      <c r="E28623" s="31">
        <v>9036</v>
      </c>
      <c r="F28623">
        <v>66</v>
      </c>
      <c r="G28623" s="31">
        <v>0</v>
      </c>
      <c r="H28623" s="31">
        <v>0</v>
      </c>
    </row>
    <row r="28624" spans="1:8">
      <c r="A28624" s="32">
        <v>44516</v>
      </c>
      <c r="B28624" s="1" t="s">
        <v>56</v>
      </c>
      <c r="C28624">
        <v>50295</v>
      </c>
      <c r="D28624">
        <v>416834</v>
      </c>
      <c r="E28624" s="31">
        <v>49853</v>
      </c>
      <c r="F28624">
        <v>398</v>
      </c>
      <c r="G28624" s="31">
        <v>40</v>
      </c>
      <c r="H28624" s="31">
        <v>0</v>
      </c>
    </row>
    <row r="28625" spans="1:8">
      <c r="A28625" s="32">
        <v>44517</v>
      </c>
      <c r="B28625" s="1" t="s">
        <v>7</v>
      </c>
      <c r="C28625">
        <v>60982</v>
      </c>
      <c r="D28625">
        <v>1192885</v>
      </c>
      <c r="E28625" s="31">
        <v>59356</v>
      </c>
      <c r="F28625">
        <v>1472</v>
      </c>
      <c r="G28625" s="31">
        <v>127</v>
      </c>
      <c r="H28625" s="31">
        <v>2</v>
      </c>
    </row>
    <row r="28626" spans="1:8">
      <c r="A28626" s="32">
        <v>44517</v>
      </c>
      <c r="B28626" s="1" t="s">
        <v>11</v>
      </c>
      <c r="C28626">
        <v>5897</v>
      </c>
      <c r="D28626">
        <v>98040</v>
      </c>
      <c r="E28626" s="31">
        <v>5858</v>
      </c>
      <c r="F28626">
        <v>38</v>
      </c>
      <c r="G28626" s="31">
        <v>1</v>
      </c>
      <c r="H28626" s="31">
        <v>0</v>
      </c>
    </row>
    <row r="28627" spans="1:8">
      <c r="A28627" s="32">
        <v>44517</v>
      </c>
      <c r="B28627" s="1" t="s">
        <v>12</v>
      </c>
      <c r="C28627">
        <v>3487</v>
      </c>
      <c r="D28627">
        <v>129194</v>
      </c>
      <c r="E28627" s="31">
        <v>3433</v>
      </c>
      <c r="F28627">
        <v>53</v>
      </c>
      <c r="G28627" s="31">
        <v>1</v>
      </c>
      <c r="H28627" s="31">
        <v>0</v>
      </c>
    </row>
    <row r="28628" spans="1:8">
      <c r="A28628" s="32">
        <v>44517</v>
      </c>
      <c r="B28628" s="1" t="s">
        <v>13</v>
      </c>
      <c r="C28628">
        <v>16275</v>
      </c>
      <c r="D28628">
        <v>253780</v>
      </c>
      <c r="E28628" s="31">
        <v>16155</v>
      </c>
      <c r="F28628">
        <v>118</v>
      </c>
      <c r="G28628" s="31">
        <v>2</v>
      </c>
      <c r="H28628" s="31">
        <v>0</v>
      </c>
    </row>
    <row r="28629" spans="1:8">
      <c r="A28629" s="32">
        <v>44517</v>
      </c>
      <c r="B28629" s="1" t="s">
        <v>14</v>
      </c>
      <c r="C28629">
        <v>1925</v>
      </c>
      <c r="D28629">
        <v>27346</v>
      </c>
      <c r="E28629" s="31">
        <v>1888</v>
      </c>
      <c r="F28629">
        <v>27</v>
      </c>
      <c r="G28629" s="31">
        <v>10</v>
      </c>
      <c r="H28629" s="31">
        <v>0</v>
      </c>
    </row>
    <row r="28630" spans="1:8">
      <c r="A28630" s="32">
        <v>44517</v>
      </c>
      <c r="B28630" s="1" t="s">
        <v>15</v>
      </c>
      <c r="C28630">
        <v>3551</v>
      </c>
      <c r="D28630">
        <v>107099</v>
      </c>
      <c r="E28630" s="31">
        <v>3495</v>
      </c>
      <c r="F28630">
        <v>56</v>
      </c>
      <c r="G28630" s="31">
        <v>0</v>
      </c>
      <c r="H28630" s="31">
        <v>0</v>
      </c>
    </row>
    <row r="28631" spans="1:8">
      <c r="A28631" s="32">
        <v>44517</v>
      </c>
      <c r="B28631" s="1" t="s">
        <v>16</v>
      </c>
      <c r="C28631">
        <v>9486</v>
      </c>
      <c r="D28631">
        <v>441229</v>
      </c>
      <c r="E28631" s="31">
        <v>9308</v>
      </c>
      <c r="F28631">
        <v>175</v>
      </c>
      <c r="G28631" s="31">
        <v>3</v>
      </c>
      <c r="H28631" s="31">
        <v>1</v>
      </c>
    </row>
    <row r="28632" spans="1:8">
      <c r="A28632" s="32">
        <v>44517</v>
      </c>
      <c r="B28632" s="1" t="s">
        <v>17</v>
      </c>
      <c r="C28632">
        <v>24437</v>
      </c>
      <c r="D28632">
        <v>40548</v>
      </c>
      <c r="E28632" s="31">
        <v>24196</v>
      </c>
      <c r="F28632">
        <v>220</v>
      </c>
      <c r="G28632" s="31">
        <v>21</v>
      </c>
      <c r="H28632" s="31">
        <v>0</v>
      </c>
    </row>
    <row r="28633" spans="1:8">
      <c r="A28633" s="32">
        <v>44517</v>
      </c>
      <c r="B28633" s="1" t="s">
        <v>18</v>
      </c>
      <c r="C28633">
        <v>15474</v>
      </c>
      <c r="D28633">
        <v>505736</v>
      </c>
      <c r="E28633" s="31">
        <v>15341</v>
      </c>
      <c r="F28633">
        <v>117</v>
      </c>
      <c r="G28633" s="31">
        <v>16</v>
      </c>
      <c r="H28633" s="31">
        <v>1</v>
      </c>
    </row>
    <row r="28634" spans="1:8">
      <c r="A28634" s="32">
        <v>44517</v>
      </c>
      <c r="B28634" s="1" t="s">
        <v>19</v>
      </c>
      <c r="C28634">
        <v>16830</v>
      </c>
      <c r="D28634">
        <v>324161</v>
      </c>
      <c r="E28634" s="31">
        <v>16632</v>
      </c>
      <c r="F28634">
        <v>176</v>
      </c>
      <c r="G28634" s="31">
        <v>22</v>
      </c>
      <c r="H28634" s="31">
        <v>0</v>
      </c>
    </row>
    <row r="28635" spans="1:8">
      <c r="A28635" s="32">
        <v>44517</v>
      </c>
      <c r="B28635" s="1" t="s">
        <v>20</v>
      </c>
      <c r="C28635">
        <v>115759</v>
      </c>
      <c r="D28635">
        <v>1557358</v>
      </c>
      <c r="E28635" s="31">
        <v>114589</v>
      </c>
      <c r="F28635">
        <v>1055</v>
      </c>
      <c r="G28635" s="31">
        <v>115</v>
      </c>
      <c r="H28635" s="31">
        <v>9</v>
      </c>
    </row>
    <row r="28636" spans="1:8">
      <c r="A28636" s="32">
        <v>44517</v>
      </c>
      <c r="B28636" s="1" t="s">
        <v>21</v>
      </c>
      <c r="C28636">
        <v>100433</v>
      </c>
      <c r="D28636">
        <v>1157005</v>
      </c>
      <c r="E28636" s="31">
        <v>99346</v>
      </c>
      <c r="F28636">
        <v>1026</v>
      </c>
      <c r="G28636" s="31">
        <v>55</v>
      </c>
      <c r="H28636" s="31">
        <v>1</v>
      </c>
    </row>
    <row r="28637" spans="1:8">
      <c r="A28637" s="32">
        <v>44517</v>
      </c>
      <c r="B28637" s="1" t="s">
        <v>22</v>
      </c>
      <c r="C28637">
        <v>382017</v>
      </c>
      <c r="D28637">
        <v>3924644</v>
      </c>
      <c r="E28637" s="31">
        <v>378636</v>
      </c>
      <c r="F28637">
        <v>3160</v>
      </c>
      <c r="G28637" s="31">
        <v>221</v>
      </c>
      <c r="H28637" s="31">
        <v>10</v>
      </c>
    </row>
    <row r="28638" spans="1:8">
      <c r="A28638" s="32">
        <v>44517</v>
      </c>
      <c r="B28638" s="1" t="s">
        <v>23</v>
      </c>
      <c r="C28638">
        <v>169115</v>
      </c>
      <c r="D28638">
        <v>1721623</v>
      </c>
      <c r="E28638" s="31">
        <v>167661</v>
      </c>
      <c r="F28638">
        <v>1312</v>
      </c>
      <c r="G28638" s="31">
        <v>142</v>
      </c>
      <c r="H28638" s="31">
        <v>7</v>
      </c>
    </row>
    <row r="28639" spans="1:8">
      <c r="A28639" s="32">
        <v>44517</v>
      </c>
      <c r="B28639" s="1" t="s">
        <v>24</v>
      </c>
      <c r="C28639">
        <v>8008</v>
      </c>
      <c r="D28639">
        <v>302777</v>
      </c>
      <c r="E28639" s="31">
        <v>7940</v>
      </c>
      <c r="F28639">
        <v>61</v>
      </c>
      <c r="G28639" s="31">
        <v>7</v>
      </c>
      <c r="H28639" s="31">
        <v>0</v>
      </c>
    </row>
    <row r="28640" spans="1:8">
      <c r="A28640" s="32">
        <v>44517</v>
      </c>
      <c r="B28640" s="1" t="s">
        <v>25</v>
      </c>
      <c r="C28640">
        <v>4867</v>
      </c>
      <c r="D28640">
        <v>123925</v>
      </c>
      <c r="E28640" s="31">
        <v>4815</v>
      </c>
      <c r="F28640">
        <v>52</v>
      </c>
      <c r="G28640" s="31">
        <v>0</v>
      </c>
      <c r="H28640" s="31">
        <v>0</v>
      </c>
    </row>
    <row r="28641" spans="1:8">
      <c r="A28641" s="32">
        <v>44517</v>
      </c>
      <c r="B28641" s="1" t="s">
        <v>26</v>
      </c>
      <c r="C28641">
        <v>7967</v>
      </c>
      <c r="D28641">
        <v>204708</v>
      </c>
      <c r="E28641" s="31">
        <v>7812</v>
      </c>
      <c r="F28641">
        <v>129</v>
      </c>
      <c r="G28641" s="31">
        <v>4</v>
      </c>
      <c r="H28641" s="31">
        <v>0</v>
      </c>
    </row>
    <row r="28642" spans="1:8">
      <c r="A28642" s="32">
        <v>44517</v>
      </c>
      <c r="B28642" s="1" t="s">
        <v>27</v>
      </c>
      <c r="C28642">
        <v>3115</v>
      </c>
      <c r="D28642">
        <v>122869</v>
      </c>
      <c r="E28642" s="31">
        <v>3076</v>
      </c>
      <c r="F28642">
        <v>38</v>
      </c>
      <c r="G28642" s="31">
        <v>1</v>
      </c>
      <c r="H28642" s="31">
        <v>0</v>
      </c>
    </row>
    <row r="28643" spans="1:8">
      <c r="A28643" s="32">
        <v>44517</v>
      </c>
      <c r="B28643" s="1" t="s">
        <v>28</v>
      </c>
      <c r="C28643">
        <v>5155</v>
      </c>
      <c r="D28643">
        <v>124304</v>
      </c>
      <c r="E28643" s="31">
        <v>5126</v>
      </c>
      <c r="F28643">
        <v>29</v>
      </c>
      <c r="G28643" s="31">
        <v>0</v>
      </c>
      <c r="H28643" s="31">
        <v>0</v>
      </c>
    </row>
    <row r="28644" spans="1:8">
      <c r="A28644" s="32">
        <v>44517</v>
      </c>
      <c r="B28644" s="1" t="s">
        <v>29</v>
      </c>
      <c r="C28644">
        <v>8883</v>
      </c>
      <c r="D28644">
        <v>344734</v>
      </c>
      <c r="E28644" s="31">
        <v>8841</v>
      </c>
      <c r="F28644">
        <v>97</v>
      </c>
      <c r="G28644" s="31">
        <v>1</v>
      </c>
      <c r="H28644" s="31">
        <v>0</v>
      </c>
    </row>
    <row r="28645" spans="1:8">
      <c r="A28645" s="32">
        <v>44517</v>
      </c>
      <c r="B28645" s="1" t="s">
        <v>30</v>
      </c>
      <c r="C28645">
        <v>19238</v>
      </c>
      <c r="D28645">
        <v>443230</v>
      </c>
      <c r="E28645" s="31">
        <v>18994</v>
      </c>
      <c r="F28645">
        <v>218</v>
      </c>
      <c r="G28645" s="31">
        <v>23</v>
      </c>
      <c r="H28645" s="31">
        <v>0</v>
      </c>
    </row>
    <row r="28646" spans="1:8">
      <c r="A28646" s="32">
        <v>44517</v>
      </c>
      <c r="B28646" s="1" t="s">
        <v>31</v>
      </c>
      <c r="C28646">
        <v>26780</v>
      </c>
      <c r="D28646">
        <v>675378</v>
      </c>
      <c r="E28646" s="31">
        <v>26559</v>
      </c>
      <c r="F28646">
        <v>209</v>
      </c>
      <c r="G28646" s="31">
        <v>10</v>
      </c>
      <c r="H28646" s="31">
        <v>0</v>
      </c>
    </row>
    <row r="28647" spans="1:8">
      <c r="A28647" s="32">
        <v>44517</v>
      </c>
      <c r="B28647" s="1" t="s">
        <v>32</v>
      </c>
      <c r="C28647">
        <v>106503</v>
      </c>
      <c r="D28647">
        <v>1417791</v>
      </c>
      <c r="E28647" s="31">
        <v>105270</v>
      </c>
      <c r="F28647">
        <v>1158</v>
      </c>
      <c r="G28647" s="31">
        <v>75</v>
      </c>
      <c r="H28647" s="31">
        <v>2</v>
      </c>
    </row>
    <row r="28648" spans="1:8">
      <c r="A28648" s="32">
        <v>44517</v>
      </c>
      <c r="B28648" s="1" t="s">
        <v>33</v>
      </c>
      <c r="C28648">
        <v>14810</v>
      </c>
      <c r="D28648">
        <v>251936</v>
      </c>
      <c r="E28648" s="31">
        <v>14969</v>
      </c>
      <c r="F28648">
        <v>163</v>
      </c>
      <c r="G28648" s="31">
        <v>3</v>
      </c>
      <c r="H28648" s="31">
        <v>0</v>
      </c>
    </row>
    <row r="28649" spans="1:8">
      <c r="A28649" s="32">
        <v>44517</v>
      </c>
      <c r="B28649" s="1" t="s">
        <v>34</v>
      </c>
      <c r="C28649">
        <v>12428</v>
      </c>
      <c r="D28649">
        <v>278483</v>
      </c>
      <c r="E28649" s="31">
        <v>12309</v>
      </c>
      <c r="F28649">
        <v>104</v>
      </c>
      <c r="G28649" s="31">
        <v>15</v>
      </c>
      <c r="H28649" s="31">
        <v>0</v>
      </c>
    </row>
    <row r="28650" spans="1:8">
      <c r="A28650" s="32">
        <v>44517</v>
      </c>
      <c r="B28650" s="1" t="s">
        <v>35</v>
      </c>
      <c r="C28650">
        <v>35957</v>
      </c>
      <c r="D28650">
        <v>448084</v>
      </c>
      <c r="E28650" s="31">
        <v>35626</v>
      </c>
      <c r="F28650">
        <v>291</v>
      </c>
      <c r="G28650" s="31">
        <v>36</v>
      </c>
      <c r="H28650" s="31">
        <v>0</v>
      </c>
    </row>
    <row r="28651" spans="1:8">
      <c r="A28651" s="32">
        <v>44517</v>
      </c>
      <c r="B28651" s="1" t="s">
        <v>36</v>
      </c>
      <c r="C28651">
        <v>202938</v>
      </c>
      <c r="D28651">
        <v>3880015</v>
      </c>
      <c r="E28651" s="31">
        <v>199610</v>
      </c>
      <c r="F28651">
        <v>3058</v>
      </c>
      <c r="G28651" s="31">
        <v>270</v>
      </c>
      <c r="H28651" s="31">
        <v>33</v>
      </c>
    </row>
    <row r="28652" spans="1:8">
      <c r="A28652" s="32">
        <v>44517</v>
      </c>
      <c r="B28652" s="1" t="s">
        <v>37</v>
      </c>
      <c r="C28652">
        <v>78631</v>
      </c>
      <c r="D28652">
        <v>806189</v>
      </c>
      <c r="E28652" s="31">
        <v>77148</v>
      </c>
      <c r="F28652">
        <v>1396</v>
      </c>
      <c r="G28652" s="31">
        <v>87</v>
      </c>
      <c r="H28652" s="31">
        <v>4</v>
      </c>
    </row>
    <row r="28653" spans="1:8">
      <c r="A28653" s="32">
        <v>44517</v>
      </c>
      <c r="B28653" s="1" t="s">
        <v>38</v>
      </c>
      <c r="C28653">
        <v>15923</v>
      </c>
      <c r="D28653">
        <v>267819</v>
      </c>
      <c r="E28653" s="31">
        <v>15758</v>
      </c>
      <c r="F28653">
        <v>149</v>
      </c>
      <c r="G28653" s="31">
        <v>16</v>
      </c>
      <c r="H28653" s="31">
        <v>0</v>
      </c>
    </row>
    <row r="28654" spans="1:8">
      <c r="A28654" s="32">
        <v>44517</v>
      </c>
      <c r="B28654" s="1" t="s">
        <v>39</v>
      </c>
      <c r="C28654">
        <v>5299</v>
      </c>
      <c r="D28654">
        <v>67117</v>
      </c>
      <c r="E28654" s="31">
        <v>5129</v>
      </c>
      <c r="F28654">
        <v>62</v>
      </c>
      <c r="G28654" s="31">
        <v>3</v>
      </c>
      <c r="H28654" s="31">
        <v>0</v>
      </c>
    </row>
    <row r="28655" spans="1:8">
      <c r="A28655" s="32">
        <v>44517</v>
      </c>
      <c r="B28655" s="1" t="s">
        <v>40</v>
      </c>
      <c r="C28655">
        <v>1669</v>
      </c>
      <c r="D28655">
        <v>158976</v>
      </c>
      <c r="E28655" s="31">
        <v>1638</v>
      </c>
      <c r="F28655">
        <v>5</v>
      </c>
      <c r="G28655" s="31">
        <v>1</v>
      </c>
      <c r="H28655" s="31">
        <v>0</v>
      </c>
    </row>
    <row r="28656" spans="1:8">
      <c r="A28656" s="32">
        <v>44517</v>
      </c>
      <c r="B28656" s="1" t="s">
        <v>41</v>
      </c>
      <c r="C28656">
        <v>1731</v>
      </c>
      <c r="D28656">
        <v>60030</v>
      </c>
      <c r="E28656" s="31">
        <v>1724</v>
      </c>
      <c r="F28656">
        <v>5</v>
      </c>
      <c r="G28656" s="31">
        <v>2</v>
      </c>
      <c r="H28656" s="31">
        <v>0</v>
      </c>
    </row>
    <row r="28657" spans="1:8">
      <c r="A28657" s="32">
        <v>44517</v>
      </c>
      <c r="B28657" s="1" t="s">
        <v>42</v>
      </c>
      <c r="C28657">
        <v>15482</v>
      </c>
      <c r="D28657">
        <v>289814</v>
      </c>
      <c r="E28657" s="31">
        <v>15194</v>
      </c>
      <c r="F28657">
        <v>136</v>
      </c>
      <c r="G28657" s="31">
        <v>87</v>
      </c>
      <c r="H28657" s="31">
        <v>1</v>
      </c>
    </row>
    <row r="28658" spans="1:8">
      <c r="A28658" s="32">
        <v>44517</v>
      </c>
      <c r="B28658" s="1" t="s">
        <v>43</v>
      </c>
      <c r="C28658">
        <v>22143</v>
      </c>
      <c r="D28658">
        <v>947336</v>
      </c>
      <c r="E28658" s="31">
        <v>21907</v>
      </c>
      <c r="F28658">
        <v>202</v>
      </c>
      <c r="G28658" s="31">
        <v>34</v>
      </c>
      <c r="H28658" s="31">
        <v>0</v>
      </c>
    </row>
    <row r="28659" spans="1:8">
      <c r="A28659" s="32">
        <v>44517</v>
      </c>
      <c r="B28659" s="1" t="s">
        <v>44</v>
      </c>
      <c r="C28659">
        <v>5787</v>
      </c>
      <c r="D28659">
        <v>202677</v>
      </c>
      <c r="E28659" s="31">
        <v>5666</v>
      </c>
      <c r="F28659">
        <v>93</v>
      </c>
      <c r="G28659" s="31">
        <v>28</v>
      </c>
      <c r="H28659" s="31">
        <v>0</v>
      </c>
    </row>
    <row r="28660" spans="1:8">
      <c r="A28660" s="32">
        <v>44517</v>
      </c>
      <c r="B28660" s="1" t="s">
        <v>45</v>
      </c>
      <c r="C28660">
        <v>3291</v>
      </c>
      <c r="D28660">
        <v>110857</v>
      </c>
      <c r="E28660" s="31">
        <v>3222</v>
      </c>
      <c r="F28660">
        <v>65</v>
      </c>
      <c r="G28660" s="31">
        <v>4</v>
      </c>
      <c r="H28660" s="31">
        <v>0</v>
      </c>
    </row>
    <row r="28661" spans="1:8">
      <c r="A28661" s="32">
        <v>44517</v>
      </c>
      <c r="B28661" s="1" t="s">
        <v>46</v>
      </c>
      <c r="C28661">
        <v>4705</v>
      </c>
      <c r="D28661">
        <v>137741</v>
      </c>
      <c r="E28661" s="31">
        <v>4665</v>
      </c>
      <c r="F28661">
        <v>38</v>
      </c>
      <c r="G28661" s="31">
        <v>1</v>
      </c>
      <c r="H28661" s="31">
        <v>0</v>
      </c>
    </row>
    <row r="28662" spans="1:8">
      <c r="A28662" s="32">
        <v>44517</v>
      </c>
      <c r="B28662" s="1" t="s">
        <v>47</v>
      </c>
      <c r="C28662">
        <v>5409</v>
      </c>
      <c r="D28662">
        <v>163715</v>
      </c>
      <c r="E28662" s="31">
        <v>5321</v>
      </c>
      <c r="F28662">
        <v>82</v>
      </c>
      <c r="G28662" s="31">
        <v>6</v>
      </c>
      <c r="H28662" s="31">
        <v>0</v>
      </c>
    </row>
    <row r="28663" spans="1:8">
      <c r="A28663" s="32">
        <v>44517</v>
      </c>
      <c r="B28663" s="1" t="s">
        <v>48</v>
      </c>
      <c r="C28663">
        <v>4167</v>
      </c>
      <c r="D28663">
        <v>105446</v>
      </c>
      <c r="E28663" s="31">
        <v>4132</v>
      </c>
      <c r="F28663">
        <v>33</v>
      </c>
      <c r="G28663" s="31">
        <v>2</v>
      </c>
      <c r="H28663" s="31">
        <v>0</v>
      </c>
    </row>
    <row r="28664" spans="1:8">
      <c r="A28664" s="32">
        <v>44517</v>
      </c>
      <c r="B28664" s="1" t="s">
        <v>49</v>
      </c>
      <c r="C28664">
        <v>74526</v>
      </c>
      <c r="D28664">
        <v>1344553</v>
      </c>
      <c r="E28664" s="31">
        <v>73842</v>
      </c>
      <c r="F28664">
        <v>622</v>
      </c>
      <c r="G28664" s="31">
        <v>52</v>
      </c>
      <c r="H28664" s="31">
        <v>4</v>
      </c>
    </row>
    <row r="28665" spans="1:8">
      <c r="A28665" s="32">
        <v>44517</v>
      </c>
      <c r="B28665" s="1" t="s">
        <v>50</v>
      </c>
      <c r="C28665">
        <v>5866</v>
      </c>
      <c r="D28665">
        <v>113016</v>
      </c>
      <c r="E28665" s="31">
        <v>5888</v>
      </c>
      <c r="F28665">
        <v>30</v>
      </c>
      <c r="G28665" s="31">
        <v>2</v>
      </c>
      <c r="H28665" s="31">
        <v>0</v>
      </c>
    </row>
    <row r="28666" spans="1:8">
      <c r="A28666" s="32">
        <v>44517</v>
      </c>
      <c r="B28666" s="1" t="s">
        <v>51</v>
      </c>
      <c r="C28666">
        <v>6118</v>
      </c>
      <c r="D28666">
        <v>192613</v>
      </c>
      <c r="E28666" s="31">
        <v>6045</v>
      </c>
      <c r="F28666">
        <v>73</v>
      </c>
      <c r="G28666" s="31">
        <v>0</v>
      </c>
      <c r="H28666" s="31">
        <v>0</v>
      </c>
    </row>
    <row r="28667" spans="1:8">
      <c r="A28667" s="32">
        <v>44517</v>
      </c>
      <c r="B28667" s="1" t="s">
        <v>52</v>
      </c>
      <c r="C28667">
        <v>14395</v>
      </c>
      <c r="D28667">
        <v>124519</v>
      </c>
      <c r="E28667" s="31">
        <v>14257</v>
      </c>
      <c r="F28667">
        <v>136</v>
      </c>
      <c r="G28667" s="31">
        <v>2</v>
      </c>
      <c r="H28667" s="31">
        <v>1</v>
      </c>
    </row>
    <row r="28668" spans="1:8">
      <c r="A28668" s="32">
        <v>44517</v>
      </c>
      <c r="B28668" s="1" t="s">
        <v>53</v>
      </c>
      <c r="C28668">
        <v>8186</v>
      </c>
      <c r="D28668">
        <v>286309</v>
      </c>
      <c r="E28668" s="31">
        <v>8102</v>
      </c>
      <c r="F28668">
        <v>84</v>
      </c>
      <c r="G28668" s="31">
        <v>0</v>
      </c>
      <c r="H28668" s="31">
        <v>0</v>
      </c>
    </row>
    <row r="28669" spans="1:8">
      <c r="A28669" s="32">
        <v>44517</v>
      </c>
      <c r="B28669" s="1" t="s">
        <v>54</v>
      </c>
      <c r="C28669">
        <v>6151</v>
      </c>
      <c r="D28669">
        <v>73041</v>
      </c>
      <c r="E28669" s="31">
        <v>6094</v>
      </c>
      <c r="F28669">
        <v>41</v>
      </c>
      <c r="G28669" s="31">
        <v>0</v>
      </c>
      <c r="H28669" s="31">
        <v>0</v>
      </c>
    </row>
    <row r="28670" spans="1:8">
      <c r="A28670" s="32">
        <v>44517</v>
      </c>
      <c r="B28670" s="1" t="s">
        <v>55</v>
      </c>
      <c r="C28670">
        <v>9102</v>
      </c>
      <c r="D28670">
        <v>173035</v>
      </c>
      <c r="E28670" s="31">
        <v>9036</v>
      </c>
      <c r="F28670">
        <v>66</v>
      </c>
      <c r="G28670" s="31">
        <v>0</v>
      </c>
      <c r="H28670" s="31">
        <v>0</v>
      </c>
    </row>
    <row r="28671" spans="1:8">
      <c r="A28671" s="32">
        <v>44517</v>
      </c>
      <c r="B28671" s="1" t="s">
        <v>56</v>
      </c>
      <c r="C28671">
        <v>50295</v>
      </c>
      <c r="D28671">
        <v>417336</v>
      </c>
      <c r="E28671" s="31">
        <v>49867</v>
      </c>
      <c r="F28671">
        <v>398</v>
      </c>
      <c r="G28671" s="31">
        <v>25</v>
      </c>
      <c r="H28671" s="31">
        <v>0</v>
      </c>
    </row>
    <row r="28672" spans="1:8">
      <c r="A28672" s="32">
        <v>44518</v>
      </c>
      <c r="B28672" s="1" t="s">
        <v>7</v>
      </c>
      <c r="C28672">
        <v>61002</v>
      </c>
      <c r="D28672">
        <v>1195669</v>
      </c>
      <c r="E28672" s="31">
        <v>59363</v>
      </c>
      <c r="F28672">
        <v>1472</v>
      </c>
      <c r="G28672" s="31">
        <v>154</v>
      </c>
      <c r="H28672" s="31">
        <v>2</v>
      </c>
    </row>
    <row r="28673" spans="1:8">
      <c r="A28673" s="32">
        <v>44518</v>
      </c>
      <c r="B28673" s="1" t="s">
        <v>11</v>
      </c>
      <c r="C28673">
        <v>5897</v>
      </c>
      <c r="D28673">
        <v>98247</v>
      </c>
      <c r="E28673" s="31">
        <v>5858</v>
      </c>
      <c r="F28673">
        <v>38</v>
      </c>
      <c r="G28673" s="31">
        <v>1</v>
      </c>
      <c r="H28673" s="31">
        <v>0</v>
      </c>
    </row>
    <row r="28674" spans="1:8">
      <c r="A28674" s="32">
        <v>44518</v>
      </c>
      <c r="B28674" s="1" t="s">
        <v>12</v>
      </c>
      <c r="C28674">
        <v>3487</v>
      </c>
      <c r="D28674">
        <v>129458</v>
      </c>
      <c r="E28674" s="31">
        <v>3433</v>
      </c>
      <c r="F28674">
        <v>53</v>
      </c>
      <c r="G28674" s="31">
        <v>1</v>
      </c>
      <c r="H28674" s="31">
        <v>0</v>
      </c>
    </row>
    <row r="28675" spans="1:8">
      <c r="A28675" s="32">
        <v>44518</v>
      </c>
      <c r="B28675" s="1" t="s">
        <v>13</v>
      </c>
      <c r="C28675">
        <v>16275</v>
      </c>
      <c r="D28675">
        <v>254158</v>
      </c>
      <c r="E28675" s="31">
        <v>16155</v>
      </c>
      <c r="F28675">
        <v>118</v>
      </c>
      <c r="G28675" s="31">
        <v>2</v>
      </c>
      <c r="H28675" s="31">
        <v>0</v>
      </c>
    </row>
    <row r="28676" spans="1:8">
      <c r="A28676" s="32">
        <v>44518</v>
      </c>
      <c r="B28676" s="1" t="s">
        <v>14</v>
      </c>
      <c r="C28676">
        <v>1925</v>
      </c>
      <c r="D28676">
        <v>27346</v>
      </c>
      <c r="E28676" s="31">
        <v>1888</v>
      </c>
      <c r="F28676">
        <v>27</v>
      </c>
      <c r="G28676" s="31">
        <v>10</v>
      </c>
      <c r="H28676" s="31">
        <v>0</v>
      </c>
    </row>
    <row r="28677" spans="1:8">
      <c r="A28677" s="32">
        <v>44518</v>
      </c>
      <c r="B28677" s="1" t="s">
        <v>15</v>
      </c>
      <c r="C28677">
        <v>3552</v>
      </c>
      <c r="D28677">
        <v>107219</v>
      </c>
      <c r="E28677" s="31">
        <v>3495</v>
      </c>
      <c r="F28677">
        <v>56</v>
      </c>
      <c r="G28677" s="31">
        <v>1</v>
      </c>
      <c r="H28677" s="31">
        <v>0</v>
      </c>
    </row>
    <row r="28678" spans="1:8">
      <c r="A28678" s="32">
        <v>44518</v>
      </c>
      <c r="B28678" s="1" t="s">
        <v>16</v>
      </c>
      <c r="C28678">
        <v>9486</v>
      </c>
      <c r="D28678">
        <v>442113</v>
      </c>
      <c r="E28678" s="31">
        <v>9309</v>
      </c>
      <c r="F28678">
        <v>176</v>
      </c>
      <c r="G28678" s="31">
        <v>1</v>
      </c>
      <c r="H28678" s="31">
        <v>1</v>
      </c>
    </row>
    <row r="28679" spans="1:8">
      <c r="A28679" s="32">
        <v>44518</v>
      </c>
      <c r="B28679" s="1" t="s">
        <v>17</v>
      </c>
      <c r="C28679">
        <v>24439</v>
      </c>
      <c r="D28679">
        <v>40548</v>
      </c>
      <c r="E28679" s="31">
        <v>24199</v>
      </c>
      <c r="F28679">
        <v>220</v>
      </c>
      <c r="G28679" s="31">
        <v>20</v>
      </c>
      <c r="H28679" s="31">
        <v>0</v>
      </c>
    </row>
    <row r="28680" spans="1:8">
      <c r="A28680" s="32">
        <v>44518</v>
      </c>
      <c r="B28680" s="1" t="s">
        <v>18</v>
      </c>
      <c r="C28680">
        <v>15476</v>
      </c>
      <c r="D28680">
        <v>506779</v>
      </c>
      <c r="E28680" s="31">
        <v>15341</v>
      </c>
      <c r="F28680">
        <v>117</v>
      </c>
      <c r="G28680" s="31">
        <v>18</v>
      </c>
      <c r="H28680" s="31">
        <v>1</v>
      </c>
    </row>
    <row r="28681" spans="1:8">
      <c r="A28681" s="32">
        <v>44518</v>
      </c>
      <c r="B28681" s="1" t="s">
        <v>19</v>
      </c>
      <c r="C28681">
        <v>16837</v>
      </c>
      <c r="D28681">
        <v>324820</v>
      </c>
      <c r="E28681" s="31">
        <v>16637</v>
      </c>
      <c r="F28681">
        <v>176</v>
      </c>
      <c r="G28681" s="31">
        <v>24</v>
      </c>
      <c r="H28681" s="31">
        <v>0</v>
      </c>
    </row>
    <row r="28682" spans="1:8">
      <c r="A28682" s="32">
        <v>44518</v>
      </c>
      <c r="B28682" s="1" t="s">
        <v>20</v>
      </c>
      <c r="C28682">
        <v>115760</v>
      </c>
      <c r="D28682">
        <v>1559711</v>
      </c>
      <c r="E28682" s="31">
        <v>114598</v>
      </c>
      <c r="F28682">
        <v>1055</v>
      </c>
      <c r="G28682" s="31">
        <v>107</v>
      </c>
      <c r="H28682" s="31">
        <v>8</v>
      </c>
    </row>
    <row r="28683" spans="1:8">
      <c r="A28683" s="32">
        <v>44518</v>
      </c>
      <c r="B28683" s="1" t="s">
        <v>21</v>
      </c>
      <c r="C28683">
        <v>100430</v>
      </c>
      <c r="D28683">
        <v>1158149</v>
      </c>
      <c r="E28683" s="31">
        <v>99357</v>
      </c>
      <c r="F28683">
        <v>1027</v>
      </c>
      <c r="G28683" s="31">
        <v>50</v>
      </c>
      <c r="H28683" s="31">
        <v>1</v>
      </c>
    </row>
    <row r="28684" spans="1:8">
      <c r="A28684" s="32">
        <v>44518</v>
      </c>
      <c r="B28684" s="1" t="s">
        <v>22</v>
      </c>
      <c r="C28684">
        <v>382037</v>
      </c>
      <c r="D28684">
        <v>3930894</v>
      </c>
      <c r="E28684" s="31">
        <v>378677</v>
      </c>
      <c r="F28684">
        <v>3161</v>
      </c>
      <c r="G28684" s="31">
        <v>199</v>
      </c>
      <c r="H28684" s="31">
        <v>10</v>
      </c>
    </row>
    <row r="28685" spans="1:8">
      <c r="A28685" s="32">
        <v>44518</v>
      </c>
      <c r="B28685" s="1" t="s">
        <v>23</v>
      </c>
      <c r="C28685">
        <v>169136</v>
      </c>
      <c r="D28685">
        <v>1724761</v>
      </c>
      <c r="E28685" s="31">
        <v>167668</v>
      </c>
      <c r="F28685">
        <v>1312</v>
      </c>
      <c r="G28685" s="31">
        <v>156</v>
      </c>
      <c r="H28685" s="31">
        <v>6</v>
      </c>
    </row>
    <row r="28686" spans="1:8">
      <c r="A28686" s="32">
        <v>44518</v>
      </c>
      <c r="B28686" s="1" t="s">
        <v>24</v>
      </c>
      <c r="C28686">
        <v>8008</v>
      </c>
      <c r="D28686">
        <v>303349</v>
      </c>
      <c r="E28686" s="31">
        <v>7941</v>
      </c>
      <c r="F28686">
        <v>61</v>
      </c>
      <c r="G28686" s="31">
        <v>6</v>
      </c>
      <c r="H28686" s="31">
        <v>0</v>
      </c>
    </row>
    <row r="28687" spans="1:8">
      <c r="A28687" s="32">
        <v>44518</v>
      </c>
      <c r="B28687" s="1" t="s">
        <v>25</v>
      </c>
      <c r="C28687">
        <v>4867</v>
      </c>
      <c r="D28687">
        <v>124392</v>
      </c>
      <c r="E28687" s="31">
        <v>4815</v>
      </c>
      <c r="F28687">
        <v>52</v>
      </c>
      <c r="G28687" s="31">
        <v>0</v>
      </c>
      <c r="H28687" s="31">
        <v>0</v>
      </c>
    </row>
    <row r="28688" spans="1:8">
      <c r="A28688" s="32">
        <v>44518</v>
      </c>
      <c r="B28688" s="1" t="s">
        <v>26</v>
      </c>
      <c r="C28688">
        <v>7968</v>
      </c>
      <c r="D28688">
        <v>205115</v>
      </c>
      <c r="E28688" s="31">
        <v>7814</v>
      </c>
      <c r="F28688">
        <v>129</v>
      </c>
      <c r="G28688" s="31">
        <v>3</v>
      </c>
      <c r="H28688" s="31">
        <v>0</v>
      </c>
    </row>
    <row r="28689" spans="1:8">
      <c r="A28689" s="32">
        <v>44518</v>
      </c>
      <c r="B28689" s="1" t="s">
        <v>27</v>
      </c>
      <c r="C28689">
        <v>3115</v>
      </c>
      <c r="D28689">
        <v>122940</v>
      </c>
      <c r="E28689" s="31">
        <v>3077</v>
      </c>
      <c r="F28689">
        <v>38</v>
      </c>
      <c r="G28689" s="31">
        <v>0</v>
      </c>
      <c r="H28689" s="31">
        <v>0</v>
      </c>
    </row>
    <row r="28690" spans="1:8">
      <c r="A28690" s="32">
        <v>44518</v>
      </c>
      <c r="B28690" s="1" t="s">
        <v>28</v>
      </c>
      <c r="C28690">
        <v>5155</v>
      </c>
      <c r="D28690">
        <v>124304</v>
      </c>
      <c r="E28690" s="31">
        <v>5126</v>
      </c>
      <c r="F28690">
        <v>29</v>
      </c>
      <c r="G28690" s="31">
        <v>0</v>
      </c>
      <c r="H28690" s="31">
        <v>0</v>
      </c>
    </row>
    <row r="28691" spans="1:8">
      <c r="A28691" s="32">
        <v>44518</v>
      </c>
      <c r="B28691" s="1" t="s">
        <v>29</v>
      </c>
      <c r="C28691">
        <v>8883</v>
      </c>
      <c r="D28691">
        <v>345242</v>
      </c>
      <c r="E28691" s="31">
        <v>8841</v>
      </c>
      <c r="F28691">
        <v>97</v>
      </c>
      <c r="G28691" s="31">
        <v>1</v>
      </c>
      <c r="H28691" s="31">
        <v>0</v>
      </c>
    </row>
    <row r="28692" spans="1:8">
      <c r="A28692" s="32">
        <v>44518</v>
      </c>
      <c r="B28692" s="1" t="s">
        <v>30</v>
      </c>
      <c r="C28692">
        <v>19238</v>
      </c>
      <c r="D28692">
        <v>444241</v>
      </c>
      <c r="E28692" s="31">
        <v>18996</v>
      </c>
      <c r="F28692">
        <v>218</v>
      </c>
      <c r="G28692" s="31">
        <v>24</v>
      </c>
      <c r="H28692" s="31">
        <v>0</v>
      </c>
    </row>
    <row r="28693" spans="1:8">
      <c r="A28693" s="32">
        <v>44518</v>
      </c>
      <c r="B28693" s="1" t="s">
        <v>31</v>
      </c>
      <c r="C28693">
        <v>26780</v>
      </c>
      <c r="D28693">
        <v>676572</v>
      </c>
      <c r="E28693" s="31">
        <v>26561</v>
      </c>
      <c r="F28693">
        <v>209</v>
      </c>
      <c r="G28693" s="31">
        <v>10</v>
      </c>
      <c r="H28693" s="31">
        <v>0</v>
      </c>
    </row>
    <row r="28694" spans="1:8">
      <c r="A28694" s="32">
        <v>44518</v>
      </c>
      <c r="B28694" s="1" t="s">
        <v>32</v>
      </c>
      <c r="C28694">
        <v>106516</v>
      </c>
      <c r="D28694">
        <v>1420881</v>
      </c>
      <c r="E28694" s="31">
        <v>105278</v>
      </c>
      <c r="F28694">
        <v>1159</v>
      </c>
      <c r="G28694" s="31">
        <v>79</v>
      </c>
      <c r="H28694" s="31">
        <v>2</v>
      </c>
    </row>
    <row r="28695" spans="1:8">
      <c r="A28695" s="32">
        <v>44518</v>
      </c>
      <c r="B28695" s="1" t="s">
        <v>33</v>
      </c>
      <c r="C28695">
        <v>14811</v>
      </c>
      <c r="D28695">
        <v>251936</v>
      </c>
      <c r="E28695" s="31">
        <v>14969</v>
      </c>
      <c r="F28695">
        <v>163</v>
      </c>
      <c r="G28695" s="31">
        <v>4</v>
      </c>
      <c r="H28695" s="31">
        <v>0</v>
      </c>
    </row>
    <row r="28696" spans="1:8">
      <c r="A28696" s="32">
        <v>44518</v>
      </c>
      <c r="B28696" s="1" t="s">
        <v>34</v>
      </c>
      <c r="C28696">
        <v>12430</v>
      </c>
      <c r="D28696">
        <v>278828</v>
      </c>
      <c r="E28696" s="31">
        <v>12309</v>
      </c>
      <c r="F28696">
        <v>104</v>
      </c>
      <c r="G28696" s="31">
        <v>17</v>
      </c>
      <c r="H28696" s="31">
        <v>0</v>
      </c>
    </row>
    <row r="28697" spans="1:8">
      <c r="A28697" s="32">
        <v>44518</v>
      </c>
      <c r="B28697" s="1" t="s">
        <v>35</v>
      </c>
      <c r="C28697">
        <v>35969</v>
      </c>
      <c r="D28697">
        <v>448896</v>
      </c>
      <c r="E28697" s="31">
        <v>35629</v>
      </c>
      <c r="F28697">
        <v>291</v>
      </c>
      <c r="G28697" s="31">
        <v>37</v>
      </c>
      <c r="H28697" s="31">
        <v>0</v>
      </c>
    </row>
    <row r="28698" spans="1:8">
      <c r="A28698" s="32">
        <v>44518</v>
      </c>
      <c r="B28698" s="1" t="s">
        <v>36</v>
      </c>
      <c r="C28698">
        <v>202966</v>
      </c>
      <c r="D28698">
        <v>3891186</v>
      </c>
      <c r="E28698" s="31">
        <v>199647</v>
      </c>
      <c r="F28698">
        <v>3060</v>
      </c>
      <c r="G28698" s="31">
        <v>259</v>
      </c>
      <c r="H28698" s="31">
        <v>22</v>
      </c>
    </row>
    <row r="28699" spans="1:8">
      <c r="A28699" s="32">
        <v>44518</v>
      </c>
      <c r="B28699" s="1" t="s">
        <v>37</v>
      </c>
      <c r="C28699">
        <v>78636</v>
      </c>
      <c r="D28699">
        <v>808681</v>
      </c>
      <c r="E28699" s="31">
        <v>77156</v>
      </c>
      <c r="F28699">
        <v>1396</v>
      </c>
      <c r="G28699" s="31">
        <v>84</v>
      </c>
      <c r="H28699" s="31">
        <v>4</v>
      </c>
    </row>
    <row r="28700" spans="1:8">
      <c r="A28700" s="32">
        <v>44518</v>
      </c>
      <c r="B28700" s="1" t="s">
        <v>38</v>
      </c>
      <c r="C28700">
        <v>15925</v>
      </c>
      <c r="D28700">
        <v>268216</v>
      </c>
      <c r="E28700" s="31">
        <v>15760</v>
      </c>
      <c r="F28700">
        <v>149</v>
      </c>
      <c r="G28700" s="31">
        <v>16</v>
      </c>
      <c r="H28700" s="31">
        <v>0</v>
      </c>
    </row>
    <row r="28701" spans="1:8">
      <c r="A28701" s="32">
        <v>44518</v>
      </c>
      <c r="B28701" s="1" t="s">
        <v>39</v>
      </c>
      <c r="C28701">
        <v>5299</v>
      </c>
      <c r="D28701">
        <v>67126</v>
      </c>
      <c r="E28701" s="31">
        <v>5129</v>
      </c>
      <c r="F28701">
        <v>62</v>
      </c>
      <c r="G28701" s="31">
        <v>3</v>
      </c>
      <c r="H28701" s="31">
        <v>0</v>
      </c>
    </row>
    <row r="28702" spans="1:8">
      <c r="A28702" s="32">
        <v>44518</v>
      </c>
      <c r="B28702" s="1" t="s">
        <v>40</v>
      </c>
      <c r="C28702">
        <v>1669</v>
      </c>
      <c r="D28702">
        <v>159281</v>
      </c>
      <c r="E28702" s="31">
        <v>1638</v>
      </c>
      <c r="F28702">
        <v>5</v>
      </c>
      <c r="G28702" s="31">
        <v>1</v>
      </c>
      <c r="H28702" s="31">
        <v>0</v>
      </c>
    </row>
    <row r="28703" spans="1:8">
      <c r="A28703" s="32">
        <v>44518</v>
      </c>
      <c r="B28703" s="1" t="s">
        <v>41</v>
      </c>
      <c r="C28703">
        <v>1731</v>
      </c>
      <c r="D28703">
        <v>60830</v>
      </c>
      <c r="E28703" s="31">
        <v>1725</v>
      </c>
      <c r="F28703">
        <v>5</v>
      </c>
      <c r="G28703" s="31">
        <v>1</v>
      </c>
      <c r="H28703" s="31">
        <v>0</v>
      </c>
    </row>
    <row r="28704" spans="1:8">
      <c r="A28704" s="32">
        <v>44518</v>
      </c>
      <c r="B28704" s="1" t="s">
        <v>42</v>
      </c>
      <c r="C28704">
        <v>15494</v>
      </c>
      <c r="D28704">
        <v>289814</v>
      </c>
      <c r="E28704" s="31">
        <v>15194</v>
      </c>
      <c r="F28704">
        <v>136</v>
      </c>
      <c r="G28704" s="31">
        <v>87</v>
      </c>
      <c r="H28704" s="31">
        <v>1</v>
      </c>
    </row>
    <row r="28705" spans="1:8">
      <c r="A28705" s="32">
        <v>44518</v>
      </c>
      <c r="B28705" s="1" t="s">
        <v>43</v>
      </c>
      <c r="C28705">
        <v>22146</v>
      </c>
      <c r="D28705">
        <v>950038</v>
      </c>
      <c r="E28705" s="31">
        <v>21918</v>
      </c>
      <c r="F28705">
        <v>202</v>
      </c>
      <c r="G28705" s="31">
        <v>26</v>
      </c>
      <c r="H28705" s="31">
        <v>0</v>
      </c>
    </row>
    <row r="28706" spans="1:8">
      <c r="A28706" s="32">
        <v>44518</v>
      </c>
      <c r="B28706" s="1" t="s">
        <v>44</v>
      </c>
      <c r="C28706">
        <v>5787</v>
      </c>
      <c r="D28706">
        <v>202677</v>
      </c>
      <c r="E28706" s="31">
        <v>5673</v>
      </c>
      <c r="F28706">
        <v>93</v>
      </c>
      <c r="G28706" s="31">
        <v>21</v>
      </c>
      <c r="H28706" s="31">
        <v>0</v>
      </c>
    </row>
    <row r="28707" spans="1:8">
      <c r="A28707" s="32">
        <v>44518</v>
      </c>
      <c r="B28707" s="1" t="s">
        <v>45</v>
      </c>
      <c r="C28707">
        <v>3291</v>
      </c>
      <c r="D28707">
        <v>111082</v>
      </c>
      <c r="E28707" s="31">
        <v>3222</v>
      </c>
      <c r="F28707">
        <v>65</v>
      </c>
      <c r="G28707" s="31">
        <v>4</v>
      </c>
      <c r="H28707" s="31">
        <v>0</v>
      </c>
    </row>
    <row r="28708" spans="1:8">
      <c r="A28708" s="32">
        <v>44518</v>
      </c>
      <c r="B28708" s="1" t="s">
        <v>46</v>
      </c>
      <c r="C28708">
        <v>4705</v>
      </c>
      <c r="D28708">
        <v>138075</v>
      </c>
      <c r="E28708" s="31">
        <v>4665</v>
      </c>
      <c r="F28708">
        <v>38</v>
      </c>
      <c r="G28708" s="31">
        <v>1</v>
      </c>
      <c r="H28708" s="31">
        <v>0</v>
      </c>
    </row>
    <row r="28709" spans="1:8">
      <c r="A28709" s="32">
        <v>44518</v>
      </c>
      <c r="B28709" s="1" t="s">
        <v>47</v>
      </c>
      <c r="C28709">
        <v>5409</v>
      </c>
      <c r="D28709">
        <v>163719</v>
      </c>
      <c r="E28709" s="31">
        <v>5322</v>
      </c>
      <c r="F28709">
        <v>82</v>
      </c>
      <c r="G28709" s="31">
        <v>5</v>
      </c>
      <c r="H28709" s="31">
        <v>0</v>
      </c>
    </row>
    <row r="28710" spans="1:8">
      <c r="A28710" s="32">
        <v>44518</v>
      </c>
      <c r="B28710" s="1" t="s">
        <v>48</v>
      </c>
      <c r="C28710">
        <v>4167</v>
      </c>
      <c r="D28710">
        <v>105446</v>
      </c>
      <c r="E28710" s="31">
        <v>4132</v>
      </c>
      <c r="F28710">
        <v>33</v>
      </c>
      <c r="G28710" s="31">
        <v>2</v>
      </c>
      <c r="H28710" s="31">
        <v>0</v>
      </c>
    </row>
    <row r="28711" spans="1:8">
      <c r="A28711" s="32">
        <v>44518</v>
      </c>
      <c r="B28711" s="1" t="s">
        <v>49</v>
      </c>
      <c r="C28711">
        <v>74534</v>
      </c>
      <c r="D28711">
        <v>1346958</v>
      </c>
      <c r="E28711" s="31">
        <v>73848</v>
      </c>
      <c r="F28711">
        <v>622</v>
      </c>
      <c r="G28711" s="31">
        <v>56</v>
      </c>
      <c r="H28711" s="31">
        <v>4</v>
      </c>
    </row>
    <row r="28712" spans="1:8">
      <c r="A28712" s="32">
        <v>44518</v>
      </c>
      <c r="B28712" s="1" t="s">
        <v>50</v>
      </c>
      <c r="C28712">
        <v>5866</v>
      </c>
      <c r="D28712">
        <v>113216</v>
      </c>
      <c r="E28712" s="31">
        <v>5888</v>
      </c>
      <c r="F28712">
        <v>30</v>
      </c>
      <c r="G28712" s="31">
        <v>3</v>
      </c>
      <c r="H28712" s="31">
        <v>0</v>
      </c>
    </row>
    <row r="28713" spans="1:8">
      <c r="A28713" s="32">
        <v>44518</v>
      </c>
      <c r="B28713" s="1" t="s">
        <v>51</v>
      </c>
      <c r="C28713">
        <v>6118</v>
      </c>
      <c r="D28713">
        <v>193045</v>
      </c>
      <c r="E28713" s="31">
        <v>6045</v>
      </c>
      <c r="F28713">
        <v>73</v>
      </c>
      <c r="G28713" s="31">
        <v>0</v>
      </c>
      <c r="H28713" s="31">
        <v>0</v>
      </c>
    </row>
    <row r="28714" spans="1:8">
      <c r="A28714" s="32">
        <v>44518</v>
      </c>
      <c r="B28714" s="1" t="s">
        <v>52</v>
      </c>
      <c r="C28714">
        <v>14395</v>
      </c>
      <c r="D28714">
        <v>124519</v>
      </c>
      <c r="E28714" s="31">
        <v>14258</v>
      </c>
      <c r="F28714">
        <v>136</v>
      </c>
      <c r="G28714" s="31">
        <v>1</v>
      </c>
      <c r="H28714" s="31">
        <v>0</v>
      </c>
    </row>
    <row r="28715" spans="1:8">
      <c r="A28715" s="32">
        <v>44518</v>
      </c>
      <c r="B28715" s="1" t="s">
        <v>53</v>
      </c>
      <c r="C28715">
        <v>8186</v>
      </c>
      <c r="D28715">
        <v>286964</v>
      </c>
      <c r="E28715" s="31">
        <v>8102</v>
      </c>
      <c r="F28715">
        <v>84</v>
      </c>
      <c r="G28715" s="31">
        <v>0</v>
      </c>
      <c r="H28715" s="31">
        <v>0</v>
      </c>
    </row>
    <row r="28716" spans="1:8">
      <c r="A28716" s="32">
        <v>44518</v>
      </c>
      <c r="B28716" s="1" t="s">
        <v>54</v>
      </c>
      <c r="C28716">
        <v>6151</v>
      </c>
      <c r="D28716">
        <v>73041</v>
      </c>
      <c r="E28716" s="31">
        <v>6094</v>
      </c>
      <c r="F28716">
        <v>41</v>
      </c>
      <c r="G28716" s="31">
        <v>0</v>
      </c>
      <c r="H28716" s="31">
        <v>0</v>
      </c>
    </row>
    <row r="28717" spans="1:8">
      <c r="A28717" s="32">
        <v>44518</v>
      </c>
      <c r="B28717" s="1" t="s">
        <v>55</v>
      </c>
      <c r="C28717">
        <v>9102</v>
      </c>
      <c r="D28717">
        <v>173164</v>
      </c>
      <c r="E28717" s="31">
        <v>9036</v>
      </c>
      <c r="F28717">
        <v>66</v>
      </c>
      <c r="G28717" s="31">
        <v>0</v>
      </c>
      <c r="H28717" s="31">
        <v>0</v>
      </c>
    </row>
    <row r="28718" spans="1:8">
      <c r="A28718" s="32">
        <v>44518</v>
      </c>
      <c r="B28718" s="1" t="s">
        <v>56</v>
      </c>
      <c r="C28718">
        <v>50295</v>
      </c>
      <c r="D28718">
        <v>417676</v>
      </c>
      <c r="E28718" s="31">
        <v>49878</v>
      </c>
      <c r="F28718">
        <v>398</v>
      </c>
      <c r="G28718" s="31">
        <v>17</v>
      </c>
      <c r="H28718" s="31">
        <v>0</v>
      </c>
    </row>
    <row r="28719" spans="1:8">
      <c r="A28719" s="32">
        <v>44519</v>
      </c>
      <c r="B28719" s="1" t="s">
        <v>7</v>
      </c>
      <c r="C28719">
        <v>61019</v>
      </c>
      <c r="D28719">
        <v>1198485</v>
      </c>
      <c r="E28719" s="31">
        <v>59373</v>
      </c>
      <c r="F28719">
        <v>1472</v>
      </c>
      <c r="G28719" s="31">
        <v>167</v>
      </c>
      <c r="H28719" s="31">
        <v>2</v>
      </c>
    </row>
    <row r="28720" spans="1:8">
      <c r="A28720" s="32">
        <v>44519</v>
      </c>
      <c r="B28720" s="1" t="s">
        <v>11</v>
      </c>
      <c r="C28720">
        <v>5897</v>
      </c>
      <c r="D28720">
        <v>98549</v>
      </c>
      <c r="E28720" s="31">
        <v>5859</v>
      </c>
      <c r="F28720">
        <v>38</v>
      </c>
      <c r="G28720" s="31">
        <v>0</v>
      </c>
      <c r="H28720" s="31">
        <v>0</v>
      </c>
    </row>
    <row r="28721" spans="1:8">
      <c r="A28721" s="32">
        <v>44519</v>
      </c>
      <c r="B28721" s="1" t="s">
        <v>12</v>
      </c>
      <c r="C28721">
        <v>3487</v>
      </c>
      <c r="D28721">
        <v>129640</v>
      </c>
      <c r="E28721" s="31">
        <v>3434</v>
      </c>
      <c r="F28721">
        <v>53</v>
      </c>
      <c r="G28721" s="31">
        <v>0</v>
      </c>
      <c r="H28721" s="31">
        <v>0</v>
      </c>
    </row>
    <row r="28722" spans="1:8">
      <c r="A28722" s="32">
        <v>44519</v>
      </c>
      <c r="B28722" s="1" t="s">
        <v>13</v>
      </c>
      <c r="C28722">
        <v>16275</v>
      </c>
      <c r="D28722">
        <v>254532</v>
      </c>
      <c r="E28722" s="31">
        <v>16156</v>
      </c>
      <c r="F28722">
        <v>118</v>
      </c>
      <c r="G28722" s="31">
        <v>1</v>
      </c>
      <c r="H28722" s="31">
        <v>0</v>
      </c>
    </row>
    <row r="28723" spans="1:8">
      <c r="A28723" s="32">
        <v>44519</v>
      </c>
      <c r="B28723" s="1" t="s">
        <v>14</v>
      </c>
      <c r="C28723">
        <v>1925</v>
      </c>
      <c r="D28723">
        <v>27348</v>
      </c>
      <c r="E28723" s="31">
        <v>1892</v>
      </c>
      <c r="F28723">
        <v>27</v>
      </c>
      <c r="G28723" s="31">
        <v>6</v>
      </c>
      <c r="H28723" s="31">
        <v>0</v>
      </c>
    </row>
    <row r="28724" spans="1:8">
      <c r="A28724" s="32">
        <v>44519</v>
      </c>
      <c r="B28724" s="1" t="s">
        <v>15</v>
      </c>
      <c r="C28724">
        <v>3554</v>
      </c>
      <c r="D28724">
        <v>107285</v>
      </c>
      <c r="E28724" s="31">
        <v>3495</v>
      </c>
      <c r="F28724">
        <v>56</v>
      </c>
      <c r="G28724" s="31">
        <v>3</v>
      </c>
      <c r="H28724" s="31">
        <v>0</v>
      </c>
    </row>
    <row r="28725" spans="1:8">
      <c r="A28725" s="32">
        <v>44519</v>
      </c>
      <c r="B28725" s="1" t="s">
        <v>16</v>
      </c>
      <c r="C28725">
        <v>9487</v>
      </c>
      <c r="D28725">
        <v>442895</v>
      </c>
      <c r="E28725" s="31">
        <v>9309</v>
      </c>
      <c r="F28725">
        <v>176</v>
      </c>
      <c r="G28725" s="31">
        <v>2</v>
      </c>
      <c r="H28725" s="31">
        <v>1</v>
      </c>
    </row>
    <row r="28726" spans="1:8">
      <c r="A28726" s="32">
        <v>44519</v>
      </c>
      <c r="B28726" s="1" t="s">
        <v>17</v>
      </c>
      <c r="C28726">
        <v>24443</v>
      </c>
      <c r="D28726">
        <v>40548</v>
      </c>
      <c r="E28726" s="31">
        <v>24202</v>
      </c>
      <c r="F28726">
        <v>220</v>
      </c>
      <c r="G28726" s="31">
        <v>21</v>
      </c>
      <c r="H28726" s="31">
        <v>0</v>
      </c>
    </row>
    <row r="28727" spans="1:8">
      <c r="A28727" s="32">
        <v>44519</v>
      </c>
      <c r="B28727" s="1" t="s">
        <v>18</v>
      </c>
      <c r="C28727">
        <v>15478</v>
      </c>
      <c r="D28727">
        <v>507123</v>
      </c>
      <c r="E28727" s="31">
        <v>15344</v>
      </c>
      <c r="F28727">
        <v>117</v>
      </c>
      <c r="G28727" s="31">
        <v>17</v>
      </c>
      <c r="H28727" s="31">
        <v>1</v>
      </c>
    </row>
    <row r="28728" spans="1:8">
      <c r="A28728" s="32">
        <v>44519</v>
      </c>
      <c r="B28728" s="1" t="s">
        <v>19</v>
      </c>
      <c r="C28728">
        <v>16842</v>
      </c>
      <c r="D28728">
        <v>325516</v>
      </c>
      <c r="E28728" s="31">
        <v>16639</v>
      </c>
      <c r="F28728">
        <v>176</v>
      </c>
      <c r="G28728" s="31">
        <v>27</v>
      </c>
      <c r="H28728" s="31">
        <v>1</v>
      </c>
    </row>
    <row r="28729" spans="1:8">
      <c r="A28729" s="32">
        <v>44519</v>
      </c>
      <c r="B28729" s="1" t="s">
        <v>20</v>
      </c>
      <c r="C28729">
        <v>115772</v>
      </c>
      <c r="D28729">
        <v>1562054</v>
      </c>
      <c r="E28729" s="31">
        <v>114605</v>
      </c>
      <c r="F28729">
        <v>1055</v>
      </c>
      <c r="G28729" s="31">
        <v>112</v>
      </c>
      <c r="H28729" s="31">
        <v>8</v>
      </c>
    </row>
    <row r="28730" spans="1:8">
      <c r="A28730" s="32">
        <v>44519</v>
      </c>
      <c r="B28730" s="1" t="s">
        <v>21</v>
      </c>
      <c r="C28730">
        <v>100432</v>
      </c>
      <c r="D28730">
        <v>1160977</v>
      </c>
      <c r="E28730" s="31">
        <v>99355</v>
      </c>
      <c r="F28730">
        <v>1027</v>
      </c>
      <c r="G28730" s="31">
        <v>48</v>
      </c>
      <c r="H28730" s="31">
        <v>0</v>
      </c>
    </row>
    <row r="28731" spans="1:8">
      <c r="A28731" s="32">
        <v>44519</v>
      </c>
      <c r="B28731" s="1" t="s">
        <v>22</v>
      </c>
      <c r="C28731">
        <v>382053</v>
      </c>
      <c r="D28731">
        <v>3937053</v>
      </c>
      <c r="E28731" s="31">
        <v>378699</v>
      </c>
      <c r="F28731">
        <v>3161</v>
      </c>
      <c r="G28731" s="31">
        <v>193</v>
      </c>
      <c r="H28731" s="31">
        <v>9</v>
      </c>
    </row>
    <row r="28732" spans="1:8">
      <c r="A28732" s="32">
        <v>44519</v>
      </c>
      <c r="B28732" s="1" t="s">
        <v>23</v>
      </c>
      <c r="C28732">
        <v>169163</v>
      </c>
      <c r="D28732">
        <v>1727741</v>
      </c>
      <c r="E28732" s="31">
        <v>167709</v>
      </c>
      <c r="F28732">
        <v>1312</v>
      </c>
      <c r="G28732" s="31">
        <v>142</v>
      </c>
      <c r="H28732" s="31">
        <v>5</v>
      </c>
    </row>
    <row r="28733" spans="1:8">
      <c r="A28733" s="32">
        <v>44519</v>
      </c>
      <c r="B28733" s="1" t="s">
        <v>24</v>
      </c>
      <c r="C28733">
        <v>8010</v>
      </c>
      <c r="D28733">
        <v>304725</v>
      </c>
      <c r="E28733" s="31">
        <v>7941</v>
      </c>
      <c r="F28733">
        <v>61</v>
      </c>
      <c r="G28733" s="31">
        <v>8</v>
      </c>
      <c r="H28733" s="31">
        <v>0</v>
      </c>
    </row>
    <row r="28734" spans="1:8">
      <c r="A28734" s="32">
        <v>44519</v>
      </c>
      <c r="B28734" s="1" t="s">
        <v>25</v>
      </c>
      <c r="C28734">
        <v>4867</v>
      </c>
      <c r="D28734">
        <v>124589</v>
      </c>
      <c r="E28734" s="31">
        <v>4815</v>
      </c>
      <c r="F28734">
        <v>52</v>
      </c>
      <c r="G28734" s="31">
        <v>0</v>
      </c>
      <c r="H28734" s="31">
        <v>0</v>
      </c>
    </row>
    <row r="28735" spans="1:8">
      <c r="A28735" s="32">
        <v>44519</v>
      </c>
      <c r="B28735" s="1" t="s">
        <v>26</v>
      </c>
      <c r="C28735">
        <v>7968</v>
      </c>
      <c r="D28735">
        <v>205475</v>
      </c>
      <c r="E28735" s="31">
        <v>7814</v>
      </c>
      <c r="F28735">
        <v>129</v>
      </c>
      <c r="G28735" s="31">
        <v>3</v>
      </c>
      <c r="H28735" s="31">
        <v>0</v>
      </c>
    </row>
    <row r="28736" spans="1:8">
      <c r="A28736" s="32">
        <v>44519</v>
      </c>
      <c r="B28736" s="1" t="s">
        <v>27</v>
      </c>
      <c r="C28736">
        <v>3115</v>
      </c>
      <c r="D28736">
        <v>122989</v>
      </c>
      <c r="E28736" s="31">
        <v>3077</v>
      </c>
      <c r="F28736">
        <v>38</v>
      </c>
      <c r="G28736" s="31">
        <v>0</v>
      </c>
      <c r="H28736" s="31">
        <v>0</v>
      </c>
    </row>
    <row r="28737" spans="1:8">
      <c r="A28737" s="32">
        <v>44519</v>
      </c>
      <c r="B28737" s="1" t="s">
        <v>28</v>
      </c>
      <c r="C28737">
        <v>5155</v>
      </c>
      <c r="D28737">
        <v>126115</v>
      </c>
      <c r="E28737" s="31">
        <v>5126</v>
      </c>
      <c r="F28737">
        <v>29</v>
      </c>
      <c r="G28737" s="31">
        <v>0</v>
      </c>
      <c r="H28737" s="31">
        <v>0</v>
      </c>
    </row>
    <row r="28738" spans="1:8">
      <c r="A28738" s="32">
        <v>44519</v>
      </c>
      <c r="B28738" s="1" t="s">
        <v>29</v>
      </c>
      <c r="C28738">
        <v>8883</v>
      </c>
      <c r="D28738">
        <v>345676</v>
      </c>
      <c r="E28738" s="31">
        <v>8841</v>
      </c>
      <c r="F28738">
        <v>97</v>
      </c>
      <c r="G28738" s="31">
        <v>1</v>
      </c>
      <c r="H28738" s="31">
        <v>0</v>
      </c>
    </row>
    <row r="28739" spans="1:8">
      <c r="A28739" s="32">
        <v>44519</v>
      </c>
      <c r="B28739" s="1" t="s">
        <v>30</v>
      </c>
      <c r="C28739">
        <v>19238</v>
      </c>
      <c r="D28739">
        <v>445131</v>
      </c>
      <c r="E28739" s="31">
        <v>18999</v>
      </c>
      <c r="F28739">
        <v>218</v>
      </c>
      <c r="G28739" s="31">
        <v>21</v>
      </c>
      <c r="H28739" s="31">
        <v>0</v>
      </c>
    </row>
    <row r="28740" spans="1:8">
      <c r="A28740" s="32">
        <v>44519</v>
      </c>
      <c r="B28740" s="1" t="s">
        <v>31</v>
      </c>
      <c r="C28740">
        <v>26780</v>
      </c>
      <c r="D28740">
        <v>677926</v>
      </c>
      <c r="E28740" s="31">
        <v>26561</v>
      </c>
      <c r="F28740">
        <v>209</v>
      </c>
      <c r="G28740" s="31">
        <v>10</v>
      </c>
      <c r="H28740" s="31">
        <v>0</v>
      </c>
    </row>
    <row r="28741" spans="1:8">
      <c r="A28741" s="32">
        <v>44519</v>
      </c>
      <c r="B28741" s="1" t="s">
        <v>32</v>
      </c>
      <c r="C28741">
        <v>106523</v>
      </c>
      <c r="D28741">
        <v>1423484</v>
      </c>
      <c r="E28741" s="31">
        <v>105292</v>
      </c>
      <c r="F28741">
        <v>1159</v>
      </c>
      <c r="G28741" s="31">
        <v>72</v>
      </c>
      <c r="H28741" s="31">
        <v>2</v>
      </c>
    </row>
    <row r="28742" spans="1:8">
      <c r="A28742" s="32">
        <v>44519</v>
      </c>
      <c r="B28742" s="1" t="s">
        <v>33</v>
      </c>
      <c r="C28742">
        <v>14811</v>
      </c>
      <c r="D28742">
        <v>255278</v>
      </c>
      <c r="E28742" s="31">
        <v>14970</v>
      </c>
      <c r="F28742">
        <v>163</v>
      </c>
      <c r="G28742" s="31">
        <v>3</v>
      </c>
      <c r="H28742" s="31">
        <v>0</v>
      </c>
    </row>
    <row r="28743" spans="1:8">
      <c r="A28743" s="32">
        <v>44519</v>
      </c>
      <c r="B28743" s="1" t="s">
        <v>34</v>
      </c>
      <c r="C28743">
        <v>12430</v>
      </c>
      <c r="D28743">
        <v>279826</v>
      </c>
      <c r="E28743" s="31">
        <v>12310</v>
      </c>
      <c r="F28743">
        <v>104</v>
      </c>
      <c r="G28743" s="31">
        <v>16</v>
      </c>
      <c r="H28743" s="31">
        <v>0</v>
      </c>
    </row>
    <row r="28744" spans="1:8">
      <c r="A28744" s="32">
        <v>44519</v>
      </c>
      <c r="B28744" s="1" t="s">
        <v>35</v>
      </c>
      <c r="C28744">
        <v>35970</v>
      </c>
      <c r="D28744">
        <v>449659</v>
      </c>
      <c r="E28744" s="31">
        <v>35637</v>
      </c>
      <c r="F28744">
        <v>291</v>
      </c>
      <c r="G28744" s="31">
        <v>41</v>
      </c>
      <c r="H28744" s="31">
        <v>0</v>
      </c>
    </row>
    <row r="28745" spans="1:8">
      <c r="A28745" s="32">
        <v>44519</v>
      </c>
      <c r="B28745" s="1" t="s">
        <v>36</v>
      </c>
      <c r="C28745">
        <v>202992</v>
      </c>
      <c r="D28745">
        <v>3902237</v>
      </c>
      <c r="E28745" s="31">
        <v>199668</v>
      </c>
      <c r="F28745">
        <v>3060</v>
      </c>
      <c r="G28745" s="31">
        <v>264</v>
      </c>
      <c r="H28745" s="31">
        <v>22</v>
      </c>
    </row>
    <row r="28746" spans="1:8">
      <c r="A28746" s="32">
        <v>44519</v>
      </c>
      <c r="B28746" s="1" t="s">
        <v>37</v>
      </c>
      <c r="C28746">
        <v>78639</v>
      </c>
      <c r="D28746">
        <v>810265</v>
      </c>
      <c r="E28746" s="31">
        <v>77165</v>
      </c>
      <c r="F28746">
        <v>1396</v>
      </c>
      <c r="G28746" s="31">
        <v>78</v>
      </c>
      <c r="H28746" s="31">
        <v>4</v>
      </c>
    </row>
    <row r="28747" spans="1:8">
      <c r="A28747" s="32">
        <v>44519</v>
      </c>
      <c r="B28747" s="1" t="s">
        <v>38</v>
      </c>
      <c r="C28747">
        <v>15928</v>
      </c>
      <c r="D28747">
        <v>268556</v>
      </c>
      <c r="E28747" s="31">
        <v>15763</v>
      </c>
      <c r="F28747">
        <v>149</v>
      </c>
      <c r="G28747" s="31">
        <v>16</v>
      </c>
      <c r="H28747" s="31">
        <v>0</v>
      </c>
    </row>
    <row r="28748" spans="1:8">
      <c r="A28748" s="32">
        <v>44519</v>
      </c>
      <c r="B28748" s="1" t="s">
        <v>39</v>
      </c>
      <c r="C28748">
        <v>5299</v>
      </c>
      <c r="D28748">
        <v>67183</v>
      </c>
      <c r="E28748" s="31">
        <v>5131</v>
      </c>
      <c r="F28748">
        <v>62</v>
      </c>
      <c r="G28748" s="31">
        <v>1</v>
      </c>
      <c r="H28748" s="31">
        <v>0</v>
      </c>
    </row>
    <row r="28749" spans="1:8">
      <c r="A28749" s="32">
        <v>44519</v>
      </c>
      <c r="B28749" s="1" t="s">
        <v>40</v>
      </c>
      <c r="C28749">
        <v>1669</v>
      </c>
      <c r="D28749">
        <v>159491</v>
      </c>
      <c r="E28749" s="31">
        <v>1639</v>
      </c>
      <c r="F28749">
        <v>5</v>
      </c>
      <c r="G28749" s="31">
        <v>0</v>
      </c>
      <c r="H28749" s="31">
        <v>0</v>
      </c>
    </row>
    <row r="28750" spans="1:8">
      <c r="A28750" s="32">
        <v>44519</v>
      </c>
      <c r="B28750" s="1" t="s">
        <v>41</v>
      </c>
      <c r="C28750">
        <v>1731</v>
      </c>
      <c r="D28750">
        <v>60830</v>
      </c>
      <c r="E28750" s="31">
        <v>1725</v>
      </c>
      <c r="F28750">
        <v>5</v>
      </c>
      <c r="G28750" s="31">
        <v>1</v>
      </c>
      <c r="H28750" s="31">
        <v>0</v>
      </c>
    </row>
    <row r="28751" spans="1:8">
      <c r="A28751" s="32">
        <v>44519</v>
      </c>
      <c r="B28751" s="1" t="s">
        <v>42</v>
      </c>
      <c r="C28751">
        <v>15502</v>
      </c>
      <c r="D28751">
        <v>294005</v>
      </c>
      <c r="E28751" s="31">
        <v>15262</v>
      </c>
      <c r="F28751">
        <v>136</v>
      </c>
      <c r="G28751" s="31">
        <v>83</v>
      </c>
      <c r="H28751" s="31">
        <v>3</v>
      </c>
    </row>
    <row r="28752" spans="1:8">
      <c r="A28752" s="32">
        <v>44519</v>
      </c>
      <c r="B28752" s="1" t="s">
        <v>43</v>
      </c>
      <c r="C28752">
        <v>22147</v>
      </c>
      <c r="D28752">
        <v>951249</v>
      </c>
      <c r="E28752" s="31">
        <v>21923</v>
      </c>
      <c r="F28752">
        <v>202</v>
      </c>
      <c r="G28752" s="31">
        <v>22</v>
      </c>
      <c r="H28752" s="31">
        <v>0</v>
      </c>
    </row>
    <row r="28753" spans="1:8">
      <c r="A28753" s="32">
        <v>44519</v>
      </c>
      <c r="B28753" s="1" t="s">
        <v>44</v>
      </c>
      <c r="C28753">
        <v>5787</v>
      </c>
      <c r="D28753">
        <v>202677</v>
      </c>
      <c r="E28753" s="31">
        <v>5677</v>
      </c>
      <c r="F28753">
        <v>93</v>
      </c>
      <c r="G28753" s="31">
        <v>17</v>
      </c>
      <c r="H28753" s="31">
        <v>0</v>
      </c>
    </row>
    <row r="28754" spans="1:8">
      <c r="A28754" s="32">
        <v>44519</v>
      </c>
      <c r="B28754" s="1" t="s">
        <v>45</v>
      </c>
      <c r="C28754">
        <v>3291</v>
      </c>
      <c r="D28754">
        <v>111241</v>
      </c>
      <c r="E28754" s="31">
        <v>3223</v>
      </c>
      <c r="F28754">
        <v>65</v>
      </c>
      <c r="G28754" s="31">
        <v>3</v>
      </c>
      <c r="H28754" s="31">
        <v>0</v>
      </c>
    </row>
    <row r="28755" spans="1:8">
      <c r="A28755" s="32">
        <v>44519</v>
      </c>
      <c r="B28755" s="1" t="s">
        <v>46</v>
      </c>
      <c r="C28755">
        <v>4705</v>
      </c>
      <c r="D28755">
        <v>138357</v>
      </c>
      <c r="E28755" s="31">
        <v>4666</v>
      </c>
      <c r="F28755">
        <v>38</v>
      </c>
      <c r="G28755" s="31">
        <v>0</v>
      </c>
      <c r="H28755" s="31">
        <v>0</v>
      </c>
    </row>
    <row r="28756" spans="1:8">
      <c r="A28756" s="32">
        <v>44519</v>
      </c>
      <c r="B28756" s="1" t="s">
        <v>47</v>
      </c>
      <c r="C28756">
        <v>5409</v>
      </c>
      <c r="D28756">
        <v>165552</v>
      </c>
      <c r="E28756" s="31">
        <v>5323</v>
      </c>
      <c r="F28756">
        <v>82</v>
      </c>
      <c r="G28756" s="31">
        <v>4</v>
      </c>
      <c r="H28756" s="31">
        <v>0</v>
      </c>
    </row>
    <row r="28757" spans="1:8">
      <c r="A28757" s="32">
        <v>44519</v>
      </c>
      <c r="B28757" s="1" t="s">
        <v>48</v>
      </c>
      <c r="C28757">
        <v>4167</v>
      </c>
      <c r="D28757">
        <v>105447</v>
      </c>
      <c r="E28757" s="31">
        <v>4134</v>
      </c>
      <c r="F28757">
        <v>33</v>
      </c>
      <c r="G28757" s="31">
        <v>0</v>
      </c>
      <c r="H28757" s="31">
        <v>0</v>
      </c>
    </row>
    <row r="28758" spans="1:8">
      <c r="A28758" s="32">
        <v>44519</v>
      </c>
      <c r="B28758" s="1" t="s">
        <v>49</v>
      </c>
      <c r="C28758">
        <v>74543</v>
      </c>
      <c r="D28758">
        <v>1349203</v>
      </c>
      <c r="E28758" s="31">
        <v>73849</v>
      </c>
      <c r="F28758">
        <v>622</v>
      </c>
      <c r="G28758" s="31">
        <v>63</v>
      </c>
      <c r="H28758" s="31">
        <v>4</v>
      </c>
    </row>
    <row r="28759" spans="1:8">
      <c r="A28759" s="32">
        <v>44519</v>
      </c>
      <c r="B28759" s="1" t="s">
        <v>50</v>
      </c>
      <c r="C28759">
        <v>5866</v>
      </c>
      <c r="D28759">
        <v>113424</v>
      </c>
      <c r="E28759" s="31">
        <v>5889</v>
      </c>
      <c r="F28759">
        <v>30</v>
      </c>
      <c r="G28759" s="31">
        <v>2</v>
      </c>
      <c r="H28759" s="31">
        <v>0</v>
      </c>
    </row>
    <row r="28760" spans="1:8">
      <c r="A28760" s="32">
        <v>44519</v>
      </c>
      <c r="B28760" s="1" t="s">
        <v>51</v>
      </c>
      <c r="C28760">
        <v>6118</v>
      </c>
      <c r="D28760">
        <v>193440</v>
      </c>
      <c r="E28760" s="31">
        <v>6045</v>
      </c>
      <c r="F28760">
        <v>73</v>
      </c>
      <c r="G28760" s="31">
        <v>0</v>
      </c>
      <c r="H28760" s="31">
        <v>0</v>
      </c>
    </row>
    <row r="28761" spans="1:8">
      <c r="A28761" s="32">
        <v>44519</v>
      </c>
      <c r="B28761" s="1" t="s">
        <v>52</v>
      </c>
      <c r="C28761">
        <v>14395</v>
      </c>
      <c r="D28761">
        <v>124519</v>
      </c>
      <c r="E28761" s="31">
        <v>14258</v>
      </c>
      <c r="F28761">
        <v>136</v>
      </c>
      <c r="G28761" s="31">
        <v>1</v>
      </c>
      <c r="H28761" s="31">
        <v>0</v>
      </c>
    </row>
    <row r="28762" spans="1:8">
      <c r="A28762" s="32">
        <v>44519</v>
      </c>
      <c r="B28762" s="1" t="s">
        <v>53</v>
      </c>
      <c r="C28762">
        <v>8186</v>
      </c>
      <c r="D28762">
        <v>287521</v>
      </c>
      <c r="E28762" s="31">
        <v>8102</v>
      </c>
      <c r="F28762">
        <v>84</v>
      </c>
      <c r="G28762" s="31">
        <v>0</v>
      </c>
      <c r="H28762" s="31">
        <v>0</v>
      </c>
    </row>
    <row r="28763" spans="1:8">
      <c r="A28763" s="32">
        <v>44519</v>
      </c>
      <c r="B28763" s="1" t="s">
        <v>54</v>
      </c>
      <c r="C28763">
        <v>6151</v>
      </c>
      <c r="D28763">
        <v>73041</v>
      </c>
      <c r="E28763" s="31">
        <v>6094</v>
      </c>
      <c r="F28763">
        <v>41</v>
      </c>
      <c r="G28763" s="31">
        <v>0</v>
      </c>
      <c r="H28763" s="31">
        <v>0</v>
      </c>
    </row>
    <row r="28764" spans="1:8">
      <c r="A28764" s="32">
        <v>44519</v>
      </c>
      <c r="B28764" s="1" t="s">
        <v>55</v>
      </c>
      <c r="C28764">
        <v>9102</v>
      </c>
      <c r="D28764">
        <v>173247</v>
      </c>
      <c r="E28764" s="31">
        <v>9036</v>
      </c>
      <c r="F28764">
        <v>66</v>
      </c>
      <c r="G28764" s="31">
        <v>0</v>
      </c>
      <c r="H28764" s="31">
        <v>0</v>
      </c>
    </row>
    <row r="28765" spans="1:8">
      <c r="A28765" s="32">
        <v>44519</v>
      </c>
      <c r="B28765" s="1" t="s">
        <v>56</v>
      </c>
      <c r="C28765">
        <v>50297</v>
      </c>
      <c r="D28765">
        <v>418185</v>
      </c>
      <c r="E28765" s="31">
        <v>49889</v>
      </c>
      <c r="F28765">
        <v>398</v>
      </c>
      <c r="G28765" s="31">
        <v>15</v>
      </c>
      <c r="H28765" s="31">
        <v>0</v>
      </c>
    </row>
    <row r="28766" spans="1:8">
      <c r="A28766" s="32">
        <v>44520</v>
      </c>
      <c r="B28766" s="1" t="s">
        <v>7</v>
      </c>
      <c r="C28766">
        <v>61031</v>
      </c>
      <c r="D28766">
        <v>1200804</v>
      </c>
      <c r="E28766" s="31">
        <v>59382</v>
      </c>
      <c r="F28766">
        <v>1472</v>
      </c>
      <c r="G28766" s="31">
        <v>174</v>
      </c>
      <c r="H28766" s="31">
        <v>2</v>
      </c>
    </row>
    <row r="28767" spans="1:8">
      <c r="A28767" s="32">
        <v>44520</v>
      </c>
      <c r="B28767" s="1" t="s">
        <v>11</v>
      </c>
      <c r="C28767">
        <v>5897</v>
      </c>
      <c r="D28767">
        <v>98599</v>
      </c>
      <c r="E28767" s="31">
        <v>5859</v>
      </c>
      <c r="F28767">
        <v>38</v>
      </c>
      <c r="G28767" s="31">
        <v>0</v>
      </c>
      <c r="H28767" s="31">
        <v>0</v>
      </c>
    </row>
    <row r="28768" spans="1:8">
      <c r="A28768" s="32">
        <v>44520</v>
      </c>
      <c r="B28768" s="1" t="s">
        <v>12</v>
      </c>
      <c r="C28768">
        <v>3487</v>
      </c>
      <c r="D28768">
        <v>129640</v>
      </c>
      <c r="E28768" s="31">
        <v>3434</v>
      </c>
      <c r="F28768">
        <v>53</v>
      </c>
      <c r="G28768" s="31">
        <v>0</v>
      </c>
      <c r="H28768" s="31">
        <v>0</v>
      </c>
    </row>
    <row r="28769" spans="1:8">
      <c r="A28769" s="32">
        <v>44520</v>
      </c>
      <c r="B28769" s="1" t="s">
        <v>13</v>
      </c>
      <c r="C28769">
        <v>16276</v>
      </c>
      <c r="D28769">
        <v>254701</v>
      </c>
      <c r="E28769" s="31">
        <v>16156</v>
      </c>
      <c r="F28769">
        <v>118</v>
      </c>
      <c r="G28769" s="31">
        <v>2</v>
      </c>
      <c r="H28769" s="31">
        <v>0</v>
      </c>
    </row>
    <row r="28770" spans="1:8">
      <c r="A28770" s="32">
        <v>44520</v>
      </c>
      <c r="B28770" s="1" t="s">
        <v>14</v>
      </c>
      <c r="C28770">
        <v>1925</v>
      </c>
      <c r="D28770">
        <v>27348</v>
      </c>
      <c r="E28770" s="31">
        <v>1895</v>
      </c>
      <c r="F28770">
        <v>27</v>
      </c>
      <c r="G28770" s="31">
        <v>3</v>
      </c>
      <c r="H28770" s="31">
        <v>0</v>
      </c>
    </row>
    <row r="28771" spans="1:8">
      <c r="A28771" s="32">
        <v>44520</v>
      </c>
      <c r="B28771" s="1" t="s">
        <v>15</v>
      </c>
      <c r="C28771">
        <v>3554</v>
      </c>
      <c r="D28771">
        <v>107285</v>
      </c>
      <c r="E28771" s="31">
        <v>3495</v>
      </c>
      <c r="F28771">
        <v>56</v>
      </c>
      <c r="G28771" s="31">
        <v>3</v>
      </c>
      <c r="H28771" s="31">
        <v>0</v>
      </c>
    </row>
    <row r="28772" spans="1:8">
      <c r="A28772" s="32">
        <v>44520</v>
      </c>
      <c r="B28772" s="1" t="s">
        <v>16</v>
      </c>
      <c r="C28772">
        <v>9487</v>
      </c>
      <c r="D28772">
        <v>442895</v>
      </c>
      <c r="E28772" s="31">
        <v>9309</v>
      </c>
      <c r="F28772">
        <v>176</v>
      </c>
      <c r="G28772" s="31">
        <v>2</v>
      </c>
      <c r="H28772" s="31">
        <v>1</v>
      </c>
    </row>
    <row r="28773" spans="1:8">
      <c r="A28773" s="32">
        <v>44520</v>
      </c>
      <c r="B28773" s="1" t="s">
        <v>17</v>
      </c>
      <c r="C28773">
        <v>24443</v>
      </c>
      <c r="D28773">
        <v>40548</v>
      </c>
      <c r="E28773" s="31">
        <v>24203</v>
      </c>
      <c r="F28773">
        <v>220</v>
      </c>
      <c r="G28773" s="31">
        <v>20</v>
      </c>
      <c r="H28773" s="31">
        <v>0</v>
      </c>
    </row>
    <row r="28774" spans="1:8">
      <c r="A28774" s="32">
        <v>44520</v>
      </c>
      <c r="B28774" s="1" t="s">
        <v>18</v>
      </c>
      <c r="C28774">
        <v>15478</v>
      </c>
      <c r="D28774">
        <v>508103</v>
      </c>
      <c r="E28774" s="31">
        <v>15346</v>
      </c>
      <c r="F28774">
        <v>117</v>
      </c>
      <c r="G28774" s="31">
        <v>15</v>
      </c>
      <c r="H28774" s="31">
        <v>1</v>
      </c>
    </row>
    <row r="28775" spans="1:8">
      <c r="A28775" s="32">
        <v>44520</v>
      </c>
      <c r="B28775" s="1" t="s">
        <v>19</v>
      </c>
      <c r="C28775">
        <v>16844</v>
      </c>
      <c r="D28775">
        <v>325516</v>
      </c>
      <c r="E28775" s="31">
        <v>16641</v>
      </c>
      <c r="F28775">
        <v>176</v>
      </c>
      <c r="G28775" s="31">
        <v>27</v>
      </c>
      <c r="H28775" s="31">
        <v>1</v>
      </c>
    </row>
    <row r="28776" spans="1:8">
      <c r="A28776" s="32">
        <v>44520</v>
      </c>
      <c r="B28776" s="1" t="s">
        <v>20</v>
      </c>
      <c r="C28776">
        <v>115775</v>
      </c>
      <c r="D28776">
        <v>1563995</v>
      </c>
      <c r="E28776" s="31">
        <v>114622</v>
      </c>
      <c r="F28776">
        <v>1055</v>
      </c>
      <c r="G28776" s="31">
        <v>98</v>
      </c>
      <c r="H28776" s="31">
        <v>8</v>
      </c>
    </row>
    <row r="28777" spans="1:8">
      <c r="A28777" s="32">
        <v>44520</v>
      </c>
      <c r="B28777" s="1" t="s">
        <v>21</v>
      </c>
      <c r="C28777">
        <v>100435</v>
      </c>
      <c r="D28777">
        <v>1163072</v>
      </c>
      <c r="E28777" s="31">
        <v>99360</v>
      </c>
      <c r="F28777">
        <v>1027</v>
      </c>
      <c r="G28777" s="31">
        <v>45</v>
      </c>
      <c r="H28777" s="31">
        <v>0</v>
      </c>
    </row>
    <row r="28778" spans="1:8">
      <c r="A28778" s="32">
        <v>44520</v>
      </c>
      <c r="B28778" s="1" t="s">
        <v>22</v>
      </c>
      <c r="C28778">
        <v>382069</v>
      </c>
      <c r="D28778">
        <v>3941714</v>
      </c>
      <c r="E28778" s="31">
        <v>378715</v>
      </c>
      <c r="F28778">
        <v>3163</v>
      </c>
      <c r="G28778" s="31">
        <v>191</v>
      </c>
      <c r="H28778" s="31">
        <v>9</v>
      </c>
    </row>
    <row r="28779" spans="1:8">
      <c r="A28779" s="32">
        <v>44520</v>
      </c>
      <c r="B28779" s="1" t="s">
        <v>23</v>
      </c>
      <c r="C28779">
        <v>169171</v>
      </c>
      <c r="D28779">
        <v>1727741</v>
      </c>
      <c r="E28779" s="31">
        <v>167716</v>
      </c>
      <c r="F28779">
        <v>1312</v>
      </c>
      <c r="G28779" s="31">
        <v>143</v>
      </c>
      <c r="H28779" s="31">
        <v>5</v>
      </c>
    </row>
    <row r="28780" spans="1:8">
      <c r="A28780" s="32">
        <v>44520</v>
      </c>
      <c r="B28780" s="1" t="s">
        <v>24</v>
      </c>
      <c r="C28780">
        <v>8012</v>
      </c>
      <c r="D28780">
        <v>304733</v>
      </c>
      <c r="E28780" s="31">
        <v>7941</v>
      </c>
      <c r="F28780">
        <v>61</v>
      </c>
      <c r="G28780" s="31">
        <v>10</v>
      </c>
      <c r="H28780" s="31">
        <v>0</v>
      </c>
    </row>
    <row r="28781" spans="1:8">
      <c r="A28781" s="32">
        <v>44520</v>
      </c>
      <c r="B28781" s="1" t="s">
        <v>25</v>
      </c>
      <c r="C28781">
        <v>4867</v>
      </c>
      <c r="D28781">
        <v>124589</v>
      </c>
      <c r="E28781" s="31">
        <v>4815</v>
      </c>
      <c r="F28781">
        <v>52</v>
      </c>
      <c r="G28781" s="31">
        <v>0</v>
      </c>
      <c r="H28781" s="31">
        <v>0</v>
      </c>
    </row>
    <row r="28782" spans="1:8">
      <c r="A28782" s="32">
        <v>44520</v>
      </c>
      <c r="B28782" s="1" t="s">
        <v>26</v>
      </c>
      <c r="C28782">
        <v>7968</v>
      </c>
      <c r="D28782">
        <v>205825</v>
      </c>
      <c r="E28782" s="31">
        <v>7815</v>
      </c>
      <c r="F28782">
        <v>129</v>
      </c>
      <c r="G28782" s="31">
        <v>2</v>
      </c>
      <c r="H28782" s="31">
        <v>0</v>
      </c>
    </row>
    <row r="28783" spans="1:8">
      <c r="A28783" s="32">
        <v>44520</v>
      </c>
      <c r="B28783" s="1" t="s">
        <v>27</v>
      </c>
      <c r="C28783">
        <v>3115</v>
      </c>
      <c r="D28783">
        <v>123014</v>
      </c>
      <c r="E28783" s="31">
        <v>3077</v>
      </c>
      <c r="F28783">
        <v>38</v>
      </c>
      <c r="G28783" s="31">
        <v>0</v>
      </c>
      <c r="H28783" s="31">
        <v>0</v>
      </c>
    </row>
    <row r="28784" spans="1:8">
      <c r="A28784" s="32">
        <v>44520</v>
      </c>
      <c r="B28784" s="1" t="s">
        <v>28</v>
      </c>
      <c r="C28784">
        <v>5155</v>
      </c>
      <c r="D28784">
        <v>126115</v>
      </c>
      <c r="E28784" s="31">
        <v>5126</v>
      </c>
      <c r="F28784">
        <v>29</v>
      </c>
      <c r="G28784" s="31">
        <v>0</v>
      </c>
      <c r="H28784" s="31">
        <v>0</v>
      </c>
    </row>
    <row r="28785" spans="1:8">
      <c r="A28785" s="32">
        <v>44520</v>
      </c>
      <c r="B28785" s="1" t="s">
        <v>29</v>
      </c>
      <c r="C28785">
        <v>8883</v>
      </c>
      <c r="D28785">
        <v>345676</v>
      </c>
      <c r="E28785" s="31">
        <v>8841</v>
      </c>
      <c r="F28785">
        <v>97</v>
      </c>
      <c r="G28785" s="31">
        <v>1</v>
      </c>
      <c r="H28785" s="31">
        <v>0</v>
      </c>
    </row>
    <row r="28786" spans="1:8">
      <c r="A28786" s="32">
        <v>44520</v>
      </c>
      <c r="B28786" s="1" t="s">
        <v>30</v>
      </c>
      <c r="C28786">
        <v>19239</v>
      </c>
      <c r="D28786">
        <v>445748</v>
      </c>
      <c r="E28786" s="31">
        <v>19002</v>
      </c>
      <c r="F28786">
        <v>218</v>
      </c>
      <c r="G28786" s="31">
        <v>18</v>
      </c>
      <c r="H28786" s="31">
        <v>0</v>
      </c>
    </row>
    <row r="28787" spans="1:8">
      <c r="A28787" s="32">
        <v>44520</v>
      </c>
      <c r="B28787" s="1" t="s">
        <v>31</v>
      </c>
      <c r="C28787">
        <v>26780</v>
      </c>
      <c r="D28787">
        <v>677926</v>
      </c>
      <c r="E28787" s="31">
        <v>26561</v>
      </c>
      <c r="F28787">
        <v>209</v>
      </c>
      <c r="G28787" s="31">
        <v>9</v>
      </c>
      <c r="H28787" s="31">
        <v>0</v>
      </c>
    </row>
    <row r="28788" spans="1:8">
      <c r="A28788" s="32">
        <v>44520</v>
      </c>
      <c r="B28788" s="1" t="s">
        <v>32</v>
      </c>
      <c r="C28788">
        <v>106530</v>
      </c>
      <c r="D28788">
        <v>1423484</v>
      </c>
      <c r="E28788" s="31">
        <v>105308</v>
      </c>
      <c r="F28788">
        <v>1159</v>
      </c>
      <c r="G28788" s="31">
        <v>63</v>
      </c>
      <c r="H28788" s="31">
        <v>2</v>
      </c>
    </row>
    <row r="28789" spans="1:8">
      <c r="A28789" s="32">
        <v>44520</v>
      </c>
      <c r="B28789" s="1" t="s">
        <v>33</v>
      </c>
      <c r="C28789">
        <v>14811</v>
      </c>
      <c r="D28789">
        <v>255278</v>
      </c>
      <c r="E28789" s="31">
        <v>14970</v>
      </c>
      <c r="F28789">
        <v>163</v>
      </c>
      <c r="G28789" s="31">
        <v>3</v>
      </c>
      <c r="H28789" s="31">
        <v>0</v>
      </c>
    </row>
    <row r="28790" spans="1:8">
      <c r="A28790" s="32">
        <v>44520</v>
      </c>
      <c r="B28790" s="1" t="s">
        <v>34</v>
      </c>
      <c r="C28790">
        <v>12432</v>
      </c>
      <c r="D28790">
        <v>280294</v>
      </c>
      <c r="E28790" s="31">
        <v>12311</v>
      </c>
      <c r="F28790">
        <v>104</v>
      </c>
      <c r="G28790" s="31">
        <v>17</v>
      </c>
      <c r="H28790" s="31">
        <v>0</v>
      </c>
    </row>
    <row r="28791" spans="1:8">
      <c r="A28791" s="32">
        <v>44520</v>
      </c>
      <c r="B28791" s="1" t="s">
        <v>35</v>
      </c>
      <c r="C28791">
        <v>35971</v>
      </c>
      <c r="D28791">
        <v>450433</v>
      </c>
      <c r="E28791" s="31">
        <v>35639</v>
      </c>
      <c r="F28791">
        <v>291</v>
      </c>
      <c r="G28791" s="31">
        <v>40</v>
      </c>
      <c r="H28791" s="31">
        <v>0</v>
      </c>
    </row>
    <row r="28792" spans="1:8">
      <c r="A28792" s="32">
        <v>44520</v>
      </c>
      <c r="B28792" s="1" t="s">
        <v>36</v>
      </c>
      <c r="C28792">
        <v>203009</v>
      </c>
      <c r="D28792">
        <v>3913071</v>
      </c>
      <c r="E28792" s="31">
        <v>199718</v>
      </c>
      <c r="F28792">
        <v>3062</v>
      </c>
      <c r="G28792" s="31">
        <v>229</v>
      </c>
      <c r="H28792" s="31">
        <v>21</v>
      </c>
    </row>
    <row r="28793" spans="1:8">
      <c r="A28793" s="32">
        <v>44520</v>
      </c>
      <c r="B28793" s="1" t="s">
        <v>37</v>
      </c>
      <c r="C28793">
        <v>78644</v>
      </c>
      <c r="D28793">
        <v>811852</v>
      </c>
      <c r="E28793" s="31">
        <v>77184</v>
      </c>
      <c r="F28793">
        <v>1396</v>
      </c>
      <c r="G28793" s="31">
        <v>64</v>
      </c>
      <c r="H28793" s="31">
        <v>4</v>
      </c>
    </row>
    <row r="28794" spans="1:8">
      <c r="A28794" s="32">
        <v>44520</v>
      </c>
      <c r="B28794" s="1" t="s">
        <v>38</v>
      </c>
      <c r="C28794">
        <v>15928</v>
      </c>
      <c r="D28794">
        <v>268556</v>
      </c>
      <c r="E28794" s="31">
        <v>15770</v>
      </c>
      <c r="F28794">
        <v>149</v>
      </c>
      <c r="G28794" s="31">
        <v>9</v>
      </c>
      <c r="H28794" s="31">
        <v>0</v>
      </c>
    </row>
    <row r="28795" spans="1:8">
      <c r="A28795" s="32">
        <v>44520</v>
      </c>
      <c r="B28795" s="1" t="s">
        <v>39</v>
      </c>
      <c r="C28795">
        <v>5299</v>
      </c>
      <c r="D28795">
        <v>67186</v>
      </c>
      <c r="E28795" s="31">
        <v>5131</v>
      </c>
      <c r="F28795">
        <v>62</v>
      </c>
      <c r="G28795" s="31">
        <v>1</v>
      </c>
      <c r="H28795" s="31">
        <v>0</v>
      </c>
    </row>
    <row r="28796" spans="1:8">
      <c r="A28796" s="32">
        <v>44520</v>
      </c>
      <c r="B28796" s="1" t="s">
        <v>40</v>
      </c>
      <c r="C28796">
        <v>1669</v>
      </c>
      <c r="D28796">
        <v>159808</v>
      </c>
      <c r="E28796" s="31">
        <v>1639</v>
      </c>
      <c r="F28796">
        <v>5</v>
      </c>
      <c r="G28796" s="31">
        <v>0</v>
      </c>
      <c r="H28796" s="31">
        <v>0</v>
      </c>
    </row>
    <row r="28797" spans="1:8">
      <c r="A28797" s="32">
        <v>44520</v>
      </c>
      <c r="B28797" s="1" t="s">
        <v>41</v>
      </c>
      <c r="C28797">
        <v>1731</v>
      </c>
      <c r="D28797">
        <v>60830</v>
      </c>
      <c r="E28797" s="31">
        <v>1725</v>
      </c>
      <c r="F28797">
        <v>5</v>
      </c>
      <c r="G28797" s="31">
        <v>1</v>
      </c>
      <c r="H28797" s="31">
        <v>0</v>
      </c>
    </row>
    <row r="28798" spans="1:8">
      <c r="A28798" s="32">
        <v>44520</v>
      </c>
      <c r="B28798" s="1" t="s">
        <v>42</v>
      </c>
      <c r="C28798">
        <v>15507</v>
      </c>
      <c r="D28798">
        <v>294005</v>
      </c>
      <c r="E28798" s="31">
        <v>15262</v>
      </c>
      <c r="F28798">
        <v>136</v>
      </c>
      <c r="G28798" s="31">
        <v>83</v>
      </c>
      <c r="H28798" s="31">
        <v>3</v>
      </c>
    </row>
    <row r="28799" spans="1:8">
      <c r="A28799" s="32">
        <v>44520</v>
      </c>
      <c r="B28799" s="1" t="s">
        <v>43</v>
      </c>
      <c r="C28799">
        <v>22149</v>
      </c>
      <c r="D28799">
        <v>952568</v>
      </c>
      <c r="E28799" s="31">
        <v>21923</v>
      </c>
      <c r="F28799">
        <v>202</v>
      </c>
      <c r="G28799" s="31">
        <v>24</v>
      </c>
      <c r="H28799" s="31">
        <v>0</v>
      </c>
    </row>
    <row r="28800" spans="1:8">
      <c r="A28800" s="32">
        <v>44520</v>
      </c>
      <c r="B28800" s="1" t="s">
        <v>44</v>
      </c>
      <c r="C28800">
        <v>5788</v>
      </c>
      <c r="D28800">
        <v>202677</v>
      </c>
      <c r="E28800" s="31">
        <v>5678</v>
      </c>
      <c r="F28800">
        <v>93</v>
      </c>
      <c r="G28800" s="31">
        <v>17</v>
      </c>
      <c r="H28800" s="31">
        <v>0</v>
      </c>
    </row>
    <row r="28801" spans="1:8">
      <c r="A28801" s="32">
        <v>44520</v>
      </c>
      <c r="B28801" s="1" t="s">
        <v>45</v>
      </c>
      <c r="C28801">
        <v>3291</v>
      </c>
      <c r="D28801">
        <v>111425</v>
      </c>
      <c r="E28801" s="31">
        <v>3223</v>
      </c>
      <c r="F28801">
        <v>66</v>
      </c>
      <c r="G28801" s="31">
        <v>2</v>
      </c>
      <c r="H28801" s="31">
        <v>0</v>
      </c>
    </row>
    <row r="28802" spans="1:8">
      <c r="A28802" s="32">
        <v>44520</v>
      </c>
      <c r="B28802" s="1" t="s">
        <v>46</v>
      </c>
      <c r="C28802">
        <v>4705</v>
      </c>
      <c r="D28802">
        <v>138626</v>
      </c>
      <c r="E28802" s="31">
        <v>4666</v>
      </c>
      <c r="F28802">
        <v>38</v>
      </c>
      <c r="G28802" s="31">
        <v>0</v>
      </c>
      <c r="H28802" s="31">
        <v>0</v>
      </c>
    </row>
    <row r="28803" spans="1:8">
      <c r="A28803" s="32">
        <v>44520</v>
      </c>
      <c r="B28803" s="1" t="s">
        <v>47</v>
      </c>
      <c r="C28803">
        <v>5409</v>
      </c>
      <c r="D28803">
        <v>165555</v>
      </c>
      <c r="E28803" s="31">
        <v>5323</v>
      </c>
      <c r="F28803">
        <v>82</v>
      </c>
      <c r="G28803" s="31">
        <v>4</v>
      </c>
      <c r="H28803" s="31">
        <v>0</v>
      </c>
    </row>
    <row r="28804" spans="1:8">
      <c r="A28804" s="32">
        <v>44520</v>
      </c>
      <c r="B28804" s="1" t="s">
        <v>48</v>
      </c>
      <c r="C28804">
        <v>4167</v>
      </c>
      <c r="D28804">
        <v>105447</v>
      </c>
      <c r="E28804" s="31">
        <v>4134</v>
      </c>
      <c r="F28804">
        <v>33</v>
      </c>
      <c r="G28804" s="31">
        <v>0</v>
      </c>
      <c r="H28804" s="31">
        <v>0</v>
      </c>
    </row>
    <row r="28805" spans="1:8">
      <c r="A28805" s="32">
        <v>44520</v>
      </c>
      <c r="B28805" s="1" t="s">
        <v>49</v>
      </c>
      <c r="C28805">
        <v>74561</v>
      </c>
      <c r="D28805">
        <v>1351183</v>
      </c>
      <c r="E28805" s="31">
        <v>73855</v>
      </c>
      <c r="F28805">
        <v>622</v>
      </c>
      <c r="G28805" s="31">
        <v>66</v>
      </c>
      <c r="H28805" s="31">
        <v>4</v>
      </c>
    </row>
    <row r="28806" spans="1:8">
      <c r="A28806" s="32">
        <v>44520</v>
      </c>
      <c r="B28806" s="1" t="s">
        <v>50</v>
      </c>
      <c r="C28806">
        <v>5866</v>
      </c>
      <c r="D28806">
        <v>113651</v>
      </c>
      <c r="E28806" s="31">
        <v>5889</v>
      </c>
      <c r="F28806">
        <v>30</v>
      </c>
      <c r="G28806" s="31">
        <v>2</v>
      </c>
      <c r="H28806" s="31">
        <v>0</v>
      </c>
    </row>
    <row r="28807" spans="1:8">
      <c r="A28807" s="32">
        <v>44520</v>
      </c>
      <c r="B28807" s="1" t="s">
        <v>51</v>
      </c>
      <c r="C28807">
        <v>6119</v>
      </c>
      <c r="D28807">
        <v>193677</v>
      </c>
      <c r="E28807" s="31">
        <v>6045</v>
      </c>
      <c r="F28807">
        <v>73</v>
      </c>
      <c r="G28807" s="31">
        <v>1</v>
      </c>
      <c r="H28807" s="31">
        <v>0</v>
      </c>
    </row>
    <row r="28808" spans="1:8">
      <c r="A28808" s="32">
        <v>44520</v>
      </c>
      <c r="B28808" s="1" t="s">
        <v>52</v>
      </c>
      <c r="C28808">
        <v>14395</v>
      </c>
      <c r="D28808">
        <v>124602</v>
      </c>
      <c r="E28808" s="31">
        <v>14258</v>
      </c>
      <c r="F28808">
        <v>136</v>
      </c>
      <c r="G28808" s="31">
        <v>1</v>
      </c>
      <c r="H28808" s="31">
        <v>0</v>
      </c>
    </row>
    <row r="28809" spans="1:8">
      <c r="A28809" s="32">
        <v>44520</v>
      </c>
      <c r="B28809" s="1" t="s">
        <v>53</v>
      </c>
      <c r="C28809">
        <v>8186</v>
      </c>
      <c r="D28809">
        <v>288168</v>
      </c>
      <c r="E28809" s="31">
        <v>8102</v>
      </c>
      <c r="F28809">
        <v>84</v>
      </c>
      <c r="G28809" s="31">
        <v>0</v>
      </c>
      <c r="H28809" s="31">
        <v>0</v>
      </c>
    </row>
    <row r="28810" spans="1:8">
      <c r="A28810" s="32">
        <v>44520</v>
      </c>
      <c r="B28810" s="1" t="s">
        <v>54</v>
      </c>
      <c r="C28810">
        <v>6151</v>
      </c>
      <c r="D28810">
        <v>73041</v>
      </c>
      <c r="E28810" s="31">
        <v>6094</v>
      </c>
      <c r="F28810">
        <v>41</v>
      </c>
      <c r="G28810" s="31">
        <v>0</v>
      </c>
      <c r="H28810" s="31">
        <v>0</v>
      </c>
    </row>
    <row r="28811" spans="1:8">
      <c r="A28811" s="32">
        <v>44520</v>
      </c>
      <c r="B28811" s="1" t="s">
        <v>55</v>
      </c>
      <c r="C28811">
        <v>9102</v>
      </c>
      <c r="D28811">
        <v>173341</v>
      </c>
      <c r="E28811" s="31">
        <v>9036</v>
      </c>
      <c r="F28811">
        <v>66</v>
      </c>
      <c r="G28811" s="31">
        <v>0</v>
      </c>
      <c r="H28811" s="31">
        <v>0</v>
      </c>
    </row>
    <row r="28812" spans="1:8">
      <c r="A28812" s="32">
        <v>44520</v>
      </c>
      <c r="B28812" s="1" t="s">
        <v>56</v>
      </c>
      <c r="C28812">
        <v>50298</v>
      </c>
      <c r="D28812">
        <v>418498</v>
      </c>
      <c r="E28812" s="31">
        <v>49894</v>
      </c>
      <c r="F28812">
        <v>398</v>
      </c>
      <c r="G28812" s="31">
        <v>12</v>
      </c>
      <c r="H28812" s="31">
        <v>1</v>
      </c>
    </row>
    <row r="28813" spans="1:8">
      <c r="A28813" s="32">
        <v>44521</v>
      </c>
      <c r="B28813" s="1" t="s">
        <v>7</v>
      </c>
      <c r="C28813">
        <v>61056</v>
      </c>
      <c r="D28813">
        <v>1202136</v>
      </c>
      <c r="E28813" s="31">
        <v>59398</v>
      </c>
      <c r="F28813">
        <v>1472</v>
      </c>
      <c r="G28813" s="31">
        <v>177</v>
      </c>
      <c r="H28813" s="31">
        <v>2</v>
      </c>
    </row>
    <row r="28814" spans="1:8">
      <c r="A28814" s="32">
        <v>44521</v>
      </c>
      <c r="B28814" s="1" t="s">
        <v>11</v>
      </c>
      <c r="C28814">
        <v>5897</v>
      </c>
      <c r="D28814">
        <v>98618</v>
      </c>
      <c r="E28814" s="31">
        <v>5859</v>
      </c>
      <c r="F28814">
        <v>38</v>
      </c>
      <c r="G28814" s="31">
        <v>0</v>
      </c>
      <c r="H28814" s="31">
        <v>0</v>
      </c>
    </row>
    <row r="28815" spans="1:8">
      <c r="A28815" s="32">
        <v>44521</v>
      </c>
      <c r="B28815" s="1" t="s">
        <v>12</v>
      </c>
      <c r="C28815">
        <v>3487</v>
      </c>
      <c r="D28815">
        <v>129640</v>
      </c>
      <c r="E28815" s="31">
        <v>3434</v>
      </c>
      <c r="F28815">
        <v>53</v>
      </c>
      <c r="G28815" s="31">
        <v>0</v>
      </c>
      <c r="H28815" s="31">
        <v>0</v>
      </c>
    </row>
    <row r="28816" spans="1:8">
      <c r="A28816" s="32">
        <v>44521</v>
      </c>
      <c r="B28816" s="1" t="s">
        <v>13</v>
      </c>
      <c r="C28816">
        <v>16276</v>
      </c>
      <c r="D28816">
        <v>254838</v>
      </c>
      <c r="E28816" s="31">
        <v>16157</v>
      </c>
      <c r="F28816">
        <v>118</v>
      </c>
      <c r="G28816" s="31">
        <v>1</v>
      </c>
      <c r="H28816" s="31">
        <v>0</v>
      </c>
    </row>
    <row r="28817" spans="1:8">
      <c r="A28817" s="32">
        <v>44521</v>
      </c>
      <c r="B28817" s="1" t="s">
        <v>14</v>
      </c>
      <c r="C28817">
        <v>1925</v>
      </c>
      <c r="D28817">
        <v>27348</v>
      </c>
      <c r="E28817" s="31">
        <v>1895</v>
      </c>
      <c r="F28817">
        <v>27</v>
      </c>
      <c r="G28817" s="31">
        <v>3</v>
      </c>
      <c r="H28817" s="31">
        <v>0</v>
      </c>
    </row>
    <row r="28818" spans="1:8">
      <c r="A28818" s="32">
        <v>44521</v>
      </c>
      <c r="B28818" s="1" t="s">
        <v>15</v>
      </c>
      <c r="C28818">
        <v>3554</v>
      </c>
      <c r="D28818">
        <v>107285</v>
      </c>
      <c r="E28818" s="31">
        <v>3495</v>
      </c>
      <c r="F28818">
        <v>56</v>
      </c>
      <c r="G28818" s="31">
        <v>3</v>
      </c>
      <c r="H28818" s="31">
        <v>0</v>
      </c>
    </row>
    <row r="28819" spans="1:8">
      <c r="A28819" s="32">
        <v>44521</v>
      </c>
      <c r="B28819" s="1" t="s">
        <v>16</v>
      </c>
      <c r="C28819">
        <v>9487</v>
      </c>
      <c r="D28819">
        <v>442895</v>
      </c>
      <c r="E28819" s="31">
        <v>9309</v>
      </c>
      <c r="F28819">
        <v>176</v>
      </c>
      <c r="G28819" s="31">
        <v>2</v>
      </c>
      <c r="H28819" s="31">
        <v>1</v>
      </c>
    </row>
    <row r="28820" spans="1:8">
      <c r="A28820" s="32">
        <v>44521</v>
      </c>
      <c r="B28820" s="1" t="s">
        <v>17</v>
      </c>
      <c r="C28820">
        <v>24446</v>
      </c>
      <c r="D28820">
        <v>40548</v>
      </c>
      <c r="E28820" s="31">
        <v>24207</v>
      </c>
      <c r="F28820">
        <v>220</v>
      </c>
      <c r="G28820" s="31">
        <v>19</v>
      </c>
      <c r="H28820" s="31">
        <v>0</v>
      </c>
    </row>
    <row r="28821" spans="1:8">
      <c r="A28821" s="32">
        <v>44521</v>
      </c>
      <c r="B28821" s="1" t="s">
        <v>18</v>
      </c>
      <c r="C28821">
        <v>15478</v>
      </c>
      <c r="D28821">
        <v>508154</v>
      </c>
      <c r="E28821" s="31">
        <v>15347</v>
      </c>
      <c r="F28821">
        <v>117</v>
      </c>
      <c r="G28821" s="31">
        <v>14</v>
      </c>
      <c r="H28821" s="31">
        <v>1</v>
      </c>
    </row>
    <row r="28822" spans="1:8">
      <c r="A28822" s="32">
        <v>44521</v>
      </c>
      <c r="B28822" s="1" t="s">
        <v>19</v>
      </c>
      <c r="C28822">
        <v>16847</v>
      </c>
      <c r="D28822">
        <v>325516</v>
      </c>
      <c r="E28822" s="31">
        <v>16644</v>
      </c>
      <c r="F28822">
        <v>176</v>
      </c>
      <c r="G28822" s="31">
        <v>27</v>
      </c>
      <c r="H28822" s="31">
        <v>1</v>
      </c>
    </row>
    <row r="28823" spans="1:8">
      <c r="A28823" s="32">
        <v>44521</v>
      </c>
      <c r="B28823" s="1" t="s">
        <v>20</v>
      </c>
      <c r="C28823">
        <v>115782</v>
      </c>
      <c r="D28823">
        <v>1564657</v>
      </c>
      <c r="E28823" s="31">
        <v>114629</v>
      </c>
      <c r="F28823">
        <v>1055</v>
      </c>
      <c r="G28823" s="31">
        <v>98</v>
      </c>
      <c r="H28823" s="31">
        <v>9</v>
      </c>
    </row>
    <row r="28824" spans="1:8">
      <c r="A28824" s="32">
        <v>44521</v>
      </c>
      <c r="B28824" s="1" t="s">
        <v>21</v>
      </c>
      <c r="C28824">
        <v>100441</v>
      </c>
      <c r="D28824">
        <v>1165032</v>
      </c>
      <c r="E28824" s="31">
        <v>99365</v>
      </c>
      <c r="F28824">
        <v>1027</v>
      </c>
      <c r="G28824" s="31">
        <v>43</v>
      </c>
      <c r="H28824" s="31">
        <v>0</v>
      </c>
    </row>
    <row r="28825" spans="1:8">
      <c r="A28825" s="32">
        <v>44521</v>
      </c>
      <c r="B28825" s="1" t="s">
        <v>22</v>
      </c>
      <c r="C28825">
        <v>382089</v>
      </c>
      <c r="D28825">
        <v>3941714</v>
      </c>
      <c r="E28825" s="31">
        <v>378734</v>
      </c>
      <c r="F28825">
        <v>3163</v>
      </c>
      <c r="G28825" s="31">
        <v>192</v>
      </c>
      <c r="H28825" s="31">
        <v>9</v>
      </c>
    </row>
    <row r="28826" spans="1:8">
      <c r="A28826" s="32">
        <v>44521</v>
      </c>
      <c r="B28826" s="1" t="s">
        <v>23</v>
      </c>
      <c r="C28826">
        <v>169189</v>
      </c>
      <c r="D28826">
        <v>1727741</v>
      </c>
      <c r="E28826" s="31">
        <v>167735</v>
      </c>
      <c r="F28826">
        <v>1312</v>
      </c>
      <c r="G28826" s="31">
        <v>142</v>
      </c>
      <c r="H28826" s="31">
        <v>5</v>
      </c>
    </row>
    <row r="28827" spans="1:8">
      <c r="A28827" s="32">
        <v>44521</v>
      </c>
      <c r="B28827" s="1" t="s">
        <v>24</v>
      </c>
      <c r="C28827">
        <v>8015</v>
      </c>
      <c r="D28827">
        <v>304733</v>
      </c>
      <c r="E28827" s="31">
        <v>7941</v>
      </c>
      <c r="F28827">
        <v>61</v>
      </c>
      <c r="G28827" s="31">
        <v>13</v>
      </c>
      <c r="H28827" s="31">
        <v>0</v>
      </c>
    </row>
    <row r="28828" spans="1:8">
      <c r="A28828" s="32">
        <v>44521</v>
      </c>
      <c r="B28828" s="1" t="s">
        <v>25</v>
      </c>
      <c r="C28828">
        <v>4867</v>
      </c>
      <c r="D28828">
        <v>124589</v>
      </c>
      <c r="E28828" s="31">
        <v>4815</v>
      </c>
      <c r="F28828">
        <v>52</v>
      </c>
      <c r="G28828" s="31">
        <v>0</v>
      </c>
      <c r="H28828" s="31">
        <v>0</v>
      </c>
    </row>
    <row r="28829" spans="1:8">
      <c r="A28829" s="32">
        <v>44521</v>
      </c>
      <c r="B28829" s="1" t="s">
        <v>26</v>
      </c>
      <c r="C28829">
        <v>7968</v>
      </c>
      <c r="D28829">
        <v>205828</v>
      </c>
      <c r="E28829" s="31">
        <v>7815</v>
      </c>
      <c r="F28829">
        <v>129</v>
      </c>
      <c r="G28829" s="31">
        <v>2</v>
      </c>
      <c r="H28829" s="31">
        <v>0</v>
      </c>
    </row>
    <row r="28830" spans="1:8">
      <c r="A28830" s="32">
        <v>44521</v>
      </c>
      <c r="B28830" s="1" t="s">
        <v>27</v>
      </c>
      <c r="C28830">
        <v>3115</v>
      </c>
      <c r="D28830">
        <v>123016</v>
      </c>
      <c r="E28830" s="31">
        <v>3077</v>
      </c>
      <c r="F28830">
        <v>38</v>
      </c>
      <c r="G28830" s="31">
        <v>0</v>
      </c>
      <c r="H28830" s="31">
        <v>0</v>
      </c>
    </row>
    <row r="28831" spans="1:8">
      <c r="A28831" s="32">
        <v>44521</v>
      </c>
      <c r="B28831" s="1" t="s">
        <v>28</v>
      </c>
      <c r="C28831">
        <v>5155</v>
      </c>
      <c r="D28831">
        <v>126115</v>
      </c>
      <c r="E28831" s="31">
        <v>5126</v>
      </c>
      <c r="F28831">
        <v>29</v>
      </c>
      <c r="G28831" s="31">
        <v>0</v>
      </c>
      <c r="H28831" s="31">
        <v>0</v>
      </c>
    </row>
    <row r="28832" spans="1:8">
      <c r="A28832" s="32">
        <v>44521</v>
      </c>
      <c r="B28832" s="1" t="s">
        <v>29</v>
      </c>
      <c r="C28832">
        <v>8883</v>
      </c>
      <c r="D28832">
        <v>345676</v>
      </c>
      <c r="E28832" s="31">
        <v>8841</v>
      </c>
      <c r="F28832">
        <v>97</v>
      </c>
      <c r="G28832" s="31">
        <v>1</v>
      </c>
      <c r="H28832" s="31">
        <v>0</v>
      </c>
    </row>
    <row r="28833" spans="1:8">
      <c r="A28833" s="32">
        <v>44521</v>
      </c>
      <c r="B28833" s="1" t="s">
        <v>30</v>
      </c>
      <c r="C28833">
        <v>19240</v>
      </c>
      <c r="D28833">
        <v>445748</v>
      </c>
      <c r="E28833" s="31">
        <v>19008</v>
      </c>
      <c r="F28833">
        <v>218</v>
      </c>
      <c r="G28833" s="31">
        <v>13</v>
      </c>
      <c r="H28833" s="31">
        <v>0</v>
      </c>
    </row>
    <row r="28834" spans="1:8">
      <c r="A28834" s="32">
        <v>44521</v>
      </c>
      <c r="B28834" s="1" t="s">
        <v>31</v>
      </c>
      <c r="C28834">
        <v>26781</v>
      </c>
      <c r="D28834">
        <v>677926</v>
      </c>
      <c r="E28834" s="31">
        <v>26561</v>
      </c>
      <c r="F28834">
        <v>209</v>
      </c>
      <c r="G28834" s="31">
        <v>10</v>
      </c>
      <c r="H28834" s="31">
        <v>0</v>
      </c>
    </row>
    <row r="28835" spans="1:8">
      <c r="A28835" s="32">
        <v>44521</v>
      </c>
      <c r="B28835" s="1" t="s">
        <v>32</v>
      </c>
      <c r="C28835">
        <v>106534</v>
      </c>
      <c r="D28835">
        <v>1423484</v>
      </c>
      <c r="E28835" s="31">
        <v>105311</v>
      </c>
      <c r="F28835">
        <v>1159</v>
      </c>
      <c r="G28835" s="31">
        <v>64</v>
      </c>
      <c r="H28835" s="31">
        <v>2</v>
      </c>
    </row>
    <row r="28836" spans="1:8">
      <c r="A28836" s="32">
        <v>44521</v>
      </c>
      <c r="B28836" s="1" t="s">
        <v>33</v>
      </c>
      <c r="C28836">
        <v>14812</v>
      </c>
      <c r="D28836">
        <v>255278</v>
      </c>
      <c r="E28836" s="31">
        <v>14970</v>
      </c>
      <c r="F28836">
        <v>163</v>
      </c>
      <c r="G28836" s="31">
        <v>4</v>
      </c>
      <c r="H28836" s="31">
        <v>0</v>
      </c>
    </row>
    <row r="28837" spans="1:8">
      <c r="A28837" s="32">
        <v>44521</v>
      </c>
      <c r="B28837" s="1" t="s">
        <v>34</v>
      </c>
      <c r="C28837">
        <v>12432</v>
      </c>
      <c r="D28837">
        <v>280430</v>
      </c>
      <c r="E28837" s="31">
        <v>12313</v>
      </c>
      <c r="F28837">
        <v>104</v>
      </c>
      <c r="G28837" s="31">
        <v>15</v>
      </c>
      <c r="H28837" s="31">
        <v>0</v>
      </c>
    </row>
    <row r="28838" spans="1:8">
      <c r="A28838" s="32">
        <v>44521</v>
      </c>
      <c r="B28838" s="1" t="s">
        <v>35</v>
      </c>
      <c r="C28838">
        <v>35978</v>
      </c>
      <c r="D28838">
        <v>450746</v>
      </c>
      <c r="E28838" s="31">
        <v>35643</v>
      </c>
      <c r="F28838">
        <v>291</v>
      </c>
      <c r="G28838" s="31">
        <v>37</v>
      </c>
      <c r="H28838" s="31">
        <v>0</v>
      </c>
    </row>
    <row r="28839" spans="1:8">
      <c r="A28839" s="32">
        <v>44521</v>
      </c>
      <c r="B28839" s="1" t="s">
        <v>36</v>
      </c>
      <c r="C28839">
        <v>203027</v>
      </c>
      <c r="D28839">
        <v>3921390</v>
      </c>
      <c r="E28839" s="31">
        <v>199728</v>
      </c>
      <c r="F28839">
        <v>3062</v>
      </c>
      <c r="G28839" s="31">
        <v>237</v>
      </c>
      <c r="H28839" s="31">
        <v>21</v>
      </c>
    </row>
    <row r="28840" spans="1:8">
      <c r="A28840" s="32">
        <v>44521</v>
      </c>
      <c r="B28840" s="1" t="s">
        <v>37</v>
      </c>
      <c r="C28840">
        <v>78645</v>
      </c>
      <c r="D28840">
        <v>812933</v>
      </c>
      <c r="E28840" s="31">
        <v>77184</v>
      </c>
      <c r="F28840">
        <v>1396</v>
      </c>
      <c r="G28840" s="31">
        <v>65</v>
      </c>
      <c r="H28840" s="31">
        <v>4</v>
      </c>
    </row>
    <row r="28841" spans="1:8">
      <c r="A28841" s="32">
        <v>44521</v>
      </c>
      <c r="B28841" s="1" t="s">
        <v>38</v>
      </c>
      <c r="C28841">
        <v>15928</v>
      </c>
      <c r="D28841">
        <v>268556</v>
      </c>
      <c r="E28841" s="31">
        <v>15770</v>
      </c>
      <c r="F28841">
        <v>149</v>
      </c>
      <c r="G28841" s="31">
        <v>9</v>
      </c>
      <c r="H28841" s="31">
        <v>0</v>
      </c>
    </row>
    <row r="28842" spans="1:8">
      <c r="A28842" s="32">
        <v>44521</v>
      </c>
      <c r="B28842" s="1" t="s">
        <v>39</v>
      </c>
      <c r="C28842">
        <v>5299</v>
      </c>
      <c r="D28842">
        <v>67206</v>
      </c>
      <c r="E28842" s="31">
        <v>5131</v>
      </c>
      <c r="F28842">
        <v>62</v>
      </c>
      <c r="G28842" s="31">
        <v>1</v>
      </c>
      <c r="H28842" s="31">
        <v>0</v>
      </c>
    </row>
    <row r="28843" spans="1:8">
      <c r="A28843" s="32">
        <v>44521</v>
      </c>
      <c r="B28843" s="1" t="s">
        <v>40</v>
      </c>
      <c r="C28843">
        <v>1669</v>
      </c>
      <c r="D28843">
        <v>159851</v>
      </c>
      <c r="E28843" s="31">
        <v>1639</v>
      </c>
      <c r="F28843">
        <v>5</v>
      </c>
      <c r="G28843" s="31">
        <v>0</v>
      </c>
      <c r="H28843" s="31">
        <v>0</v>
      </c>
    </row>
    <row r="28844" spans="1:8">
      <c r="A28844" s="32">
        <v>44521</v>
      </c>
      <c r="B28844" s="1" t="s">
        <v>41</v>
      </c>
      <c r="C28844">
        <v>1731</v>
      </c>
      <c r="D28844">
        <v>60830</v>
      </c>
      <c r="E28844" s="31">
        <v>1725</v>
      </c>
      <c r="F28844">
        <v>5</v>
      </c>
      <c r="G28844" s="31">
        <v>1</v>
      </c>
      <c r="H28844" s="31">
        <v>0</v>
      </c>
    </row>
    <row r="28845" spans="1:8">
      <c r="A28845" s="32">
        <v>44521</v>
      </c>
      <c r="B28845" s="1" t="s">
        <v>42</v>
      </c>
      <c r="C28845">
        <v>15513</v>
      </c>
      <c r="D28845">
        <v>294005</v>
      </c>
      <c r="E28845" s="31">
        <v>15262</v>
      </c>
      <c r="F28845">
        <v>136</v>
      </c>
      <c r="G28845" s="31">
        <v>83</v>
      </c>
      <c r="H28845" s="31">
        <v>3</v>
      </c>
    </row>
    <row r="28846" spans="1:8">
      <c r="A28846" s="32">
        <v>44521</v>
      </c>
      <c r="B28846" s="1" t="s">
        <v>43</v>
      </c>
      <c r="C28846">
        <v>22152</v>
      </c>
      <c r="D28846">
        <v>952568</v>
      </c>
      <c r="E28846" s="31">
        <v>21931</v>
      </c>
      <c r="F28846">
        <v>202</v>
      </c>
      <c r="G28846" s="31">
        <v>19</v>
      </c>
      <c r="H28846" s="31">
        <v>0</v>
      </c>
    </row>
    <row r="28847" spans="1:8">
      <c r="A28847" s="32">
        <v>44521</v>
      </c>
      <c r="B28847" s="1" t="s">
        <v>44</v>
      </c>
      <c r="C28847">
        <v>5788</v>
      </c>
      <c r="D28847">
        <v>202677</v>
      </c>
      <c r="E28847" s="31">
        <v>5688</v>
      </c>
      <c r="F28847">
        <v>93</v>
      </c>
      <c r="G28847" s="31">
        <v>7</v>
      </c>
      <c r="H28847" s="31">
        <v>0</v>
      </c>
    </row>
    <row r="28848" spans="1:8">
      <c r="A28848" s="32">
        <v>44521</v>
      </c>
      <c r="B28848" s="1" t="s">
        <v>45</v>
      </c>
      <c r="C28848">
        <v>3291</v>
      </c>
      <c r="D28848">
        <v>111458</v>
      </c>
      <c r="E28848" s="31">
        <v>3223</v>
      </c>
      <c r="F28848">
        <v>66</v>
      </c>
      <c r="G28848" s="31">
        <v>2</v>
      </c>
      <c r="H28848" s="31">
        <v>0</v>
      </c>
    </row>
    <row r="28849" spans="1:8">
      <c r="A28849" s="32">
        <v>44521</v>
      </c>
      <c r="B28849" s="1" t="s">
        <v>46</v>
      </c>
      <c r="C28849">
        <v>4705</v>
      </c>
      <c r="D28849">
        <v>138720</v>
      </c>
      <c r="E28849" s="31">
        <v>4666</v>
      </c>
      <c r="F28849">
        <v>38</v>
      </c>
      <c r="G28849" s="31">
        <v>0</v>
      </c>
      <c r="H28849" s="31">
        <v>0</v>
      </c>
    </row>
    <row r="28850" spans="1:8">
      <c r="A28850" s="32">
        <v>44521</v>
      </c>
      <c r="B28850" s="1" t="s">
        <v>47</v>
      </c>
      <c r="C28850">
        <v>5409</v>
      </c>
      <c r="D28850">
        <v>165559</v>
      </c>
      <c r="E28850" s="31">
        <v>5324</v>
      </c>
      <c r="F28850">
        <v>82</v>
      </c>
      <c r="G28850" s="31">
        <v>3</v>
      </c>
      <c r="H28850" s="31">
        <v>0</v>
      </c>
    </row>
    <row r="28851" spans="1:8">
      <c r="A28851" s="32">
        <v>44521</v>
      </c>
      <c r="B28851" s="1" t="s">
        <v>48</v>
      </c>
      <c r="C28851">
        <v>4167</v>
      </c>
      <c r="D28851">
        <v>105447</v>
      </c>
      <c r="E28851" s="31">
        <v>4134</v>
      </c>
      <c r="F28851">
        <v>33</v>
      </c>
      <c r="G28851" s="31">
        <v>0</v>
      </c>
      <c r="H28851" s="31">
        <v>0</v>
      </c>
    </row>
    <row r="28852" spans="1:8">
      <c r="A28852" s="32">
        <v>44521</v>
      </c>
      <c r="B28852" s="1" t="s">
        <v>49</v>
      </c>
      <c r="C28852">
        <v>74568</v>
      </c>
      <c r="D28852">
        <v>1352259</v>
      </c>
      <c r="E28852" s="31">
        <v>73861</v>
      </c>
      <c r="F28852">
        <v>622</v>
      </c>
      <c r="G28852" s="31">
        <v>78</v>
      </c>
      <c r="H28852" s="31">
        <v>4</v>
      </c>
    </row>
    <row r="28853" spans="1:8">
      <c r="A28853" s="32">
        <v>44521</v>
      </c>
      <c r="B28853" s="1" t="s">
        <v>50</v>
      </c>
      <c r="C28853">
        <v>5866</v>
      </c>
      <c r="D28853">
        <v>113761</v>
      </c>
      <c r="E28853" s="31">
        <v>5889</v>
      </c>
      <c r="F28853">
        <v>30</v>
      </c>
      <c r="G28853" s="31">
        <v>2</v>
      </c>
      <c r="H28853" s="31">
        <v>0</v>
      </c>
    </row>
    <row r="28854" spans="1:8">
      <c r="A28854" s="32">
        <v>44521</v>
      </c>
      <c r="B28854" s="1" t="s">
        <v>51</v>
      </c>
      <c r="C28854">
        <v>6119</v>
      </c>
      <c r="D28854">
        <v>193753</v>
      </c>
      <c r="E28854" s="31">
        <v>6045</v>
      </c>
      <c r="F28854">
        <v>73</v>
      </c>
      <c r="G28854" s="31">
        <v>1</v>
      </c>
      <c r="H28854" s="31">
        <v>0</v>
      </c>
    </row>
    <row r="28855" spans="1:8">
      <c r="A28855" s="32">
        <v>44521</v>
      </c>
      <c r="B28855" s="1" t="s">
        <v>52</v>
      </c>
      <c r="C28855">
        <v>14395</v>
      </c>
      <c r="D28855">
        <v>124605</v>
      </c>
      <c r="E28855" s="31">
        <v>14258</v>
      </c>
      <c r="F28855">
        <v>136</v>
      </c>
      <c r="G28855" s="31">
        <v>1</v>
      </c>
      <c r="H28855" s="31">
        <v>0</v>
      </c>
    </row>
    <row r="28856" spans="1:8">
      <c r="A28856" s="32">
        <v>44521</v>
      </c>
      <c r="B28856" s="1" t="s">
        <v>53</v>
      </c>
      <c r="C28856">
        <v>8186</v>
      </c>
      <c r="D28856">
        <v>288175</v>
      </c>
      <c r="E28856" s="31">
        <v>8102</v>
      </c>
      <c r="F28856">
        <v>84</v>
      </c>
      <c r="G28856" s="31">
        <v>0</v>
      </c>
      <c r="H28856" s="31">
        <v>0</v>
      </c>
    </row>
    <row r="28857" spans="1:8">
      <c r="A28857" s="32">
        <v>44521</v>
      </c>
      <c r="B28857" s="1" t="s">
        <v>54</v>
      </c>
      <c r="C28857">
        <v>6151</v>
      </c>
      <c r="D28857">
        <v>73041</v>
      </c>
      <c r="E28857" s="31">
        <v>6094</v>
      </c>
      <c r="F28857">
        <v>41</v>
      </c>
      <c r="G28857" s="31">
        <v>0</v>
      </c>
      <c r="H28857" s="31">
        <v>0</v>
      </c>
    </row>
    <row r="28858" spans="1:8">
      <c r="A28858" s="32">
        <v>44521</v>
      </c>
      <c r="B28858" s="1" t="s">
        <v>55</v>
      </c>
      <c r="C28858">
        <v>9103</v>
      </c>
      <c r="D28858">
        <v>173441</v>
      </c>
      <c r="E28858" s="31">
        <v>9036</v>
      </c>
      <c r="F28858">
        <v>66</v>
      </c>
      <c r="G28858" s="31">
        <v>0</v>
      </c>
      <c r="H28858" s="31">
        <v>0</v>
      </c>
    </row>
    <row r="28859" spans="1:8">
      <c r="A28859" s="32">
        <v>44521</v>
      </c>
      <c r="B28859" s="1" t="s">
        <v>56</v>
      </c>
      <c r="C28859">
        <v>50298</v>
      </c>
      <c r="D28859">
        <v>418698</v>
      </c>
      <c r="E28859" s="31">
        <v>49894</v>
      </c>
      <c r="F28859">
        <v>398</v>
      </c>
      <c r="G28859" s="31">
        <v>12</v>
      </c>
      <c r="H28859" s="31">
        <v>1</v>
      </c>
    </row>
    <row r="28860" spans="1:8">
      <c r="A28860" s="32">
        <v>44522</v>
      </c>
      <c r="B28860" s="1" t="s">
        <v>7</v>
      </c>
      <c r="C28860">
        <v>61062</v>
      </c>
      <c r="D28860">
        <v>1203012</v>
      </c>
      <c r="E28860" s="31">
        <v>59412</v>
      </c>
      <c r="F28860">
        <v>1472</v>
      </c>
      <c r="G28860" s="31">
        <v>186</v>
      </c>
      <c r="H28860" s="31">
        <v>2</v>
      </c>
    </row>
    <row r="28861" spans="1:8">
      <c r="A28861" s="32">
        <v>44522</v>
      </c>
      <c r="B28861" s="1" t="s">
        <v>11</v>
      </c>
      <c r="C28861">
        <v>5897</v>
      </c>
      <c r="D28861">
        <v>98843</v>
      </c>
      <c r="E28861" s="31">
        <v>5859</v>
      </c>
      <c r="F28861">
        <v>38</v>
      </c>
      <c r="G28861" s="31">
        <v>0</v>
      </c>
      <c r="H28861" s="31">
        <v>0</v>
      </c>
    </row>
    <row r="28862" spans="1:8">
      <c r="A28862" s="32">
        <v>44522</v>
      </c>
      <c r="B28862" s="1" t="s">
        <v>12</v>
      </c>
      <c r="C28862">
        <v>3487</v>
      </c>
      <c r="D28862">
        <v>130000</v>
      </c>
      <c r="E28862" s="31">
        <v>3434</v>
      </c>
      <c r="F28862">
        <v>53</v>
      </c>
      <c r="G28862" s="31">
        <v>0</v>
      </c>
      <c r="H28862" s="31">
        <v>0</v>
      </c>
    </row>
    <row r="28863" spans="1:8">
      <c r="A28863" s="32">
        <v>44522</v>
      </c>
      <c r="B28863" s="1" t="s">
        <v>13</v>
      </c>
      <c r="C28863">
        <v>16276</v>
      </c>
      <c r="D28863">
        <v>255063</v>
      </c>
      <c r="E28863" s="31">
        <v>16157</v>
      </c>
      <c r="F28863">
        <v>118</v>
      </c>
      <c r="G28863" s="31">
        <v>1</v>
      </c>
      <c r="H28863" s="31">
        <v>0</v>
      </c>
    </row>
    <row r="28864" spans="1:8">
      <c r="A28864" s="32">
        <v>44522</v>
      </c>
      <c r="B28864" s="1" t="s">
        <v>14</v>
      </c>
      <c r="C28864">
        <v>1925</v>
      </c>
      <c r="D28864">
        <v>27377</v>
      </c>
      <c r="E28864" s="31">
        <v>1898</v>
      </c>
      <c r="F28864">
        <v>27</v>
      </c>
      <c r="G28864" s="31">
        <v>0</v>
      </c>
      <c r="H28864" s="31">
        <v>0</v>
      </c>
    </row>
    <row r="28865" spans="1:8">
      <c r="A28865" s="32">
        <v>44522</v>
      </c>
      <c r="B28865" s="1" t="s">
        <v>15</v>
      </c>
      <c r="C28865">
        <v>3554</v>
      </c>
      <c r="D28865">
        <v>108187</v>
      </c>
      <c r="E28865" s="31">
        <v>3495</v>
      </c>
      <c r="F28865">
        <v>56</v>
      </c>
      <c r="G28865" s="31">
        <v>3</v>
      </c>
      <c r="H28865" s="31">
        <v>0</v>
      </c>
    </row>
    <row r="28866" spans="1:8">
      <c r="A28866" s="32">
        <v>44522</v>
      </c>
      <c r="B28866" s="1" t="s">
        <v>16</v>
      </c>
      <c r="C28866">
        <v>9487</v>
      </c>
      <c r="D28866">
        <v>444178</v>
      </c>
      <c r="E28866" s="31">
        <v>9309</v>
      </c>
      <c r="F28866">
        <v>176</v>
      </c>
      <c r="G28866" s="31">
        <v>2</v>
      </c>
      <c r="H28866" s="31">
        <v>1</v>
      </c>
    </row>
    <row r="28867" spans="1:8">
      <c r="A28867" s="32">
        <v>44522</v>
      </c>
      <c r="B28867" s="1" t="s">
        <v>17</v>
      </c>
      <c r="C28867">
        <v>24447</v>
      </c>
      <c r="D28867">
        <v>40552</v>
      </c>
      <c r="E28867" s="31">
        <v>24209</v>
      </c>
      <c r="F28867">
        <v>220</v>
      </c>
      <c r="G28867" s="31">
        <v>18</v>
      </c>
      <c r="H28867" s="31">
        <v>0</v>
      </c>
    </row>
    <row r="28868" spans="1:8">
      <c r="A28868" s="32">
        <v>44522</v>
      </c>
      <c r="B28868" s="1" t="s">
        <v>18</v>
      </c>
      <c r="C28868">
        <v>15478</v>
      </c>
      <c r="D28868">
        <v>508325</v>
      </c>
      <c r="E28868" s="31">
        <v>15347</v>
      </c>
      <c r="F28868">
        <v>117</v>
      </c>
      <c r="G28868" s="31">
        <v>14</v>
      </c>
      <c r="H28868" s="31">
        <v>0</v>
      </c>
    </row>
    <row r="28869" spans="1:8">
      <c r="A28869" s="32">
        <v>44522</v>
      </c>
      <c r="B28869" s="1" t="s">
        <v>19</v>
      </c>
      <c r="C28869">
        <v>16847</v>
      </c>
      <c r="D28869">
        <v>326720</v>
      </c>
      <c r="E28869" s="31">
        <v>16647</v>
      </c>
      <c r="F28869">
        <v>176</v>
      </c>
      <c r="G28869" s="31">
        <v>24</v>
      </c>
      <c r="H28869" s="31">
        <v>1</v>
      </c>
    </row>
    <row r="28870" spans="1:8">
      <c r="A28870" s="32">
        <v>44522</v>
      </c>
      <c r="B28870" s="1" t="s">
        <v>20</v>
      </c>
      <c r="C28870">
        <v>115785</v>
      </c>
      <c r="D28870">
        <v>1566655</v>
      </c>
      <c r="E28870" s="31">
        <v>114643</v>
      </c>
      <c r="F28870">
        <v>1055</v>
      </c>
      <c r="G28870" s="31">
        <v>87</v>
      </c>
      <c r="H28870" s="31">
        <v>8</v>
      </c>
    </row>
    <row r="28871" spans="1:8">
      <c r="A28871" s="32">
        <v>44522</v>
      </c>
      <c r="B28871" s="1" t="s">
        <v>21</v>
      </c>
      <c r="C28871">
        <v>100445</v>
      </c>
      <c r="D28871">
        <v>1166780</v>
      </c>
      <c r="E28871" s="31">
        <v>99368</v>
      </c>
      <c r="F28871">
        <v>1028</v>
      </c>
      <c r="G28871" s="31">
        <v>46</v>
      </c>
      <c r="H28871" s="31">
        <v>0</v>
      </c>
    </row>
    <row r="28872" spans="1:8">
      <c r="A28872" s="32">
        <v>44522</v>
      </c>
      <c r="B28872" s="1" t="s">
        <v>22</v>
      </c>
      <c r="C28872">
        <v>382095</v>
      </c>
      <c r="D28872">
        <v>3949570</v>
      </c>
      <c r="E28872" s="31">
        <v>378768</v>
      </c>
      <c r="F28872">
        <v>3164</v>
      </c>
      <c r="G28872" s="31">
        <v>163</v>
      </c>
      <c r="H28872" s="31">
        <v>8</v>
      </c>
    </row>
    <row r="28873" spans="1:8">
      <c r="A28873" s="32">
        <v>44522</v>
      </c>
      <c r="B28873" s="1" t="s">
        <v>23</v>
      </c>
      <c r="C28873">
        <v>169199</v>
      </c>
      <c r="D28873">
        <v>1732866</v>
      </c>
      <c r="E28873" s="31">
        <v>167748</v>
      </c>
      <c r="F28873">
        <v>1312</v>
      </c>
      <c r="G28873" s="31">
        <v>139</v>
      </c>
      <c r="H28873" s="31">
        <v>5</v>
      </c>
    </row>
    <row r="28874" spans="1:8">
      <c r="A28874" s="32">
        <v>44522</v>
      </c>
      <c r="B28874" s="1" t="s">
        <v>24</v>
      </c>
      <c r="C28874">
        <v>8016</v>
      </c>
      <c r="D28874">
        <v>305362</v>
      </c>
      <c r="E28874" s="31">
        <v>7942</v>
      </c>
      <c r="F28874">
        <v>61</v>
      </c>
      <c r="G28874" s="31">
        <v>13</v>
      </c>
      <c r="H28874" s="31">
        <v>0</v>
      </c>
    </row>
    <row r="28875" spans="1:8">
      <c r="A28875" s="32">
        <v>44522</v>
      </c>
      <c r="B28875" s="1" t="s">
        <v>25</v>
      </c>
      <c r="C28875">
        <v>4867</v>
      </c>
      <c r="D28875">
        <v>124875</v>
      </c>
      <c r="E28875" s="31">
        <v>4815</v>
      </c>
      <c r="F28875">
        <v>52</v>
      </c>
      <c r="G28875" s="31">
        <v>0</v>
      </c>
      <c r="H28875" s="31">
        <v>0</v>
      </c>
    </row>
    <row r="28876" spans="1:8">
      <c r="A28876" s="32">
        <v>44522</v>
      </c>
      <c r="B28876" s="1" t="s">
        <v>26</v>
      </c>
      <c r="C28876">
        <v>7968</v>
      </c>
      <c r="D28876">
        <v>205838</v>
      </c>
      <c r="E28876" s="31">
        <v>7815</v>
      </c>
      <c r="F28876">
        <v>129</v>
      </c>
      <c r="G28876" s="31">
        <v>2</v>
      </c>
      <c r="H28876" s="31">
        <v>0</v>
      </c>
    </row>
    <row r="28877" spans="1:8">
      <c r="A28877" s="32">
        <v>44522</v>
      </c>
      <c r="B28877" s="1" t="s">
        <v>27</v>
      </c>
      <c r="C28877">
        <v>3115</v>
      </c>
      <c r="D28877">
        <v>123022</v>
      </c>
      <c r="E28877" s="31">
        <v>3077</v>
      </c>
      <c r="F28877">
        <v>38</v>
      </c>
      <c r="G28877" s="31">
        <v>0</v>
      </c>
      <c r="H28877" s="31">
        <v>0</v>
      </c>
    </row>
    <row r="28878" spans="1:8">
      <c r="A28878" s="32">
        <v>44522</v>
      </c>
      <c r="B28878" s="1" t="s">
        <v>28</v>
      </c>
      <c r="C28878">
        <v>5155</v>
      </c>
      <c r="D28878">
        <v>126115</v>
      </c>
      <c r="E28878" s="31">
        <v>5126</v>
      </c>
      <c r="F28878">
        <v>29</v>
      </c>
      <c r="G28878" s="31">
        <v>0</v>
      </c>
      <c r="H28878" s="31">
        <v>0</v>
      </c>
    </row>
    <row r="28879" spans="1:8">
      <c r="A28879" s="32">
        <v>44522</v>
      </c>
      <c r="B28879" s="1" t="s">
        <v>29</v>
      </c>
      <c r="C28879">
        <v>8883</v>
      </c>
      <c r="D28879">
        <v>346750</v>
      </c>
      <c r="E28879" s="31">
        <v>8841</v>
      </c>
      <c r="F28879">
        <v>97</v>
      </c>
      <c r="G28879" s="31">
        <v>1</v>
      </c>
      <c r="H28879" s="31">
        <v>0</v>
      </c>
    </row>
    <row r="28880" spans="1:8">
      <c r="A28880" s="32">
        <v>44522</v>
      </c>
      <c r="B28880" s="1" t="s">
        <v>30</v>
      </c>
      <c r="C28880">
        <v>19240</v>
      </c>
      <c r="D28880">
        <v>445749</v>
      </c>
      <c r="E28880" s="31">
        <v>19010</v>
      </c>
      <c r="F28880">
        <v>218</v>
      </c>
      <c r="G28880" s="31">
        <v>12</v>
      </c>
      <c r="H28880" s="31">
        <v>0</v>
      </c>
    </row>
    <row r="28881" spans="1:8">
      <c r="A28881" s="32">
        <v>44522</v>
      </c>
      <c r="B28881" s="1" t="s">
        <v>31</v>
      </c>
      <c r="C28881">
        <v>26781</v>
      </c>
      <c r="D28881">
        <v>680641</v>
      </c>
      <c r="E28881" s="31">
        <v>26564</v>
      </c>
      <c r="F28881">
        <v>209</v>
      </c>
      <c r="G28881" s="31">
        <v>8</v>
      </c>
      <c r="H28881" s="31">
        <v>0</v>
      </c>
    </row>
    <row r="28882" spans="1:8">
      <c r="A28882" s="32">
        <v>44522</v>
      </c>
      <c r="B28882" s="1" t="s">
        <v>32</v>
      </c>
      <c r="C28882">
        <v>106536</v>
      </c>
      <c r="D28882">
        <v>1429215</v>
      </c>
      <c r="E28882" s="31">
        <v>105314</v>
      </c>
      <c r="F28882">
        <v>1159</v>
      </c>
      <c r="G28882" s="31">
        <v>63</v>
      </c>
      <c r="H28882" s="31">
        <v>2</v>
      </c>
    </row>
    <row r="28883" spans="1:8">
      <c r="A28883" s="32">
        <v>44522</v>
      </c>
      <c r="B28883" s="1" t="s">
        <v>33</v>
      </c>
      <c r="C28883">
        <v>14812</v>
      </c>
      <c r="D28883">
        <v>255278</v>
      </c>
      <c r="E28883" s="31">
        <v>14971</v>
      </c>
      <c r="F28883">
        <v>163</v>
      </c>
      <c r="G28883" s="31">
        <v>3</v>
      </c>
      <c r="H28883" s="31">
        <v>0</v>
      </c>
    </row>
    <row r="28884" spans="1:8">
      <c r="A28884" s="32">
        <v>44522</v>
      </c>
      <c r="B28884" s="1" t="s">
        <v>34</v>
      </c>
      <c r="C28884">
        <v>12432</v>
      </c>
      <c r="D28884">
        <v>280790</v>
      </c>
      <c r="E28884" s="31">
        <v>12314</v>
      </c>
      <c r="F28884">
        <v>104</v>
      </c>
      <c r="G28884" s="31">
        <v>14</v>
      </c>
      <c r="H28884" s="31">
        <v>0</v>
      </c>
    </row>
    <row r="28885" spans="1:8">
      <c r="A28885" s="32">
        <v>44522</v>
      </c>
      <c r="B28885" s="1" t="s">
        <v>35</v>
      </c>
      <c r="C28885">
        <v>35978</v>
      </c>
      <c r="D28885">
        <v>450792</v>
      </c>
      <c r="E28885" s="31">
        <v>35646</v>
      </c>
      <c r="F28885">
        <v>291</v>
      </c>
      <c r="G28885" s="31">
        <v>41</v>
      </c>
      <c r="H28885" s="31">
        <v>0</v>
      </c>
    </row>
    <row r="28886" spans="1:8">
      <c r="A28886" s="32">
        <v>44522</v>
      </c>
      <c r="B28886" s="1" t="s">
        <v>36</v>
      </c>
      <c r="C28886">
        <v>203032</v>
      </c>
      <c r="D28886">
        <v>3929087</v>
      </c>
      <c r="E28886" s="31">
        <v>199738</v>
      </c>
      <c r="F28886">
        <v>3062</v>
      </c>
      <c r="G28886" s="31">
        <v>232</v>
      </c>
      <c r="H28886" s="31">
        <v>21</v>
      </c>
    </row>
    <row r="28887" spans="1:8">
      <c r="A28887" s="32">
        <v>44522</v>
      </c>
      <c r="B28887" s="1" t="s">
        <v>37</v>
      </c>
      <c r="C28887">
        <v>78653</v>
      </c>
      <c r="D28887">
        <v>813888</v>
      </c>
      <c r="E28887" s="31">
        <v>77185</v>
      </c>
      <c r="F28887">
        <v>1396</v>
      </c>
      <c r="G28887" s="31">
        <v>72</v>
      </c>
      <c r="H28887" s="31">
        <v>4</v>
      </c>
    </row>
    <row r="28888" spans="1:8">
      <c r="A28888" s="32">
        <v>44522</v>
      </c>
      <c r="B28888" s="1" t="s">
        <v>38</v>
      </c>
      <c r="C28888">
        <v>15928</v>
      </c>
      <c r="D28888">
        <v>269527</v>
      </c>
      <c r="E28888" s="31">
        <v>15772</v>
      </c>
      <c r="F28888">
        <v>149</v>
      </c>
      <c r="G28888" s="31">
        <v>7</v>
      </c>
      <c r="H28888" s="31">
        <v>0</v>
      </c>
    </row>
    <row r="28889" spans="1:8">
      <c r="A28889" s="32">
        <v>44522</v>
      </c>
      <c r="B28889" s="1" t="s">
        <v>39</v>
      </c>
      <c r="C28889">
        <v>5299</v>
      </c>
      <c r="D28889">
        <v>67215</v>
      </c>
      <c r="E28889" s="31">
        <v>5131</v>
      </c>
      <c r="F28889">
        <v>62</v>
      </c>
      <c r="G28889" s="31">
        <v>1</v>
      </c>
      <c r="H28889" s="31">
        <v>0</v>
      </c>
    </row>
    <row r="28890" spans="1:8">
      <c r="A28890" s="32">
        <v>44522</v>
      </c>
      <c r="B28890" s="1" t="s">
        <v>40</v>
      </c>
      <c r="C28890">
        <v>1669</v>
      </c>
      <c r="D28890">
        <v>159865</v>
      </c>
      <c r="E28890" s="31">
        <v>1639</v>
      </c>
      <c r="F28890">
        <v>5</v>
      </c>
      <c r="G28890" s="31">
        <v>0</v>
      </c>
      <c r="H28890" s="31">
        <v>0</v>
      </c>
    </row>
    <row r="28891" spans="1:8">
      <c r="A28891" s="32">
        <v>44522</v>
      </c>
      <c r="B28891" s="1" t="s">
        <v>41</v>
      </c>
      <c r="C28891">
        <v>1731</v>
      </c>
      <c r="D28891">
        <v>60830</v>
      </c>
      <c r="E28891" s="31">
        <v>1725</v>
      </c>
      <c r="F28891">
        <v>5</v>
      </c>
      <c r="G28891" s="31">
        <v>1</v>
      </c>
      <c r="H28891" s="31">
        <v>0</v>
      </c>
    </row>
    <row r="28892" spans="1:8">
      <c r="A28892" s="32">
        <v>44522</v>
      </c>
      <c r="B28892" s="1" t="s">
        <v>42</v>
      </c>
      <c r="C28892">
        <v>15513</v>
      </c>
      <c r="D28892">
        <v>294005</v>
      </c>
      <c r="E28892" s="31">
        <v>15262</v>
      </c>
      <c r="F28892">
        <v>136</v>
      </c>
      <c r="G28892" s="31">
        <v>83</v>
      </c>
      <c r="H28892" s="31">
        <v>3</v>
      </c>
    </row>
    <row r="28893" spans="1:8">
      <c r="A28893" s="32">
        <v>44522</v>
      </c>
      <c r="B28893" s="1" t="s">
        <v>43</v>
      </c>
      <c r="C28893">
        <v>22152</v>
      </c>
      <c r="D28893">
        <v>953127</v>
      </c>
      <c r="E28893" s="31">
        <v>21934</v>
      </c>
      <c r="F28893">
        <v>202</v>
      </c>
      <c r="G28893" s="31">
        <v>16</v>
      </c>
      <c r="H28893" s="31">
        <v>0</v>
      </c>
    </row>
    <row r="28894" spans="1:8">
      <c r="A28894" s="32">
        <v>44522</v>
      </c>
      <c r="B28894" s="1" t="s">
        <v>44</v>
      </c>
      <c r="C28894">
        <v>5788</v>
      </c>
      <c r="D28894">
        <v>202677</v>
      </c>
      <c r="E28894" s="31">
        <v>5690</v>
      </c>
      <c r="F28894">
        <v>93</v>
      </c>
      <c r="G28894" s="31">
        <v>5</v>
      </c>
      <c r="H28894" s="31">
        <v>0</v>
      </c>
    </row>
    <row r="28895" spans="1:8">
      <c r="A28895" s="32">
        <v>44522</v>
      </c>
      <c r="B28895" s="1" t="s">
        <v>45</v>
      </c>
      <c r="C28895">
        <v>3291</v>
      </c>
      <c r="D28895">
        <v>111501</v>
      </c>
      <c r="E28895" s="31">
        <v>3223</v>
      </c>
      <c r="F28895">
        <v>66</v>
      </c>
      <c r="G28895" s="31">
        <v>2</v>
      </c>
      <c r="H28895" s="31">
        <v>0</v>
      </c>
    </row>
    <row r="28896" spans="1:8">
      <c r="A28896" s="32">
        <v>44522</v>
      </c>
      <c r="B28896" s="1" t="s">
        <v>46</v>
      </c>
      <c r="C28896">
        <v>4705</v>
      </c>
      <c r="D28896">
        <v>138744</v>
      </c>
      <c r="E28896" s="31">
        <v>4666</v>
      </c>
      <c r="F28896">
        <v>38</v>
      </c>
      <c r="G28896" s="31">
        <v>0</v>
      </c>
      <c r="H28896" s="31">
        <v>0</v>
      </c>
    </row>
    <row r="28897" spans="1:8">
      <c r="A28897" s="32">
        <v>44522</v>
      </c>
      <c r="B28897" s="1" t="s">
        <v>47</v>
      </c>
      <c r="C28897">
        <v>5409</v>
      </c>
      <c r="D28897">
        <v>165560</v>
      </c>
      <c r="E28897" s="31">
        <v>5325</v>
      </c>
      <c r="F28897">
        <v>82</v>
      </c>
      <c r="G28897" s="31">
        <v>2</v>
      </c>
      <c r="H28897" s="31">
        <v>0</v>
      </c>
    </row>
    <row r="28898" spans="1:8">
      <c r="A28898" s="32">
        <v>44522</v>
      </c>
      <c r="B28898" s="1" t="s">
        <v>48</v>
      </c>
      <c r="C28898">
        <v>4167</v>
      </c>
      <c r="D28898">
        <v>105447</v>
      </c>
      <c r="E28898" s="31">
        <v>4134</v>
      </c>
      <c r="F28898">
        <v>33</v>
      </c>
      <c r="G28898" s="31">
        <v>0</v>
      </c>
      <c r="H28898" s="31">
        <v>0</v>
      </c>
    </row>
    <row r="28899" spans="1:8">
      <c r="A28899" s="32">
        <v>44522</v>
      </c>
      <c r="B28899" s="1" t="s">
        <v>49</v>
      </c>
      <c r="C28899">
        <v>74568</v>
      </c>
      <c r="D28899">
        <v>1352259</v>
      </c>
      <c r="E28899" s="31">
        <v>73861</v>
      </c>
      <c r="F28899">
        <v>622</v>
      </c>
      <c r="G28899" s="31">
        <v>78</v>
      </c>
      <c r="H28899" s="31">
        <v>4</v>
      </c>
    </row>
    <row r="28900" spans="1:8">
      <c r="A28900" s="32">
        <v>44522</v>
      </c>
      <c r="B28900" s="1" t="s">
        <v>50</v>
      </c>
      <c r="C28900">
        <v>5866</v>
      </c>
      <c r="D28900">
        <v>113826</v>
      </c>
      <c r="E28900" s="31">
        <v>5889</v>
      </c>
      <c r="F28900">
        <v>30</v>
      </c>
      <c r="G28900" s="31">
        <v>2</v>
      </c>
      <c r="H28900" s="31">
        <v>0</v>
      </c>
    </row>
    <row r="28901" spans="1:8">
      <c r="A28901" s="32">
        <v>44522</v>
      </c>
      <c r="B28901" s="1" t="s">
        <v>51</v>
      </c>
      <c r="C28901">
        <v>6119</v>
      </c>
      <c r="D28901">
        <v>193848</v>
      </c>
      <c r="E28901" s="31">
        <v>6045</v>
      </c>
      <c r="F28901">
        <v>73</v>
      </c>
      <c r="G28901" s="31">
        <v>1</v>
      </c>
      <c r="H28901" s="31">
        <v>0</v>
      </c>
    </row>
    <row r="28902" spans="1:8">
      <c r="A28902" s="32">
        <v>44522</v>
      </c>
      <c r="B28902" s="1" t="s">
        <v>52</v>
      </c>
      <c r="C28902">
        <v>14395</v>
      </c>
      <c r="D28902">
        <v>124605</v>
      </c>
      <c r="E28902" s="31">
        <v>14259</v>
      </c>
      <c r="F28902">
        <v>136</v>
      </c>
      <c r="G28902" s="31">
        <v>0</v>
      </c>
      <c r="H28902" s="31">
        <v>0</v>
      </c>
    </row>
    <row r="28903" spans="1:8">
      <c r="A28903" s="32">
        <v>44522</v>
      </c>
      <c r="B28903" s="1" t="s">
        <v>53</v>
      </c>
      <c r="C28903">
        <v>8186</v>
      </c>
      <c r="D28903">
        <v>288176</v>
      </c>
      <c r="E28903" s="31">
        <v>8102</v>
      </c>
      <c r="F28903">
        <v>84</v>
      </c>
      <c r="G28903" s="31">
        <v>0</v>
      </c>
      <c r="H28903" s="31">
        <v>0</v>
      </c>
    </row>
    <row r="28904" spans="1:8">
      <c r="A28904" s="32">
        <v>44522</v>
      </c>
      <c r="B28904" s="1" t="s">
        <v>54</v>
      </c>
      <c r="C28904">
        <v>6151</v>
      </c>
      <c r="D28904">
        <v>73041</v>
      </c>
      <c r="E28904" s="31">
        <v>6094</v>
      </c>
      <c r="F28904">
        <v>41</v>
      </c>
      <c r="G28904" s="31">
        <v>0</v>
      </c>
      <c r="H28904" s="31">
        <v>0</v>
      </c>
    </row>
    <row r="28905" spans="1:8">
      <c r="A28905" s="32">
        <v>44522</v>
      </c>
      <c r="B28905" s="1" t="s">
        <v>55</v>
      </c>
      <c r="C28905">
        <v>9103</v>
      </c>
      <c r="D28905">
        <v>173509</v>
      </c>
      <c r="E28905" s="31">
        <v>9036</v>
      </c>
      <c r="F28905">
        <v>66</v>
      </c>
      <c r="G28905" s="31">
        <v>1</v>
      </c>
      <c r="H28905" s="31">
        <v>0</v>
      </c>
    </row>
    <row r="28906" spans="1:8">
      <c r="A28906" s="32">
        <v>44522</v>
      </c>
      <c r="B28906" s="1" t="s">
        <v>56</v>
      </c>
      <c r="C28906">
        <v>50300</v>
      </c>
      <c r="D28906">
        <v>419219</v>
      </c>
      <c r="E28906" s="31">
        <v>49894</v>
      </c>
      <c r="F28906">
        <v>398</v>
      </c>
      <c r="G28906" s="31">
        <v>14</v>
      </c>
      <c r="H28906" s="31">
        <v>1</v>
      </c>
    </row>
    <row r="28907" spans="1:8">
      <c r="A28907" s="32">
        <v>44523</v>
      </c>
      <c r="B28907" s="1" t="s">
        <v>7</v>
      </c>
      <c r="C28907">
        <v>61076</v>
      </c>
      <c r="D28907">
        <v>1204617</v>
      </c>
      <c r="E28907" s="31">
        <v>59430</v>
      </c>
      <c r="F28907">
        <v>1472</v>
      </c>
      <c r="G28907" s="31">
        <v>178</v>
      </c>
      <c r="H28907" s="31">
        <v>2</v>
      </c>
    </row>
    <row r="28908" spans="1:8">
      <c r="A28908" s="32">
        <v>44523</v>
      </c>
      <c r="B28908" s="1" t="s">
        <v>11</v>
      </c>
      <c r="C28908">
        <v>5897</v>
      </c>
      <c r="D28908">
        <v>98911</v>
      </c>
      <c r="E28908" s="31">
        <v>5859</v>
      </c>
      <c r="F28908">
        <v>38</v>
      </c>
      <c r="G28908" s="31">
        <v>0</v>
      </c>
      <c r="H28908" s="31">
        <v>0</v>
      </c>
    </row>
    <row r="28909" spans="1:8">
      <c r="A28909" s="32">
        <v>44523</v>
      </c>
      <c r="B28909" s="1" t="s">
        <v>12</v>
      </c>
      <c r="C28909">
        <v>3487</v>
      </c>
      <c r="D28909">
        <v>130000</v>
      </c>
      <c r="E28909" s="31">
        <v>3434</v>
      </c>
      <c r="F28909">
        <v>53</v>
      </c>
      <c r="G28909" s="31">
        <v>0</v>
      </c>
      <c r="H28909" s="31">
        <v>0</v>
      </c>
    </row>
    <row r="28910" spans="1:8">
      <c r="A28910" s="32">
        <v>44523</v>
      </c>
      <c r="B28910" s="1" t="s">
        <v>13</v>
      </c>
      <c r="C28910">
        <v>16278</v>
      </c>
      <c r="D28910">
        <v>255299</v>
      </c>
      <c r="E28910" s="31">
        <v>16157</v>
      </c>
      <c r="F28910">
        <v>118</v>
      </c>
      <c r="G28910" s="31">
        <v>1</v>
      </c>
      <c r="H28910" s="31">
        <v>0</v>
      </c>
    </row>
    <row r="28911" spans="1:8">
      <c r="A28911" s="32">
        <v>44523</v>
      </c>
      <c r="B28911" s="1" t="s">
        <v>14</v>
      </c>
      <c r="C28911">
        <v>1925</v>
      </c>
      <c r="D28911">
        <v>27377</v>
      </c>
      <c r="E28911" s="31">
        <v>1898</v>
      </c>
      <c r="F28911">
        <v>27</v>
      </c>
      <c r="G28911" s="31">
        <v>0</v>
      </c>
      <c r="H28911" s="31">
        <v>0</v>
      </c>
    </row>
    <row r="28912" spans="1:8">
      <c r="A28912" s="32">
        <v>44523</v>
      </c>
      <c r="B28912" s="1" t="s">
        <v>15</v>
      </c>
      <c r="C28912">
        <v>3554</v>
      </c>
      <c r="D28912">
        <v>108187</v>
      </c>
      <c r="E28912" s="31">
        <v>3495</v>
      </c>
      <c r="F28912">
        <v>56</v>
      </c>
      <c r="G28912" s="31">
        <v>3</v>
      </c>
      <c r="H28912" s="31">
        <v>0</v>
      </c>
    </row>
    <row r="28913" spans="1:8">
      <c r="A28913" s="32">
        <v>44523</v>
      </c>
      <c r="B28913" s="1" t="s">
        <v>16</v>
      </c>
      <c r="C28913">
        <v>9487</v>
      </c>
      <c r="D28913">
        <v>444178</v>
      </c>
      <c r="E28913" s="31">
        <v>9309</v>
      </c>
      <c r="F28913">
        <v>176</v>
      </c>
      <c r="G28913" s="31">
        <v>2</v>
      </c>
      <c r="H28913" s="31">
        <v>1</v>
      </c>
    </row>
    <row r="28914" spans="1:8">
      <c r="A28914" s="32">
        <v>44523</v>
      </c>
      <c r="B28914" s="1" t="s">
        <v>17</v>
      </c>
      <c r="C28914">
        <v>24447</v>
      </c>
      <c r="D28914">
        <v>40552</v>
      </c>
      <c r="E28914" s="31">
        <v>24212</v>
      </c>
      <c r="F28914">
        <v>220</v>
      </c>
      <c r="G28914" s="31">
        <v>15</v>
      </c>
      <c r="H28914" s="31">
        <v>0</v>
      </c>
    </row>
    <row r="28915" spans="1:8">
      <c r="A28915" s="32">
        <v>44523</v>
      </c>
      <c r="B28915" s="1" t="s">
        <v>18</v>
      </c>
      <c r="C28915">
        <v>15479</v>
      </c>
      <c r="D28915">
        <v>508881</v>
      </c>
      <c r="E28915" s="31">
        <v>15347</v>
      </c>
      <c r="F28915">
        <v>117</v>
      </c>
      <c r="G28915" s="31">
        <v>15</v>
      </c>
      <c r="H28915" s="31">
        <v>0</v>
      </c>
    </row>
    <row r="28916" spans="1:8">
      <c r="A28916" s="32">
        <v>44523</v>
      </c>
      <c r="B28916" s="1" t="s">
        <v>19</v>
      </c>
      <c r="C28916">
        <v>16847</v>
      </c>
      <c r="D28916">
        <v>326720</v>
      </c>
      <c r="E28916" s="31">
        <v>16647</v>
      </c>
      <c r="F28916">
        <v>176</v>
      </c>
      <c r="G28916" s="31">
        <v>24</v>
      </c>
      <c r="H28916" s="31">
        <v>1</v>
      </c>
    </row>
    <row r="28917" spans="1:8">
      <c r="A28917" s="32">
        <v>44523</v>
      </c>
      <c r="B28917" s="1" t="s">
        <v>20</v>
      </c>
      <c r="C28917">
        <v>115791</v>
      </c>
      <c r="D28917">
        <v>1567814</v>
      </c>
      <c r="E28917" s="31">
        <v>114650</v>
      </c>
      <c r="F28917">
        <v>1056</v>
      </c>
      <c r="G28917" s="31">
        <v>85</v>
      </c>
      <c r="H28917" s="31">
        <v>8</v>
      </c>
    </row>
    <row r="28918" spans="1:8">
      <c r="A28918" s="32">
        <v>44523</v>
      </c>
      <c r="B28918" s="1" t="s">
        <v>21</v>
      </c>
      <c r="C28918">
        <v>100447</v>
      </c>
      <c r="D28918">
        <v>1169512</v>
      </c>
      <c r="E28918" s="31">
        <v>99375</v>
      </c>
      <c r="F28918">
        <v>1028</v>
      </c>
      <c r="G28918" s="31">
        <v>42</v>
      </c>
      <c r="H28918" s="31">
        <v>0</v>
      </c>
    </row>
    <row r="28919" spans="1:8">
      <c r="A28919" s="32">
        <v>44523</v>
      </c>
      <c r="B28919" s="1" t="s">
        <v>22</v>
      </c>
      <c r="C28919">
        <v>382112</v>
      </c>
      <c r="D28919">
        <v>3949570</v>
      </c>
      <c r="E28919" s="31">
        <v>378778</v>
      </c>
      <c r="F28919">
        <v>3164</v>
      </c>
      <c r="G28919" s="31">
        <v>170</v>
      </c>
      <c r="H28919" s="31">
        <v>8</v>
      </c>
    </row>
    <row r="28920" spans="1:8">
      <c r="A28920" s="32">
        <v>44523</v>
      </c>
      <c r="B28920" s="1" t="s">
        <v>23</v>
      </c>
      <c r="C28920">
        <v>169208</v>
      </c>
      <c r="D28920">
        <v>1732866</v>
      </c>
      <c r="E28920" s="31">
        <v>167771</v>
      </c>
      <c r="F28920">
        <v>1312</v>
      </c>
      <c r="G28920" s="31">
        <v>125</v>
      </c>
      <c r="H28920" s="31">
        <v>5</v>
      </c>
    </row>
    <row r="28921" spans="1:8">
      <c r="A28921" s="32">
        <v>44523</v>
      </c>
      <c r="B28921" s="1" t="s">
        <v>24</v>
      </c>
      <c r="C28921">
        <v>8017</v>
      </c>
      <c r="D28921">
        <v>306055</v>
      </c>
      <c r="E28921" s="31">
        <v>7943</v>
      </c>
      <c r="F28921">
        <v>61</v>
      </c>
      <c r="G28921" s="31">
        <v>13</v>
      </c>
      <c r="H28921" s="31">
        <v>0</v>
      </c>
    </row>
    <row r="28922" spans="1:8">
      <c r="A28922" s="32">
        <v>44523</v>
      </c>
      <c r="B28922" s="1" t="s">
        <v>25</v>
      </c>
      <c r="C28922">
        <v>4867</v>
      </c>
      <c r="D28922">
        <v>124875</v>
      </c>
      <c r="E28922" s="31">
        <v>4815</v>
      </c>
      <c r="F28922">
        <v>52</v>
      </c>
      <c r="G28922" s="31">
        <v>0</v>
      </c>
      <c r="H28922" s="31">
        <v>0</v>
      </c>
    </row>
    <row r="28923" spans="1:8">
      <c r="A28923" s="32">
        <v>44523</v>
      </c>
      <c r="B28923" s="1" t="s">
        <v>26</v>
      </c>
      <c r="C28923">
        <v>7968</v>
      </c>
      <c r="D28923">
        <v>205937</v>
      </c>
      <c r="E28923" s="31">
        <v>7817</v>
      </c>
      <c r="F28923">
        <v>129</v>
      </c>
      <c r="G28923" s="31">
        <v>0</v>
      </c>
      <c r="H28923" s="31">
        <v>0</v>
      </c>
    </row>
    <row r="28924" spans="1:8">
      <c r="A28924" s="32">
        <v>44523</v>
      </c>
      <c r="B28924" s="1" t="s">
        <v>27</v>
      </c>
      <c r="C28924">
        <v>3115</v>
      </c>
      <c r="D28924">
        <v>123413</v>
      </c>
      <c r="E28924" s="31">
        <v>3077</v>
      </c>
      <c r="F28924">
        <v>38</v>
      </c>
      <c r="G28924" s="31">
        <v>0</v>
      </c>
      <c r="H28924" s="31">
        <v>0</v>
      </c>
    </row>
    <row r="28925" spans="1:8">
      <c r="A28925" s="32">
        <v>44523</v>
      </c>
      <c r="B28925" s="1" t="s">
        <v>28</v>
      </c>
      <c r="C28925">
        <v>5155</v>
      </c>
      <c r="D28925">
        <v>126115</v>
      </c>
      <c r="E28925" s="31">
        <v>5126</v>
      </c>
      <c r="F28925">
        <v>29</v>
      </c>
      <c r="G28925" s="31">
        <v>0</v>
      </c>
      <c r="H28925" s="31">
        <v>0</v>
      </c>
    </row>
    <row r="28926" spans="1:8">
      <c r="A28926" s="32">
        <v>44523</v>
      </c>
      <c r="B28926" s="1" t="s">
        <v>29</v>
      </c>
      <c r="C28926">
        <v>8883</v>
      </c>
      <c r="D28926">
        <v>346750</v>
      </c>
      <c r="E28926" s="31">
        <v>8841</v>
      </c>
      <c r="F28926">
        <v>97</v>
      </c>
      <c r="G28926" s="31">
        <v>1</v>
      </c>
      <c r="H28926" s="31">
        <v>0</v>
      </c>
    </row>
    <row r="28927" spans="1:8">
      <c r="A28927" s="32">
        <v>44523</v>
      </c>
      <c r="B28927" s="1" t="s">
        <v>30</v>
      </c>
      <c r="C28927">
        <v>19242</v>
      </c>
      <c r="D28927">
        <v>447373</v>
      </c>
      <c r="E28927" s="31">
        <v>19012</v>
      </c>
      <c r="F28927">
        <v>218</v>
      </c>
      <c r="G28927" s="31">
        <v>10</v>
      </c>
      <c r="H28927" s="31">
        <v>0</v>
      </c>
    </row>
    <row r="28928" spans="1:8">
      <c r="A28928" s="32">
        <v>44523</v>
      </c>
      <c r="B28928" s="1" t="s">
        <v>31</v>
      </c>
      <c r="C28928">
        <v>26784</v>
      </c>
      <c r="D28928">
        <v>680641</v>
      </c>
      <c r="E28928" s="31">
        <v>26564</v>
      </c>
      <c r="F28928">
        <v>209</v>
      </c>
      <c r="G28928" s="31">
        <v>9</v>
      </c>
      <c r="H28928" s="31">
        <v>0</v>
      </c>
    </row>
    <row r="28929" spans="1:8">
      <c r="A28929" s="32">
        <v>44523</v>
      </c>
      <c r="B28929" s="1" t="s">
        <v>32</v>
      </c>
      <c r="C28929">
        <v>106541</v>
      </c>
      <c r="D28929">
        <v>1429215</v>
      </c>
      <c r="E28929" s="31">
        <v>105324</v>
      </c>
      <c r="F28929">
        <v>1159</v>
      </c>
      <c r="G28929" s="31">
        <v>58</v>
      </c>
      <c r="H28929" s="31">
        <v>2</v>
      </c>
    </row>
    <row r="28930" spans="1:8">
      <c r="A28930" s="32">
        <v>44523</v>
      </c>
      <c r="B28930" s="1" t="s">
        <v>33</v>
      </c>
      <c r="C28930">
        <v>14812</v>
      </c>
      <c r="D28930">
        <v>255278</v>
      </c>
      <c r="E28930" s="31">
        <v>14971</v>
      </c>
      <c r="F28930">
        <v>163</v>
      </c>
      <c r="G28930" s="31">
        <v>4</v>
      </c>
      <c r="H28930" s="31">
        <v>0</v>
      </c>
    </row>
    <row r="28931" spans="1:8">
      <c r="A28931" s="32">
        <v>44523</v>
      </c>
      <c r="B28931" s="1" t="s">
        <v>34</v>
      </c>
      <c r="C28931">
        <v>12432</v>
      </c>
      <c r="D28931">
        <v>281150</v>
      </c>
      <c r="E28931" s="31">
        <v>12315</v>
      </c>
      <c r="F28931">
        <v>104</v>
      </c>
      <c r="G28931" s="31">
        <v>13</v>
      </c>
      <c r="H28931" s="31">
        <v>0</v>
      </c>
    </row>
    <row r="28932" spans="1:8">
      <c r="A28932" s="32">
        <v>44523</v>
      </c>
      <c r="B28932" s="1" t="s">
        <v>35</v>
      </c>
      <c r="C28932">
        <v>35980</v>
      </c>
      <c r="D28932">
        <v>451341</v>
      </c>
      <c r="E28932" s="31">
        <v>35651</v>
      </c>
      <c r="F28932">
        <v>291</v>
      </c>
      <c r="G28932" s="31">
        <v>36</v>
      </c>
      <c r="H28932" s="31">
        <v>0</v>
      </c>
    </row>
    <row r="28933" spans="1:8">
      <c r="A28933" s="32">
        <v>44523</v>
      </c>
      <c r="B28933" s="1" t="s">
        <v>36</v>
      </c>
      <c r="C28933">
        <v>203045</v>
      </c>
      <c r="D28933">
        <v>3936593</v>
      </c>
      <c r="E28933" s="31">
        <v>199791</v>
      </c>
      <c r="F28933">
        <v>3062</v>
      </c>
      <c r="G28933" s="31">
        <v>192</v>
      </c>
      <c r="H28933" s="31">
        <v>20</v>
      </c>
    </row>
    <row r="28934" spans="1:8">
      <c r="A28934" s="32">
        <v>44523</v>
      </c>
      <c r="B28934" s="1" t="s">
        <v>37</v>
      </c>
      <c r="C28934">
        <v>78652</v>
      </c>
      <c r="D28934">
        <v>815058</v>
      </c>
      <c r="E28934" s="31">
        <v>77194</v>
      </c>
      <c r="F28934">
        <v>1396</v>
      </c>
      <c r="G28934" s="31">
        <v>62</v>
      </c>
      <c r="H28934" s="31">
        <v>4</v>
      </c>
    </row>
    <row r="28935" spans="1:8">
      <c r="A28935" s="32">
        <v>44523</v>
      </c>
      <c r="B28935" s="1" t="s">
        <v>38</v>
      </c>
      <c r="C28935">
        <v>15928</v>
      </c>
      <c r="D28935">
        <v>269527</v>
      </c>
      <c r="E28935" s="31">
        <v>15772</v>
      </c>
      <c r="F28935">
        <v>149</v>
      </c>
      <c r="G28935" s="31">
        <v>7</v>
      </c>
      <c r="H28935" s="31">
        <v>0</v>
      </c>
    </row>
    <row r="28936" spans="1:8">
      <c r="A28936" s="32">
        <v>44523</v>
      </c>
      <c r="B28936" s="1" t="s">
        <v>39</v>
      </c>
      <c r="C28936">
        <v>5300</v>
      </c>
      <c r="D28936">
        <v>67301</v>
      </c>
      <c r="E28936" s="31">
        <v>5132</v>
      </c>
      <c r="F28936">
        <v>62</v>
      </c>
      <c r="G28936" s="31">
        <v>1</v>
      </c>
      <c r="H28936" s="31">
        <v>0</v>
      </c>
    </row>
    <row r="28937" spans="1:8">
      <c r="A28937" s="32">
        <v>44523</v>
      </c>
      <c r="B28937" s="1" t="s">
        <v>40</v>
      </c>
      <c r="C28937">
        <v>1669</v>
      </c>
      <c r="D28937">
        <v>160069</v>
      </c>
      <c r="E28937" s="31">
        <v>1639</v>
      </c>
      <c r="F28937">
        <v>5</v>
      </c>
      <c r="G28937" s="31">
        <v>0</v>
      </c>
      <c r="H28937" s="31">
        <v>0</v>
      </c>
    </row>
    <row r="28938" spans="1:8">
      <c r="A28938" s="32">
        <v>44523</v>
      </c>
      <c r="B28938" s="1" t="s">
        <v>41</v>
      </c>
      <c r="C28938">
        <v>1731</v>
      </c>
      <c r="D28938">
        <v>60830</v>
      </c>
      <c r="E28938" s="31">
        <v>1725</v>
      </c>
      <c r="F28938">
        <v>5</v>
      </c>
      <c r="G28938" s="31">
        <v>1</v>
      </c>
      <c r="H28938" s="31">
        <v>0</v>
      </c>
    </row>
    <row r="28939" spans="1:8">
      <c r="A28939" s="32">
        <v>44523</v>
      </c>
      <c r="B28939" s="1" t="s">
        <v>42</v>
      </c>
      <c r="C28939">
        <v>15514</v>
      </c>
      <c r="D28939">
        <v>294005</v>
      </c>
      <c r="E28939" s="31">
        <v>15262</v>
      </c>
      <c r="F28939">
        <v>136</v>
      </c>
      <c r="G28939" s="31">
        <v>83</v>
      </c>
      <c r="H28939" s="31">
        <v>3</v>
      </c>
    </row>
    <row r="28940" spans="1:8">
      <c r="A28940" s="32">
        <v>44523</v>
      </c>
      <c r="B28940" s="1" t="s">
        <v>43</v>
      </c>
      <c r="C28940">
        <v>22152</v>
      </c>
      <c r="D28940">
        <v>953127</v>
      </c>
      <c r="E28940" s="31">
        <v>21938</v>
      </c>
      <c r="F28940">
        <v>202</v>
      </c>
      <c r="G28940" s="31">
        <v>12</v>
      </c>
      <c r="H28940" s="31">
        <v>0</v>
      </c>
    </row>
    <row r="28941" spans="1:8">
      <c r="A28941" s="32">
        <v>44523</v>
      </c>
      <c r="B28941" s="1" t="s">
        <v>44</v>
      </c>
      <c r="C28941">
        <v>5788</v>
      </c>
      <c r="D28941">
        <v>202677</v>
      </c>
      <c r="E28941" s="31">
        <v>5691</v>
      </c>
      <c r="F28941">
        <v>93</v>
      </c>
      <c r="G28941" s="31">
        <v>4</v>
      </c>
      <c r="H28941" s="31">
        <v>0</v>
      </c>
    </row>
    <row r="28942" spans="1:8">
      <c r="A28942" s="32">
        <v>44523</v>
      </c>
      <c r="B28942" s="1" t="s">
        <v>45</v>
      </c>
      <c r="C28942">
        <v>3291</v>
      </c>
      <c r="D28942">
        <v>111716</v>
      </c>
      <c r="E28942" s="31">
        <v>3224</v>
      </c>
      <c r="F28942">
        <v>66</v>
      </c>
      <c r="G28942" s="31">
        <v>1</v>
      </c>
      <c r="H28942" s="31">
        <v>0</v>
      </c>
    </row>
    <row r="28943" spans="1:8">
      <c r="A28943" s="32">
        <v>44523</v>
      </c>
      <c r="B28943" s="1" t="s">
        <v>46</v>
      </c>
      <c r="C28943">
        <v>4705</v>
      </c>
      <c r="D28943">
        <v>138858</v>
      </c>
      <c r="E28943" s="31">
        <v>4666</v>
      </c>
      <c r="F28943">
        <v>38</v>
      </c>
      <c r="G28943" s="31">
        <v>0</v>
      </c>
      <c r="H28943" s="31">
        <v>0</v>
      </c>
    </row>
    <row r="28944" spans="1:8">
      <c r="A28944" s="32">
        <v>44523</v>
      </c>
      <c r="B28944" s="1" t="s">
        <v>47</v>
      </c>
      <c r="C28944">
        <v>5410</v>
      </c>
      <c r="D28944">
        <v>165561</v>
      </c>
      <c r="E28944" s="31">
        <v>5326</v>
      </c>
      <c r="F28944">
        <v>82</v>
      </c>
      <c r="G28944" s="31">
        <v>2</v>
      </c>
      <c r="H28944" s="31">
        <v>0</v>
      </c>
    </row>
    <row r="28945" spans="1:8">
      <c r="A28945" s="32">
        <v>44523</v>
      </c>
      <c r="B28945" s="1" t="s">
        <v>48</v>
      </c>
      <c r="C28945">
        <v>4167</v>
      </c>
      <c r="D28945">
        <v>105447</v>
      </c>
      <c r="E28945" s="31">
        <v>4134</v>
      </c>
      <c r="F28945">
        <v>33</v>
      </c>
      <c r="G28945" s="31">
        <v>0</v>
      </c>
      <c r="H28945" s="31">
        <v>0</v>
      </c>
    </row>
    <row r="28946" spans="1:8">
      <c r="A28946" s="32">
        <v>44523</v>
      </c>
      <c r="B28946" s="1" t="s">
        <v>49</v>
      </c>
      <c r="C28946">
        <v>74580</v>
      </c>
      <c r="D28946">
        <v>1355648</v>
      </c>
      <c r="E28946" s="31">
        <v>73874</v>
      </c>
      <c r="F28946">
        <v>623</v>
      </c>
      <c r="G28946" s="31">
        <v>72</v>
      </c>
      <c r="H28946" s="31">
        <v>4</v>
      </c>
    </row>
    <row r="28947" spans="1:8">
      <c r="A28947" s="32">
        <v>44523</v>
      </c>
      <c r="B28947" s="1" t="s">
        <v>50</v>
      </c>
      <c r="C28947">
        <v>5866</v>
      </c>
      <c r="D28947">
        <v>113966</v>
      </c>
      <c r="E28947" s="31">
        <v>5889</v>
      </c>
      <c r="F28947">
        <v>30</v>
      </c>
      <c r="G28947" s="31">
        <v>2</v>
      </c>
      <c r="H28947" s="31">
        <v>0</v>
      </c>
    </row>
    <row r="28948" spans="1:8">
      <c r="A28948" s="32">
        <v>44523</v>
      </c>
      <c r="B28948" s="1" t="s">
        <v>51</v>
      </c>
      <c r="C28948">
        <v>6119</v>
      </c>
      <c r="D28948">
        <v>194173</v>
      </c>
      <c r="E28948" s="31">
        <v>6045</v>
      </c>
      <c r="F28948">
        <v>73</v>
      </c>
      <c r="G28948" s="31">
        <v>1</v>
      </c>
      <c r="H28948" s="31">
        <v>0</v>
      </c>
    </row>
    <row r="28949" spans="1:8">
      <c r="A28949" s="32">
        <v>44523</v>
      </c>
      <c r="B28949" s="1" t="s">
        <v>52</v>
      </c>
      <c r="C28949">
        <v>14395</v>
      </c>
      <c r="D28949">
        <v>124612</v>
      </c>
      <c r="E28949" s="31">
        <v>14259</v>
      </c>
      <c r="F28949">
        <v>136</v>
      </c>
      <c r="G28949" s="31">
        <v>0</v>
      </c>
      <c r="H28949" s="31">
        <v>0</v>
      </c>
    </row>
    <row r="28950" spans="1:8">
      <c r="A28950" s="32">
        <v>44523</v>
      </c>
      <c r="B28950" s="1" t="s">
        <v>53</v>
      </c>
      <c r="C28950">
        <v>8186</v>
      </c>
      <c r="D28950">
        <v>289000</v>
      </c>
      <c r="E28950" s="31">
        <v>8102</v>
      </c>
      <c r="F28950">
        <v>84</v>
      </c>
      <c r="G28950" s="31">
        <v>0</v>
      </c>
      <c r="H28950" s="31">
        <v>0</v>
      </c>
    </row>
    <row r="28951" spans="1:8">
      <c r="A28951" s="32">
        <v>44523</v>
      </c>
      <c r="B28951" s="1" t="s">
        <v>54</v>
      </c>
      <c r="C28951">
        <v>6151</v>
      </c>
      <c r="D28951">
        <v>73041</v>
      </c>
      <c r="E28951" s="31">
        <v>6094</v>
      </c>
      <c r="F28951">
        <v>41</v>
      </c>
      <c r="G28951" s="31">
        <v>0</v>
      </c>
      <c r="H28951" s="31">
        <v>0</v>
      </c>
    </row>
    <row r="28952" spans="1:8">
      <c r="A28952" s="32">
        <v>44523</v>
      </c>
      <c r="B28952" s="1" t="s">
        <v>55</v>
      </c>
      <c r="C28952">
        <v>9103</v>
      </c>
      <c r="D28952">
        <v>173657</v>
      </c>
      <c r="E28952" s="31">
        <v>9036</v>
      </c>
      <c r="F28952">
        <v>66</v>
      </c>
      <c r="G28952" s="31">
        <v>1</v>
      </c>
      <c r="H28952" s="31">
        <v>0</v>
      </c>
    </row>
    <row r="28953" spans="1:8">
      <c r="A28953" s="32">
        <v>44523</v>
      </c>
      <c r="B28953" s="1" t="s">
        <v>56</v>
      </c>
      <c r="C28953">
        <v>50302</v>
      </c>
      <c r="D28953">
        <v>419727</v>
      </c>
      <c r="E28953" s="31">
        <v>49898</v>
      </c>
      <c r="F28953">
        <v>398</v>
      </c>
      <c r="G28953" s="31">
        <v>12</v>
      </c>
      <c r="H28953" s="31">
        <v>0</v>
      </c>
    </row>
    <row r="28954" spans="1:8">
      <c r="A28954" s="32">
        <v>44524</v>
      </c>
      <c r="B28954" s="1" t="s">
        <v>7</v>
      </c>
      <c r="C28954">
        <v>61086</v>
      </c>
      <c r="D28954">
        <v>1206260</v>
      </c>
      <c r="E28954" s="31">
        <v>59441</v>
      </c>
      <c r="F28954">
        <v>1472</v>
      </c>
      <c r="G28954" s="31">
        <v>174</v>
      </c>
      <c r="H28954" s="31">
        <v>2</v>
      </c>
    </row>
    <row r="28955" spans="1:8">
      <c r="A28955" s="32">
        <v>44524</v>
      </c>
      <c r="B28955" s="1" t="s">
        <v>11</v>
      </c>
      <c r="C28955">
        <v>5897</v>
      </c>
      <c r="D28955">
        <v>99153</v>
      </c>
      <c r="E28955" s="31">
        <v>5859</v>
      </c>
      <c r="F28955">
        <v>38</v>
      </c>
      <c r="G28955" s="31">
        <v>0</v>
      </c>
      <c r="H28955" s="31">
        <v>0</v>
      </c>
    </row>
    <row r="28956" spans="1:8">
      <c r="A28956" s="32">
        <v>44524</v>
      </c>
      <c r="B28956" s="1" t="s">
        <v>12</v>
      </c>
      <c r="C28956">
        <v>3487</v>
      </c>
      <c r="D28956">
        <v>130337</v>
      </c>
      <c r="E28956" s="31">
        <v>3434</v>
      </c>
      <c r="F28956">
        <v>53</v>
      </c>
      <c r="G28956" s="31">
        <v>0</v>
      </c>
      <c r="H28956" s="31">
        <v>0</v>
      </c>
    </row>
    <row r="28957" spans="1:8">
      <c r="A28957" s="32">
        <v>44524</v>
      </c>
      <c r="B28957" s="1" t="s">
        <v>13</v>
      </c>
      <c r="C28957">
        <v>16278</v>
      </c>
      <c r="D28957">
        <v>255567</v>
      </c>
      <c r="E28957" s="31">
        <v>16157</v>
      </c>
      <c r="F28957">
        <v>118</v>
      </c>
      <c r="G28957" s="31">
        <v>3</v>
      </c>
      <c r="H28957" s="31">
        <v>0</v>
      </c>
    </row>
    <row r="28958" spans="1:8">
      <c r="A28958" s="32">
        <v>44524</v>
      </c>
      <c r="B28958" s="1" t="s">
        <v>14</v>
      </c>
      <c r="C28958">
        <v>1925</v>
      </c>
      <c r="D28958">
        <v>27377</v>
      </c>
      <c r="E28958" s="31">
        <v>1898</v>
      </c>
      <c r="F28958">
        <v>27</v>
      </c>
      <c r="G28958" s="31">
        <v>0</v>
      </c>
      <c r="H28958" s="31">
        <v>0</v>
      </c>
    </row>
    <row r="28959" spans="1:8">
      <c r="A28959" s="32">
        <v>44524</v>
      </c>
      <c r="B28959" s="1" t="s">
        <v>15</v>
      </c>
      <c r="C28959">
        <v>3555</v>
      </c>
      <c r="D28959">
        <v>108187</v>
      </c>
      <c r="E28959" s="31">
        <v>3495</v>
      </c>
      <c r="F28959">
        <v>56</v>
      </c>
      <c r="G28959" s="31">
        <v>4</v>
      </c>
      <c r="H28959" s="31">
        <v>0</v>
      </c>
    </row>
    <row r="28960" spans="1:8">
      <c r="A28960" s="32">
        <v>44524</v>
      </c>
      <c r="B28960" s="1" t="s">
        <v>16</v>
      </c>
      <c r="C28960">
        <v>9487</v>
      </c>
      <c r="D28960">
        <v>445783</v>
      </c>
      <c r="E28960" s="31">
        <v>9309</v>
      </c>
      <c r="F28960">
        <v>176</v>
      </c>
      <c r="G28960" s="31">
        <v>2</v>
      </c>
      <c r="H28960" s="31">
        <v>1</v>
      </c>
    </row>
    <row r="28961" spans="1:8">
      <c r="A28961" s="32">
        <v>44524</v>
      </c>
      <c r="B28961" s="1" t="s">
        <v>17</v>
      </c>
      <c r="C28961">
        <v>24447</v>
      </c>
      <c r="D28961">
        <v>40552</v>
      </c>
      <c r="E28961" s="31">
        <v>24215</v>
      </c>
      <c r="F28961">
        <v>220</v>
      </c>
      <c r="G28961" s="31">
        <v>12</v>
      </c>
      <c r="H28961" s="31">
        <v>0</v>
      </c>
    </row>
    <row r="28962" spans="1:8">
      <c r="A28962" s="32">
        <v>44524</v>
      </c>
      <c r="B28962" s="1" t="s">
        <v>18</v>
      </c>
      <c r="C28962">
        <v>15479</v>
      </c>
      <c r="D28962">
        <v>509712</v>
      </c>
      <c r="E28962" s="31">
        <v>15349</v>
      </c>
      <c r="F28962">
        <v>117</v>
      </c>
      <c r="G28962" s="31">
        <v>13</v>
      </c>
      <c r="H28962" s="31">
        <v>0</v>
      </c>
    </row>
    <row r="28963" spans="1:8">
      <c r="A28963" s="32">
        <v>44524</v>
      </c>
      <c r="B28963" s="1" t="s">
        <v>19</v>
      </c>
      <c r="C28963">
        <v>16848</v>
      </c>
      <c r="D28963">
        <v>327971</v>
      </c>
      <c r="E28963" s="31">
        <v>16649</v>
      </c>
      <c r="F28963">
        <v>176</v>
      </c>
      <c r="G28963" s="31">
        <v>23</v>
      </c>
      <c r="H28963" s="31">
        <v>1</v>
      </c>
    </row>
    <row r="28964" spans="1:8">
      <c r="A28964" s="32">
        <v>44524</v>
      </c>
      <c r="B28964" s="1" t="s">
        <v>20</v>
      </c>
      <c r="C28964">
        <v>115794</v>
      </c>
      <c r="D28964">
        <v>1570255</v>
      </c>
      <c r="E28964" s="31">
        <v>114653</v>
      </c>
      <c r="F28964">
        <v>1056</v>
      </c>
      <c r="G28964" s="31">
        <v>85</v>
      </c>
      <c r="H28964" s="31">
        <v>8</v>
      </c>
    </row>
    <row r="28965" spans="1:8">
      <c r="A28965" s="32">
        <v>44524</v>
      </c>
      <c r="B28965" s="1" t="s">
        <v>21</v>
      </c>
      <c r="C28965">
        <v>100449</v>
      </c>
      <c r="D28965">
        <v>1170697</v>
      </c>
      <c r="E28965" s="31">
        <v>99382</v>
      </c>
      <c r="F28965">
        <v>1028</v>
      </c>
      <c r="G28965" s="31">
        <v>37</v>
      </c>
      <c r="H28965" s="31">
        <v>0</v>
      </c>
    </row>
    <row r="28966" spans="1:8">
      <c r="A28966" s="32">
        <v>44524</v>
      </c>
      <c r="B28966" s="1" t="s">
        <v>22</v>
      </c>
      <c r="C28966">
        <v>382117</v>
      </c>
      <c r="D28966">
        <v>3960045</v>
      </c>
      <c r="E28966" s="31">
        <v>378793</v>
      </c>
      <c r="F28966">
        <v>3164</v>
      </c>
      <c r="G28966" s="31">
        <v>160</v>
      </c>
      <c r="H28966" s="31">
        <v>8</v>
      </c>
    </row>
    <row r="28967" spans="1:8">
      <c r="A28967" s="32">
        <v>44524</v>
      </c>
      <c r="B28967" s="1" t="s">
        <v>23</v>
      </c>
      <c r="C28967">
        <v>169220</v>
      </c>
      <c r="D28967">
        <v>1736853</v>
      </c>
      <c r="E28967" s="31">
        <v>167785</v>
      </c>
      <c r="F28967">
        <v>1312</v>
      </c>
      <c r="G28967" s="31">
        <v>123</v>
      </c>
      <c r="H28967" s="31">
        <v>5</v>
      </c>
    </row>
    <row r="28968" spans="1:8">
      <c r="A28968" s="32">
        <v>44524</v>
      </c>
      <c r="B28968" s="1" t="s">
        <v>24</v>
      </c>
      <c r="C28968">
        <v>8018</v>
      </c>
      <c r="D28968">
        <v>306706</v>
      </c>
      <c r="E28968" s="31">
        <v>7945</v>
      </c>
      <c r="F28968">
        <v>61</v>
      </c>
      <c r="G28968" s="31">
        <v>11</v>
      </c>
      <c r="H28968" s="31">
        <v>0</v>
      </c>
    </row>
    <row r="28969" spans="1:8">
      <c r="A28969" s="32">
        <v>44524</v>
      </c>
      <c r="B28969" s="1" t="s">
        <v>25</v>
      </c>
      <c r="C28969">
        <v>4867</v>
      </c>
      <c r="D28969">
        <v>125242</v>
      </c>
      <c r="E28969" s="31">
        <v>4815</v>
      </c>
      <c r="F28969">
        <v>52</v>
      </c>
      <c r="G28969" s="31">
        <v>0</v>
      </c>
      <c r="H28969" s="31">
        <v>0</v>
      </c>
    </row>
    <row r="28970" spans="1:8">
      <c r="A28970" s="32">
        <v>44524</v>
      </c>
      <c r="B28970" s="1" t="s">
        <v>26</v>
      </c>
      <c r="C28970">
        <v>7968</v>
      </c>
      <c r="D28970">
        <v>205945</v>
      </c>
      <c r="E28970" s="31">
        <v>7817</v>
      </c>
      <c r="F28970">
        <v>129</v>
      </c>
      <c r="G28970" s="31">
        <v>0</v>
      </c>
      <c r="H28970" s="31">
        <v>0</v>
      </c>
    </row>
    <row r="28971" spans="1:8">
      <c r="A28971" s="32">
        <v>44524</v>
      </c>
      <c r="B28971" s="1" t="s">
        <v>27</v>
      </c>
      <c r="C28971">
        <v>3115</v>
      </c>
      <c r="D28971">
        <v>123430</v>
      </c>
      <c r="E28971" s="31">
        <v>3077</v>
      </c>
      <c r="F28971">
        <v>38</v>
      </c>
      <c r="G28971" s="31">
        <v>0</v>
      </c>
      <c r="H28971" s="31">
        <v>0</v>
      </c>
    </row>
    <row r="28972" spans="1:8">
      <c r="A28972" s="32">
        <v>44524</v>
      </c>
      <c r="B28972" s="1" t="s">
        <v>28</v>
      </c>
      <c r="C28972">
        <v>5156</v>
      </c>
      <c r="D28972">
        <v>126115</v>
      </c>
      <c r="E28972" s="31">
        <v>5126</v>
      </c>
      <c r="F28972">
        <v>29</v>
      </c>
      <c r="G28972" s="31">
        <v>1</v>
      </c>
      <c r="H28972" s="31">
        <v>0</v>
      </c>
    </row>
    <row r="28973" spans="1:8">
      <c r="A28973" s="32">
        <v>44524</v>
      </c>
      <c r="B28973" s="1" t="s">
        <v>29</v>
      </c>
      <c r="C28973">
        <v>8883</v>
      </c>
      <c r="D28973">
        <v>348485</v>
      </c>
      <c r="E28973" s="31">
        <v>8841</v>
      </c>
      <c r="F28973">
        <v>97</v>
      </c>
      <c r="G28973" s="31">
        <v>1</v>
      </c>
      <c r="H28973" s="31">
        <v>0</v>
      </c>
    </row>
    <row r="28974" spans="1:8">
      <c r="A28974" s="32">
        <v>44524</v>
      </c>
      <c r="B28974" s="1" t="s">
        <v>30</v>
      </c>
      <c r="C28974">
        <v>19244</v>
      </c>
      <c r="D28974">
        <v>447373</v>
      </c>
      <c r="E28974" s="31">
        <v>19014</v>
      </c>
      <c r="F28974">
        <v>218</v>
      </c>
      <c r="G28974" s="31">
        <v>10</v>
      </c>
      <c r="H28974" s="31">
        <v>0</v>
      </c>
    </row>
    <row r="28975" spans="1:8">
      <c r="A28975" s="32">
        <v>44524</v>
      </c>
      <c r="B28975" s="1" t="s">
        <v>31</v>
      </c>
      <c r="C28975">
        <v>26784</v>
      </c>
      <c r="D28975">
        <v>683076</v>
      </c>
      <c r="E28975" s="31">
        <v>26566</v>
      </c>
      <c r="F28975">
        <v>209</v>
      </c>
      <c r="G28975" s="31">
        <v>8</v>
      </c>
      <c r="H28975" s="31">
        <v>0</v>
      </c>
    </row>
    <row r="28976" spans="1:8">
      <c r="A28976" s="32">
        <v>44524</v>
      </c>
      <c r="B28976" s="1" t="s">
        <v>32</v>
      </c>
      <c r="C28976">
        <v>106550</v>
      </c>
      <c r="D28976">
        <v>1435200</v>
      </c>
      <c r="E28976" s="31">
        <v>105325</v>
      </c>
      <c r="F28976">
        <v>1159</v>
      </c>
      <c r="G28976" s="31">
        <v>66</v>
      </c>
      <c r="H28976" s="31">
        <v>2</v>
      </c>
    </row>
    <row r="28977" spans="1:8">
      <c r="A28977" s="32">
        <v>44524</v>
      </c>
      <c r="B28977" s="1" t="s">
        <v>33</v>
      </c>
      <c r="C28977">
        <v>14812</v>
      </c>
      <c r="D28977">
        <v>255278</v>
      </c>
      <c r="E28977" s="31">
        <v>14972</v>
      </c>
      <c r="F28977">
        <v>163</v>
      </c>
      <c r="G28977" s="31">
        <v>3</v>
      </c>
      <c r="H28977" s="31">
        <v>0</v>
      </c>
    </row>
    <row r="28978" spans="1:8">
      <c r="A28978" s="32">
        <v>44524</v>
      </c>
      <c r="B28978" s="1" t="s">
        <v>34</v>
      </c>
      <c r="C28978">
        <v>12432</v>
      </c>
      <c r="D28978">
        <v>281627</v>
      </c>
      <c r="E28978" s="31">
        <v>12315</v>
      </c>
      <c r="F28978">
        <v>104</v>
      </c>
      <c r="G28978" s="31">
        <v>13</v>
      </c>
      <c r="H28978" s="31">
        <v>0</v>
      </c>
    </row>
    <row r="28979" spans="1:8">
      <c r="A28979" s="32">
        <v>44524</v>
      </c>
      <c r="B28979" s="1" t="s">
        <v>35</v>
      </c>
      <c r="C28979">
        <v>35985</v>
      </c>
      <c r="D28979">
        <v>451454</v>
      </c>
      <c r="E28979" s="31">
        <v>35654</v>
      </c>
      <c r="F28979">
        <v>291</v>
      </c>
      <c r="G28979" s="31">
        <v>35</v>
      </c>
      <c r="H28979" s="31">
        <v>0</v>
      </c>
    </row>
    <row r="28980" spans="1:8">
      <c r="A28980" s="32">
        <v>44524</v>
      </c>
      <c r="B28980" s="1" t="s">
        <v>36</v>
      </c>
      <c r="C28980">
        <v>203054</v>
      </c>
      <c r="D28980">
        <v>3946823</v>
      </c>
      <c r="E28980" s="31">
        <v>199810</v>
      </c>
      <c r="F28980">
        <v>3062</v>
      </c>
      <c r="G28980" s="31">
        <v>182</v>
      </c>
      <c r="H28980" s="31">
        <v>20</v>
      </c>
    </row>
    <row r="28981" spans="1:8">
      <c r="A28981" s="32">
        <v>44524</v>
      </c>
      <c r="B28981" s="1" t="s">
        <v>37</v>
      </c>
      <c r="C28981">
        <v>78658</v>
      </c>
      <c r="D28981">
        <v>816270</v>
      </c>
      <c r="E28981" s="31">
        <v>77195</v>
      </c>
      <c r="F28981">
        <v>1396</v>
      </c>
      <c r="G28981" s="31">
        <v>67</v>
      </c>
      <c r="H28981" s="31">
        <v>4</v>
      </c>
    </row>
    <row r="28982" spans="1:8">
      <c r="A28982" s="32">
        <v>44524</v>
      </c>
      <c r="B28982" s="1" t="s">
        <v>38</v>
      </c>
      <c r="C28982">
        <v>15928</v>
      </c>
      <c r="D28982">
        <v>270165</v>
      </c>
      <c r="E28982" s="31">
        <v>15773</v>
      </c>
      <c r="F28982">
        <v>149</v>
      </c>
      <c r="G28982" s="31">
        <v>6</v>
      </c>
      <c r="H28982" s="31">
        <v>0</v>
      </c>
    </row>
    <row r="28983" spans="1:8">
      <c r="A28983" s="32">
        <v>44524</v>
      </c>
      <c r="B28983" s="1" t="s">
        <v>39</v>
      </c>
      <c r="C28983">
        <v>5300</v>
      </c>
      <c r="D28983">
        <v>67305</v>
      </c>
      <c r="E28983" s="31">
        <v>5132</v>
      </c>
      <c r="F28983">
        <v>62</v>
      </c>
      <c r="G28983" s="31">
        <v>1</v>
      </c>
      <c r="H28983" s="31">
        <v>0</v>
      </c>
    </row>
    <row r="28984" spans="1:8">
      <c r="A28984" s="32">
        <v>44524</v>
      </c>
      <c r="B28984" s="1" t="s">
        <v>40</v>
      </c>
      <c r="C28984">
        <v>1669</v>
      </c>
      <c r="D28984">
        <v>160071</v>
      </c>
      <c r="E28984" s="31">
        <v>1639</v>
      </c>
      <c r="F28984">
        <v>5</v>
      </c>
      <c r="G28984" s="31">
        <v>0</v>
      </c>
      <c r="H28984" s="31">
        <v>0</v>
      </c>
    </row>
    <row r="28985" spans="1:8">
      <c r="A28985" s="32">
        <v>44524</v>
      </c>
      <c r="B28985" s="1" t="s">
        <v>41</v>
      </c>
      <c r="C28985">
        <v>1732</v>
      </c>
      <c r="D28985">
        <v>60830</v>
      </c>
      <c r="E28985" s="31">
        <v>1725</v>
      </c>
      <c r="F28985">
        <v>5</v>
      </c>
      <c r="G28985" s="31">
        <v>2</v>
      </c>
      <c r="H28985" s="31">
        <v>0</v>
      </c>
    </row>
    <row r="28986" spans="1:8">
      <c r="A28986" s="32">
        <v>44524</v>
      </c>
      <c r="B28986" s="1" t="s">
        <v>42</v>
      </c>
      <c r="C28986">
        <v>15519</v>
      </c>
      <c r="D28986">
        <v>294005</v>
      </c>
      <c r="E28986" s="31">
        <v>15262</v>
      </c>
      <c r="F28986">
        <v>136</v>
      </c>
      <c r="G28986" s="31">
        <v>83</v>
      </c>
      <c r="H28986" s="31">
        <v>3</v>
      </c>
    </row>
    <row r="28987" spans="1:8">
      <c r="A28987" s="32">
        <v>44524</v>
      </c>
      <c r="B28987" s="1" t="s">
        <v>43</v>
      </c>
      <c r="C28987">
        <v>22153</v>
      </c>
      <c r="D28987">
        <v>955323</v>
      </c>
      <c r="E28987" s="31">
        <v>21939</v>
      </c>
      <c r="F28987">
        <v>202</v>
      </c>
      <c r="G28987" s="31">
        <v>12</v>
      </c>
      <c r="H28987" s="31">
        <v>0</v>
      </c>
    </row>
    <row r="28988" spans="1:8">
      <c r="A28988" s="32">
        <v>44524</v>
      </c>
      <c r="B28988" s="1" t="s">
        <v>44</v>
      </c>
      <c r="C28988">
        <v>5788</v>
      </c>
      <c r="D28988">
        <v>204869</v>
      </c>
      <c r="E28988" s="31">
        <v>5692</v>
      </c>
      <c r="F28988">
        <v>93</v>
      </c>
      <c r="G28988" s="31">
        <v>3</v>
      </c>
      <c r="H28988" s="31">
        <v>0</v>
      </c>
    </row>
    <row r="28989" spans="1:8">
      <c r="A28989" s="32">
        <v>44524</v>
      </c>
      <c r="B28989" s="1" t="s">
        <v>45</v>
      </c>
      <c r="C28989">
        <v>3291</v>
      </c>
      <c r="D28989">
        <v>111768</v>
      </c>
      <c r="E28989" s="31">
        <v>3224</v>
      </c>
      <c r="F28989">
        <v>66</v>
      </c>
      <c r="G28989" s="31">
        <v>1</v>
      </c>
      <c r="H28989" s="31">
        <v>0</v>
      </c>
    </row>
    <row r="28990" spans="1:8">
      <c r="A28990" s="32">
        <v>44524</v>
      </c>
      <c r="B28990" s="1" t="s">
        <v>46</v>
      </c>
      <c r="C28990">
        <v>4705</v>
      </c>
      <c r="D28990">
        <v>138947</v>
      </c>
      <c r="E28990" s="31">
        <v>4666</v>
      </c>
      <c r="F28990">
        <v>38</v>
      </c>
      <c r="G28990" s="31">
        <v>0</v>
      </c>
      <c r="H28990" s="31">
        <v>0</v>
      </c>
    </row>
    <row r="28991" spans="1:8">
      <c r="A28991" s="32">
        <v>44524</v>
      </c>
      <c r="B28991" s="1" t="s">
        <v>47</v>
      </c>
      <c r="C28991">
        <v>5410</v>
      </c>
      <c r="D28991">
        <v>165692</v>
      </c>
      <c r="E28991" s="31">
        <v>5326</v>
      </c>
      <c r="F28991">
        <v>82</v>
      </c>
      <c r="G28991" s="31">
        <v>2</v>
      </c>
      <c r="H28991" s="31">
        <v>0</v>
      </c>
    </row>
    <row r="28992" spans="1:8">
      <c r="A28992" s="32">
        <v>44524</v>
      </c>
      <c r="B28992" s="1" t="s">
        <v>48</v>
      </c>
      <c r="C28992">
        <v>4167</v>
      </c>
      <c r="D28992">
        <v>105447</v>
      </c>
      <c r="E28992" s="31">
        <v>4134</v>
      </c>
      <c r="F28992">
        <v>33</v>
      </c>
      <c r="G28992" s="31">
        <v>0</v>
      </c>
      <c r="H28992" s="31">
        <v>0</v>
      </c>
    </row>
    <row r="28993" spans="1:8">
      <c r="A28993" s="32">
        <v>44524</v>
      </c>
      <c r="B28993" s="1" t="s">
        <v>49</v>
      </c>
      <c r="C28993">
        <v>74583</v>
      </c>
      <c r="D28993">
        <v>1357365</v>
      </c>
      <c r="E28993" s="31">
        <v>73880</v>
      </c>
      <c r="F28993">
        <v>624</v>
      </c>
      <c r="G28993" s="31">
        <v>77</v>
      </c>
      <c r="H28993" s="31">
        <v>4</v>
      </c>
    </row>
    <row r="28994" spans="1:8">
      <c r="A28994" s="32">
        <v>44524</v>
      </c>
      <c r="B28994" s="1" t="s">
        <v>50</v>
      </c>
      <c r="C28994">
        <v>5866</v>
      </c>
      <c r="D28994">
        <v>114087</v>
      </c>
      <c r="E28994" s="31">
        <v>5889</v>
      </c>
      <c r="F28994">
        <v>30</v>
      </c>
      <c r="G28994" s="31">
        <v>2</v>
      </c>
      <c r="H28994" s="31">
        <v>0</v>
      </c>
    </row>
    <row r="28995" spans="1:8">
      <c r="A28995" s="32">
        <v>44524</v>
      </c>
      <c r="B28995" s="1" t="s">
        <v>51</v>
      </c>
      <c r="C28995">
        <v>6119</v>
      </c>
      <c r="D28995">
        <v>194310</v>
      </c>
      <c r="E28995" s="31">
        <v>6045</v>
      </c>
      <c r="F28995">
        <v>73</v>
      </c>
      <c r="G28995" s="31">
        <v>1</v>
      </c>
      <c r="H28995" s="31">
        <v>0</v>
      </c>
    </row>
    <row r="28996" spans="1:8">
      <c r="A28996" s="32">
        <v>44524</v>
      </c>
      <c r="B28996" s="1" t="s">
        <v>52</v>
      </c>
      <c r="C28996">
        <v>14395</v>
      </c>
      <c r="D28996">
        <v>124621</v>
      </c>
      <c r="E28996" s="31">
        <v>14259</v>
      </c>
      <c r="F28996">
        <v>136</v>
      </c>
      <c r="G28996" s="31">
        <v>0</v>
      </c>
      <c r="H28996" s="31">
        <v>0</v>
      </c>
    </row>
    <row r="28997" spans="1:8">
      <c r="A28997" s="32">
        <v>44524</v>
      </c>
      <c r="B28997" s="1" t="s">
        <v>53</v>
      </c>
      <c r="C28997">
        <v>8186</v>
      </c>
      <c r="D28997">
        <v>289004</v>
      </c>
      <c r="E28997" s="31">
        <v>8102</v>
      </c>
      <c r="F28997">
        <v>84</v>
      </c>
      <c r="G28997" s="31">
        <v>0</v>
      </c>
      <c r="H28997" s="31">
        <v>0</v>
      </c>
    </row>
    <row r="28998" spans="1:8">
      <c r="A28998" s="32">
        <v>44524</v>
      </c>
      <c r="B28998" s="1" t="s">
        <v>54</v>
      </c>
      <c r="C28998">
        <v>6151</v>
      </c>
      <c r="D28998">
        <v>73041</v>
      </c>
      <c r="E28998" s="31">
        <v>6094</v>
      </c>
      <c r="F28998">
        <v>41</v>
      </c>
      <c r="G28998" s="31">
        <v>0</v>
      </c>
      <c r="H28998" s="31">
        <v>0</v>
      </c>
    </row>
    <row r="28999" spans="1:8">
      <c r="A28999" s="32">
        <v>44524</v>
      </c>
      <c r="B28999" s="1" t="s">
        <v>55</v>
      </c>
      <c r="C28999">
        <v>9103</v>
      </c>
      <c r="D28999">
        <v>173714</v>
      </c>
      <c r="E28999" s="31">
        <v>9036</v>
      </c>
      <c r="F28999">
        <v>66</v>
      </c>
      <c r="G28999" s="31">
        <v>1</v>
      </c>
      <c r="H28999" s="31">
        <v>0</v>
      </c>
    </row>
    <row r="29000" spans="1:8">
      <c r="A29000" s="32">
        <v>44524</v>
      </c>
      <c r="B29000" s="1" t="s">
        <v>56</v>
      </c>
      <c r="C29000">
        <v>50302</v>
      </c>
      <c r="D29000">
        <v>420219</v>
      </c>
      <c r="E29000" s="31">
        <v>49899</v>
      </c>
      <c r="F29000">
        <v>398</v>
      </c>
      <c r="G29000" s="31">
        <v>11</v>
      </c>
      <c r="H29000" s="31">
        <v>0</v>
      </c>
    </row>
    <row r="29001" spans="1:8">
      <c r="A29001" s="32">
        <v>44525</v>
      </c>
      <c r="B29001" s="1" t="s">
        <v>7</v>
      </c>
      <c r="C29001">
        <v>61098</v>
      </c>
      <c r="D29001">
        <v>1208256</v>
      </c>
      <c r="E29001" s="31">
        <v>59454</v>
      </c>
      <c r="F29001">
        <v>1472</v>
      </c>
      <c r="G29001" s="31">
        <v>173</v>
      </c>
      <c r="H29001" s="31">
        <v>2</v>
      </c>
    </row>
    <row r="29002" spans="1:8">
      <c r="A29002" s="32">
        <v>44525</v>
      </c>
      <c r="B29002" s="1" t="s">
        <v>11</v>
      </c>
      <c r="C29002">
        <v>5897</v>
      </c>
      <c r="D29002">
        <v>99436</v>
      </c>
      <c r="E29002" s="31">
        <v>5859</v>
      </c>
      <c r="F29002">
        <v>38</v>
      </c>
      <c r="G29002" s="31">
        <v>0</v>
      </c>
      <c r="H29002" s="31">
        <v>0</v>
      </c>
    </row>
    <row r="29003" spans="1:8">
      <c r="A29003" s="32">
        <v>44525</v>
      </c>
      <c r="B29003" s="1" t="s">
        <v>12</v>
      </c>
      <c r="C29003">
        <v>3487</v>
      </c>
      <c r="D29003">
        <v>130532</v>
      </c>
      <c r="E29003" s="31">
        <v>3434</v>
      </c>
      <c r="F29003">
        <v>53</v>
      </c>
      <c r="G29003" s="31">
        <v>0</v>
      </c>
      <c r="H29003" s="31">
        <v>0</v>
      </c>
    </row>
    <row r="29004" spans="1:8">
      <c r="A29004" s="32">
        <v>44525</v>
      </c>
      <c r="B29004" s="1" t="s">
        <v>13</v>
      </c>
      <c r="C29004">
        <v>16280</v>
      </c>
      <c r="D29004">
        <v>255894</v>
      </c>
      <c r="E29004" s="31">
        <v>16158</v>
      </c>
      <c r="F29004">
        <v>118</v>
      </c>
      <c r="G29004" s="31">
        <v>3</v>
      </c>
      <c r="H29004" s="31">
        <v>0</v>
      </c>
    </row>
    <row r="29005" spans="1:8">
      <c r="A29005" s="32">
        <v>44525</v>
      </c>
      <c r="B29005" s="1" t="s">
        <v>14</v>
      </c>
      <c r="C29005">
        <v>1925</v>
      </c>
      <c r="D29005">
        <v>27377</v>
      </c>
      <c r="E29005" s="31">
        <v>1898</v>
      </c>
      <c r="F29005">
        <v>27</v>
      </c>
      <c r="G29005" s="31">
        <v>0</v>
      </c>
      <c r="H29005" s="31">
        <v>0</v>
      </c>
    </row>
    <row r="29006" spans="1:8">
      <c r="A29006" s="32">
        <v>44525</v>
      </c>
      <c r="B29006" s="1" t="s">
        <v>15</v>
      </c>
      <c r="C29006">
        <v>3555</v>
      </c>
      <c r="D29006">
        <v>108269</v>
      </c>
      <c r="E29006" s="31">
        <v>3496</v>
      </c>
      <c r="F29006">
        <v>56</v>
      </c>
      <c r="G29006" s="31">
        <v>3</v>
      </c>
      <c r="H29006" s="31">
        <v>0</v>
      </c>
    </row>
    <row r="29007" spans="1:8">
      <c r="A29007" s="32">
        <v>44525</v>
      </c>
      <c r="B29007" s="1" t="s">
        <v>16</v>
      </c>
      <c r="C29007">
        <v>9487</v>
      </c>
      <c r="D29007">
        <v>446731</v>
      </c>
      <c r="E29007" s="31">
        <v>9309</v>
      </c>
      <c r="F29007">
        <v>176</v>
      </c>
      <c r="G29007" s="31">
        <v>2</v>
      </c>
      <c r="H29007" s="31">
        <v>1</v>
      </c>
    </row>
    <row r="29008" spans="1:8">
      <c r="A29008" s="32">
        <v>44525</v>
      </c>
      <c r="B29008" s="1" t="s">
        <v>17</v>
      </c>
      <c r="C29008">
        <v>24447</v>
      </c>
      <c r="D29008">
        <v>40552</v>
      </c>
      <c r="E29008" s="31">
        <v>24217</v>
      </c>
      <c r="F29008">
        <v>220</v>
      </c>
      <c r="G29008" s="31">
        <v>10</v>
      </c>
      <c r="H29008" s="31">
        <v>0</v>
      </c>
    </row>
    <row r="29009" spans="1:8">
      <c r="A29009" s="32">
        <v>44525</v>
      </c>
      <c r="B29009" s="1" t="s">
        <v>18</v>
      </c>
      <c r="C29009">
        <v>15479</v>
      </c>
      <c r="D29009">
        <v>509818</v>
      </c>
      <c r="E29009" s="31">
        <v>15351</v>
      </c>
      <c r="F29009">
        <v>117</v>
      </c>
      <c r="G29009" s="31">
        <v>11</v>
      </c>
      <c r="H29009" s="31">
        <v>0</v>
      </c>
    </row>
    <row r="29010" spans="1:8">
      <c r="A29010" s="32">
        <v>44525</v>
      </c>
      <c r="B29010" s="1" t="s">
        <v>19</v>
      </c>
      <c r="C29010">
        <v>16851</v>
      </c>
      <c r="D29010">
        <v>328758</v>
      </c>
      <c r="E29010" s="31">
        <v>16652</v>
      </c>
      <c r="F29010">
        <v>176</v>
      </c>
      <c r="G29010" s="31">
        <v>23</v>
      </c>
      <c r="H29010" s="31">
        <v>1</v>
      </c>
    </row>
    <row r="29011" spans="1:8">
      <c r="A29011" s="32">
        <v>44525</v>
      </c>
      <c r="B29011" s="1" t="s">
        <v>20</v>
      </c>
      <c r="C29011">
        <v>115804</v>
      </c>
      <c r="D29011">
        <v>1573303</v>
      </c>
      <c r="E29011" s="31">
        <v>114662</v>
      </c>
      <c r="F29011">
        <v>1056</v>
      </c>
      <c r="G29011" s="31">
        <v>86</v>
      </c>
      <c r="H29011" s="31">
        <v>8</v>
      </c>
    </row>
    <row r="29012" spans="1:8">
      <c r="A29012" s="32">
        <v>44525</v>
      </c>
      <c r="B29012" s="1" t="s">
        <v>21</v>
      </c>
      <c r="C29012">
        <v>100452</v>
      </c>
      <c r="D29012">
        <v>1171334</v>
      </c>
      <c r="E29012" s="31">
        <v>99386</v>
      </c>
      <c r="F29012">
        <v>1028</v>
      </c>
      <c r="G29012" s="31">
        <v>35</v>
      </c>
      <c r="H29012" s="31">
        <v>0</v>
      </c>
    </row>
    <row r="29013" spans="1:8">
      <c r="A29013" s="32">
        <v>44525</v>
      </c>
      <c r="B29013" s="1" t="s">
        <v>22</v>
      </c>
      <c r="C29013">
        <v>382144</v>
      </c>
      <c r="D29013">
        <v>3967143</v>
      </c>
      <c r="E29013" s="31">
        <v>378804</v>
      </c>
      <c r="F29013">
        <v>3164</v>
      </c>
      <c r="G29013" s="31">
        <v>176</v>
      </c>
      <c r="H29013" s="31">
        <v>8</v>
      </c>
    </row>
    <row r="29014" spans="1:8">
      <c r="A29014" s="32">
        <v>44525</v>
      </c>
      <c r="B29014" s="1" t="s">
        <v>23</v>
      </c>
      <c r="C29014">
        <v>169225</v>
      </c>
      <c r="D29014">
        <v>1740433</v>
      </c>
      <c r="E29014" s="31">
        <v>167806</v>
      </c>
      <c r="F29014">
        <v>1312</v>
      </c>
      <c r="G29014" s="31">
        <v>107</v>
      </c>
      <c r="H29014" s="31">
        <v>1</v>
      </c>
    </row>
    <row r="29015" spans="1:8">
      <c r="A29015" s="32">
        <v>44525</v>
      </c>
      <c r="B29015" s="1" t="s">
        <v>24</v>
      </c>
      <c r="C29015">
        <v>8019</v>
      </c>
      <c r="D29015">
        <v>307457</v>
      </c>
      <c r="E29015" s="31">
        <v>7947</v>
      </c>
      <c r="F29015">
        <v>61</v>
      </c>
      <c r="G29015" s="31">
        <v>11</v>
      </c>
      <c r="H29015" s="31">
        <v>0</v>
      </c>
    </row>
    <row r="29016" spans="1:8">
      <c r="A29016" s="32">
        <v>44525</v>
      </c>
      <c r="B29016" s="1" t="s">
        <v>25</v>
      </c>
      <c r="C29016">
        <v>4867</v>
      </c>
      <c r="D29016">
        <v>125512</v>
      </c>
      <c r="E29016" s="31">
        <v>4815</v>
      </c>
      <c r="F29016">
        <v>52</v>
      </c>
      <c r="G29016" s="31">
        <v>0</v>
      </c>
      <c r="H29016" s="31">
        <v>0</v>
      </c>
    </row>
    <row r="29017" spans="1:8">
      <c r="A29017" s="32">
        <v>44525</v>
      </c>
      <c r="B29017" s="1" t="s">
        <v>26</v>
      </c>
      <c r="C29017">
        <v>7968</v>
      </c>
      <c r="D29017">
        <v>206055</v>
      </c>
      <c r="E29017" s="31">
        <v>7817</v>
      </c>
      <c r="F29017">
        <v>129</v>
      </c>
      <c r="G29017" s="31">
        <v>0</v>
      </c>
      <c r="H29017" s="31">
        <v>0</v>
      </c>
    </row>
    <row r="29018" spans="1:8">
      <c r="A29018" s="32">
        <v>44525</v>
      </c>
      <c r="B29018" s="1" t="s">
        <v>27</v>
      </c>
      <c r="C29018">
        <v>3115</v>
      </c>
      <c r="D29018">
        <v>123539</v>
      </c>
      <c r="E29018" s="31">
        <v>3077</v>
      </c>
      <c r="F29018">
        <v>38</v>
      </c>
      <c r="G29018" s="31">
        <v>0</v>
      </c>
      <c r="H29018" s="31">
        <v>0</v>
      </c>
    </row>
    <row r="29019" spans="1:8">
      <c r="A29019" s="32">
        <v>44525</v>
      </c>
      <c r="B29019" s="1" t="s">
        <v>28</v>
      </c>
      <c r="C29019">
        <v>5156</v>
      </c>
      <c r="D29019">
        <v>126115</v>
      </c>
      <c r="E29019" s="31">
        <v>5126</v>
      </c>
      <c r="F29019">
        <v>29</v>
      </c>
      <c r="G29019" s="31">
        <v>1</v>
      </c>
      <c r="H29019" s="31">
        <v>0</v>
      </c>
    </row>
    <row r="29020" spans="1:8">
      <c r="A29020" s="32">
        <v>44525</v>
      </c>
      <c r="B29020" s="1" t="s">
        <v>29</v>
      </c>
      <c r="C29020">
        <v>8883</v>
      </c>
      <c r="D29020">
        <v>348979</v>
      </c>
      <c r="E29020" s="31">
        <v>8841</v>
      </c>
      <c r="F29020">
        <v>97</v>
      </c>
      <c r="G29020" s="31">
        <v>1</v>
      </c>
      <c r="H29020" s="31">
        <v>0</v>
      </c>
    </row>
    <row r="29021" spans="1:8">
      <c r="A29021" s="32">
        <v>44525</v>
      </c>
      <c r="B29021" s="1" t="s">
        <v>30</v>
      </c>
      <c r="C29021">
        <v>19245</v>
      </c>
      <c r="D29021">
        <v>448786</v>
      </c>
      <c r="E29021" s="31">
        <v>19016</v>
      </c>
      <c r="F29021">
        <v>218</v>
      </c>
      <c r="G29021" s="31">
        <v>10</v>
      </c>
      <c r="H29021" s="31">
        <v>0</v>
      </c>
    </row>
    <row r="29022" spans="1:8">
      <c r="A29022" s="32">
        <v>44525</v>
      </c>
      <c r="B29022" s="1" t="s">
        <v>31</v>
      </c>
      <c r="C29022">
        <v>26786</v>
      </c>
      <c r="D29022">
        <v>684896</v>
      </c>
      <c r="E29022" s="31">
        <v>26565</v>
      </c>
      <c r="F29022">
        <v>209</v>
      </c>
      <c r="G29022" s="31">
        <v>9</v>
      </c>
      <c r="H29022" s="31">
        <v>0</v>
      </c>
    </row>
    <row r="29023" spans="1:8">
      <c r="A29023" s="32">
        <v>44525</v>
      </c>
      <c r="B29023" s="1" t="s">
        <v>32</v>
      </c>
      <c r="C29023">
        <v>106556</v>
      </c>
      <c r="D29023">
        <v>1437845</v>
      </c>
      <c r="E29023" s="31">
        <v>105333</v>
      </c>
      <c r="F29023">
        <v>1160</v>
      </c>
      <c r="G29023" s="31">
        <v>63</v>
      </c>
      <c r="H29023" s="31">
        <v>1</v>
      </c>
    </row>
    <row r="29024" spans="1:8">
      <c r="A29024" s="32">
        <v>44525</v>
      </c>
      <c r="B29024" s="1" t="s">
        <v>33</v>
      </c>
      <c r="C29024">
        <v>14812</v>
      </c>
      <c r="D29024">
        <v>255278</v>
      </c>
      <c r="E29024" s="31">
        <v>14972</v>
      </c>
      <c r="F29024">
        <v>163</v>
      </c>
      <c r="G29024" s="31">
        <v>3</v>
      </c>
      <c r="H29024" s="31">
        <v>0</v>
      </c>
    </row>
    <row r="29025" spans="1:8">
      <c r="A29025" s="32">
        <v>44525</v>
      </c>
      <c r="B29025" s="1" t="s">
        <v>34</v>
      </c>
      <c r="C29025">
        <v>12432</v>
      </c>
      <c r="D29025">
        <v>281768</v>
      </c>
      <c r="E29025" s="31">
        <v>12315</v>
      </c>
      <c r="F29025">
        <v>104</v>
      </c>
      <c r="G29025" s="31">
        <v>13</v>
      </c>
      <c r="H29025" s="31">
        <v>0</v>
      </c>
    </row>
    <row r="29026" spans="1:8">
      <c r="A29026" s="32">
        <v>44525</v>
      </c>
      <c r="B29026" s="1" t="s">
        <v>35</v>
      </c>
      <c r="C29026">
        <v>35986</v>
      </c>
      <c r="D29026">
        <v>452143</v>
      </c>
      <c r="E29026" s="31">
        <v>35658</v>
      </c>
      <c r="F29026">
        <v>291</v>
      </c>
      <c r="G29026" s="31">
        <v>36</v>
      </c>
      <c r="H29026" s="31">
        <v>0</v>
      </c>
    </row>
    <row r="29027" spans="1:8">
      <c r="A29027" s="32">
        <v>44525</v>
      </c>
      <c r="B29027" s="1" t="s">
        <v>36</v>
      </c>
      <c r="C29027">
        <v>203067</v>
      </c>
      <c r="D29027">
        <v>3956474</v>
      </c>
      <c r="E29027" s="31">
        <v>199830</v>
      </c>
      <c r="F29027">
        <v>3062</v>
      </c>
      <c r="G29027" s="31">
        <v>175</v>
      </c>
      <c r="H29027" s="31">
        <v>17</v>
      </c>
    </row>
    <row r="29028" spans="1:8">
      <c r="A29028" s="32">
        <v>44525</v>
      </c>
      <c r="B29028" s="1" t="s">
        <v>37</v>
      </c>
      <c r="C29028">
        <v>78662</v>
      </c>
      <c r="D29028">
        <v>817995</v>
      </c>
      <c r="E29028" s="31">
        <v>77207</v>
      </c>
      <c r="F29028">
        <v>1396</v>
      </c>
      <c r="G29028" s="31">
        <v>59</v>
      </c>
      <c r="H29028" s="31">
        <v>4</v>
      </c>
    </row>
    <row r="29029" spans="1:8">
      <c r="A29029" s="32">
        <v>44525</v>
      </c>
      <c r="B29029" s="1" t="s">
        <v>38</v>
      </c>
      <c r="C29029">
        <v>15928</v>
      </c>
      <c r="D29029">
        <v>270920</v>
      </c>
      <c r="E29029" s="31">
        <v>15773</v>
      </c>
      <c r="F29029">
        <v>149</v>
      </c>
      <c r="G29029" s="31">
        <v>6</v>
      </c>
      <c r="H29029" s="31">
        <v>0</v>
      </c>
    </row>
    <row r="29030" spans="1:8">
      <c r="A29030" s="32">
        <v>44525</v>
      </c>
      <c r="B29030" s="1" t="s">
        <v>39</v>
      </c>
      <c r="C29030">
        <v>5300</v>
      </c>
      <c r="D29030">
        <v>67308</v>
      </c>
      <c r="E29030" s="31">
        <v>5132</v>
      </c>
      <c r="F29030">
        <v>62</v>
      </c>
      <c r="G29030" s="31">
        <v>1</v>
      </c>
      <c r="H29030" s="31">
        <v>0</v>
      </c>
    </row>
    <row r="29031" spans="1:8">
      <c r="A29031" s="32">
        <v>44525</v>
      </c>
      <c r="B29031" s="1" t="s">
        <v>40</v>
      </c>
      <c r="C29031">
        <v>1669</v>
      </c>
      <c r="D29031">
        <v>160927</v>
      </c>
      <c r="E29031" s="31">
        <v>1639</v>
      </c>
      <c r="F29031">
        <v>5</v>
      </c>
      <c r="G29031" s="31">
        <v>0</v>
      </c>
      <c r="H29031" s="31">
        <v>0</v>
      </c>
    </row>
    <row r="29032" spans="1:8">
      <c r="A29032" s="32">
        <v>44525</v>
      </c>
      <c r="B29032" s="1" t="s">
        <v>41</v>
      </c>
      <c r="C29032">
        <v>1732</v>
      </c>
      <c r="D29032">
        <v>61558</v>
      </c>
      <c r="E29032" s="31">
        <v>1725</v>
      </c>
      <c r="F29032">
        <v>5</v>
      </c>
      <c r="G29032" s="31">
        <v>2</v>
      </c>
      <c r="H29032" s="31">
        <v>0</v>
      </c>
    </row>
    <row r="29033" spans="1:8">
      <c r="A29033" s="32">
        <v>44525</v>
      </c>
      <c r="B29033" s="1" t="s">
        <v>42</v>
      </c>
      <c r="C29033">
        <v>15523</v>
      </c>
      <c r="D29033">
        <v>294005</v>
      </c>
      <c r="E29033" s="31">
        <v>15262</v>
      </c>
      <c r="F29033">
        <v>136</v>
      </c>
      <c r="G29033" s="31">
        <v>83</v>
      </c>
      <c r="H29033" s="31">
        <v>3</v>
      </c>
    </row>
    <row r="29034" spans="1:8">
      <c r="A29034" s="32">
        <v>44525</v>
      </c>
      <c r="B29034" s="1" t="s">
        <v>43</v>
      </c>
      <c r="C29034">
        <v>22155</v>
      </c>
      <c r="D29034">
        <v>955323</v>
      </c>
      <c r="E29034" s="31">
        <v>21940</v>
      </c>
      <c r="F29034">
        <v>202</v>
      </c>
      <c r="G29034" s="31">
        <v>13</v>
      </c>
      <c r="H29034" s="31">
        <v>0</v>
      </c>
    </row>
    <row r="29035" spans="1:8">
      <c r="A29035" s="32">
        <v>44525</v>
      </c>
      <c r="B29035" s="1" t="s">
        <v>44</v>
      </c>
      <c r="C29035">
        <v>5788</v>
      </c>
      <c r="D29035">
        <v>204869</v>
      </c>
      <c r="E29035" s="31">
        <v>5692</v>
      </c>
      <c r="F29035">
        <v>93</v>
      </c>
      <c r="G29035" s="31">
        <v>3</v>
      </c>
      <c r="H29035" s="31">
        <v>0</v>
      </c>
    </row>
    <row r="29036" spans="1:8">
      <c r="A29036" s="32">
        <v>44525</v>
      </c>
      <c r="B29036" s="1" t="s">
        <v>45</v>
      </c>
      <c r="C29036">
        <v>3291</v>
      </c>
      <c r="D29036">
        <v>112019</v>
      </c>
      <c r="E29036" s="31">
        <v>3224</v>
      </c>
      <c r="F29036">
        <v>66</v>
      </c>
      <c r="G29036" s="31">
        <v>1</v>
      </c>
      <c r="H29036" s="31">
        <v>0</v>
      </c>
    </row>
    <row r="29037" spans="1:8">
      <c r="A29037" s="32">
        <v>44525</v>
      </c>
      <c r="B29037" s="1" t="s">
        <v>46</v>
      </c>
      <c r="C29037">
        <v>4705</v>
      </c>
      <c r="D29037">
        <v>139050</v>
      </c>
      <c r="E29037" s="31">
        <v>4666</v>
      </c>
      <c r="F29037">
        <v>38</v>
      </c>
      <c r="G29037" s="31">
        <v>0</v>
      </c>
      <c r="H29037" s="31">
        <v>0</v>
      </c>
    </row>
    <row r="29038" spans="1:8">
      <c r="A29038" s="32">
        <v>44525</v>
      </c>
      <c r="B29038" s="1" t="s">
        <v>47</v>
      </c>
      <c r="C29038">
        <v>5412</v>
      </c>
      <c r="D29038">
        <v>165694</v>
      </c>
      <c r="E29038" s="31">
        <v>5326</v>
      </c>
      <c r="F29038">
        <v>82</v>
      </c>
      <c r="G29038" s="31">
        <v>4</v>
      </c>
      <c r="H29038" s="31">
        <v>0</v>
      </c>
    </row>
    <row r="29039" spans="1:8">
      <c r="A29039" s="32">
        <v>44525</v>
      </c>
      <c r="B29039" s="1" t="s">
        <v>48</v>
      </c>
      <c r="C29039">
        <v>4167</v>
      </c>
      <c r="D29039">
        <v>105447</v>
      </c>
      <c r="E29039" s="31">
        <v>4134</v>
      </c>
      <c r="F29039">
        <v>33</v>
      </c>
      <c r="G29039" s="31">
        <v>0</v>
      </c>
      <c r="H29039" s="31">
        <v>0</v>
      </c>
    </row>
    <row r="29040" spans="1:8">
      <c r="A29040" s="32">
        <v>44525</v>
      </c>
      <c r="B29040" s="1" t="s">
        <v>49</v>
      </c>
      <c r="C29040">
        <v>74594</v>
      </c>
      <c r="D29040">
        <v>1359984</v>
      </c>
      <c r="E29040" s="31">
        <v>73887</v>
      </c>
      <c r="F29040">
        <v>624</v>
      </c>
      <c r="G29040" s="31">
        <v>72</v>
      </c>
      <c r="H29040" s="31">
        <v>5</v>
      </c>
    </row>
    <row r="29041" spans="1:8">
      <c r="A29041" s="32">
        <v>44525</v>
      </c>
      <c r="B29041" s="1" t="s">
        <v>50</v>
      </c>
      <c r="C29041">
        <v>5866</v>
      </c>
      <c r="D29041">
        <v>114347</v>
      </c>
      <c r="E29041" s="31">
        <v>5889</v>
      </c>
      <c r="F29041">
        <v>30</v>
      </c>
      <c r="G29041" s="31">
        <v>2</v>
      </c>
      <c r="H29041" s="31">
        <v>0</v>
      </c>
    </row>
    <row r="29042" spans="1:8">
      <c r="A29042" s="32">
        <v>44525</v>
      </c>
      <c r="B29042" s="1" t="s">
        <v>51</v>
      </c>
      <c r="C29042">
        <v>6119</v>
      </c>
      <c r="D29042">
        <v>194821</v>
      </c>
      <c r="E29042" s="31">
        <v>6045</v>
      </c>
      <c r="F29042">
        <v>73</v>
      </c>
      <c r="G29042" s="31">
        <v>1</v>
      </c>
      <c r="H29042" s="31">
        <v>0</v>
      </c>
    </row>
    <row r="29043" spans="1:8">
      <c r="A29043" s="32">
        <v>44525</v>
      </c>
      <c r="B29043" s="1" t="s">
        <v>52</v>
      </c>
      <c r="C29043">
        <v>14395</v>
      </c>
      <c r="D29043">
        <v>124621</v>
      </c>
      <c r="E29043" s="31">
        <v>14259</v>
      </c>
      <c r="F29043">
        <v>136</v>
      </c>
      <c r="G29043" s="31">
        <v>0</v>
      </c>
      <c r="H29043" s="31">
        <v>0</v>
      </c>
    </row>
    <row r="29044" spans="1:8">
      <c r="A29044" s="32">
        <v>44525</v>
      </c>
      <c r="B29044" s="1" t="s">
        <v>53</v>
      </c>
      <c r="C29044">
        <v>8186</v>
      </c>
      <c r="D29044">
        <v>289914</v>
      </c>
      <c r="E29044" s="31">
        <v>8102</v>
      </c>
      <c r="F29044">
        <v>84</v>
      </c>
      <c r="G29044" s="31">
        <v>0</v>
      </c>
      <c r="H29044" s="31">
        <v>0</v>
      </c>
    </row>
    <row r="29045" spans="1:8">
      <c r="A29045" s="32">
        <v>44525</v>
      </c>
      <c r="B29045" s="1" t="s">
        <v>54</v>
      </c>
      <c r="C29045">
        <v>6151</v>
      </c>
      <c r="D29045">
        <v>73041</v>
      </c>
      <c r="E29045" s="31">
        <v>6094</v>
      </c>
      <c r="F29045">
        <v>41</v>
      </c>
      <c r="G29045" s="31">
        <v>0</v>
      </c>
      <c r="H29045" s="31">
        <v>0</v>
      </c>
    </row>
    <row r="29046" spans="1:8">
      <c r="A29046" s="32">
        <v>44525</v>
      </c>
      <c r="B29046" s="1" t="s">
        <v>55</v>
      </c>
      <c r="C29046">
        <v>9103</v>
      </c>
      <c r="D29046">
        <v>173714</v>
      </c>
      <c r="E29046" s="31">
        <v>9036</v>
      </c>
      <c r="F29046">
        <v>66</v>
      </c>
      <c r="G29046" s="31">
        <v>1</v>
      </c>
      <c r="H29046" s="31">
        <v>0</v>
      </c>
    </row>
    <row r="29047" spans="1:8">
      <c r="A29047" s="32">
        <v>44525</v>
      </c>
      <c r="B29047" s="1" t="s">
        <v>56</v>
      </c>
      <c r="C29047">
        <v>50304</v>
      </c>
      <c r="D29047">
        <v>420842</v>
      </c>
      <c r="E29047" s="31">
        <v>49900</v>
      </c>
      <c r="F29047">
        <v>398</v>
      </c>
      <c r="G29047" s="31">
        <v>12</v>
      </c>
      <c r="H29047" s="31">
        <v>0</v>
      </c>
    </row>
    <row r="29048" spans="1:8">
      <c r="A29048" s="32">
        <v>44526</v>
      </c>
      <c r="B29048" s="1" t="s">
        <v>7</v>
      </c>
      <c r="C29048">
        <v>61116</v>
      </c>
      <c r="D29048">
        <v>1210870</v>
      </c>
      <c r="E29048" s="31">
        <v>59470</v>
      </c>
      <c r="F29048">
        <v>1472</v>
      </c>
      <c r="G29048" s="31">
        <v>172</v>
      </c>
      <c r="H29048" s="31">
        <v>2</v>
      </c>
    </row>
    <row r="29049" spans="1:8">
      <c r="A29049" s="32">
        <v>44526</v>
      </c>
      <c r="B29049" s="1" t="s">
        <v>11</v>
      </c>
      <c r="C29049">
        <v>5897</v>
      </c>
      <c r="D29049">
        <v>99671</v>
      </c>
      <c r="E29049" s="31">
        <v>5859</v>
      </c>
      <c r="F29049">
        <v>38</v>
      </c>
      <c r="G29049" s="31">
        <v>0</v>
      </c>
      <c r="H29049" s="31">
        <v>0</v>
      </c>
    </row>
    <row r="29050" spans="1:8">
      <c r="A29050" s="32">
        <v>44526</v>
      </c>
      <c r="B29050" s="1" t="s">
        <v>12</v>
      </c>
      <c r="C29050">
        <v>3487</v>
      </c>
      <c r="D29050">
        <v>130795</v>
      </c>
      <c r="E29050" s="31">
        <v>3434</v>
      </c>
      <c r="F29050">
        <v>53</v>
      </c>
      <c r="G29050" s="31">
        <v>0</v>
      </c>
      <c r="H29050" s="31">
        <v>0</v>
      </c>
    </row>
    <row r="29051" spans="1:8">
      <c r="A29051" s="32">
        <v>44526</v>
      </c>
      <c r="B29051" s="1" t="s">
        <v>13</v>
      </c>
      <c r="C29051">
        <v>16280</v>
      </c>
      <c r="D29051">
        <v>256312</v>
      </c>
      <c r="E29051" s="31">
        <v>16158</v>
      </c>
      <c r="F29051">
        <v>118</v>
      </c>
      <c r="G29051" s="31">
        <v>4</v>
      </c>
      <c r="H29051" s="31">
        <v>0</v>
      </c>
    </row>
    <row r="29052" spans="1:8">
      <c r="A29052" s="32">
        <v>44526</v>
      </c>
      <c r="B29052" s="1" t="s">
        <v>14</v>
      </c>
      <c r="C29052">
        <v>1925</v>
      </c>
      <c r="D29052">
        <v>27377</v>
      </c>
      <c r="E29052" s="31">
        <v>1898</v>
      </c>
      <c r="F29052">
        <v>27</v>
      </c>
      <c r="G29052" s="31">
        <v>0</v>
      </c>
      <c r="H29052" s="31">
        <v>0</v>
      </c>
    </row>
    <row r="29053" spans="1:8">
      <c r="A29053" s="32">
        <v>44526</v>
      </c>
      <c r="B29053" s="1" t="s">
        <v>15</v>
      </c>
      <c r="C29053">
        <v>3555</v>
      </c>
      <c r="D29053">
        <v>108430</v>
      </c>
      <c r="E29053" s="31">
        <v>3497</v>
      </c>
      <c r="F29053">
        <v>56</v>
      </c>
      <c r="G29053" s="31">
        <v>2</v>
      </c>
      <c r="H29053" s="31">
        <v>0</v>
      </c>
    </row>
    <row r="29054" spans="1:8">
      <c r="A29054" s="32">
        <v>44526</v>
      </c>
      <c r="B29054" s="1" t="s">
        <v>16</v>
      </c>
      <c r="C29054">
        <v>9487</v>
      </c>
      <c r="D29054">
        <v>447601</v>
      </c>
      <c r="E29054" s="31">
        <v>9309</v>
      </c>
      <c r="F29054">
        <v>176</v>
      </c>
      <c r="G29054" s="31">
        <v>2</v>
      </c>
      <c r="H29054" s="31">
        <v>1</v>
      </c>
    </row>
    <row r="29055" spans="1:8">
      <c r="A29055" s="32">
        <v>44526</v>
      </c>
      <c r="B29055" s="1" t="s">
        <v>17</v>
      </c>
      <c r="C29055">
        <v>24448</v>
      </c>
      <c r="D29055">
        <v>40552</v>
      </c>
      <c r="E29055" s="31">
        <v>24222</v>
      </c>
      <c r="F29055">
        <v>220</v>
      </c>
      <c r="G29055" s="31">
        <v>6</v>
      </c>
      <c r="H29055" s="31">
        <v>0</v>
      </c>
    </row>
    <row r="29056" spans="1:8">
      <c r="A29056" s="32">
        <v>44526</v>
      </c>
      <c r="B29056" s="1" t="s">
        <v>18</v>
      </c>
      <c r="C29056">
        <v>15479</v>
      </c>
      <c r="D29056">
        <v>510776</v>
      </c>
      <c r="E29056" s="31">
        <v>15358</v>
      </c>
      <c r="F29056">
        <v>117</v>
      </c>
      <c r="G29056" s="31">
        <v>4</v>
      </c>
      <c r="H29056" s="31">
        <v>0</v>
      </c>
    </row>
    <row r="29057" spans="1:8">
      <c r="A29057" s="32">
        <v>44526</v>
      </c>
      <c r="B29057" s="1" t="s">
        <v>19</v>
      </c>
      <c r="C29057">
        <v>16854</v>
      </c>
      <c r="D29057">
        <v>329422</v>
      </c>
      <c r="E29057" s="31">
        <v>16655</v>
      </c>
      <c r="F29057">
        <v>176</v>
      </c>
      <c r="G29057" s="31">
        <v>23</v>
      </c>
      <c r="H29057" s="31">
        <v>1</v>
      </c>
    </row>
    <row r="29058" spans="1:8">
      <c r="A29058" s="32">
        <v>44526</v>
      </c>
      <c r="B29058" s="1" t="s">
        <v>20</v>
      </c>
      <c r="C29058">
        <v>115810</v>
      </c>
      <c r="D29058">
        <v>1575854</v>
      </c>
      <c r="E29058" s="31">
        <v>114667</v>
      </c>
      <c r="F29058">
        <v>1056</v>
      </c>
      <c r="G29058" s="31">
        <v>87</v>
      </c>
      <c r="H29058" s="31">
        <v>8</v>
      </c>
    </row>
    <row r="29059" spans="1:8">
      <c r="A29059" s="32">
        <v>44526</v>
      </c>
      <c r="B29059" s="1" t="s">
        <v>21</v>
      </c>
      <c r="C29059">
        <v>100460</v>
      </c>
      <c r="D29059">
        <v>1174392</v>
      </c>
      <c r="E29059" s="31">
        <v>99393</v>
      </c>
      <c r="F29059">
        <v>1028</v>
      </c>
      <c r="G29059" s="31">
        <v>31</v>
      </c>
      <c r="H29059" s="31">
        <v>0</v>
      </c>
    </row>
    <row r="29060" spans="1:8">
      <c r="A29060" s="32">
        <v>44526</v>
      </c>
      <c r="B29060" s="1" t="s">
        <v>22</v>
      </c>
      <c r="C29060">
        <v>382163</v>
      </c>
      <c r="D29060">
        <v>3973451</v>
      </c>
      <c r="E29060" s="31">
        <v>378837</v>
      </c>
      <c r="F29060">
        <v>3164</v>
      </c>
      <c r="G29060" s="31">
        <v>162</v>
      </c>
      <c r="H29060" s="31">
        <v>7</v>
      </c>
    </row>
    <row r="29061" spans="1:8">
      <c r="A29061" s="32">
        <v>44526</v>
      </c>
      <c r="B29061" s="1" t="s">
        <v>23</v>
      </c>
      <c r="C29061">
        <v>169235</v>
      </c>
      <c r="D29061">
        <v>1743965</v>
      </c>
      <c r="E29061" s="31">
        <v>167803</v>
      </c>
      <c r="F29061">
        <v>1313</v>
      </c>
      <c r="G29061" s="31">
        <v>119</v>
      </c>
      <c r="H29061" s="31">
        <v>9</v>
      </c>
    </row>
    <row r="29062" spans="1:8">
      <c r="A29062" s="32">
        <v>44526</v>
      </c>
      <c r="B29062" s="1" t="s">
        <v>24</v>
      </c>
      <c r="C29062">
        <v>8019</v>
      </c>
      <c r="D29062">
        <v>307951</v>
      </c>
      <c r="E29062" s="31">
        <v>7947</v>
      </c>
      <c r="F29062">
        <v>61</v>
      </c>
      <c r="G29062" s="31">
        <v>11</v>
      </c>
      <c r="H29062" s="31">
        <v>0</v>
      </c>
    </row>
    <row r="29063" spans="1:8">
      <c r="A29063" s="32">
        <v>44526</v>
      </c>
      <c r="B29063" s="1" t="s">
        <v>25</v>
      </c>
      <c r="C29063">
        <v>4867</v>
      </c>
      <c r="D29063">
        <v>125875</v>
      </c>
      <c r="E29063" s="31">
        <v>4815</v>
      </c>
      <c r="F29063">
        <v>52</v>
      </c>
      <c r="G29063" s="31">
        <v>0</v>
      </c>
      <c r="H29063" s="31">
        <v>0</v>
      </c>
    </row>
    <row r="29064" spans="1:8">
      <c r="A29064" s="32">
        <v>44526</v>
      </c>
      <c r="B29064" s="1" t="s">
        <v>26</v>
      </c>
      <c r="C29064">
        <v>7969</v>
      </c>
      <c r="D29064">
        <v>206453</v>
      </c>
      <c r="E29064" s="31">
        <v>7817</v>
      </c>
      <c r="F29064">
        <v>129</v>
      </c>
      <c r="G29064" s="31">
        <v>1</v>
      </c>
      <c r="H29064" s="31">
        <v>0</v>
      </c>
    </row>
    <row r="29065" spans="1:8">
      <c r="A29065" s="32">
        <v>44526</v>
      </c>
      <c r="B29065" s="1" t="s">
        <v>27</v>
      </c>
      <c r="C29065">
        <v>3115</v>
      </c>
      <c r="D29065">
        <v>123619</v>
      </c>
      <c r="E29065" s="31">
        <v>3077</v>
      </c>
      <c r="F29065">
        <v>38</v>
      </c>
      <c r="G29065" s="31">
        <v>0</v>
      </c>
      <c r="H29065" s="31">
        <v>0</v>
      </c>
    </row>
    <row r="29066" spans="1:8">
      <c r="A29066" s="32">
        <v>44526</v>
      </c>
      <c r="B29066" s="1" t="s">
        <v>28</v>
      </c>
      <c r="C29066">
        <v>5156</v>
      </c>
      <c r="D29066">
        <v>127517</v>
      </c>
      <c r="E29066" s="31">
        <v>5127</v>
      </c>
      <c r="F29066">
        <v>29</v>
      </c>
      <c r="G29066" s="31">
        <v>0</v>
      </c>
      <c r="H29066" s="31">
        <v>0</v>
      </c>
    </row>
    <row r="29067" spans="1:8">
      <c r="A29067" s="32">
        <v>44526</v>
      </c>
      <c r="B29067" s="1" t="s">
        <v>29</v>
      </c>
      <c r="C29067">
        <v>8883</v>
      </c>
      <c r="D29067">
        <v>349383</v>
      </c>
      <c r="E29067" s="31">
        <v>8842</v>
      </c>
      <c r="F29067">
        <v>97</v>
      </c>
      <c r="G29067" s="31">
        <v>0</v>
      </c>
      <c r="H29067" s="31">
        <v>0</v>
      </c>
    </row>
    <row r="29068" spans="1:8">
      <c r="A29068" s="32">
        <v>44526</v>
      </c>
      <c r="B29068" s="1" t="s">
        <v>30</v>
      </c>
      <c r="C29068">
        <v>19248</v>
      </c>
      <c r="D29068">
        <v>449876</v>
      </c>
      <c r="E29068" s="31">
        <v>19018</v>
      </c>
      <c r="F29068">
        <v>218</v>
      </c>
      <c r="G29068" s="31">
        <v>9</v>
      </c>
      <c r="H29068" s="31">
        <v>0</v>
      </c>
    </row>
    <row r="29069" spans="1:8">
      <c r="A29069" s="32">
        <v>44526</v>
      </c>
      <c r="B29069" s="1" t="s">
        <v>31</v>
      </c>
      <c r="C29069">
        <v>26786</v>
      </c>
      <c r="D29069">
        <v>686579</v>
      </c>
      <c r="E29069" s="31">
        <v>26569</v>
      </c>
      <c r="F29069">
        <v>209</v>
      </c>
      <c r="G29069" s="31">
        <v>8</v>
      </c>
      <c r="H29069" s="31">
        <v>0</v>
      </c>
    </row>
    <row r="29070" spans="1:8">
      <c r="A29070" s="32">
        <v>44526</v>
      </c>
      <c r="B29070" s="1" t="s">
        <v>32</v>
      </c>
      <c r="C29070">
        <v>106562</v>
      </c>
      <c r="D29070">
        <v>1440677</v>
      </c>
      <c r="E29070" s="31">
        <v>105345</v>
      </c>
      <c r="F29070">
        <v>1161</v>
      </c>
      <c r="G29070" s="31">
        <v>56</v>
      </c>
      <c r="H29070" s="31">
        <v>0</v>
      </c>
    </row>
    <row r="29071" spans="1:8">
      <c r="A29071" s="32">
        <v>44526</v>
      </c>
      <c r="B29071" s="1" t="s">
        <v>33</v>
      </c>
      <c r="C29071">
        <v>14813</v>
      </c>
      <c r="D29071">
        <v>258315</v>
      </c>
      <c r="E29071" s="31">
        <v>14972</v>
      </c>
      <c r="F29071">
        <v>163</v>
      </c>
      <c r="G29071" s="31">
        <v>4</v>
      </c>
      <c r="H29071" s="31">
        <v>0</v>
      </c>
    </row>
    <row r="29072" spans="1:8">
      <c r="A29072" s="32">
        <v>44526</v>
      </c>
      <c r="B29072" s="1" t="s">
        <v>34</v>
      </c>
      <c r="C29072">
        <v>12432</v>
      </c>
      <c r="D29072">
        <v>282850</v>
      </c>
      <c r="E29072" s="31">
        <v>12316</v>
      </c>
      <c r="F29072">
        <v>104</v>
      </c>
      <c r="G29072" s="31">
        <v>12</v>
      </c>
      <c r="H29072" s="31">
        <v>0</v>
      </c>
    </row>
    <row r="29073" spans="1:8">
      <c r="A29073" s="32">
        <v>44526</v>
      </c>
      <c r="B29073" s="1" t="s">
        <v>35</v>
      </c>
      <c r="C29073">
        <v>35986</v>
      </c>
      <c r="D29073">
        <v>453205</v>
      </c>
      <c r="E29073" s="31">
        <v>35663</v>
      </c>
      <c r="F29073">
        <v>291</v>
      </c>
      <c r="G29073" s="31">
        <v>32</v>
      </c>
      <c r="H29073" s="31">
        <v>0</v>
      </c>
    </row>
    <row r="29074" spans="1:8">
      <c r="A29074" s="32">
        <v>44526</v>
      </c>
      <c r="B29074" s="1" t="s">
        <v>36</v>
      </c>
      <c r="C29074">
        <v>203081</v>
      </c>
      <c r="D29074">
        <v>3969493</v>
      </c>
      <c r="E29074" s="31">
        <v>199854</v>
      </c>
      <c r="F29074">
        <v>3064</v>
      </c>
      <c r="G29074" s="31">
        <v>163</v>
      </c>
      <c r="H29074" s="31">
        <v>12</v>
      </c>
    </row>
    <row r="29075" spans="1:8">
      <c r="A29075" s="32">
        <v>44526</v>
      </c>
      <c r="B29075" s="1" t="s">
        <v>37</v>
      </c>
      <c r="C29075">
        <v>78669</v>
      </c>
      <c r="D29075">
        <v>818915</v>
      </c>
      <c r="E29075" s="31">
        <v>77215</v>
      </c>
      <c r="F29075">
        <v>1396</v>
      </c>
      <c r="G29075" s="31">
        <v>58</v>
      </c>
      <c r="H29075" s="31">
        <v>4</v>
      </c>
    </row>
    <row r="29076" spans="1:8">
      <c r="A29076" s="32">
        <v>44526</v>
      </c>
      <c r="B29076" s="1" t="s">
        <v>38</v>
      </c>
      <c r="C29076">
        <v>15928</v>
      </c>
      <c r="D29076">
        <v>271278</v>
      </c>
      <c r="E29076" s="31">
        <v>15776</v>
      </c>
      <c r="F29076">
        <v>149</v>
      </c>
      <c r="G29076" s="31">
        <v>3</v>
      </c>
      <c r="H29076" s="31">
        <v>0</v>
      </c>
    </row>
    <row r="29077" spans="1:8">
      <c r="A29077" s="32">
        <v>44526</v>
      </c>
      <c r="B29077" s="1" t="s">
        <v>39</v>
      </c>
      <c r="C29077">
        <v>5300</v>
      </c>
      <c r="D29077">
        <v>67388</v>
      </c>
      <c r="E29077" s="31">
        <v>5132</v>
      </c>
      <c r="F29077">
        <v>62</v>
      </c>
      <c r="G29077" s="31">
        <v>1</v>
      </c>
      <c r="H29077" s="31">
        <v>0</v>
      </c>
    </row>
    <row r="29078" spans="1:8">
      <c r="A29078" s="32">
        <v>44526</v>
      </c>
      <c r="B29078" s="1" t="s">
        <v>40</v>
      </c>
      <c r="C29078">
        <v>1669</v>
      </c>
      <c r="D29078">
        <v>161222</v>
      </c>
      <c r="E29078" s="31">
        <v>1639</v>
      </c>
      <c r="F29078">
        <v>5</v>
      </c>
      <c r="G29078" s="31">
        <v>0</v>
      </c>
      <c r="H29078" s="31">
        <v>0</v>
      </c>
    </row>
    <row r="29079" spans="1:8">
      <c r="A29079" s="32">
        <v>44526</v>
      </c>
      <c r="B29079" s="1" t="s">
        <v>41</v>
      </c>
      <c r="C29079">
        <v>1732</v>
      </c>
      <c r="D29079">
        <v>61558</v>
      </c>
      <c r="E29079" s="31">
        <v>1725</v>
      </c>
      <c r="F29079">
        <v>5</v>
      </c>
      <c r="G29079" s="31">
        <v>2</v>
      </c>
      <c r="H29079" s="31">
        <v>0</v>
      </c>
    </row>
    <row r="29080" spans="1:8">
      <c r="A29080" s="32">
        <v>44526</v>
      </c>
      <c r="B29080" s="1" t="s">
        <v>42</v>
      </c>
      <c r="C29080">
        <v>15532</v>
      </c>
      <c r="D29080">
        <v>298358</v>
      </c>
      <c r="E29080" s="31">
        <v>15321</v>
      </c>
      <c r="F29080">
        <v>136</v>
      </c>
      <c r="G29080" s="31">
        <v>62</v>
      </c>
      <c r="H29080" s="31">
        <v>1</v>
      </c>
    </row>
    <row r="29081" spans="1:8">
      <c r="A29081" s="32">
        <v>44526</v>
      </c>
      <c r="B29081" s="1" t="s">
        <v>43</v>
      </c>
      <c r="C29081">
        <v>22155</v>
      </c>
      <c r="D29081">
        <v>955323</v>
      </c>
      <c r="E29081" s="31">
        <v>21940</v>
      </c>
      <c r="F29081">
        <v>202</v>
      </c>
      <c r="G29081" s="31">
        <v>13</v>
      </c>
      <c r="H29081" s="31">
        <v>0</v>
      </c>
    </row>
    <row r="29082" spans="1:8">
      <c r="A29082" s="32">
        <v>44526</v>
      </c>
      <c r="B29082" s="1" t="s">
        <v>44</v>
      </c>
      <c r="C29082">
        <v>5788</v>
      </c>
      <c r="D29082">
        <v>204869</v>
      </c>
      <c r="E29082" s="31">
        <v>5692</v>
      </c>
      <c r="F29082">
        <v>93</v>
      </c>
      <c r="G29082" s="31">
        <v>3</v>
      </c>
      <c r="H29082" s="31">
        <v>0</v>
      </c>
    </row>
    <row r="29083" spans="1:8">
      <c r="A29083" s="32">
        <v>44526</v>
      </c>
      <c r="B29083" s="1" t="s">
        <v>45</v>
      </c>
      <c r="C29083">
        <v>3291</v>
      </c>
      <c r="D29083">
        <v>112286</v>
      </c>
      <c r="E29083" s="31">
        <v>3224</v>
      </c>
      <c r="F29083">
        <v>66</v>
      </c>
      <c r="G29083" s="31">
        <v>1</v>
      </c>
      <c r="H29083" s="31">
        <v>0</v>
      </c>
    </row>
    <row r="29084" spans="1:8">
      <c r="A29084" s="32">
        <v>44526</v>
      </c>
      <c r="B29084" s="1" t="s">
        <v>46</v>
      </c>
      <c r="C29084">
        <v>4705</v>
      </c>
      <c r="D29084">
        <v>139348</v>
      </c>
      <c r="E29084" s="31">
        <v>4666</v>
      </c>
      <c r="F29084">
        <v>38</v>
      </c>
      <c r="G29084" s="31">
        <v>0</v>
      </c>
      <c r="H29084" s="31">
        <v>0</v>
      </c>
    </row>
    <row r="29085" spans="1:8">
      <c r="A29085" s="32">
        <v>44526</v>
      </c>
      <c r="B29085" s="1" t="s">
        <v>47</v>
      </c>
      <c r="C29085">
        <v>5412</v>
      </c>
      <c r="D29085">
        <v>167401</v>
      </c>
      <c r="E29085" s="31">
        <v>5327</v>
      </c>
      <c r="F29085">
        <v>82</v>
      </c>
      <c r="G29085" s="31">
        <v>3</v>
      </c>
      <c r="H29085" s="31">
        <v>0</v>
      </c>
    </row>
    <row r="29086" spans="1:8">
      <c r="A29086" s="32">
        <v>44526</v>
      </c>
      <c r="B29086" s="1" t="s">
        <v>48</v>
      </c>
      <c r="C29086">
        <v>4167</v>
      </c>
      <c r="D29086">
        <v>105447</v>
      </c>
      <c r="E29086" s="31">
        <v>4134</v>
      </c>
      <c r="F29086">
        <v>33</v>
      </c>
      <c r="G29086" s="31">
        <v>0</v>
      </c>
      <c r="H29086" s="31">
        <v>0</v>
      </c>
    </row>
    <row r="29087" spans="1:8">
      <c r="A29087" s="32">
        <v>44526</v>
      </c>
      <c r="B29087" s="1" t="s">
        <v>49</v>
      </c>
      <c r="C29087">
        <v>74597</v>
      </c>
      <c r="D29087">
        <v>1362873</v>
      </c>
      <c r="E29087" s="31">
        <v>73894</v>
      </c>
      <c r="F29087">
        <v>624</v>
      </c>
      <c r="G29087" s="31">
        <v>76</v>
      </c>
      <c r="H29087" s="31">
        <v>5</v>
      </c>
    </row>
    <row r="29088" spans="1:8">
      <c r="A29088" s="32">
        <v>44526</v>
      </c>
      <c r="B29088" s="1" t="s">
        <v>50</v>
      </c>
      <c r="C29088">
        <v>5866</v>
      </c>
      <c r="D29088">
        <v>114548</v>
      </c>
      <c r="E29088" s="31">
        <v>5889</v>
      </c>
      <c r="F29088">
        <v>30</v>
      </c>
      <c r="G29088" s="31">
        <v>2</v>
      </c>
      <c r="H29088" s="31">
        <v>0</v>
      </c>
    </row>
    <row r="29089" spans="1:8">
      <c r="A29089" s="32">
        <v>44526</v>
      </c>
      <c r="B29089" s="1" t="s">
        <v>51</v>
      </c>
      <c r="C29089">
        <v>6119</v>
      </c>
      <c r="D29089">
        <v>195232</v>
      </c>
      <c r="E29089" s="31">
        <v>6045</v>
      </c>
      <c r="F29089">
        <v>73</v>
      </c>
      <c r="G29089" s="31">
        <v>1</v>
      </c>
      <c r="H29089" s="31">
        <v>0</v>
      </c>
    </row>
    <row r="29090" spans="1:8">
      <c r="A29090" s="32">
        <v>44526</v>
      </c>
      <c r="B29090" s="1" t="s">
        <v>52</v>
      </c>
      <c r="C29090">
        <v>14395</v>
      </c>
      <c r="D29090">
        <v>124625</v>
      </c>
      <c r="E29090" s="31">
        <v>14259</v>
      </c>
      <c r="F29090">
        <v>136</v>
      </c>
      <c r="G29090" s="31">
        <v>0</v>
      </c>
      <c r="H29090" s="31">
        <v>0</v>
      </c>
    </row>
    <row r="29091" spans="1:8">
      <c r="A29091" s="32">
        <v>44526</v>
      </c>
      <c r="B29091" s="1" t="s">
        <v>53</v>
      </c>
      <c r="C29091">
        <v>8187</v>
      </c>
      <c r="D29091">
        <v>290755</v>
      </c>
      <c r="E29091" s="31">
        <v>8102</v>
      </c>
      <c r="F29091">
        <v>84</v>
      </c>
      <c r="G29091" s="31">
        <v>1</v>
      </c>
      <c r="H29091" s="31">
        <v>0</v>
      </c>
    </row>
    <row r="29092" spans="1:8">
      <c r="A29092" s="32">
        <v>44526</v>
      </c>
      <c r="B29092" s="1" t="s">
        <v>54</v>
      </c>
      <c r="C29092">
        <v>6151</v>
      </c>
      <c r="D29092">
        <v>73041</v>
      </c>
      <c r="E29092" s="31">
        <v>6094</v>
      </c>
      <c r="F29092">
        <v>41</v>
      </c>
      <c r="G29092" s="31">
        <v>0</v>
      </c>
      <c r="H29092" s="31">
        <v>0</v>
      </c>
    </row>
    <row r="29093" spans="1:8">
      <c r="A29093" s="32">
        <v>44526</v>
      </c>
      <c r="B29093" s="1" t="s">
        <v>55</v>
      </c>
      <c r="C29093">
        <v>9103</v>
      </c>
      <c r="D29093">
        <v>173946</v>
      </c>
      <c r="E29093" s="31">
        <v>9036</v>
      </c>
      <c r="F29093">
        <v>66</v>
      </c>
      <c r="G29093" s="31">
        <v>1</v>
      </c>
      <c r="H29093" s="31">
        <v>0</v>
      </c>
    </row>
    <row r="29094" spans="1:8">
      <c r="A29094" s="32">
        <v>44526</v>
      </c>
      <c r="B29094" s="1" t="s">
        <v>56</v>
      </c>
      <c r="C29094">
        <v>50307</v>
      </c>
      <c r="D29094">
        <v>421405</v>
      </c>
      <c r="E29094" s="31">
        <v>49903</v>
      </c>
      <c r="F29094">
        <v>398</v>
      </c>
      <c r="G29094" s="31">
        <v>12</v>
      </c>
      <c r="H29094" s="31">
        <v>0</v>
      </c>
    </row>
    <row r="29095" spans="1:8">
      <c r="A29095" s="32">
        <v>44527</v>
      </c>
      <c r="B29095" s="1" t="s">
        <v>7</v>
      </c>
      <c r="C29095">
        <v>61127</v>
      </c>
      <c r="D29095">
        <v>1213255</v>
      </c>
      <c r="E29095" s="31">
        <v>59486</v>
      </c>
      <c r="F29095">
        <v>1472</v>
      </c>
      <c r="G29095" s="31">
        <v>174</v>
      </c>
      <c r="H29095" s="31">
        <v>2</v>
      </c>
    </row>
    <row r="29096" spans="1:8">
      <c r="A29096" s="32">
        <v>44527</v>
      </c>
      <c r="B29096" s="1" t="s">
        <v>11</v>
      </c>
      <c r="C29096">
        <v>5897</v>
      </c>
      <c r="D29096">
        <v>99722</v>
      </c>
      <c r="E29096" s="31">
        <v>5859</v>
      </c>
      <c r="F29096">
        <v>38</v>
      </c>
      <c r="G29096" s="31">
        <v>0</v>
      </c>
      <c r="H29096" s="31">
        <v>0</v>
      </c>
    </row>
    <row r="29097" spans="1:8">
      <c r="A29097" s="32">
        <v>44527</v>
      </c>
      <c r="B29097" s="1" t="s">
        <v>12</v>
      </c>
      <c r="C29097">
        <v>3487</v>
      </c>
      <c r="D29097">
        <v>130795</v>
      </c>
      <c r="E29097" s="31">
        <v>3434</v>
      </c>
      <c r="F29097">
        <v>53</v>
      </c>
      <c r="G29097" s="31">
        <v>0</v>
      </c>
      <c r="H29097" s="31">
        <v>0</v>
      </c>
    </row>
    <row r="29098" spans="1:8">
      <c r="A29098" s="32">
        <v>44527</v>
      </c>
      <c r="B29098" s="1" t="s">
        <v>13</v>
      </c>
      <c r="C29098">
        <v>16280</v>
      </c>
      <c r="D29098">
        <v>256620</v>
      </c>
      <c r="E29098" s="31">
        <v>16158</v>
      </c>
      <c r="F29098">
        <v>118</v>
      </c>
      <c r="G29098" s="31">
        <v>4</v>
      </c>
      <c r="H29098" s="31">
        <v>0</v>
      </c>
    </row>
    <row r="29099" spans="1:8">
      <c r="A29099" s="32">
        <v>44527</v>
      </c>
      <c r="B29099" s="1" t="s">
        <v>14</v>
      </c>
      <c r="C29099">
        <v>1925</v>
      </c>
      <c r="D29099">
        <v>27377</v>
      </c>
      <c r="E29099" s="31">
        <v>1898</v>
      </c>
      <c r="F29099">
        <v>27</v>
      </c>
      <c r="G29099" s="31">
        <v>0</v>
      </c>
      <c r="H29099" s="31">
        <v>0</v>
      </c>
    </row>
    <row r="29100" spans="1:8">
      <c r="A29100" s="32">
        <v>44527</v>
      </c>
      <c r="B29100" s="1" t="s">
        <v>15</v>
      </c>
      <c r="C29100">
        <v>3556</v>
      </c>
      <c r="D29100">
        <v>108430</v>
      </c>
      <c r="E29100" s="31">
        <v>3497</v>
      </c>
      <c r="F29100">
        <v>56</v>
      </c>
      <c r="G29100" s="31">
        <v>3</v>
      </c>
      <c r="H29100" s="31">
        <v>0</v>
      </c>
    </row>
    <row r="29101" spans="1:8">
      <c r="A29101" s="32">
        <v>44527</v>
      </c>
      <c r="B29101" s="1" t="s">
        <v>16</v>
      </c>
      <c r="C29101">
        <v>9487</v>
      </c>
      <c r="D29101">
        <v>447601</v>
      </c>
      <c r="E29101" s="31">
        <v>9309</v>
      </c>
      <c r="F29101">
        <v>176</v>
      </c>
      <c r="G29101" s="31">
        <v>2</v>
      </c>
      <c r="H29101" s="31">
        <v>1</v>
      </c>
    </row>
    <row r="29102" spans="1:8">
      <c r="A29102" s="32">
        <v>44527</v>
      </c>
      <c r="B29102" s="1" t="s">
        <v>17</v>
      </c>
      <c r="C29102">
        <v>24449</v>
      </c>
      <c r="D29102">
        <v>40552</v>
      </c>
      <c r="E29102" s="31">
        <v>24222</v>
      </c>
      <c r="F29102">
        <v>220</v>
      </c>
      <c r="G29102" s="31">
        <v>7</v>
      </c>
      <c r="H29102" s="31">
        <v>0</v>
      </c>
    </row>
    <row r="29103" spans="1:8">
      <c r="A29103" s="32">
        <v>44527</v>
      </c>
      <c r="B29103" s="1" t="s">
        <v>18</v>
      </c>
      <c r="C29103">
        <v>15479</v>
      </c>
      <c r="D29103">
        <v>511316</v>
      </c>
      <c r="E29103" s="31">
        <v>15358</v>
      </c>
      <c r="F29103">
        <v>117</v>
      </c>
      <c r="G29103" s="31">
        <v>4</v>
      </c>
      <c r="H29103" s="31">
        <v>0</v>
      </c>
    </row>
    <row r="29104" spans="1:8">
      <c r="A29104" s="32">
        <v>44527</v>
      </c>
      <c r="B29104" s="1" t="s">
        <v>19</v>
      </c>
      <c r="C29104">
        <v>16862</v>
      </c>
      <c r="D29104">
        <v>329422</v>
      </c>
      <c r="E29104" s="31">
        <v>16658</v>
      </c>
      <c r="F29104">
        <v>176</v>
      </c>
      <c r="G29104" s="31">
        <v>28</v>
      </c>
      <c r="H29104" s="31">
        <v>1</v>
      </c>
    </row>
    <row r="29105" spans="1:8">
      <c r="A29105" s="32">
        <v>44527</v>
      </c>
      <c r="B29105" s="1" t="s">
        <v>20</v>
      </c>
      <c r="C29105">
        <v>115820</v>
      </c>
      <c r="D29105">
        <v>1578009</v>
      </c>
      <c r="E29105" s="31">
        <v>114681</v>
      </c>
      <c r="F29105">
        <v>1057</v>
      </c>
      <c r="G29105" s="31">
        <v>82</v>
      </c>
      <c r="H29105" s="31">
        <v>7</v>
      </c>
    </row>
    <row r="29106" spans="1:8">
      <c r="A29106" s="32">
        <v>44527</v>
      </c>
      <c r="B29106" s="1" t="s">
        <v>21</v>
      </c>
      <c r="C29106">
        <v>100462</v>
      </c>
      <c r="D29106">
        <v>1175240</v>
      </c>
      <c r="E29106" s="31">
        <v>99400</v>
      </c>
      <c r="F29106">
        <v>1028</v>
      </c>
      <c r="G29106" s="31">
        <v>32</v>
      </c>
      <c r="H29106" s="31">
        <v>0</v>
      </c>
    </row>
    <row r="29107" spans="1:8">
      <c r="A29107" s="32">
        <v>44527</v>
      </c>
      <c r="B29107" s="1" t="s">
        <v>22</v>
      </c>
      <c r="C29107">
        <v>382179</v>
      </c>
      <c r="D29107">
        <v>3977847</v>
      </c>
      <c r="E29107" s="31">
        <v>378854</v>
      </c>
      <c r="F29107">
        <v>3164</v>
      </c>
      <c r="G29107" s="31">
        <v>161</v>
      </c>
      <c r="H29107" s="31">
        <v>7</v>
      </c>
    </row>
    <row r="29108" spans="1:8">
      <c r="A29108" s="32">
        <v>44527</v>
      </c>
      <c r="B29108" s="1" t="s">
        <v>23</v>
      </c>
      <c r="C29108">
        <v>169245</v>
      </c>
      <c r="D29108">
        <v>1743965</v>
      </c>
      <c r="E29108" s="31">
        <v>167820</v>
      </c>
      <c r="F29108">
        <v>1313</v>
      </c>
      <c r="G29108" s="31">
        <v>112</v>
      </c>
      <c r="H29108" s="31">
        <v>2</v>
      </c>
    </row>
    <row r="29109" spans="1:8">
      <c r="A29109" s="32">
        <v>44527</v>
      </c>
      <c r="B29109" s="1" t="s">
        <v>24</v>
      </c>
      <c r="C29109">
        <v>8021</v>
      </c>
      <c r="D29109">
        <v>307960</v>
      </c>
      <c r="E29109" s="31">
        <v>7947</v>
      </c>
      <c r="F29109">
        <v>61</v>
      </c>
      <c r="G29109" s="31">
        <v>13</v>
      </c>
      <c r="H29109" s="31">
        <v>0</v>
      </c>
    </row>
    <row r="29110" spans="1:8">
      <c r="A29110" s="32">
        <v>44527</v>
      </c>
      <c r="B29110" s="1" t="s">
        <v>25</v>
      </c>
      <c r="C29110">
        <v>4868</v>
      </c>
      <c r="D29110">
        <v>125875</v>
      </c>
      <c r="E29110" s="31">
        <v>4815</v>
      </c>
      <c r="F29110">
        <v>52</v>
      </c>
      <c r="G29110" s="31">
        <v>1</v>
      </c>
      <c r="H29110" s="31">
        <v>0</v>
      </c>
    </row>
    <row r="29111" spans="1:8">
      <c r="A29111" s="32">
        <v>44527</v>
      </c>
      <c r="B29111" s="1" t="s">
        <v>26</v>
      </c>
      <c r="C29111">
        <v>7969</v>
      </c>
      <c r="D29111">
        <v>206749</v>
      </c>
      <c r="E29111" s="31">
        <v>7817</v>
      </c>
      <c r="F29111">
        <v>129</v>
      </c>
      <c r="G29111" s="31">
        <v>1</v>
      </c>
      <c r="H29111" s="31">
        <v>0</v>
      </c>
    </row>
    <row r="29112" spans="1:8">
      <c r="A29112" s="32">
        <v>44527</v>
      </c>
      <c r="B29112" s="1" t="s">
        <v>27</v>
      </c>
      <c r="C29112">
        <v>3115</v>
      </c>
      <c r="D29112">
        <v>123650</v>
      </c>
      <c r="E29112" s="31">
        <v>3077</v>
      </c>
      <c r="F29112">
        <v>38</v>
      </c>
      <c r="G29112" s="31">
        <v>0</v>
      </c>
      <c r="H29112" s="31">
        <v>0</v>
      </c>
    </row>
    <row r="29113" spans="1:8">
      <c r="A29113" s="32">
        <v>44527</v>
      </c>
      <c r="B29113" s="1" t="s">
        <v>28</v>
      </c>
      <c r="C29113">
        <v>5156</v>
      </c>
      <c r="D29113">
        <v>127517</v>
      </c>
      <c r="E29113" s="31">
        <v>5127</v>
      </c>
      <c r="F29113">
        <v>29</v>
      </c>
      <c r="G29113" s="31">
        <v>0</v>
      </c>
      <c r="H29113" s="31">
        <v>0</v>
      </c>
    </row>
    <row r="29114" spans="1:8">
      <c r="A29114" s="32">
        <v>44527</v>
      </c>
      <c r="B29114" s="1" t="s">
        <v>29</v>
      </c>
      <c r="C29114">
        <v>8883</v>
      </c>
      <c r="D29114">
        <v>349383</v>
      </c>
      <c r="E29114" s="31">
        <v>8842</v>
      </c>
      <c r="F29114">
        <v>97</v>
      </c>
      <c r="G29114" s="31">
        <v>0</v>
      </c>
      <c r="H29114" s="31">
        <v>0</v>
      </c>
    </row>
    <row r="29115" spans="1:8">
      <c r="A29115" s="32">
        <v>44527</v>
      </c>
      <c r="B29115" s="1" t="s">
        <v>30</v>
      </c>
      <c r="C29115">
        <v>19251</v>
      </c>
      <c r="D29115">
        <v>450882</v>
      </c>
      <c r="E29115" s="31">
        <v>19018</v>
      </c>
      <c r="F29115">
        <v>218</v>
      </c>
      <c r="G29115" s="31">
        <v>12</v>
      </c>
      <c r="H29115" s="31">
        <v>0</v>
      </c>
    </row>
    <row r="29116" spans="1:8">
      <c r="A29116" s="32">
        <v>44527</v>
      </c>
      <c r="B29116" s="1" t="s">
        <v>31</v>
      </c>
      <c r="C29116">
        <v>26786</v>
      </c>
      <c r="D29116">
        <v>686579</v>
      </c>
      <c r="E29116" s="31">
        <v>26569</v>
      </c>
      <c r="F29116">
        <v>209</v>
      </c>
      <c r="G29116" s="31">
        <v>7</v>
      </c>
      <c r="H29116" s="31">
        <v>0</v>
      </c>
    </row>
    <row r="29117" spans="1:8">
      <c r="A29117" s="32">
        <v>44527</v>
      </c>
      <c r="B29117" s="1" t="s">
        <v>32</v>
      </c>
      <c r="C29117">
        <v>106566</v>
      </c>
      <c r="D29117">
        <v>1440677</v>
      </c>
      <c r="E29117" s="31">
        <v>105351</v>
      </c>
      <c r="F29117">
        <v>1161</v>
      </c>
      <c r="G29117" s="31">
        <v>54</v>
      </c>
      <c r="H29117" s="31">
        <v>0</v>
      </c>
    </row>
    <row r="29118" spans="1:8">
      <c r="A29118" s="32">
        <v>44527</v>
      </c>
      <c r="B29118" s="1" t="s">
        <v>33</v>
      </c>
      <c r="C29118">
        <v>14814</v>
      </c>
      <c r="D29118">
        <v>258315</v>
      </c>
      <c r="E29118" s="31">
        <v>14975</v>
      </c>
      <c r="F29118">
        <v>163</v>
      </c>
      <c r="G29118" s="31">
        <v>3</v>
      </c>
      <c r="H29118" s="31">
        <v>0</v>
      </c>
    </row>
    <row r="29119" spans="1:8">
      <c r="A29119" s="32">
        <v>44527</v>
      </c>
      <c r="B29119" s="1" t="s">
        <v>34</v>
      </c>
      <c r="C29119">
        <v>12432</v>
      </c>
      <c r="D29119">
        <v>283062</v>
      </c>
      <c r="E29119" s="31">
        <v>12318</v>
      </c>
      <c r="F29119">
        <v>104</v>
      </c>
      <c r="G29119" s="31">
        <v>10</v>
      </c>
      <c r="H29119" s="31">
        <v>0</v>
      </c>
    </row>
    <row r="29120" spans="1:8">
      <c r="A29120" s="32">
        <v>44527</v>
      </c>
      <c r="B29120" s="1" t="s">
        <v>35</v>
      </c>
      <c r="C29120">
        <v>35986</v>
      </c>
      <c r="D29120">
        <v>453932</v>
      </c>
      <c r="E29120" s="31">
        <v>35668</v>
      </c>
      <c r="F29120">
        <v>291</v>
      </c>
      <c r="G29120" s="31">
        <v>27</v>
      </c>
      <c r="H29120" s="31">
        <v>0</v>
      </c>
    </row>
    <row r="29121" spans="1:8">
      <c r="A29121" s="32">
        <v>44527</v>
      </c>
      <c r="B29121" s="1" t="s">
        <v>36</v>
      </c>
      <c r="C29121">
        <v>203100</v>
      </c>
      <c r="D29121">
        <v>3988432</v>
      </c>
      <c r="E29121" s="31">
        <v>199879</v>
      </c>
      <c r="F29121">
        <v>3064</v>
      </c>
      <c r="G29121" s="31">
        <v>157</v>
      </c>
      <c r="H29121" s="31">
        <v>12</v>
      </c>
    </row>
    <row r="29122" spans="1:8">
      <c r="A29122" s="32">
        <v>44527</v>
      </c>
      <c r="B29122" s="1" t="s">
        <v>37</v>
      </c>
      <c r="C29122">
        <v>78673</v>
      </c>
      <c r="D29122">
        <v>820774</v>
      </c>
      <c r="E29122" s="31">
        <v>77217</v>
      </c>
      <c r="F29122">
        <v>1396</v>
      </c>
      <c r="G29122" s="31">
        <v>60</v>
      </c>
      <c r="H29122" s="31">
        <v>6</v>
      </c>
    </row>
    <row r="29123" spans="1:8">
      <c r="A29123" s="32">
        <v>44527</v>
      </c>
      <c r="B29123" s="1" t="s">
        <v>38</v>
      </c>
      <c r="C29123">
        <v>15930</v>
      </c>
      <c r="D29123">
        <v>271278</v>
      </c>
      <c r="E29123" s="31">
        <v>15777</v>
      </c>
      <c r="F29123">
        <v>149</v>
      </c>
      <c r="G29123" s="31">
        <v>4</v>
      </c>
      <c r="H29123" s="31">
        <v>0</v>
      </c>
    </row>
    <row r="29124" spans="1:8">
      <c r="A29124" s="32">
        <v>44527</v>
      </c>
      <c r="B29124" s="1" t="s">
        <v>39</v>
      </c>
      <c r="C29124">
        <v>5302</v>
      </c>
      <c r="D29124">
        <v>67391</v>
      </c>
      <c r="E29124" s="31">
        <v>5132</v>
      </c>
      <c r="F29124">
        <v>62</v>
      </c>
      <c r="G29124" s="31">
        <v>3</v>
      </c>
      <c r="H29124" s="31">
        <v>0</v>
      </c>
    </row>
    <row r="29125" spans="1:8">
      <c r="A29125" s="32">
        <v>44527</v>
      </c>
      <c r="B29125" s="1" t="s">
        <v>40</v>
      </c>
      <c r="C29125">
        <v>1669</v>
      </c>
      <c r="D29125">
        <v>161434</v>
      </c>
      <c r="E29125" s="31">
        <v>1639</v>
      </c>
      <c r="F29125">
        <v>5</v>
      </c>
      <c r="G29125" s="31">
        <v>0</v>
      </c>
      <c r="H29125" s="31">
        <v>0</v>
      </c>
    </row>
    <row r="29126" spans="1:8">
      <c r="A29126" s="32">
        <v>44527</v>
      </c>
      <c r="B29126" s="1" t="s">
        <v>41</v>
      </c>
      <c r="C29126">
        <v>1732</v>
      </c>
      <c r="D29126">
        <v>61558</v>
      </c>
      <c r="E29126" s="31">
        <v>1725</v>
      </c>
      <c r="F29126">
        <v>5</v>
      </c>
      <c r="G29126" s="31">
        <v>2</v>
      </c>
      <c r="H29126" s="31">
        <v>0</v>
      </c>
    </row>
    <row r="29127" spans="1:8">
      <c r="A29127" s="32">
        <v>44527</v>
      </c>
      <c r="B29127" s="1" t="s">
        <v>42</v>
      </c>
      <c r="C29127">
        <v>15535</v>
      </c>
      <c r="D29127">
        <v>298358</v>
      </c>
      <c r="E29127" s="31">
        <v>15321</v>
      </c>
      <c r="F29127">
        <v>136</v>
      </c>
      <c r="G29127" s="31">
        <v>62</v>
      </c>
      <c r="H29127" s="31">
        <v>1</v>
      </c>
    </row>
    <row r="29128" spans="1:8">
      <c r="A29128" s="32">
        <v>44527</v>
      </c>
      <c r="B29128" s="1" t="s">
        <v>43</v>
      </c>
      <c r="C29128">
        <v>22159</v>
      </c>
      <c r="D29128">
        <v>955944</v>
      </c>
      <c r="E29128" s="31">
        <v>21943</v>
      </c>
      <c r="F29128">
        <v>202</v>
      </c>
      <c r="G29128" s="31">
        <v>14</v>
      </c>
      <c r="H29128" s="31">
        <v>0</v>
      </c>
    </row>
    <row r="29129" spans="1:8">
      <c r="A29129" s="32">
        <v>44527</v>
      </c>
      <c r="B29129" s="1" t="s">
        <v>44</v>
      </c>
      <c r="C29129">
        <v>5788</v>
      </c>
      <c r="D29129">
        <v>204869</v>
      </c>
      <c r="E29129" s="31">
        <v>5693</v>
      </c>
      <c r="F29129">
        <v>93</v>
      </c>
      <c r="G29129" s="31">
        <v>2</v>
      </c>
      <c r="H29129" s="31">
        <v>0</v>
      </c>
    </row>
    <row r="29130" spans="1:8">
      <c r="A29130" s="32">
        <v>44527</v>
      </c>
      <c r="B29130" s="1" t="s">
        <v>45</v>
      </c>
      <c r="C29130">
        <v>3291</v>
      </c>
      <c r="D29130">
        <v>112470</v>
      </c>
      <c r="E29130" s="31">
        <v>3224</v>
      </c>
      <c r="F29130">
        <v>66</v>
      </c>
      <c r="G29130" s="31">
        <v>1</v>
      </c>
      <c r="H29130" s="31">
        <v>0</v>
      </c>
    </row>
    <row r="29131" spans="1:8">
      <c r="A29131" s="32">
        <v>44527</v>
      </c>
      <c r="B29131" s="1" t="s">
        <v>46</v>
      </c>
      <c r="C29131">
        <v>4705</v>
      </c>
      <c r="D29131">
        <v>139605</v>
      </c>
      <c r="E29131" s="31">
        <v>4666</v>
      </c>
      <c r="F29131">
        <v>38</v>
      </c>
      <c r="G29131" s="31">
        <v>0</v>
      </c>
      <c r="H29131" s="31">
        <v>0</v>
      </c>
    </row>
    <row r="29132" spans="1:8">
      <c r="A29132" s="32">
        <v>44527</v>
      </c>
      <c r="B29132" s="1" t="s">
        <v>47</v>
      </c>
      <c r="C29132">
        <v>5412</v>
      </c>
      <c r="D29132">
        <v>167404</v>
      </c>
      <c r="E29132" s="31">
        <v>5328</v>
      </c>
      <c r="F29132">
        <v>82</v>
      </c>
      <c r="G29132" s="31">
        <v>2</v>
      </c>
      <c r="H29132" s="31">
        <v>0</v>
      </c>
    </row>
    <row r="29133" spans="1:8">
      <c r="A29133" s="32">
        <v>44527</v>
      </c>
      <c r="B29133" s="1" t="s">
        <v>48</v>
      </c>
      <c r="C29133">
        <v>4167</v>
      </c>
      <c r="D29133">
        <v>105447</v>
      </c>
      <c r="E29133" s="31">
        <v>4134</v>
      </c>
      <c r="F29133">
        <v>33</v>
      </c>
      <c r="G29133" s="31">
        <v>0</v>
      </c>
      <c r="H29133" s="31">
        <v>0</v>
      </c>
    </row>
    <row r="29134" spans="1:8">
      <c r="A29134" s="32">
        <v>44527</v>
      </c>
      <c r="B29134" s="1" t="s">
        <v>49</v>
      </c>
      <c r="C29134">
        <v>74604</v>
      </c>
      <c r="D29134">
        <v>1365490</v>
      </c>
      <c r="E29134" s="31">
        <v>73900</v>
      </c>
      <c r="F29134">
        <v>624</v>
      </c>
      <c r="G29134" s="31">
        <v>73</v>
      </c>
      <c r="H29134" s="31">
        <v>4</v>
      </c>
    </row>
    <row r="29135" spans="1:8">
      <c r="A29135" s="32">
        <v>44527</v>
      </c>
      <c r="B29135" s="1" t="s">
        <v>50</v>
      </c>
      <c r="C29135">
        <v>5866</v>
      </c>
      <c r="D29135">
        <v>114775</v>
      </c>
      <c r="E29135" s="31">
        <v>5891</v>
      </c>
      <c r="F29135">
        <v>30</v>
      </c>
      <c r="G29135" s="31">
        <v>0</v>
      </c>
      <c r="H29135" s="31">
        <v>0</v>
      </c>
    </row>
    <row r="29136" spans="1:8">
      <c r="A29136" s="32">
        <v>44527</v>
      </c>
      <c r="B29136" s="1" t="s">
        <v>51</v>
      </c>
      <c r="C29136">
        <v>6119</v>
      </c>
      <c r="D29136">
        <v>195504</v>
      </c>
      <c r="E29136" s="31">
        <v>6045</v>
      </c>
      <c r="F29136">
        <v>73</v>
      </c>
      <c r="G29136" s="31">
        <v>1</v>
      </c>
      <c r="H29136" s="31">
        <v>0</v>
      </c>
    </row>
    <row r="29137" spans="1:8">
      <c r="A29137" s="32">
        <v>44527</v>
      </c>
      <c r="B29137" s="1" t="s">
        <v>52</v>
      </c>
      <c r="C29137">
        <v>14395</v>
      </c>
      <c r="D29137">
        <v>124636</v>
      </c>
      <c r="E29137" s="31">
        <v>14259</v>
      </c>
      <c r="F29137">
        <v>136</v>
      </c>
      <c r="G29137" s="31">
        <v>0</v>
      </c>
      <c r="H29137" s="31">
        <v>0</v>
      </c>
    </row>
    <row r="29138" spans="1:8">
      <c r="A29138" s="32">
        <v>44527</v>
      </c>
      <c r="B29138" s="1" t="s">
        <v>53</v>
      </c>
      <c r="C29138">
        <v>8187</v>
      </c>
      <c r="D29138">
        <v>291406</v>
      </c>
      <c r="E29138" s="31">
        <v>8102</v>
      </c>
      <c r="F29138">
        <v>84</v>
      </c>
      <c r="G29138" s="31">
        <v>1</v>
      </c>
      <c r="H29138" s="31">
        <v>0</v>
      </c>
    </row>
    <row r="29139" spans="1:8">
      <c r="A29139" s="32">
        <v>44527</v>
      </c>
      <c r="B29139" s="1" t="s">
        <v>54</v>
      </c>
      <c r="C29139">
        <v>6151</v>
      </c>
      <c r="D29139">
        <v>73041</v>
      </c>
      <c r="E29139" s="31">
        <v>6094</v>
      </c>
      <c r="F29139">
        <v>41</v>
      </c>
      <c r="G29139" s="31">
        <v>0</v>
      </c>
      <c r="H29139" s="31">
        <v>0</v>
      </c>
    </row>
    <row r="29140" spans="1:8">
      <c r="A29140" s="32">
        <v>44527</v>
      </c>
      <c r="B29140" s="1" t="s">
        <v>55</v>
      </c>
      <c r="C29140">
        <v>9103</v>
      </c>
      <c r="D29140">
        <v>174044</v>
      </c>
      <c r="E29140" s="31">
        <v>9036</v>
      </c>
      <c r="F29140">
        <v>66</v>
      </c>
      <c r="G29140" s="31">
        <v>1</v>
      </c>
      <c r="H29140" s="31">
        <v>0</v>
      </c>
    </row>
    <row r="29141" spans="1:8">
      <c r="A29141" s="32">
        <v>44527</v>
      </c>
      <c r="B29141" s="1" t="s">
        <v>56</v>
      </c>
      <c r="C29141">
        <v>50309</v>
      </c>
      <c r="D29141">
        <v>421777</v>
      </c>
      <c r="E29141" s="31">
        <v>49905</v>
      </c>
      <c r="F29141">
        <v>398</v>
      </c>
      <c r="G29141" s="31">
        <v>12</v>
      </c>
      <c r="H29141" s="31">
        <v>0</v>
      </c>
    </row>
    <row r="29142" spans="1:8">
      <c r="A29142" s="32">
        <v>44528</v>
      </c>
      <c r="B29142" s="1" t="s">
        <v>7</v>
      </c>
      <c r="C29142">
        <v>61135</v>
      </c>
      <c r="D29142">
        <v>1214529</v>
      </c>
      <c r="E29142" s="31">
        <v>59502</v>
      </c>
      <c r="F29142">
        <v>1472</v>
      </c>
      <c r="G29142" s="31">
        <v>169</v>
      </c>
      <c r="H29142" s="31">
        <v>2</v>
      </c>
    </row>
    <row r="29143" spans="1:8">
      <c r="A29143" s="32">
        <v>44528</v>
      </c>
      <c r="B29143" s="1" t="s">
        <v>11</v>
      </c>
      <c r="C29143">
        <v>5897</v>
      </c>
      <c r="D29143">
        <v>99746</v>
      </c>
      <c r="E29143" s="31">
        <v>5859</v>
      </c>
      <c r="F29143">
        <v>38</v>
      </c>
      <c r="G29143" s="31">
        <v>0</v>
      </c>
      <c r="H29143" s="31">
        <v>0</v>
      </c>
    </row>
    <row r="29144" spans="1:8">
      <c r="A29144" s="32">
        <v>44528</v>
      </c>
      <c r="B29144" s="1" t="s">
        <v>12</v>
      </c>
      <c r="C29144">
        <v>3487</v>
      </c>
      <c r="D29144">
        <v>130795</v>
      </c>
      <c r="E29144" s="31">
        <v>3434</v>
      </c>
      <c r="F29144">
        <v>53</v>
      </c>
      <c r="G29144" s="31">
        <v>0</v>
      </c>
      <c r="H29144" s="31">
        <v>0</v>
      </c>
    </row>
    <row r="29145" spans="1:8">
      <c r="A29145" s="32">
        <v>44528</v>
      </c>
      <c r="B29145" s="1" t="s">
        <v>13</v>
      </c>
      <c r="C29145">
        <v>16280</v>
      </c>
      <c r="D29145">
        <v>256658</v>
      </c>
      <c r="E29145" s="31">
        <v>16158</v>
      </c>
      <c r="F29145">
        <v>118</v>
      </c>
      <c r="G29145" s="31">
        <v>4</v>
      </c>
      <c r="H29145" s="31">
        <v>0</v>
      </c>
    </row>
    <row r="29146" spans="1:8">
      <c r="A29146" s="32">
        <v>44528</v>
      </c>
      <c r="B29146" s="1" t="s">
        <v>14</v>
      </c>
      <c r="C29146">
        <v>1925</v>
      </c>
      <c r="D29146">
        <v>27377</v>
      </c>
      <c r="E29146" s="31">
        <v>1898</v>
      </c>
      <c r="F29146">
        <v>27</v>
      </c>
      <c r="G29146" s="31">
        <v>0</v>
      </c>
      <c r="H29146" s="31">
        <v>0</v>
      </c>
    </row>
    <row r="29147" spans="1:8">
      <c r="A29147" s="32">
        <v>44528</v>
      </c>
      <c r="B29147" s="1" t="s">
        <v>15</v>
      </c>
      <c r="C29147">
        <v>3556</v>
      </c>
      <c r="D29147">
        <v>108430</v>
      </c>
      <c r="E29147" s="31">
        <v>3497</v>
      </c>
      <c r="F29147">
        <v>56</v>
      </c>
      <c r="G29147" s="31">
        <v>3</v>
      </c>
      <c r="H29147" s="31">
        <v>0</v>
      </c>
    </row>
    <row r="29148" spans="1:8">
      <c r="A29148" s="32">
        <v>44528</v>
      </c>
      <c r="B29148" s="1" t="s">
        <v>16</v>
      </c>
      <c r="C29148">
        <v>9487</v>
      </c>
      <c r="D29148">
        <v>447601</v>
      </c>
      <c r="E29148" s="31">
        <v>9309</v>
      </c>
      <c r="F29148">
        <v>176</v>
      </c>
      <c r="G29148" s="31">
        <v>2</v>
      </c>
      <c r="H29148" s="31">
        <v>1</v>
      </c>
    </row>
    <row r="29149" spans="1:8">
      <c r="A29149" s="32">
        <v>44528</v>
      </c>
      <c r="B29149" s="1" t="s">
        <v>17</v>
      </c>
      <c r="C29149">
        <v>24449</v>
      </c>
      <c r="D29149">
        <v>40552</v>
      </c>
      <c r="E29149" s="31">
        <v>24223</v>
      </c>
      <c r="F29149">
        <v>220</v>
      </c>
      <c r="G29149" s="31">
        <v>6</v>
      </c>
      <c r="H29149" s="31">
        <v>0</v>
      </c>
    </row>
    <row r="29150" spans="1:8">
      <c r="A29150" s="32">
        <v>44528</v>
      </c>
      <c r="B29150" s="1" t="s">
        <v>18</v>
      </c>
      <c r="C29150">
        <v>15479</v>
      </c>
      <c r="D29150">
        <v>511785</v>
      </c>
      <c r="E29150" s="31">
        <v>15359</v>
      </c>
      <c r="F29150">
        <v>117</v>
      </c>
      <c r="G29150" s="31">
        <v>3</v>
      </c>
      <c r="H29150" s="31">
        <v>0</v>
      </c>
    </row>
    <row r="29151" spans="1:8">
      <c r="A29151" s="32">
        <v>44528</v>
      </c>
      <c r="B29151" s="1" t="s">
        <v>19</v>
      </c>
      <c r="C29151">
        <v>16863</v>
      </c>
      <c r="D29151">
        <v>329422</v>
      </c>
      <c r="E29151" s="31">
        <v>16663</v>
      </c>
      <c r="F29151">
        <v>176</v>
      </c>
      <c r="G29151" s="31">
        <v>24</v>
      </c>
      <c r="H29151" s="31">
        <v>1</v>
      </c>
    </row>
    <row r="29152" spans="1:8">
      <c r="A29152" s="32">
        <v>44528</v>
      </c>
      <c r="B29152" s="1" t="s">
        <v>20</v>
      </c>
      <c r="C29152">
        <v>115823</v>
      </c>
      <c r="D29152">
        <v>1578864</v>
      </c>
      <c r="E29152" s="31">
        <v>114695</v>
      </c>
      <c r="F29152">
        <v>1057</v>
      </c>
      <c r="G29152" s="31">
        <v>71</v>
      </c>
      <c r="H29152" s="31">
        <v>7</v>
      </c>
    </row>
    <row r="29153" spans="1:8">
      <c r="A29153" s="32">
        <v>44528</v>
      </c>
      <c r="B29153" s="1" t="s">
        <v>21</v>
      </c>
      <c r="C29153">
        <v>100462</v>
      </c>
      <c r="D29153">
        <v>1177705</v>
      </c>
      <c r="E29153" s="31">
        <v>99406</v>
      </c>
      <c r="F29153">
        <v>1028</v>
      </c>
      <c r="G29153" s="31">
        <v>28</v>
      </c>
      <c r="H29153" s="31">
        <v>0</v>
      </c>
    </row>
    <row r="29154" spans="1:8">
      <c r="A29154" s="32">
        <v>44528</v>
      </c>
      <c r="B29154" s="1" t="s">
        <v>22</v>
      </c>
      <c r="C29154">
        <v>382188</v>
      </c>
      <c r="D29154">
        <v>3977847</v>
      </c>
      <c r="E29154" s="31">
        <v>378867</v>
      </c>
      <c r="F29154">
        <v>3164</v>
      </c>
      <c r="G29154" s="31">
        <v>157</v>
      </c>
      <c r="H29154" s="31">
        <v>7</v>
      </c>
    </row>
    <row r="29155" spans="1:8">
      <c r="A29155" s="32">
        <v>44528</v>
      </c>
      <c r="B29155" s="1" t="s">
        <v>23</v>
      </c>
      <c r="C29155">
        <v>169252</v>
      </c>
      <c r="D29155">
        <v>1743965</v>
      </c>
      <c r="E29155" s="31">
        <v>167844</v>
      </c>
      <c r="F29155">
        <v>1313</v>
      </c>
      <c r="G29155" s="31">
        <v>95</v>
      </c>
      <c r="H29155" s="31">
        <v>2</v>
      </c>
    </row>
    <row r="29156" spans="1:8">
      <c r="A29156" s="32">
        <v>44528</v>
      </c>
      <c r="B29156" s="1" t="s">
        <v>24</v>
      </c>
      <c r="C29156">
        <v>8022</v>
      </c>
      <c r="D29156">
        <v>307974</v>
      </c>
      <c r="E29156" s="31">
        <v>7947</v>
      </c>
      <c r="F29156">
        <v>61</v>
      </c>
      <c r="G29156" s="31">
        <v>14</v>
      </c>
      <c r="H29156" s="31">
        <v>0</v>
      </c>
    </row>
    <row r="29157" spans="1:8">
      <c r="A29157" s="32">
        <v>44528</v>
      </c>
      <c r="B29157" s="1" t="s">
        <v>25</v>
      </c>
      <c r="C29157">
        <v>4868</v>
      </c>
      <c r="D29157">
        <v>125875</v>
      </c>
      <c r="E29157" s="31">
        <v>4815</v>
      </c>
      <c r="F29157">
        <v>52</v>
      </c>
      <c r="G29157" s="31">
        <v>1</v>
      </c>
      <c r="H29157" s="31">
        <v>0</v>
      </c>
    </row>
    <row r="29158" spans="1:8">
      <c r="A29158" s="32">
        <v>44528</v>
      </c>
      <c r="B29158" s="1" t="s">
        <v>26</v>
      </c>
      <c r="C29158">
        <v>7969</v>
      </c>
      <c r="D29158">
        <v>206781</v>
      </c>
      <c r="E29158" s="31">
        <v>7817</v>
      </c>
      <c r="F29158">
        <v>129</v>
      </c>
      <c r="G29158" s="31">
        <v>1</v>
      </c>
      <c r="H29158" s="31">
        <v>0</v>
      </c>
    </row>
    <row r="29159" spans="1:8">
      <c r="A29159" s="32">
        <v>44528</v>
      </c>
      <c r="B29159" s="1" t="s">
        <v>27</v>
      </c>
      <c r="C29159">
        <v>3115</v>
      </c>
      <c r="D29159">
        <v>123661</v>
      </c>
      <c r="E29159" s="31">
        <v>3077</v>
      </c>
      <c r="F29159">
        <v>38</v>
      </c>
      <c r="G29159" s="31">
        <v>0</v>
      </c>
      <c r="H29159" s="31">
        <v>0</v>
      </c>
    </row>
    <row r="29160" spans="1:8">
      <c r="A29160" s="32">
        <v>44528</v>
      </c>
      <c r="B29160" s="1" t="s">
        <v>28</v>
      </c>
      <c r="C29160">
        <v>5156</v>
      </c>
      <c r="D29160">
        <v>127517</v>
      </c>
      <c r="E29160" s="31">
        <v>5127</v>
      </c>
      <c r="F29160">
        <v>29</v>
      </c>
      <c r="G29160" s="31">
        <v>0</v>
      </c>
      <c r="H29160" s="31">
        <v>0</v>
      </c>
    </row>
    <row r="29161" spans="1:8">
      <c r="A29161" s="32">
        <v>44528</v>
      </c>
      <c r="B29161" s="1" t="s">
        <v>29</v>
      </c>
      <c r="C29161">
        <v>8884</v>
      </c>
      <c r="D29161">
        <v>349383</v>
      </c>
      <c r="E29161" s="31">
        <v>8842</v>
      </c>
      <c r="F29161">
        <v>97</v>
      </c>
      <c r="G29161" s="31">
        <v>1</v>
      </c>
      <c r="H29161" s="31">
        <v>0</v>
      </c>
    </row>
    <row r="29162" spans="1:8">
      <c r="A29162" s="32">
        <v>44528</v>
      </c>
      <c r="B29162" s="1" t="s">
        <v>30</v>
      </c>
      <c r="C29162">
        <v>19253</v>
      </c>
      <c r="D29162">
        <v>450882</v>
      </c>
      <c r="E29162" s="31">
        <v>19020</v>
      </c>
      <c r="F29162">
        <v>218</v>
      </c>
      <c r="G29162" s="31">
        <v>13</v>
      </c>
      <c r="H29162" s="31">
        <v>0</v>
      </c>
    </row>
    <row r="29163" spans="1:8">
      <c r="A29163" s="32">
        <v>44528</v>
      </c>
      <c r="B29163" s="1" t="s">
        <v>31</v>
      </c>
      <c r="C29163">
        <v>26786</v>
      </c>
      <c r="D29163">
        <v>686579</v>
      </c>
      <c r="E29163" s="31">
        <v>26569</v>
      </c>
      <c r="F29163">
        <v>209</v>
      </c>
      <c r="G29163" s="31">
        <v>8</v>
      </c>
      <c r="H29163" s="31">
        <v>0</v>
      </c>
    </row>
    <row r="29164" spans="1:8">
      <c r="A29164" s="32">
        <v>44528</v>
      </c>
      <c r="B29164" s="1" t="s">
        <v>32</v>
      </c>
      <c r="C29164">
        <v>106572</v>
      </c>
      <c r="D29164">
        <v>1440677</v>
      </c>
      <c r="E29164" s="31">
        <v>105352</v>
      </c>
      <c r="F29164">
        <v>1161</v>
      </c>
      <c r="G29164" s="31">
        <v>59</v>
      </c>
      <c r="H29164" s="31">
        <v>0</v>
      </c>
    </row>
    <row r="29165" spans="1:8">
      <c r="A29165" s="32">
        <v>44528</v>
      </c>
      <c r="B29165" s="1" t="s">
        <v>33</v>
      </c>
      <c r="C29165">
        <v>14815</v>
      </c>
      <c r="D29165">
        <v>258315</v>
      </c>
      <c r="E29165" s="31">
        <v>14975</v>
      </c>
      <c r="F29165">
        <v>163</v>
      </c>
      <c r="G29165" s="31">
        <v>4</v>
      </c>
      <c r="H29165" s="31">
        <v>0</v>
      </c>
    </row>
    <row r="29166" spans="1:8">
      <c r="A29166" s="32">
        <v>44528</v>
      </c>
      <c r="B29166" s="1" t="s">
        <v>34</v>
      </c>
      <c r="C29166">
        <v>12432</v>
      </c>
      <c r="D29166">
        <v>283515</v>
      </c>
      <c r="E29166" s="31">
        <v>12319</v>
      </c>
      <c r="F29166">
        <v>104</v>
      </c>
      <c r="G29166" s="31">
        <v>9</v>
      </c>
      <c r="H29166" s="31">
        <v>0</v>
      </c>
    </row>
    <row r="29167" spans="1:8">
      <c r="A29167" s="32">
        <v>44528</v>
      </c>
      <c r="B29167" s="1" t="s">
        <v>35</v>
      </c>
      <c r="C29167">
        <v>35988</v>
      </c>
      <c r="D29167">
        <v>454269</v>
      </c>
      <c r="E29167" s="31">
        <v>35669</v>
      </c>
      <c r="F29167">
        <v>291</v>
      </c>
      <c r="G29167" s="31">
        <v>26</v>
      </c>
      <c r="H29167" s="31">
        <v>0</v>
      </c>
    </row>
    <row r="29168" spans="1:8">
      <c r="A29168" s="32">
        <v>44528</v>
      </c>
      <c r="B29168" s="1" t="s">
        <v>36</v>
      </c>
      <c r="C29168">
        <v>203113</v>
      </c>
      <c r="D29168">
        <v>3999522</v>
      </c>
      <c r="E29168" s="31">
        <v>199904</v>
      </c>
      <c r="F29168">
        <v>3064</v>
      </c>
      <c r="G29168" s="31">
        <v>145</v>
      </c>
      <c r="H29168" s="31">
        <v>12</v>
      </c>
    </row>
    <row r="29169" spans="1:8">
      <c r="A29169" s="32">
        <v>44528</v>
      </c>
      <c r="B29169" s="1" t="s">
        <v>37</v>
      </c>
      <c r="C29169">
        <v>78678</v>
      </c>
      <c r="D29169">
        <v>822327</v>
      </c>
      <c r="E29169" s="31">
        <v>77229</v>
      </c>
      <c r="F29169">
        <v>1396</v>
      </c>
      <c r="G29169" s="31">
        <v>53</v>
      </c>
      <c r="H29169" s="31">
        <v>6</v>
      </c>
    </row>
    <row r="29170" spans="1:8">
      <c r="A29170" s="32">
        <v>44528</v>
      </c>
      <c r="B29170" s="1" t="s">
        <v>38</v>
      </c>
      <c r="C29170">
        <v>15930</v>
      </c>
      <c r="D29170">
        <v>271278</v>
      </c>
      <c r="E29170" s="31">
        <v>15779</v>
      </c>
      <c r="F29170">
        <v>149</v>
      </c>
      <c r="G29170" s="31">
        <v>2</v>
      </c>
      <c r="H29170" s="31">
        <v>0</v>
      </c>
    </row>
    <row r="29171" spans="1:8">
      <c r="A29171" s="32">
        <v>44528</v>
      </c>
      <c r="B29171" s="1" t="s">
        <v>39</v>
      </c>
      <c r="C29171">
        <v>5302</v>
      </c>
      <c r="D29171">
        <v>67392</v>
      </c>
      <c r="E29171" s="31">
        <v>5132</v>
      </c>
      <c r="F29171">
        <v>62</v>
      </c>
      <c r="G29171" s="31">
        <v>3</v>
      </c>
      <c r="H29171" s="31">
        <v>0</v>
      </c>
    </row>
    <row r="29172" spans="1:8">
      <c r="A29172" s="32">
        <v>44528</v>
      </c>
      <c r="B29172" s="1" t="s">
        <v>40</v>
      </c>
      <c r="C29172">
        <v>1669</v>
      </c>
      <c r="D29172">
        <v>161501</v>
      </c>
      <c r="E29172" s="31">
        <v>1639</v>
      </c>
      <c r="F29172">
        <v>5</v>
      </c>
      <c r="G29172" s="31">
        <v>0</v>
      </c>
      <c r="H29172" s="31">
        <v>0</v>
      </c>
    </row>
    <row r="29173" spans="1:8">
      <c r="A29173" s="32">
        <v>44528</v>
      </c>
      <c r="B29173" s="1" t="s">
        <v>41</v>
      </c>
      <c r="C29173">
        <v>1732</v>
      </c>
      <c r="D29173">
        <v>61558</v>
      </c>
      <c r="E29173" s="31">
        <v>1725</v>
      </c>
      <c r="F29173">
        <v>5</v>
      </c>
      <c r="G29173" s="31">
        <v>2</v>
      </c>
      <c r="H29173" s="31">
        <v>0</v>
      </c>
    </row>
    <row r="29174" spans="1:8">
      <c r="A29174" s="32">
        <v>44528</v>
      </c>
      <c r="B29174" s="1" t="s">
        <v>42</v>
      </c>
      <c r="C29174">
        <v>15535</v>
      </c>
      <c r="D29174">
        <v>298358</v>
      </c>
      <c r="E29174" s="31">
        <v>15321</v>
      </c>
      <c r="F29174">
        <v>136</v>
      </c>
      <c r="G29174" s="31">
        <v>62</v>
      </c>
      <c r="H29174" s="31">
        <v>1</v>
      </c>
    </row>
    <row r="29175" spans="1:8">
      <c r="A29175" s="32">
        <v>44528</v>
      </c>
      <c r="B29175" s="1" t="s">
        <v>43</v>
      </c>
      <c r="C29175">
        <v>22165</v>
      </c>
      <c r="D29175">
        <v>958947</v>
      </c>
      <c r="E29175" s="31">
        <v>21946</v>
      </c>
      <c r="F29175">
        <v>202</v>
      </c>
      <c r="G29175" s="31">
        <v>17</v>
      </c>
      <c r="H29175" s="31">
        <v>0</v>
      </c>
    </row>
    <row r="29176" spans="1:8">
      <c r="A29176" s="32">
        <v>44528</v>
      </c>
      <c r="B29176" s="1" t="s">
        <v>44</v>
      </c>
      <c r="C29176">
        <v>5788</v>
      </c>
      <c r="D29176">
        <v>204869</v>
      </c>
      <c r="E29176" s="31">
        <v>5693</v>
      </c>
      <c r="F29176">
        <v>93</v>
      </c>
      <c r="G29176" s="31">
        <v>2</v>
      </c>
      <c r="H29176" s="31">
        <v>0</v>
      </c>
    </row>
    <row r="29177" spans="1:8">
      <c r="A29177" s="32">
        <v>44528</v>
      </c>
      <c r="B29177" s="1" t="s">
        <v>45</v>
      </c>
      <c r="C29177">
        <v>3291</v>
      </c>
      <c r="D29177">
        <v>112494</v>
      </c>
      <c r="E29177" s="31">
        <v>3224</v>
      </c>
      <c r="F29177">
        <v>66</v>
      </c>
      <c r="G29177" s="31">
        <v>1</v>
      </c>
      <c r="H29177" s="31">
        <v>0</v>
      </c>
    </row>
    <row r="29178" spans="1:8">
      <c r="A29178" s="32">
        <v>44528</v>
      </c>
      <c r="B29178" s="1" t="s">
        <v>46</v>
      </c>
      <c r="C29178">
        <v>4705</v>
      </c>
      <c r="D29178">
        <v>139717</v>
      </c>
      <c r="E29178" s="31">
        <v>4666</v>
      </c>
      <c r="F29178">
        <v>38</v>
      </c>
      <c r="G29178" s="31">
        <v>0</v>
      </c>
      <c r="H29178" s="31">
        <v>0</v>
      </c>
    </row>
    <row r="29179" spans="1:8">
      <c r="A29179" s="32">
        <v>44528</v>
      </c>
      <c r="B29179" s="1" t="s">
        <v>47</v>
      </c>
      <c r="C29179">
        <v>5412</v>
      </c>
      <c r="D29179">
        <v>167406</v>
      </c>
      <c r="E29179" s="31">
        <v>5328</v>
      </c>
      <c r="F29179">
        <v>82</v>
      </c>
      <c r="G29179" s="31">
        <v>2</v>
      </c>
      <c r="H29179" s="31">
        <v>0</v>
      </c>
    </row>
    <row r="29180" spans="1:8">
      <c r="A29180" s="32">
        <v>44528</v>
      </c>
      <c r="B29180" s="1" t="s">
        <v>48</v>
      </c>
      <c r="C29180">
        <v>4167</v>
      </c>
      <c r="D29180">
        <v>105447</v>
      </c>
      <c r="E29180" s="31">
        <v>4134</v>
      </c>
      <c r="F29180">
        <v>33</v>
      </c>
      <c r="G29180" s="31">
        <v>0</v>
      </c>
      <c r="H29180" s="31">
        <v>0</v>
      </c>
    </row>
    <row r="29181" spans="1:8">
      <c r="A29181" s="32">
        <v>44528</v>
      </c>
      <c r="B29181" s="1" t="s">
        <v>49</v>
      </c>
      <c r="C29181">
        <v>74607</v>
      </c>
      <c r="D29181">
        <v>1366605</v>
      </c>
      <c r="E29181" s="31">
        <v>73911</v>
      </c>
      <c r="F29181">
        <v>624</v>
      </c>
      <c r="G29181" s="31">
        <v>69</v>
      </c>
      <c r="H29181" s="31">
        <v>4</v>
      </c>
    </row>
    <row r="29182" spans="1:8">
      <c r="A29182" s="32">
        <v>44528</v>
      </c>
      <c r="B29182" s="1" t="s">
        <v>50</v>
      </c>
      <c r="C29182">
        <v>5866</v>
      </c>
      <c r="D29182">
        <v>114912</v>
      </c>
      <c r="E29182" s="31">
        <v>5891</v>
      </c>
      <c r="F29182">
        <v>30</v>
      </c>
      <c r="G29182" s="31">
        <v>0</v>
      </c>
      <c r="H29182" s="31">
        <v>0</v>
      </c>
    </row>
    <row r="29183" spans="1:8">
      <c r="A29183" s="32">
        <v>44528</v>
      </c>
      <c r="B29183" s="1" t="s">
        <v>51</v>
      </c>
      <c r="C29183">
        <v>6119</v>
      </c>
      <c r="D29183">
        <v>195544</v>
      </c>
      <c r="E29183" s="31">
        <v>6045</v>
      </c>
      <c r="F29183">
        <v>73</v>
      </c>
      <c r="G29183" s="31">
        <v>1</v>
      </c>
      <c r="H29183" s="31">
        <v>0</v>
      </c>
    </row>
    <row r="29184" spans="1:8">
      <c r="A29184" s="32">
        <v>44528</v>
      </c>
      <c r="B29184" s="1" t="s">
        <v>52</v>
      </c>
      <c r="C29184">
        <v>14395</v>
      </c>
      <c r="D29184">
        <v>124636</v>
      </c>
      <c r="E29184" s="31">
        <v>14259</v>
      </c>
      <c r="F29184">
        <v>136</v>
      </c>
      <c r="G29184" s="31">
        <v>0</v>
      </c>
      <c r="H29184" s="31">
        <v>0</v>
      </c>
    </row>
    <row r="29185" spans="1:8">
      <c r="A29185" s="32">
        <v>44528</v>
      </c>
      <c r="B29185" s="1" t="s">
        <v>53</v>
      </c>
      <c r="C29185">
        <v>8187</v>
      </c>
      <c r="D29185">
        <v>291414</v>
      </c>
      <c r="E29185" s="31">
        <v>8102</v>
      </c>
      <c r="F29185">
        <v>84</v>
      </c>
      <c r="G29185" s="31">
        <v>1</v>
      </c>
      <c r="H29185" s="31">
        <v>0</v>
      </c>
    </row>
    <row r="29186" spans="1:8">
      <c r="A29186" s="32">
        <v>44528</v>
      </c>
      <c r="B29186" s="1" t="s">
        <v>54</v>
      </c>
      <c r="C29186">
        <v>6151</v>
      </c>
      <c r="D29186">
        <v>73041</v>
      </c>
      <c r="E29186" s="31">
        <v>6094</v>
      </c>
      <c r="F29186">
        <v>41</v>
      </c>
      <c r="G29186" s="31">
        <v>0</v>
      </c>
      <c r="H29186" s="31">
        <v>0</v>
      </c>
    </row>
    <row r="29187" spans="1:8">
      <c r="A29187" s="32">
        <v>44528</v>
      </c>
      <c r="B29187" s="1" t="s">
        <v>55</v>
      </c>
      <c r="C29187">
        <v>9103</v>
      </c>
      <c r="D29187">
        <v>174138</v>
      </c>
      <c r="E29187" s="31">
        <v>9036</v>
      </c>
      <c r="F29187">
        <v>66</v>
      </c>
      <c r="G29187" s="31">
        <v>1</v>
      </c>
      <c r="H29187" s="31">
        <v>0</v>
      </c>
    </row>
    <row r="29188" spans="1:8">
      <c r="A29188" s="32">
        <v>44528</v>
      </c>
      <c r="B29188" s="1" t="s">
        <v>56</v>
      </c>
      <c r="C29188">
        <v>50310</v>
      </c>
      <c r="D29188">
        <v>421828</v>
      </c>
      <c r="E29188" s="31">
        <v>49904</v>
      </c>
      <c r="F29188">
        <v>398</v>
      </c>
      <c r="G29188" s="31">
        <v>14</v>
      </c>
      <c r="H29188" s="31">
        <v>0</v>
      </c>
    </row>
    <row r="29189" spans="1:8">
      <c r="A29189" s="32">
        <v>44529</v>
      </c>
      <c r="B29189" s="1" t="s">
        <v>7</v>
      </c>
      <c r="C29189">
        <v>61141</v>
      </c>
      <c r="D29189">
        <v>1214922</v>
      </c>
      <c r="E29189" s="31">
        <v>59512</v>
      </c>
      <c r="F29189">
        <v>1472</v>
      </c>
      <c r="G29189" s="31">
        <v>161</v>
      </c>
      <c r="H29189" s="31">
        <v>2</v>
      </c>
    </row>
    <row r="29190" spans="1:8">
      <c r="A29190" s="32">
        <v>44529</v>
      </c>
      <c r="B29190" s="1" t="s">
        <v>11</v>
      </c>
      <c r="C29190">
        <v>5897</v>
      </c>
      <c r="D29190">
        <v>99945</v>
      </c>
      <c r="E29190" s="31">
        <v>5859</v>
      </c>
      <c r="F29190">
        <v>38</v>
      </c>
      <c r="G29190" s="31">
        <v>0</v>
      </c>
      <c r="H29190" s="31">
        <v>0</v>
      </c>
    </row>
    <row r="29191" spans="1:8">
      <c r="A29191" s="32">
        <v>44529</v>
      </c>
      <c r="B29191" s="1" t="s">
        <v>12</v>
      </c>
      <c r="C29191">
        <v>3487</v>
      </c>
      <c r="D29191">
        <v>131184</v>
      </c>
      <c r="E29191" s="31">
        <v>3434</v>
      </c>
      <c r="F29191">
        <v>53</v>
      </c>
      <c r="G29191" s="31">
        <v>0</v>
      </c>
      <c r="H29191" s="31">
        <v>0</v>
      </c>
    </row>
    <row r="29192" spans="1:8">
      <c r="A29192" s="32">
        <v>44529</v>
      </c>
      <c r="B29192" s="1" t="s">
        <v>13</v>
      </c>
      <c r="C29192">
        <v>16280</v>
      </c>
      <c r="D29192">
        <v>256971</v>
      </c>
      <c r="E29192" s="31">
        <v>16158</v>
      </c>
      <c r="F29192">
        <v>118</v>
      </c>
      <c r="G29192" s="31">
        <v>4</v>
      </c>
      <c r="H29192" s="31">
        <v>0</v>
      </c>
    </row>
    <row r="29193" spans="1:8">
      <c r="A29193" s="32">
        <v>44529</v>
      </c>
      <c r="B29193" s="1" t="s">
        <v>14</v>
      </c>
      <c r="C29193">
        <v>1925</v>
      </c>
      <c r="D29193">
        <v>27409</v>
      </c>
      <c r="E29193" s="31">
        <v>1898</v>
      </c>
      <c r="F29193">
        <v>27</v>
      </c>
      <c r="G29193" s="31">
        <v>0</v>
      </c>
      <c r="H29193" s="31">
        <v>0</v>
      </c>
    </row>
    <row r="29194" spans="1:8">
      <c r="A29194" s="32">
        <v>44529</v>
      </c>
      <c r="B29194" s="1" t="s">
        <v>15</v>
      </c>
      <c r="C29194">
        <v>3558</v>
      </c>
      <c r="D29194">
        <v>109456</v>
      </c>
      <c r="E29194" s="31">
        <v>3498</v>
      </c>
      <c r="F29194">
        <v>56</v>
      </c>
      <c r="G29194" s="31">
        <v>4</v>
      </c>
      <c r="H29194" s="31">
        <v>0</v>
      </c>
    </row>
    <row r="29195" spans="1:8">
      <c r="A29195" s="32">
        <v>44529</v>
      </c>
      <c r="B29195" s="1" t="s">
        <v>16</v>
      </c>
      <c r="C29195">
        <v>9487</v>
      </c>
      <c r="D29195">
        <v>449485</v>
      </c>
      <c r="E29195" s="31">
        <v>9310</v>
      </c>
      <c r="F29195">
        <v>176</v>
      </c>
      <c r="G29195" s="31">
        <v>1</v>
      </c>
      <c r="H29195" s="31">
        <v>1</v>
      </c>
    </row>
    <row r="29196" spans="1:8">
      <c r="A29196" s="32">
        <v>44529</v>
      </c>
      <c r="B29196" s="1" t="s">
        <v>17</v>
      </c>
      <c r="C29196">
        <v>24449</v>
      </c>
      <c r="D29196">
        <v>40554</v>
      </c>
      <c r="E29196" s="31">
        <v>24225</v>
      </c>
      <c r="F29196">
        <v>220</v>
      </c>
      <c r="G29196" s="31">
        <v>4</v>
      </c>
      <c r="H29196" s="31">
        <v>0</v>
      </c>
    </row>
    <row r="29197" spans="1:8">
      <c r="A29197" s="32">
        <v>44529</v>
      </c>
      <c r="B29197" s="1" t="s">
        <v>18</v>
      </c>
      <c r="C29197">
        <v>15479</v>
      </c>
      <c r="D29197">
        <v>511858</v>
      </c>
      <c r="E29197" s="31">
        <v>15360</v>
      </c>
      <c r="F29197">
        <v>117</v>
      </c>
      <c r="G29197" s="31">
        <v>2</v>
      </c>
      <c r="H29197" s="31">
        <v>0</v>
      </c>
    </row>
    <row r="29198" spans="1:8">
      <c r="A29198" s="32">
        <v>44529</v>
      </c>
      <c r="B29198" s="1" t="s">
        <v>19</v>
      </c>
      <c r="C29198">
        <v>16868</v>
      </c>
      <c r="D29198">
        <v>330750</v>
      </c>
      <c r="E29198" s="31">
        <v>16665</v>
      </c>
      <c r="F29198">
        <v>176</v>
      </c>
      <c r="G29198" s="31">
        <v>27</v>
      </c>
      <c r="H29198" s="31">
        <v>1</v>
      </c>
    </row>
    <row r="29199" spans="1:8">
      <c r="A29199" s="32">
        <v>44529</v>
      </c>
      <c r="B29199" s="1" t="s">
        <v>20</v>
      </c>
      <c r="C29199">
        <v>115830</v>
      </c>
      <c r="D29199">
        <v>1580664</v>
      </c>
      <c r="E29199" s="31">
        <v>114698</v>
      </c>
      <c r="F29199">
        <v>1057</v>
      </c>
      <c r="G29199" s="31">
        <v>75</v>
      </c>
      <c r="H29199" s="31">
        <v>7</v>
      </c>
    </row>
    <row r="29200" spans="1:8">
      <c r="A29200" s="32">
        <v>44529</v>
      </c>
      <c r="B29200" s="1" t="s">
        <v>21</v>
      </c>
      <c r="C29200">
        <v>100464</v>
      </c>
      <c r="D29200">
        <v>1177705</v>
      </c>
      <c r="E29200" s="31">
        <v>99409</v>
      </c>
      <c r="F29200">
        <v>1028</v>
      </c>
      <c r="G29200" s="31">
        <v>25</v>
      </c>
      <c r="H29200" s="31">
        <v>0</v>
      </c>
    </row>
    <row r="29201" spans="1:8">
      <c r="A29201" s="32">
        <v>44529</v>
      </c>
      <c r="B29201" s="1" t="s">
        <v>22</v>
      </c>
      <c r="C29201">
        <v>382196</v>
      </c>
      <c r="D29201">
        <v>3987941</v>
      </c>
      <c r="E29201" s="31">
        <v>378879</v>
      </c>
      <c r="F29201">
        <v>3165</v>
      </c>
      <c r="G29201" s="31">
        <v>152</v>
      </c>
      <c r="H29201" s="31">
        <v>6</v>
      </c>
    </row>
    <row r="29202" spans="1:8">
      <c r="A29202" s="32">
        <v>44529</v>
      </c>
      <c r="B29202" s="1" t="s">
        <v>23</v>
      </c>
      <c r="C29202">
        <v>169266</v>
      </c>
      <c r="D29202">
        <v>1750358</v>
      </c>
      <c r="E29202" s="31">
        <v>167861</v>
      </c>
      <c r="F29202">
        <v>1313</v>
      </c>
      <c r="G29202" s="31">
        <v>92</v>
      </c>
      <c r="H29202" s="31">
        <v>2</v>
      </c>
    </row>
    <row r="29203" spans="1:8">
      <c r="A29203" s="32">
        <v>44529</v>
      </c>
      <c r="B29203" s="1" t="s">
        <v>24</v>
      </c>
      <c r="C29203">
        <v>8023</v>
      </c>
      <c r="D29203">
        <v>308882</v>
      </c>
      <c r="E29203" s="31">
        <v>7951</v>
      </c>
      <c r="F29203">
        <v>61</v>
      </c>
      <c r="G29203" s="31">
        <v>11</v>
      </c>
      <c r="H29203" s="31">
        <v>0</v>
      </c>
    </row>
    <row r="29204" spans="1:8">
      <c r="A29204" s="32">
        <v>44529</v>
      </c>
      <c r="B29204" s="1" t="s">
        <v>25</v>
      </c>
      <c r="C29204">
        <v>4868</v>
      </c>
      <c r="D29204">
        <v>126276</v>
      </c>
      <c r="E29204" s="31">
        <v>4815</v>
      </c>
      <c r="F29204">
        <v>52</v>
      </c>
      <c r="G29204" s="31">
        <v>1</v>
      </c>
      <c r="H29204" s="31">
        <v>0</v>
      </c>
    </row>
    <row r="29205" spans="1:8">
      <c r="A29205" s="32">
        <v>44529</v>
      </c>
      <c r="B29205" s="1" t="s">
        <v>26</v>
      </c>
      <c r="C29205">
        <v>7969</v>
      </c>
      <c r="D29205">
        <v>206790</v>
      </c>
      <c r="E29205" s="31">
        <v>7817</v>
      </c>
      <c r="F29205">
        <v>129</v>
      </c>
      <c r="G29205" s="31">
        <v>1</v>
      </c>
      <c r="H29205" s="31">
        <v>0</v>
      </c>
    </row>
    <row r="29206" spans="1:8">
      <c r="A29206" s="32">
        <v>44529</v>
      </c>
      <c r="B29206" s="1" t="s">
        <v>27</v>
      </c>
      <c r="C29206">
        <v>3115</v>
      </c>
      <c r="D29206">
        <v>123687</v>
      </c>
      <c r="E29206" s="31">
        <v>3077</v>
      </c>
      <c r="F29206">
        <v>38</v>
      </c>
      <c r="G29206" s="31">
        <v>0</v>
      </c>
      <c r="H29206" s="31">
        <v>0</v>
      </c>
    </row>
    <row r="29207" spans="1:8">
      <c r="A29207" s="32">
        <v>44529</v>
      </c>
      <c r="B29207" s="1" t="s">
        <v>28</v>
      </c>
      <c r="C29207">
        <v>5156</v>
      </c>
      <c r="D29207">
        <v>127517</v>
      </c>
      <c r="E29207" s="31">
        <v>5127</v>
      </c>
      <c r="F29207">
        <v>29</v>
      </c>
      <c r="G29207" s="31">
        <v>0</v>
      </c>
      <c r="H29207" s="31">
        <v>0</v>
      </c>
    </row>
    <row r="29208" spans="1:8">
      <c r="A29208" s="32">
        <v>44529</v>
      </c>
      <c r="B29208" s="1" t="s">
        <v>29</v>
      </c>
      <c r="C29208">
        <v>8885</v>
      </c>
      <c r="D29208">
        <v>350369</v>
      </c>
      <c r="E29208" s="31">
        <v>8843</v>
      </c>
      <c r="F29208">
        <v>97</v>
      </c>
      <c r="G29208" s="31">
        <v>1</v>
      </c>
      <c r="H29208" s="31">
        <v>0</v>
      </c>
    </row>
    <row r="29209" spans="1:8">
      <c r="A29209" s="32">
        <v>44529</v>
      </c>
      <c r="B29209" s="1" t="s">
        <v>30</v>
      </c>
      <c r="C29209">
        <v>19254</v>
      </c>
      <c r="D29209">
        <v>450882</v>
      </c>
      <c r="E29209" s="31">
        <v>19020</v>
      </c>
      <c r="F29209">
        <v>218</v>
      </c>
      <c r="G29209" s="31">
        <v>15</v>
      </c>
      <c r="H29209" s="31">
        <v>0</v>
      </c>
    </row>
    <row r="29210" spans="1:8">
      <c r="A29210" s="32">
        <v>44529</v>
      </c>
      <c r="B29210" s="1" t="s">
        <v>31</v>
      </c>
      <c r="C29210">
        <v>26786</v>
      </c>
      <c r="D29210">
        <v>688982</v>
      </c>
      <c r="E29210" s="31">
        <v>26570</v>
      </c>
      <c r="F29210">
        <v>209</v>
      </c>
      <c r="G29210" s="31">
        <v>7</v>
      </c>
      <c r="H29210" s="31">
        <v>0</v>
      </c>
    </row>
    <row r="29211" spans="1:8">
      <c r="A29211" s="32">
        <v>44529</v>
      </c>
      <c r="B29211" s="1" t="s">
        <v>32</v>
      </c>
      <c r="C29211">
        <v>106575</v>
      </c>
      <c r="D29211">
        <v>1446418</v>
      </c>
      <c r="E29211" s="31">
        <v>105361</v>
      </c>
      <c r="F29211">
        <v>1161</v>
      </c>
      <c r="G29211" s="31">
        <v>53</v>
      </c>
      <c r="H29211" s="31">
        <v>0</v>
      </c>
    </row>
    <row r="29212" spans="1:8">
      <c r="A29212" s="32">
        <v>44529</v>
      </c>
      <c r="B29212" s="1" t="s">
        <v>33</v>
      </c>
      <c r="C29212">
        <v>14815</v>
      </c>
      <c r="D29212">
        <v>258315</v>
      </c>
      <c r="E29212" s="31">
        <v>14975</v>
      </c>
      <c r="F29212">
        <v>163</v>
      </c>
      <c r="G29212" s="31">
        <v>4</v>
      </c>
      <c r="H29212" s="31">
        <v>0</v>
      </c>
    </row>
    <row r="29213" spans="1:8">
      <c r="A29213" s="32">
        <v>44529</v>
      </c>
      <c r="B29213" s="1" t="s">
        <v>34</v>
      </c>
      <c r="C29213">
        <v>12432</v>
      </c>
      <c r="D29213">
        <v>283751</v>
      </c>
      <c r="E29213" s="31">
        <v>12320</v>
      </c>
      <c r="F29213">
        <v>104</v>
      </c>
      <c r="G29213" s="31">
        <v>8</v>
      </c>
      <c r="H29213" s="31">
        <v>0</v>
      </c>
    </row>
    <row r="29214" spans="1:8">
      <c r="A29214" s="32">
        <v>44529</v>
      </c>
      <c r="B29214" s="1" t="s">
        <v>35</v>
      </c>
      <c r="C29214">
        <v>35988</v>
      </c>
      <c r="D29214">
        <v>454300</v>
      </c>
      <c r="E29214" s="31">
        <v>35675</v>
      </c>
      <c r="F29214">
        <v>291</v>
      </c>
      <c r="G29214" s="31">
        <v>22</v>
      </c>
      <c r="H29214" s="31">
        <v>0</v>
      </c>
    </row>
    <row r="29215" spans="1:8">
      <c r="A29215" s="32">
        <v>44529</v>
      </c>
      <c r="B29215" s="1" t="s">
        <v>36</v>
      </c>
      <c r="C29215">
        <v>203122</v>
      </c>
      <c r="D29215">
        <v>4008934</v>
      </c>
      <c r="E29215" s="31">
        <v>199912</v>
      </c>
      <c r="F29215">
        <v>3064</v>
      </c>
      <c r="G29215" s="31">
        <v>146</v>
      </c>
      <c r="H29215" s="31">
        <v>11</v>
      </c>
    </row>
    <row r="29216" spans="1:8">
      <c r="A29216" s="32">
        <v>44529</v>
      </c>
      <c r="B29216" s="1" t="s">
        <v>37</v>
      </c>
      <c r="C29216">
        <v>78681</v>
      </c>
      <c r="D29216">
        <v>823284</v>
      </c>
      <c r="E29216" s="31">
        <v>77229</v>
      </c>
      <c r="F29216">
        <v>1396</v>
      </c>
      <c r="G29216" s="31">
        <v>56</v>
      </c>
      <c r="H29216" s="31">
        <v>6</v>
      </c>
    </row>
    <row r="29217" spans="1:8">
      <c r="A29217" s="32">
        <v>44529</v>
      </c>
      <c r="B29217" s="1" t="s">
        <v>38</v>
      </c>
      <c r="C29217">
        <v>15932</v>
      </c>
      <c r="D29217">
        <v>272043</v>
      </c>
      <c r="E29217" s="31">
        <v>15779</v>
      </c>
      <c r="F29217">
        <v>149</v>
      </c>
      <c r="G29217" s="31">
        <v>4</v>
      </c>
      <c r="H29217" s="31">
        <v>0</v>
      </c>
    </row>
    <row r="29218" spans="1:8">
      <c r="A29218" s="32">
        <v>44529</v>
      </c>
      <c r="B29218" s="1" t="s">
        <v>39</v>
      </c>
      <c r="C29218">
        <v>5302</v>
      </c>
      <c r="D29218">
        <v>67395</v>
      </c>
      <c r="E29218" s="31">
        <v>5132</v>
      </c>
      <c r="F29218">
        <v>62</v>
      </c>
      <c r="G29218" s="31">
        <v>3</v>
      </c>
      <c r="H29218" s="31">
        <v>0</v>
      </c>
    </row>
    <row r="29219" spans="1:8">
      <c r="A29219" s="32">
        <v>44529</v>
      </c>
      <c r="B29219" s="1" t="s">
        <v>40</v>
      </c>
      <c r="C29219">
        <v>1669</v>
      </c>
      <c r="D29219">
        <v>161505</v>
      </c>
      <c r="E29219" s="31">
        <v>1639</v>
      </c>
      <c r="F29219">
        <v>5</v>
      </c>
      <c r="G29219" s="31">
        <v>0</v>
      </c>
      <c r="H29219" s="31">
        <v>0</v>
      </c>
    </row>
    <row r="29220" spans="1:8">
      <c r="A29220" s="32">
        <v>44529</v>
      </c>
      <c r="B29220" s="1" t="s">
        <v>41</v>
      </c>
      <c r="C29220">
        <v>1732</v>
      </c>
      <c r="D29220">
        <v>61558</v>
      </c>
      <c r="E29220" s="31">
        <v>1725</v>
      </c>
      <c r="F29220">
        <v>5</v>
      </c>
      <c r="G29220" s="31">
        <v>2</v>
      </c>
      <c r="H29220" s="31">
        <v>0</v>
      </c>
    </row>
    <row r="29221" spans="1:8">
      <c r="A29221" s="32">
        <v>44529</v>
      </c>
      <c r="B29221" s="1" t="s">
        <v>42</v>
      </c>
      <c r="C29221">
        <v>15537</v>
      </c>
      <c r="D29221">
        <v>298358</v>
      </c>
      <c r="E29221" s="31">
        <v>15321</v>
      </c>
      <c r="F29221">
        <v>136</v>
      </c>
      <c r="G29221" s="31">
        <v>62</v>
      </c>
      <c r="H29221" s="31">
        <v>1</v>
      </c>
    </row>
    <row r="29222" spans="1:8">
      <c r="A29222" s="32">
        <v>44529</v>
      </c>
      <c r="B29222" s="1" t="s">
        <v>43</v>
      </c>
      <c r="C29222">
        <v>22168</v>
      </c>
      <c r="D29222">
        <v>958947</v>
      </c>
      <c r="E29222" s="31">
        <v>21949</v>
      </c>
      <c r="F29222">
        <v>202</v>
      </c>
      <c r="G29222" s="31">
        <v>17</v>
      </c>
      <c r="H29222" s="31">
        <v>0</v>
      </c>
    </row>
    <row r="29223" spans="1:8">
      <c r="A29223" s="32">
        <v>44529</v>
      </c>
      <c r="B29223" s="1" t="s">
        <v>44</v>
      </c>
      <c r="C29223">
        <v>5788</v>
      </c>
      <c r="D29223">
        <v>204869</v>
      </c>
      <c r="E29223" s="31">
        <v>5695</v>
      </c>
      <c r="F29223">
        <v>93</v>
      </c>
      <c r="G29223" s="31">
        <v>0</v>
      </c>
      <c r="H29223" s="31">
        <v>0</v>
      </c>
    </row>
    <row r="29224" spans="1:8">
      <c r="A29224" s="32">
        <v>44529</v>
      </c>
      <c r="B29224" s="1" t="s">
        <v>45</v>
      </c>
      <c r="C29224">
        <v>3291</v>
      </c>
      <c r="D29224">
        <v>112551</v>
      </c>
      <c r="E29224" s="31">
        <v>3224</v>
      </c>
      <c r="F29224">
        <v>66</v>
      </c>
      <c r="G29224" s="31">
        <v>1</v>
      </c>
      <c r="H29224" s="31">
        <v>0</v>
      </c>
    </row>
    <row r="29225" spans="1:8">
      <c r="A29225" s="32">
        <v>44529</v>
      </c>
      <c r="B29225" s="1" t="s">
        <v>46</v>
      </c>
      <c r="C29225">
        <v>4705</v>
      </c>
      <c r="D29225">
        <v>139734</v>
      </c>
      <c r="E29225" s="31">
        <v>4666</v>
      </c>
      <c r="F29225">
        <v>38</v>
      </c>
      <c r="G29225" s="31">
        <v>0</v>
      </c>
      <c r="H29225" s="31">
        <v>0</v>
      </c>
    </row>
    <row r="29226" spans="1:8">
      <c r="A29226" s="32">
        <v>44529</v>
      </c>
      <c r="B29226" s="1" t="s">
        <v>47</v>
      </c>
      <c r="C29226">
        <v>5412</v>
      </c>
      <c r="D29226">
        <v>167408</v>
      </c>
      <c r="E29226" s="31">
        <v>5328</v>
      </c>
      <c r="F29226">
        <v>82</v>
      </c>
      <c r="G29226" s="31">
        <v>2</v>
      </c>
      <c r="H29226" s="31">
        <v>0</v>
      </c>
    </row>
    <row r="29227" spans="1:8">
      <c r="A29227" s="32">
        <v>44529</v>
      </c>
      <c r="B29227" s="1" t="s">
        <v>48</v>
      </c>
      <c r="C29227">
        <v>4167</v>
      </c>
      <c r="D29227">
        <v>105447</v>
      </c>
      <c r="E29227" s="31">
        <v>4134</v>
      </c>
      <c r="F29227">
        <v>33</v>
      </c>
      <c r="G29227" s="31">
        <v>0</v>
      </c>
      <c r="H29227" s="31">
        <v>0</v>
      </c>
    </row>
    <row r="29228" spans="1:8">
      <c r="A29228" s="32">
        <v>44529</v>
      </c>
      <c r="B29228" s="1" t="s">
        <v>49</v>
      </c>
      <c r="C29228">
        <v>74609</v>
      </c>
      <c r="D29228">
        <v>1367757</v>
      </c>
      <c r="E29228" s="31">
        <v>73919</v>
      </c>
      <c r="F29228">
        <v>624</v>
      </c>
      <c r="G29228" s="31">
        <v>64</v>
      </c>
      <c r="H29228" s="31">
        <v>4</v>
      </c>
    </row>
    <row r="29229" spans="1:8">
      <c r="A29229" s="32">
        <v>44529</v>
      </c>
      <c r="B29229" s="1" t="s">
        <v>50</v>
      </c>
      <c r="C29229">
        <v>5866</v>
      </c>
      <c r="D29229">
        <v>114964</v>
      </c>
      <c r="E29229" s="31">
        <v>5891</v>
      </c>
      <c r="F29229">
        <v>30</v>
      </c>
      <c r="G29229" s="31">
        <v>0</v>
      </c>
      <c r="H29229" s="31">
        <v>0</v>
      </c>
    </row>
    <row r="29230" spans="1:8">
      <c r="A29230" s="32">
        <v>44529</v>
      </c>
      <c r="B29230" s="1" t="s">
        <v>51</v>
      </c>
      <c r="C29230">
        <v>6119</v>
      </c>
      <c r="D29230">
        <v>195639</v>
      </c>
      <c r="E29230" s="31">
        <v>6045</v>
      </c>
      <c r="F29230">
        <v>73</v>
      </c>
      <c r="G29230" s="31">
        <v>1</v>
      </c>
      <c r="H29230" s="31">
        <v>0</v>
      </c>
    </row>
    <row r="29231" spans="1:8">
      <c r="A29231" s="32">
        <v>44529</v>
      </c>
      <c r="B29231" s="1" t="s">
        <v>52</v>
      </c>
      <c r="C29231">
        <v>14395</v>
      </c>
      <c r="D29231">
        <v>124640</v>
      </c>
      <c r="E29231" s="31">
        <v>14259</v>
      </c>
      <c r="F29231">
        <v>136</v>
      </c>
      <c r="G29231" s="31">
        <v>0</v>
      </c>
      <c r="H29231" s="31">
        <v>0</v>
      </c>
    </row>
    <row r="29232" spans="1:8">
      <c r="A29232" s="32">
        <v>44529</v>
      </c>
      <c r="B29232" s="1" t="s">
        <v>53</v>
      </c>
      <c r="C29232">
        <v>8187</v>
      </c>
      <c r="D29232">
        <v>291415</v>
      </c>
      <c r="E29232" s="31">
        <v>8102</v>
      </c>
      <c r="F29232">
        <v>84</v>
      </c>
      <c r="G29232" s="31">
        <v>1</v>
      </c>
      <c r="H29232" s="31">
        <v>0</v>
      </c>
    </row>
    <row r="29233" spans="1:8">
      <c r="A29233" s="32">
        <v>44529</v>
      </c>
      <c r="B29233" s="1" t="s">
        <v>54</v>
      </c>
      <c r="C29233">
        <v>6151</v>
      </c>
      <c r="D29233">
        <v>73041</v>
      </c>
      <c r="E29233" s="31">
        <v>6094</v>
      </c>
      <c r="F29233">
        <v>41</v>
      </c>
      <c r="G29233" s="31">
        <v>0</v>
      </c>
      <c r="H29233" s="31">
        <v>0</v>
      </c>
    </row>
    <row r="29234" spans="1:8">
      <c r="A29234" s="32">
        <v>44529</v>
      </c>
      <c r="B29234" s="1" t="s">
        <v>55</v>
      </c>
      <c r="C29234">
        <v>9103</v>
      </c>
      <c r="D29234">
        <v>174165</v>
      </c>
      <c r="E29234" s="31">
        <v>9037</v>
      </c>
      <c r="F29234">
        <v>66</v>
      </c>
      <c r="G29234" s="31">
        <v>0</v>
      </c>
      <c r="H29234" s="31">
        <v>0</v>
      </c>
    </row>
    <row r="29235" spans="1:8">
      <c r="A29235" s="32">
        <v>44529</v>
      </c>
      <c r="B29235" s="1" t="s">
        <v>56</v>
      </c>
      <c r="C29235">
        <v>50311</v>
      </c>
      <c r="D29235">
        <v>422555</v>
      </c>
      <c r="E29235" s="31">
        <v>49906</v>
      </c>
      <c r="F29235">
        <v>398</v>
      </c>
      <c r="G29235" s="31">
        <v>11</v>
      </c>
      <c r="H29235" s="31">
        <v>0</v>
      </c>
    </row>
    <row r="29236" spans="1:8">
      <c r="A29236" s="32">
        <v>44530</v>
      </c>
      <c r="B29236" s="1" t="s">
        <v>7</v>
      </c>
      <c r="C29236">
        <v>61149</v>
      </c>
      <c r="D29236">
        <v>1216784</v>
      </c>
      <c r="E29236" s="31">
        <v>59526</v>
      </c>
      <c r="F29236">
        <v>1472</v>
      </c>
      <c r="G29236" s="31">
        <v>157</v>
      </c>
      <c r="H29236" s="31">
        <v>2</v>
      </c>
    </row>
    <row r="29237" spans="1:8">
      <c r="A29237" s="32">
        <v>44530</v>
      </c>
      <c r="B29237" s="1" t="s">
        <v>11</v>
      </c>
      <c r="C29237">
        <v>5897</v>
      </c>
      <c r="D29237">
        <v>100203</v>
      </c>
      <c r="E29237" s="31">
        <v>5859</v>
      </c>
      <c r="F29237">
        <v>38</v>
      </c>
      <c r="G29237" s="31">
        <v>0</v>
      </c>
      <c r="H29237" s="31">
        <v>0</v>
      </c>
    </row>
    <row r="29238" spans="1:8">
      <c r="A29238" s="32">
        <v>44530</v>
      </c>
      <c r="B29238" s="1" t="s">
        <v>12</v>
      </c>
      <c r="C29238">
        <v>3487</v>
      </c>
      <c r="D29238">
        <v>131358</v>
      </c>
      <c r="E29238" s="31">
        <v>3434</v>
      </c>
      <c r="F29238">
        <v>53</v>
      </c>
      <c r="G29238" s="31">
        <v>0</v>
      </c>
      <c r="H29238" s="31">
        <v>0</v>
      </c>
    </row>
    <row r="29239" spans="1:8">
      <c r="A29239" s="32">
        <v>44530</v>
      </c>
      <c r="B29239" s="1" t="s">
        <v>13</v>
      </c>
      <c r="C29239">
        <v>16280</v>
      </c>
      <c r="D29239">
        <v>257340</v>
      </c>
      <c r="E29239" s="31">
        <v>16160</v>
      </c>
      <c r="F29239">
        <v>118</v>
      </c>
      <c r="G29239" s="31">
        <v>2</v>
      </c>
      <c r="H29239" s="31">
        <v>0</v>
      </c>
    </row>
    <row r="29240" spans="1:8">
      <c r="A29240" s="32">
        <v>44530</v>
      </c>
      <c r="B29240" s="1" t="s">
        <v>14</v>
      </c>
      <c r="C29240">
        <v>1925</v>
      </c>
      <c r="D29240">
        <v>27409</v>
      </c>
      <c r="E29240" s="31">
        <v>1898</v>
      </c>
      <c r="F29240">
        <v>27</v>
      </c>
      <c r="G29240" s="31">
        <v>0</v>
      </c>
      <c r="H29240" s="31">
        <v>0</v>
      </c>
    </row>
    <row r="29241" spans="1:8">
      <c r="A29241" s="32">
        <v>44530</v>
      </c>
      <c r="B29241" s="1" t="s">
        <v>15</v>
      </c>
      <c r="C29241">
        <v>3564</v>
      </c>
      <c r="D29241">
        <v>109530</v>
      </c>
      <c r="E29241" s="31">
        <v>3499</v>
      </c>
      <c r="F29241">
        <v>56</v>
      </c>
      <c r="G29241" s="31">
        <v>9</v>
      </c>
      <c r="H29241" s="31">
        <v>0</v>
      </c>
    </row>
    <row r="29242" spans="1:8">
      <c r="A29242" s="32">
        <v>44530</v>
      </c>
      <c r="B29242" s="1" t="s">
        <v>16</v>
      </c>
      <c r="C29242">
        <v>9487</v>
      </c>
      <c r="D29242">
        <v>450483</v>
      </c>
      <c r="E29242" s="31">
        <v>9310</v>
      </c>
      <c r="F29242">
        <v>176</v>
      </c>
      <c r="G29242" s="31">
        <v>1</v>
      </c>
      <c r="H29242" s="31">
        <v>1</v>
      </c>
    </row>
    <row r="29243" spans="1:8">
      <c r="A29243" s="32">
        <v>44530</v>
      </c>
      <c r="B29243" s="1" t="s">
        <v>17</v>
      </c>
      <c r="C29243">
        <v>24449</v>
      </c>
      <c r="D29243">
        <v>40554</v>
      </c>
      <c r="E29243" s="31">
        <v>24226</v>
      </c>
      <c r="F29243">
        <v>220</v>
      </c>
      <c r="G29243" s="31">
        <v>3</v>
      </c>
      <c r="H29243" s="31">
        <v>0</v>
      </c>
    </row>
    <row r="29244" spans="1:8">
      <c r="A29244" s="32">
        <v>44530</v>
      </c>
      <c r="B29244" s="1" t="s">
        <v>18</v>
      </c>
      <c r="C29244">
        <v>15482</v>
      </c>
      <c r="D29244">
        <v>512053</v>
      </c>
      <c r="E29244" s="31">
        <v>15360</v>
      </c>
      <c r="F29244">
        <v>117</v>
      </c>
      <c r="G29244" s="31">
        <v>5</v>
      </c>
      <c r="H29244" s="31">
        <v>0</v>
      </c>
    </row>
    <row r="29245" spans="1:8">
      <c r="A29245" s="32">
        <v>44530</v>
      </c>
      <c r="B29245" s="1" t="s">
        <v>19</v>
      </c>
      <c r="C29245">
        <v>16882</v>
      </c>
      <c r="D29245">
        <v>331853</v>
      </c>
      <c r="E29245" s="31">
        <v>16667</v>
      </c>
      <c r="F29245">
        <v>176</v>
      </c>
      <c r="G29245" s="31">
        <v>39</v>
      </c>
      <c r="H29245" s="31">
        <v>1</v>
      </c>
    </row>
    <row r="29246" spans="1:8">
      <c r="A29246" s="32">
        <v>44530</v>
      </c>
      <c r="B29246" s="1" t="s">
        <v>20</v>
      </c>
      <c r="C29246">
        <v>115841</v>
      </c>
      <c r="D29246">
        <v>1583736</v>
      </c>
      <c r="E29246" s="31">
        <v>114709</v>
      </c>
      <c r="F29246">
        <v>1057</v>
      </c>
      <c r="G29246" s="31">
        <v>75</v>
      </c>
      <c r="H29246" s="31">
        <v>8</v>
      </c>
    </row>
    <row r="29247" spans="1:8">
      <c r="A29247" s="32">
        <v>44530</v>
      </c>
      <c r="B29247" s="1" t="s">
        <v>21</v>
      </c>
      <c r="C29247">
        <v>100469</v>
      </c>
      <c r="D29247">
        <v>1182281</v>
      </c>
      <c r="E29247" s="31">
        <v>99412</v>
      </c>
      <c r="F29247">
        <v>1028</v>
      </c>
      <c r="G29247" s="31">
        <v>24</v>
      </c>
      <c r="H29247" s="31">
        <v>0</v>
      </c>
    </row>
    <row r="29248" spans="1:8">
      <c r="A29248" s="32">
        <v>44530</v>
      </c>
      <c r="B29248" s="1" t="s">
        <v>22</v>
      </c>
      <c r="C29248">
        <v>382175</v>
      </c>
      <c r="D29248">
        <v>3997251</v>
      </c>
      <c r="E29248" s="31">
        <v>378841</v>
      </c>
      <c r="F29248">
        <v>3166</v>
      </c>
      <c r="G29248" s="31">
        <v>168</v>
      </c>
      <c r="H29248" s="31">
        <v>6</v>
      </c>
    </row>
    <row r="29249" spans="1:8">
      <c r="A29249" s="32">
        <v>44530</v>
      </c>
      <c r="B29249" s="1" t="s">
        <v>23</v>
      </c>
      <c r="C29249">
        <v>169275</v>
      </c>
      <c r="D29249">
        <v>1754843</v>
      </c>
      <c r="E29249" s="31">
        <v>167875</v>
      </c>
      <c r="F29249">
        <v>1313</v>
      </c>
      <c r="G29249" s="31">
        <v>87</v>
      </c>
      <c r="H29249" s="31">
        <v>2</v>
      </c>
    </row>
    <row r="29250" spans="1:8">
      <c r="A29250" s="32">
        <v>44530</v>
      </c>
      <c r="B29250" s="1" t="s">
        <v>24</v>
      </c>
      <c r="C29250">
        <v>8027</v>
      </c>
      <c r="D29250">
        <v>310147</v>
      </c>
      <c r="E29250" s="31">
        <v>7951</v>
      </c>
      <c r="F29250">
        <v>61</v>
      </c>
      <c r="G29250" s="31">
        <v>15</v>
      </c>
      <c r="H29250" s="31">
        <v>0</v>
      </c>
    </row>
    <row r="29251" spans="1:8">
      <c r="A29251" s="32">
        <v>44530</v>
      </c>
      <c r="B29251" s="1" t="s">
        <v>25</v>
      </c>
      <c r="C29251">
        <v>4868</v>
      </c>
      <c r="D29251">
        <v>126659</v>
      </c>
      <c r="E29251" s="31">
        <v>4815</v>
      </c>
      <c r="F29251">
        <v>52</v>
      </c>
      <c r="G29251" s="31">
        <v>1</v>
      </c>
      <c r="H29251" s="31">
        <v>0</v>
      </c>
    </row>
    <row r="29252" spans="1:8">
      <c r="A29252" s="32">
        <v>44530</v>
      </c>
      <c r="B29252" s="1" t="s">
        <v>26</v>
      </c>
      <c r="C29252">
        <v>7969</v>
      </c>
      <c r="D29252">
        <v>206904</v>
      </c>
      <c r="E29252" s="31">
        <v>7817</v>
      </c>
      <c r="F29252">
        <v>129</v>
      </c>
      <c r="G29252" s="31">
        <v>1</v>
      </c>
      <c r="H29252" s="31">
        <v>0</v>
      </c>
    </row>
    <row r="29253" spans="1:8">
      <c r="A29253" s="32">
        <v>44530</v>
      </c>
      <c r="B29253" s="1" t="s">
        <v>27</v>
      </c>
      <c r="C29253">
        <v>3115</v>
      </c>
      <c r="D29253">
        <v>124198</v>
      </c>
      <c r="E29253" s="31">
        <v>3077</v>
      </c>
      <c r="F29253">
        <v>38</v>
      </c>
      <c r="G29253" s="31">
        <v>0</v>
      </c>
      <c r="H29253" s="31">
        <v>0</v>
      </c>
    </row>
    <row r="29254" spans="1:8">
      <c r="A29254" s="32">
        <v>44530</v>
      </c>
      <c r="B29254" s="1" t="s">
        <v>28</v>
      </c>
      <c r="C29254">
        <v>5156</v>
      </c>
      <c r="D29254">
        <v>127517</v>
      </c>
      <c r="E29254" s="31">
        <v>5127</v>
      </c>
      <c r="F29254">
        <v>29</v>
      </c>
      <c r="G29254" s="31">
        <v>0</v>
      </c>
      <c r="H29254" s="31">
        <v>0</v>
      </c>
    </row>
    <row r="29255" spans="1:8">
      <c r="A29255" s="32">
        <v>44530</v>
      </c>
      <c r="B29255" s="1" t="s">
        <v>29</v>
      </c>
      <c r="C29255">
        <v>8885</v>
      </c>
      <c r="D29255">
        <v>351960</v>
      </c>
      <c r="E29255" s="31">
        <v>8843</v>
      </c>
      <c r="F29255">
        <v>97</v>
      </c>
      <c r="G29255" s="31">
        <v>1</v>
      </c>
      <c r="H29255" s="31">
        <v>0</v>
      </c>
    </row>
    <row r="29256" spans="1:8">
      <c r="A29256" s="32">
        <v>44530</v>
      </c>
      <c r="B29256" s="1" t="s">
        <v>30</v>
      </c>
      <c r="C29256">
        <v>19254</v>
      </c>
      <c r="D29256">
        <v>452490</v>
      </c>
      <c r="E29256" s="31">
        <v>19021</v>
      </c>
      <c r="F29256">
        <v>218</v>
      </c>
      <c r="G29256" s="31">
        <v>15</v>
      </c>
      <c r="H29256" s="31">
        <v>0</v>
      </c>
    </row>
    <row r="29257" spans="1:8">
      <c r="A29257" s="32">
        <v>44530</v>
      </c>
      <c r="B29257" s="1" t="s">
        <v>31</v>
      </c>
      <c r="C29257">
        <v>26788</v>
      </c>
      <c r="D29257">
        <v>690919</v>
      </c>
      <c r="E29257" s="31">
        <v>26569</v>
      </c>
      <c r="F29257">
        <v>209</v>
      </c>
      <c r="G29257" s="31">
        <v>7</v>
      </c>
      <c r="H29257" s="31">
        <v>0</v>
      </c>
    </row>
    <row r="29258" spans="1:8">
      <c r="A29258" s="32">
        <v>44530</v>
      </c>
      <c r="B29258" s="1" t="s">
        <v>32</v>
      </c>
      <c r="C29258">
        <v>106581</v>
      </c>
      <c r="D29258">
        <v>1449002</v>
      </c>
      <c r="E29258" s="31">
        <v>105368</v>
      </c>
      <c r="F29258">
        <v>1161</v>
      </c>
      <c r="G29258" s="31">
        <v>52</v>
      </c>
      <c r="H29258" s="31">
        <v>0</v>
      </c>
    </row>
    <row r="29259" spans="1:8">
      <c r="A29259" s="32">
        <v>44530</v>
      </c>
      <c r="B29259" s="1" t="s">
        <v>33</v>
      </c>
      <c r="C29259">
        <v>14815</v>
      </c>
      <c r="D29259">
        <v>258315</v>
      </c>
      <c r="E29259" s="31">
        <v>14976</v>
      </c>
      <c r="F29259">
        <v>163</v>
      </c>
      <c r="G29259" s="31">
        <v>3</v>
      </c>
      <c r="H29259" s="31">
        <v>0</v>
      </c>
    </row>
    <row r="29260" spans="1:8">
      <c r="A29260" s="32">
        <v>44530</v>
      </c>
      <c r="B29260" s="1" t="s">
        <v>34</v>
      </c>
      <c r="C29260">
        <v>12432</v>
      </c>
      <c r="D29260">
        <v>283905</v>
      </c>
      <c r="E29260" s="31">
        <v>12321</v>
      </c>
      <c r="F29260">
        <v>104</v>
      </c>
      <c r="G29260" s="31">
        <v>7</v>
      </c>
      <c r="H29260" s="31">
        <v>0</v>
      </c>
    </row>
    <row r="29261" spans="1:8">
      <c r="A29261" s="32">
        <v>44530</v>
      </c>
      <c r="B29261" s="1" t="s">
        <v>35</v>
      </c>
      <c r="C29261">
        <v>35988</v>
      </c>
      <c r="D29261">
        <v>454757</v>
      </c>
      <c r="E29261" s="31">
        <v>35677</v>
      </c>
      <c r="F29261">
        <v>291</v>
      </c>
      <c r="G29261" s="31">
        <v>20</v>
      </c>
      <c r="H29261" s="31">
        <v>0</v>
      </c>
    </row>
    <row r="29262" spans="1:8">
      <c r="A29262" s="32">
        <v>44530</v>
      </c>
      <c r="B29262" s="1" t="s">
        <v>36</v>
      </c>
      <c r="C29262">
        <v>203134</v>
      </c>
      <c r="D29262">
        <v>4012153</v>
      </c>
      <c r="E29262" s="31">
        <v>199931</v>
      </c>
      <c r="F29262">
        <v>3064</v>
      </c>
      <c r="G29262" s="31">
        <v>139</v>
      </c>
      <c r="H29262" s="31">
        <v>11</v>
      </c>
    </row>
    <row r="29263" spans="1:8">
      <c r="A29263" s="32">
        <v>44530</v>
      </c>
      <c r="B29263" s="1" t="s">
        <v>37</v>
      </c>
      <c r="C29263">
        <v>78682</v>
      </c>
      <c r="D29263">
        <v>824293</v>
      </c>
      <c r="E29263" s="31">
        <v>77236</v>
      </c>
      <c r="F29263">
        <v>1396</v>
      </c>
      <c r="G29263" s="31">
        <v>50</v>
      </c>
      <c r="H29263" s="31">
        <v>6</v>
      </c>
    </row>
    <row r="29264" spans="1:8">
      <c r="A29264" s="32">
        <v>44530</v>
      </c>
      <c r="B29264" s="1" t="s">
        <v>38</v>
      </c>
      <c r="C29264">
        <v>15933</v>
      </c>
      <c r="D29264">
        <v>272669</v>
      </c>
      <c r="E29264" s="31">
        <v>15779</v>
      </c>
      <c r="F29264">
        <v>149</v>
      </c>
      <c r="G29264" s="31">
        <v>5</v>
      </c>
      <c r="H29264" s="31">
        <v>0</v>
      </c>
    </row>
    <row r="29265" spans="1:8">
      <c r="A29265" s="32">
        <v>44530</v>
      </c>
      <c r="B29265" s="1" t="s">
        <v>39</v>
      </c>
      <c r="C29265">
        <v>5302</v>
      </c>
      <c r="D29265">
        <v>67469</v>
      </c>
      <c r="E29265" s="31">
        <v>5132</v>
      </c>
      <c r="F29265">
        <v>62</v>
      </c>
      <c r="G29265" s="31">
        <v>3</v>
      </c>
      <c r="H29265" s="31">
        <v>0</v>
      </c>
    </row>
    <row r="29266" spans="1:8">
      <c r="A29266" s="32">
        <v>44530</v>
      </c>
      <c r="B29266" s="1" t="s">
        <v>40</v>
      </c>
      <c r="C29266">
        <v>1669</v>
      </c>
      <c r="D29266">
        <v>162170</v>
      </c>
      <c r="E29266" s="31">
        <v>1639</v>
      </c>
      <c r="F29266">
        <v>5</v>
      </c>
      <c r="G29266" s="31">
        <v>0</v>
      </c>
      <c r="H29266" s="31">
        <v>0</v>
      </c>
    </row>
    <row r="29267" spans="1:8">
      <c r="A29267" s="32">
        <v>44530</v>
      </c>
      <c r="B29267" s="1" t="s">
        <v>41</v>
      </c>
      <c r="C29267">
        <v>1732</v>
      </c>
      <c r="D29267">
        <v>61558</v>
      </c>
      <c r="E29267" s="31">
        <v>1725</v>
      </c>
      <c r="F29267">
        <v>5</v>
      </c>
      <c r="G29267" s="31">
        <v>2</v>
      </c>
      <c r="H29267" s="31">
        <v>0</v>
      </c>
    </row>
    <row r="29268" spans="1:8">
      <c r="A29268" s="32">
        <v>44530</v>
      </c>
      <c r="B29268" s="1" t="s">
        <v>42</v>
      </c>
      <c r="C29268">
        <v>15538</v>
      </c>
      <c r="D29268">
        <v>298358</v>
      </c>
      <c r="E29268" s="31">
        <v>15321</v>
      </c>
      <c r="F29268">
        <v>136</v>
      </c>
      <c r="G29268" s="31">
        <v>62</v>
      </c>
      <c r="H29268" s="31">
        <v>1</v>
      </c>
    </row>
    <row r="29269" spans="1:8">
      <c r="A29269" s="32">
        <v>44530</v>
      </c>
      <c r="B29269" s="1" t="s">
        <v>43</v>
      </c>
      <c r="C29269">
        <v>22173</v>
      </c>
      <c r="D29269">
        <v>958947</v>
      </c>
      <c r="E29269" s="31">
        <v>21954</v>
      </c>
      <c r="F29269">
        <v>202</v>
      </c>
      <c r="G29269" s="31">
        <v>17</v>
      </c>
      <c r="H29269" s="31">
        <v>0</v>
      </c>
    </row>
    <row r="29270" spans="1:8">
      <c r="A29270" s="32">
        <v>44530</v>
      </c>
      <c r="B29270" s="1" t="s">
        <v>44</v>
      </c>
      <c r="C29270">
        <v>5791</v>
      </c>
      <c r="D29270">
        <v>204869</v>
      </c>
      <c r="E29270" s="31">
        <v>5695</v>
      </c>
      <c r="F29270">
        <v>93</v>
      </c>
      <c r="G29270" s="31">
        <v>3</v>
      </c>
      <c r="H29270" s="31">
        <v>0</v>
      </c>
    </row>
    <row r="29271" spans="1:8">
      <c r="A29271" s="32">
        <v>44530</v>
      </c>
      <c r="B29271" s="1" t="s">
        <v>45</v>
      </c>
      <c r="C29271">
        <v>3291</v>
      </c>
      <c r="D29271">
        <v>112829</v>
      </c>
      <c r="E29271" s="31">
        <v>3224</v>
      </c>
      <c r="F29271">
        <v>66</v>
      </c>
      <c r="G29271" s="31">
        <v>1</v>
      </c>
      <c r="H29271" s="31">
        <v>0</v>
      </c>
    </row>
    <row r="29272" spans="1:8">
      <c r="A29272" s="32">
        <v>44530</v>
      </c>
      <c r="B29272" s="1" t="s">
        <v>46</v>
      </c>
      <c r="C29272">
        <v>4705</v>
      </c>
      <c r="D29272">
        <v>139845</v>
      </c>
      <c r="E29272" s="31">
        <v>4666</v>
      </c>
      <c r="F29272">
        <v>38</v>
      </c>
      <c r="G29272" s="31">
        <v>0</v>
      </c>
      <c r="H29272" s="31">
        <v>0</v>
      </c>
    </row>
    <row r="29273" spans="1:8">
      <c r="A29273" s="32">
        <v>44530</v>
      </c>
      <c r="B29273" s="1" t="s">
        <v>47</v>
      </c>
      <c r="C29273">
        <v>5412</v>
      </c>
      <c r="D29273">
        <v>167408</v>
      </c>
      <c r="E29273" s="31">
        <v>5328</v>
      </c>
      <c r="F29273">
        <v>82</v>
      </c>
      <c r="G29273" s="31">
        <v>2</v>
      </c>
      <c r="H29273" s="31">
        <v>0</v>
      </c>
    </row>
    <row r="29274" spans="1:8">
      <c r="A29274" s="32">
        <v>44530</v>
      </c>
      <c r="B29274" s="1" t="s">
        <v>48</v>
      </c>
      <c r="C29274">
        <v>4167</v>
      </c>
      <c r="D29274">
        <v>105447</v>
      </c>
      <c r="E29274" s="31">
        <v>4134</v>
      </c>
      <c r="F29274">
        <v>33</v>
      </c>
      <c r="G29274" s="31">
        <v>0</v>
      </c>
      <c r="H29274" s="31">
        <v>0</v>
      </c>
    </row>
    <row r="29275" spans="1:8">
      <c r="A29275" s="32">
        <v>44530</v>
      </c>
      <c r="B29275" s="1" t="s">
        <v>49</v>
      </c>
      <c r="C29275">
        <v>74611</v>
      </c>
      <c r="D29275">
        <v>1371828</v>
      </c>
      <c r="E29275" s="31">
        <v>73925</v>
      </c>
      <c r="F29275">
        <v>624</v>
      </c>
      <c r="G29275" s="31">
        <v>60</v>
      </c>
      <c r="H29275" s="31">
        <v>4</v>
      </c>
    </row>
    <row r="29276" spans="1:8">
      <c r="A29276" s="32">
        <v>44530</v>
      </c>
      <c r="B29276" s="1" t="s">
        <v>50</v>
      </c>
      <c r="C29276">
        <v>5866</v>
      </c>
      <c r="D29276">
        <v>115415</v>
      </c>
      <c r="E29276" s="31">
        <v>5891</v>
      </c>
      <c r="F29276">
        <v>30</v>
      </c>
      <c r="G29276" s="31">
        <v>0</v>
      </c>
      <c r="H29276" s="31">
        <v>0</v>
      </c>
    </row>
    <row r="29277" spans="1:8">
      <c r="A29277" s="32">
        <v>44530</v>
      </c>
      <c r="B29277" s="1" t="s">
        <v>51</v>
      </c>
      <c r="C29277">
        <v>6119</v>
      </c>
      <c r="D29277">
        <v>196130</v>
      </c>
      <c r="E29277" s="31">
        <v>6046</v>
      </c>
      <c r="F29277">
        <v>73</v>
      </c>
      <c r="G29277" s="31">
        <v>0</v>
      </c>
      <c r="H29277" s="31">
        <v>0</v>
      </c>
    </row>
    <row r="29278" spans="1:8">
      <c r="A29278" s="32">
        <v>44530</v>
      </c>
      <c r="B29278" s="1" t="s">
        <v>52</v>
      </c>
      <c r="C29278">
        <v>14395</v>
      </c>
      <c r="D29278">
        <v>124647</v>
      </c>
      <c r="E29278" s="31">
        <v>14259</v>
      </c>
      <c r="F29278">
        <v>136</v>
      </c>
      <c r="G29278" s="31">
        <v>0</v>
      </c>
      <c r="H29278" s="31">
        <v>0</v>
      </c>
    </row>
    <row r="29279" spans="1:8">
      <c r="A29279" s="32">
        <v>44530</v>
      </c>
      <c r="B29279" s="1" t="s">
        <v>53</v>
      </c>
      <c r="C29279">
        <v>8187</v>
      </c>
      <c r="D29279">
        <v>292172</v>
      </c>
      <c r="E29279" s="31">
        <v>8102</v>
      </c>
      <c r="F29279">
        <v>84</v>
      </c>
      <c r="G29279" s="31">
        <v>1</v>
      </c>
      <c r="H29279" s="31">
        <v>0</v>
      </c>
    </row>
    <row r="29280" spans="1:8">
      <c r="A29280" s="32">
        <v>44530</v>
      </c>
      <c r="B29280" s="1" t="s">
        <v>54</v>
      </c>
      <c r="C29280">
        <v>6151</v>
      </c>
      <c r="D29280">
        <v>73041</v>
      </c>
      <c r="E29280" s="31">
        <v>6094</v>
      </c>
      <c r="F29280">
        <v>41</v>
      </c>
      <c r="G29280" s="31">
        <v>0</v>
      </c>
      <c r="H29280" s="31">
        <v>0</v>
      </c>
    </row>
    <row r="29281" spans="1:8">
      <c r="A29281" s="32">
        <v>44530</v>
      </c>
      <c r="B29281" s="1" t="s">
        <v>55</v>
      </c>
      <c r="C29281">
        <v>9103</v>
      </c>
      <c r="D29281">
        <v>174282</v>
      </c>
      <c r="E29281" s="31">
        <v>9037</v>
      </c>
      <c r="F29281">
        <v>66</v>
      </c>
      <c r="G29281" s="31">
        <v>0</v>
      </c>
      <c r="H29281" s="31">
        <v>0</v>
      </c>
    </row>
    <row r="29282" spans="1:8">
      <c r="A29282" s="32">
        <v>44530</v>
      </c>
      <c r="B29282" s="1" t="s">
        <v>56</v>
      </c>
      <c r="C29282">
        <v>50314</v>
      </c>
      <c r="D29282">
        <v>423083</v>
      </c>
      <c r="E29282" s="31">
        <v>49909</v>
      </c>
      <c r="F29282">
        <v>398</v>
      </c>
      <c r="G29282" s="31">
        <v>13</v>
      </c>
      <c r="H29282" s="31">
        <v>1</v>
      </c>
    </row>
    <row r="29283" spans="1:8">
      <c r="A29283" s="32">
        <v>44531</v>
      </c>
      <c r="B29283" s="1" t="s">
        <v>7</v>
      </c>
      <c r="C29283">
        <v>61153</v>
      </c>
      <c r="D29283">
        <v>1219805</v>
      </c>
      <c r="E29283" s="31">
        <v>59557</v>
      </c>
      <c r="F29283">
        <v>1472</v>
      </c>
      <c r="G29283" s="31">
        <v>151</v>
      </c>
      <c r="H29283" s="31">
        <v>2</v>
      </c>
    </row>
    <row r="29284" spans="1:8">
      <c r="A29284" s="32">
        <v>44531</v>
      </c>
      <c r="B29284" s="1" t="s">
        <v>11</v>
      </c>
      <c r="C29284">
        <v>5897</v>
      </c>
      <c r="D29284">
        <v>100485</v>
      </c>
      <c r="E29284" s="31">
        <v>5859</v>
      </c>
      <c r="F29284">
        <v>38</v>
      </c>
      <c r="G29284" s="31">
        <v>0</v>
      </c>
      <c r="H29284" s="31">
        <v>0</v>
      </c>
    </row>
    <row r="29285" spans="1:8">
      <c r="A29285" s="32">
        <v>44531</v>
      </c>
      <c r="B29285" s="1" t="s">
        <v>12</v>
      </c>
      <c r="C29285">
        <v>3487</v>
      </c>
      <c r="D29285">
        <v>131600</v>
      </c>
      <c r="E29285" s="31">
        <v>3434</v>
      </c>
      <c r="F29285">
        <v>53</v>
      </c>
      <c r="G29285" s="31">
        <v>0</v>
      </c>
      <c r="H29285" s="31">
        <v>0</v>
      </c>
    </row>
    <row r="29286" spans="1:8">
      <c r="A29286" s="32">
        <v>44531</v>
      </c>
      <c r="B29286" s="1" t="s">
        <v>13</v>
      </c>
      <c r="C29286">
        <v>16280</v>
      </c>
      <c r="D29286">
        <v>257821</v>
      </c>
      <c r="E29286" s="31">
        <v>16160</v>
      </c>
      <c r="F29286">
        <v>118</v>
      </c>
      <c r="G29286" s="31">
        <v>2</v>
      </c>
      <c r="H29286" s="31">
        <v>0</v>
      </c>
    </row>
    <row r="29287" spans="1:8">
      <c r="A29287" s="32">
        <v>44531</v>
      </c>
      <c r="B29287" s="1" t="s">
        <v>14</v>
      </c>
      <c r="C29287">
        <v>1926</v>
      </c>
      <c r="D29287">
        <v>27409</v>
      </c>
      <c r="E29287" s="31">
        <v>1898</v>
      </c>
      <c r="F29287">
        <v>27</v>
      </c>
      <c r="G29287" s="31">
        <v>1</v>
      </c>
      <c r="H29287" s="31">
        <v>0</v>
      </c>
    </row>
    <row r="29288" spans="1:8">
      <c r="A29288" s="32">
        <v>44531</v>
      </c>
      <c r="B29288" s="1" t="s">
        <v>15</v>
      </c>
      <c r="C29288">
        <v>3567</v>
      </c>
      <c r="D29288">
        <v>109682</v>
      </c>
      <c r="E29288" s="31">
        <v>3499</v>
      </c>
      <c r="F29288">
        <v>56</v>
      </c>
      <c r="G29288" s="31">
        <v>12</v>
      </c>
      <c r="H29288" s="31">
        <v>0</v>
      </c>
    </row>
    <row r="29289" spans="1:8">
      <c r="A29289" s="32">
        <v>44531</v>
      </c>
      <c r="B29289" s="1" t="s">
        <v>16</v>
      </c>
      <c r="C29289">
        <v>9487</v>
      </c>
      <c r="D29289">
        <v>451632</v>
      </c>
      <c r="E29289" s="31">
        <v>9310</v>
      </c>
      <c r="F29289">
        <v>176</v>
      </c>
      <c r="G29289" s="31">
        <v>1</v>
      </c>
      <c r="H29289" s="31">
        <v>1</v>
      </c>
    </row>
    <row r="29290" spans="1:8">
      <c r="A29290" s="32">
        <v>44531</v>
      </c>
      <c r="B29290" s="1" t="s">
        <v>17</v>
      </c>
      <c r="C29290">
        <v>24449</v>
      </c>
      <c r="D29290">
        <v>40554</v>
      </c>
      <c r="E29290" s="31">
        <v>24229</v>
      </c>
      <c r="F29290">
        <v>220</v>
      </c>
      <c r="G29290" s="31">
        <v>0</v>
      </c>
      <c r="H29290" s="31">
        <v>0</v>
      </c>
    </row>
    <row r="29291" spans="1:8">
      <c r="A29291" s="32">
        <v>44531</v>
      </c>
      <c r="B29291" s="1" t="s">
        <v>18</v>
      </c>
      <c r="C29291">
        <v>15483</v>
      </c>
      <c r="D29291">
        <v>512873</v>
      </c>
      <c r="E29291" s="31">
        <v>15360</v>
      </c>
      <c r="F29291">
        <v>117</v>
      </c>
      <c r="G29291" s="31">
        <v>6</v>
      </c>
      <c r="H29291" s="31">
        <v>0</v>
      </c>
    </row>
    <row r="29292" spans="1:8">
      <c r="A29292" s="32">
        <v>44531</v>
      </c>
      <c r="B29292" s="1" t="s">
        <v>19</v>
      </c>
      <c r="C29292">
        <v>16896</v>
      </c>
      <c r="D29292">
        <v>332729</v>
      </c>
      <c r="E29292" s="31">
        <v>16668</v>
      </c>
      <c r="F29292">
        <v>176</v>
      </c>
      <c r="G29292" s="31">
        <v>52</v>
      </c>
      <c r="H29292" s="31">
        <v>1</v>
      </c>
    </row>
    <row r="29293" spans="1:8">
      <c r="A29293" s="32">
        <v>44531</v>
      </c>
      <c r="B29293" s="1" t="s">
        <v>20</v>
      </c>
      <c r="C29293">
        <v>115852</v>
      </c>
      <c r="D29293">
        <v>1586279</v>
      </c>
      <c r="E29293" s="31">
        <v>114715</v>
      </c>
      <c r="F29293">
        <v>1057</v>
      </c>
      <c r="G29293" s="31">
        <v>80</v>
      </c>
      <c r="H29293" s="31">
        <v>6</v>
      </c>
    </row>
    <row r="29294" spans="1:8">
      <c r="A29294" s="32">
        <v>44531</v>
      </c>
      <c r="B29294" s="1" t="s">
        <v>21</v>
      </c>
      <c r="C29294">
        <v>100471</v>
      </c>
      <c r="D29294">
        <v>1183642</v>
      </c>
      <c r="E29294" s="31">
        <v>99416</v>
      </c>
      <c r="F29294">
        <v>1028</v>
      </c>
      <c r="G29294" s="31">
        <v>25</v>
      </c>
      <c r="H29294" s="31">
        <v>0</v>
      </c>
    </row>
    <row r="29295" spans="1:8">
      <c r="A29295" s="32">
        <v>44531</v>
      </c>
      <c r="B29295" s="1" t="s">
        <v>22</v>
      </c>
      <c r="C29295">
        <v>382196</v>
      </c>
      <c r="D29295">
        <v>4006376</v>
      </c>
      <c r="E29295" s="31">
        <v>378853</v>
      </c>
      <c r="F29295">
        <v>3167</v>
      </c>
      <c r="G29295" s="31">
        <v>176</v>
      </c>
      <c r="H29295" s="31">
        <v>4</v>
      </c>
    </row>
    <row r="29296" spans="1:8">
      <c r="A29296" s="32">
        <v>44531</v>
      </c>
      <c r="B29296" s="1" t="s">
        <v>23</v>
      </c>
      <c r="C29296">
        <v>169286</v>
      </c>
      <c r="D29296">
        <v>1758076</v>
      </c>
      <c r="E29296" s="31">
        <v>167890</v>
      </c>
      <c r="F29296">
        <v>1314</v>
      </c>
      <c r="G29296" s="31">
        <v>82</v>
      </c>
      <c r="H29296" s="31">
        <v>2</v>
      </c>
    </row>
    <row r="29297" spans="1:8">
      <c r="A29297" s="32">
        <v>44531</v>
      </c>
      <c r="B29297" s="1" t="s">
        <v>24</v>
      </c>
      <c r="C29297">
        <v>8029</v>
      </c>
      <c r="D29297">
        <v>311125</v>
      </c>
      <c r="E29297" s="31">
        <v>7955</v>
      </c>
      <c r="F29297">
        <v>61</v>
      </c>
      <c r="G29297" s="31">
        <v>13</v>
      </c>
      <c r="H29297" s="31">
        <v>0</v>
      </c>
    </row>
    <row r="29298" spans="1:8">
      <c r="A29298" s="32">
        <v>44531</v>
      </c>
      <c r="B29298" s="1" t="s">
        <v>25</v>
      </c>
      <c r="C29298">
        <v>4868</v>
      </c>
      <c r="D29298">
        <v>126838</v>
      </c>
      <c r="E29298" s="31">
        <v>4816</v>
      </c>
      <c r="F29298">
        <v>52</v>
      </c>
      <c r="G29298" s="31">
        <v>0</v>
      </c>
      <c r="H29298" s="31">
        <v>0</v>
      </c>
    </row>
    <row r="29299" spans="1:8">
      <c r="A29299" s="32">
        <v>44531</v>
      </c>
      <c r="B29299" s="1" t="s">
        <v>26</v>
      </c>
      <c r="C29299">
        <v>7969</v>
      </c>
      <c r="D29299">
        <v>207397</v>
      </c>
      <c r="E29299" s="31">
        <v>7817</v>
      </c>
      <c r="F29299">
        <v>129</v>
      </c>
      <c r="G29299" s="31">
        <v>1</v>
      </c>
      <c r="H29299" s="31">
        <v>0</v>
      </c>
    </row>
    <row r="29300" spans="1:8">
      <c r="A29300" s="32">
        <v>44531</v>
      </c>
      <c r="B29300" s="1" t="s">
        <v>27</v>
      </c>
      <c r="C29300">
        <v>3115</v>
      </c>
      <c r="D29300">
        <v>124260</v>
      </c>
      <c r="E29300" s="31">
        <v>3077</v>
      </c>
      <c r="F29300">
        <v>38</v>
      </c>
      <c r="G29300" s="31">
        <v>0</v>
      </c>
      <c r="H29300" s="31">
        <v>0</v>
      </c>
    </row>
    <row r="29301" spans="1:8">
      <c r="A29301" s="32">
        <v>44531</v>
      </c>
      <c r="B29301" s="1" t="s">
        <v>28</v>
      </c>
      <c r="C29301">
        <v>5156</v>
      </c>
      <c r="D29301">
        <v>127517</v>
      </c>
      <c r="E29301" s="31">
        <v>5127</v>
      </c>
      <c r="F29301">
        <v>29</v>
      </c>
      <c r="G29301" s="31">
        <v>0</v>
      </c>
      <c r="H29301" s="31">
        <v>0</v>
      </c>
    </row>
    <row r="29302" spans="1:8">
      <c r="A29302" s="32">
        <v>44531</v>
      </c>
      <c r="B29302" s="1" t="s">
        <v>29</v>
      </c>
      <c r="C29302">
        <v>8885</v>
      </c>
      <c r="D29302">
        <v>352460</v>
      </c>
      <c r="E29302" s="31">
        <v>8843</v>
      </c>
      <c r="F29302">
        <v>97</v>
      </c>
      <c r="G29302" s="31">
        <v>1</v>
      </c>
      <c r="H29302" s="31">
        <v>0</v>
      </c>
    </row>
    <row r="29303" spans="1:8">
      <c r="A29303" s="32">
        <v>44531</v>
      </c>
      <c r="B29303" s="1" t="s">
        <v>30</v>
      </c>
      <c r="C29303">
        <v>19258</v>
      </c>
      <c r="D29303">
        <v>453540</v>
      </c>
      <c r="E29303" s="31">
        <v>19022</v>
      </c>
      <c r="F29303">
        <v>218</v>
      </c>
      <c r="G29303" s="31">
        <v>14</v>
      </c>
      <c r="H29303" s="31">
        <v>0</v>
      </c>
    </row>
    <row r="29304" spans="1:8">
      <c r="A29304" s="32">
        <v>44531</v>
      </c>
      <c r="B29304" s="1" t="s">
        <v>31</v>
      </c>
      <c r="C29304">
        <v>26790</v>
      </c>
      <c r="D29304">
        <v>692878</v>
      </c>
      <c r="E29304" s="31">
        <v>26573</v>
      </c>
      <c r="F29304">
        <v>209</v>
      </c>
      <c r="G29304" s="31">
        <v>8</v>
      </c>
      <c r="H29304" s="31">
        <v>0</v>
      </c>
    </row>
    <row r="29305" spans="1:8">
      <c r="A29305" s="32">
        <v>44531</v>
      </c>
      <c r="B29305" s="1" t="s">
        <v>32</v>
      </c>
      <c r="C29305">
        <v>106591</v>
      </c>
      <c r="D29305">
        <v>1451214</v>
      </c>
      <c r="E29305" s="31">
        <v>105375</v>
      </c>
      <c r="F29305">
        <v>1161</v>
      </c>
      <c r="G29305" s="31">
        <v>55</v>
      </c>
      <c r="H29305" s="31">
        <v>0</v>
      </c>
    </row>
    <row r="29306" spans="1:8">
      <c r="A29306" s="32">
        <v>44531</v>
      </c>
      <c r="B29306" s="1" t="s">
        <v>33</v>
      </c>
      <c r="C29306">
        <v>14815</v>
      </c>
      <c r="D29306">
        <v>258315</v>
      </c>
      <c r="E29306" s="31">
        <v>14976</v>
      </c>
      <c r="F29306">
        <v>163</v>
      </c>
      <c r="G29306" s="31">
        <v>3</v>
      </c>
      <c r="H29306" s="31">
        <v>0</v>
      </c>
    </row>
    <row r="29307" spans="1:8">
      <c r="A29307" s="32">
        <v>44531</v>
      </c>
      <c r="B29307" s="1" t="s">
        <v>34</v>
      </c>
      <c r="C29307">
        <v>12432</v>
      </c>
      <c r="D29307">
        <v>284288</v>
      </c>
      <c r="E29307" s="31">
        <v>12321</v>
      </c>
      <c r="F29307">
        <v>104</v>
      </c>
      <c r="G29307" s="31">
        <v>7</v>
      </c>
      <c r="H29307" s="31">
        <v>0</v>
      </c>
    </row>
    <row r="29308" spans="1:8">
      <c r="A29308" s="32">
        <v>44531</v>
      </c>
      <c r="B29308" s="1" t="s">
        <v>35</v>
      </c>
      <c r="C29308">
        <v>35990</v>
      </c>
      <c r="D29308">
        <v>455650</v>
      </c>
      <c r="E29308" s="31">
        <v>35680</v>
      </c>
      <c r="F29308">
        <v>291</v>
      </c>
      <c r="G29308" s="31">
        <v>18</v>
      </c>
      <c r="H29308" s="31">
        <v>0</v>
      </c>
    </row>
    <row r="29309" spans="1:8">
      <c r="A29309" s="32">
        <v>44531</v>
      </c>
      <c r="B29309" s="1" t="s">
        <v>36</v>
      </c>
      <c r="C29309">
        <v>203147</v>
      </c>
      <c r="D29309">
        <v>4020946</v>
      </c>
      <c r="E29309" s="31">
        <v>199948</v>
      </c>
      <c r="F29309">
        <v>3064</v>
      </c>
      <c r="G29309" s="31">
        <v>135</v>
      </c>
      <c r="H29309" s="31">
        <v>11</v>
      </c>
    </row>
    <row r="29310" spans="1:8">
      <c r="A29310" s="32">
        <v>44531</v>
      </c>
      <c r="B29310" s="1" t="s">
        <v>37</v>
      </c>
      <c r="C29310">
        <v>78687</v>
      </c>
      <c r="D29310">
        <v>825740</v>
      </c>
      <c r="E29310" s="31">
        <v>77242</v>
      </c>
      <c r="F29310">
        <v>1396</v>
      </c>
      <c r="G29310" s="31">
        <v>49</v>
      </c>
      <c r="H29310" s="31">
        <v>6</v>
      </c>
    </row>
    <row r="29311" spans="1:8">
      <c r="A29311" s="32">
        <v>44531</v>
      </c>
      <c r="B29311" s="1" t="s">
        <v>38</v>
      </c>
      <c r="C29311">
        <v>15933</v>
      </c>
      <c r="D29311">
        <v>273089</v>
      </c>
      <c r="E29311" s="31">
        <v>15780</v>
      </c>
      <c r="F29311">
        <v>149</v>
      </c>
      <c r="G29311" s="31">
        <v>4</v>
      </c>
      <c r="H29311" s="31">
        <v>0</v>
      </c>
    </row>
    <row r="29312" spans="1:8">
      <c r="A29312" s="32">
        <v>44531</v>
      </c>
      <c r="B29312" s="1" t="s">
        <v>39</v>
      </c>
      <c r="C29312">
        <v>5303</v>
      </c>
      <c r="D29312">
        <v>67476</v>
      </c>
      <c r="E29312" s="31">
        <v>5133</v>
      </c>
      <c r="F29312">
        <v>62</v>
      </c>
      <c r="G29312" s="31">
        <v>3</v>
      </c>
      <c r="H29312" s="31">
        <v>0</v>
      </c>
    </row>
    <row r="29313" spans="1:8">
      <c r="A29313" s="32">
        <v>44531</v>
      </c>
      <c r="B29313" s="1" t="s">
        <v>40</v>
      </c>
      <c r="C29313">
        <v>1669</v>
      </c>
      <c r="D29313">
        <v>162775</v>
      </c>
      <c r="E29313" s="31">
        <v>1639</v>
      </c>
      <c r="F29313">
        <v>5</v>
      </c>
      <c r="G29313" s="31">
        <v>0</v>
      </c>
      <c r="H29313" s="31">
        <v>0</v>
      </c>
    </row>
    <row r="29314" spans="1:8">
      <c r="A29314" s="32">
        <v>44531</v>
      </c>
      <c r="B29314" s="1" t="s">
        <v>41</v>
      </c>
      <c r="C29314">
        <v>1732</v>
      </c>
      <c r="D29314">
        <v>61558</v>
      </c>
      <c r="E29314" s="31">
        <v>1725</v>
      </c>
      <c r="F29314">
        <v>5</v>
      </c>
      <c r="G29314" s="31">
        <v>2</v>
      </c>
      <c r="H29314" s="31">
        <v>0</v>
      </c>
    </row>
    <row r="29315" spans="1:8">
      <c r="A29315" s="32">
        <v>44531</v>
      </c>
      <c r="B29315" s="1" t="s">
        <v>42</v>
      </c>
      <c r="C29315">
        <v>15542</v>
      </c>
      <c r="D29315">
        <v>298358</v>
      </c>
      <c r="E29315" s="31">
        <v>15321</v>
      </c>
      <c r="F29315">
        <v>136</v>
      </c>
      <c r="G29315" s="31">
        <v>62</v>
      </c>
      <c r="H29315" s="31">
        <v>1</v>
      </c>
    </row>
    <row r="29316" spans="1:8">
      <c r="A29316" s="32">
        <v>44531</v>
      </c>
      <c r="B29316" s="1" t="s">
        <v>43</v>
      </c>
      <c r="C29316">
        <v>22175</v>
      </c>
      <c r="D29316">
        <v>962177</v>
      </c>
      <c r="E29316" s="31">
        <v>21954</v>
      </c>
      <c r="F29316">
        <v>202</v>
      </c>
      <c r="G29316" s="31">
        <v>19</v>
      </c>
      <c r="H29316" s="31">
        <v>0</v>
      </c>
    </row>
    <row r="29317" spans="1:8">
      <c r="A29317" s="32">
        <v>44531</v>
      </c>
      <c r="B29317" s="1" t="s">
        <v>44</v>
      </c>
      <c r="C29317">
        <v>5792</v>
      </c>
      <c r="D29317">
        <v>206698</v>
      </c>
      <c r="E29317" s="31">
        <v>5695</v>
      </c>
      <c r="F29317">
        <v>93</v>
      </c>
      <c r="G29317" s="31">
        <v>4</v>
      </c>
      <c r="H29317" s="31">
        <v>0</v>
      </c>
    </row>
    <row r="29318" spans="1:8">
      <c r="A29318" s="32">
        <v>44531</v>
      </c>
      <c r="B29318" s="1" t="s">
        <v>45</v>
      </c>
      <c r="C29318">
        <v>3291</v>
      </c>
      <c r="D29318">
        <v>113093</v>
      </c>
      <c r="E29318" s="31">
        <v>3224</v>
      </c>
      <c r="F29318">
        <v>66</v>
      </c>
      <c r="G29318" s="31">
        <v>1</v>
      </c>
      <c r="H29318" s="31">
        <v>0</v>
      </c>
    </row>
    <row r="29319" spans="1:8">
      <c r="A29319" s="32">
        <v>44531</v>
      </c>
      <c r="B29319" s="1" t="s">
        <v>46</v>
      </c>
      <c r="C29319">
        <v>4705</v>
      </c>
      <c r="D29319">
        <v>140230</v>
      </c>
      <c r="E29319" s="31">
        <v>4666</v>
      </c>
      <c r="F29319">
        <v>38</v>
      </c>
      <c r="G29319" s="31">
        <v>0</v>
      </c>
      <c r="H29319" s="31">
        <v>0</v>
      </c>
    </row>
    <row r="29320" spans="1:8">
      <c r="A29320" s="32">
        <v>44531</v>
      </c>
      <c r="B29320" s="1" t="s">
        <v>47</v>
      </c>
      <c r="C29320">
        <v>5412</v>
      </c>
      <c r="D29320">
        <v>167411</v>
      </c>
      <c r="E29320" s="31">
        <v>5328</v>
      </c>
      <c r="F29320">
        <v>82</v>
      </c>
      <c r="G29320" s="31">
        <v>2</v>
      </c>
      <c r="H29320" s="31">
        <v>0</v>
      </c>
    </row>
    <row r="29321" spans="1:8">
      <c r="A29321" s="32">
        <v>44531</v>
      </c>
      <c r="B29321" s="1" t="s">
        <v>48</v>
      </c>
      <c r="C29321">
        <v>4167</v>
      </c>
      <c r="D29321">
        <v>105447</v>
      </c>
      <c r="E29321" s="31">
        <v>4134</v>
      </c>
      <c r="F29321">
        <v>33</v>
      </c>
      <c r="G29321" s="31">
        <v>0</v>
      </c>
      <c r="H29321" s="31">
        <v>0</v>
      </c>
    </row>
    <row r="29322" spans="1:8">
      <c r="A29322" s="32">
        <v>44531</v>
      </c>
      <c r="B29322" s="1" t="s">
        <v>49</v>
      </c>
      <c r="C29322">
        <v>74618</v>
      </c>
      <c r="D29322">
        <v>1374455</v>
      </c>
      <c r="E29322" s="31">
        <v>73941</v>
      </c>
      <c r="F29322">
        <v>624</v>
      </c>
      <c r="G29322" s="31">
        <v>46</v>
      </c>
      <c r="H29322" s="31">
        <v>4</v>
      </c>
    </row>
    <row r="29323" spans="1:8">
      <c r="A29323" s="32">
        <v>44531</v>
      </c>
      <c r="B29323" s="1" t="s">
        <v>50</v>
      </c>
      <c r="C29323">
        <v>5866</v>
      </c>
      <c r="D29323">
        <v>115591</v>
      </c>
      <c r="E29323" s="31">
        <v>5891</v>
      </c>
      <c r="F29323">
        <v>30</v>
      </c>
      <c r="G29323" s="31">
        <v>0</v>
      </c>
      <c r="H29323" s="31">
        <v>0</v>
      </c>
    </row>
    <row r="29324" spans="1:8">
      <c r="A29324" s="32">
        <v>44531</v>
      </c>
      <c r="B29324" s="1" t="s">
        <v>51</v>
      </c>
      <c r="C29324">
        <v>6119</v>
      </c>
      <c r="D29324">
        <v>196520</v>
      </c>
      <c r="E29324" s="31">
        <v>6046</v>
      </c>
      <c r="F29324">
        <v>73</v>
      </c>
      <c r="G29324" s="31">
        <v>0</v>
      </c>
      <c r="H29324" s="31">
        <v>0</v>
      </c>
    </row>
    <row r="29325" spans="1:8">
      <c r="A29325" s="32">
        <v>44531</v>
      </c>
      <c r="B29325" s="1" t="s">
        <v>52</v>
      </c>
      <c r="C29325">
        <v>14395</v>
      </c>
      <c r="D29325">
        <v>124738</v>
      </c>
      <c r="E29325" s="31">
        <v>14259</v>
      </c>
      <c r="F29325">
        <v>136</v>
      </c>
      <c r="G29325" s="31">
        <v>0</v>
      </c>
      <c r="H29325" s="31">
        <v>0</v>
      </c>
    </row>
    <row r="29326" spans="1:8">
      <c r="A29326" s="32">
        <v>44531</v>
      </c>
      <c r="B29326" s="1" t="s">
        <v>53</v>
      </c>
      <c r="C29326">
        <v>8187</v>
      </c>
      <c r="D29326">
        <v>293012</v>
      </c>
      <c r="E29326" s="31">
        <v>8102</v>
      </c>
      <c r="F29326">
        <v>84</v>
      </c>
      <c r="G29326" s="31">
        <v>1</v>
      </c>
      <c r="H29326" s="31">
        <v>0</v>
      </c>
    </row>
    <row r="29327" spans="1:8">
      <c r="A29327" s="32">
        <v>44531</v>
      </c>
      <c r="B29327" s="1" t="s">
        <v>54</v>
      </c>
      <c r="C29327">
        <v>6151</v>
      </c>
      <c r="D29327">
        <v>73043</v>
      </c>
      <c r="E29327" s="31">
        <v>6094</v>
      </c>
      <c r="F29327">
        <v>41</v>
      </c>
      <c r="G29327" s="31">
        <v>0</v>
      </c>
      <c r="H29327" s="31">
        <v>0</v>
      </c>
    </row>
    <row r="29328" spans="1:8">
      <c r="A29328" s="32">
        <v>44531</v>
      </c>
      <c r="B29328" s="1" t="s">
        <v>55</v>
      </c>
      <c r="C29328">
        <v>9103</v>
      </c>
      <c r="D29328">
        <v>174384</v>
      </c>
      <c r="E29328" s="31">
        <v>9037</v>
      </c>
      <c r="F29328">
        <v>66</v>
      </c>
      <c r="G29328" s="31">
        <v>0</v>
      </c>
      <c r="H29328" s="31">
        <v>0</v>
      </c>
    </row>
    <row r="29329" spans="1:8">
      <c r="A29329" s="32">
        <v>44531</v>
      </c>
      <c r="B29329" s="1" t="s">
        <v>56</v>
      </c>
      <c r="C29329">
        <v>50315</v>
      </c>
      <c r="D29329">
        <v>423665</v>
      </c>
      <c r="E29329" s="31">
        <v>49910</v>
      </c>
      <c r="F29329">
        <v>398</v>
      </c>
      <c r="G29329" s="31">
        <v>13</v>
      </c>
      <c r="H29329" s="31">
        <v>0</v>
      </c>
    </row>
    <row r="29330" spans="1:8">
      <c r="A29330" s="32">
        <v>44532</v>
      </c>
      <c r="B29330" s="1" t="s">
        <v>7</v>
      </c>
      <c r="C29330">
        <v>61157</v>
      </c>
      <c r="D29330">
        <v>1221947</v>
      </c>
      <c r="E29330" s="31">
        <v>59570</v>
      </c>
      <c r="F29330">
        <v>1472</v>
      </c>
      <c r="G29330" s="31">
        <v>124</v>
      </c>
      <c r="H29330" s="31">
        <v>1</v>
      </c>
    </row>
    <row r="29331" spans="1:8">
      <c r="A29331" s="32">
        <v>44532</v>
      </c>
      <c r="B29331" s="1" t="s">
        <v>11</v>
      </c>
      <c r="C29331">
        <v>5897</v>
      </c>
      <c r="D29331">
        <v>100680</v>
      </c>
      <c r="E29331" s="31">
        <v>5859</v>
      </c>
      <c r="F29331">
        <v>38</v>
      </c>
      <c r="G29331" s="31">
        <v>0</v>
      </c>
      <c r="H29331" s="31">
        <v>0</v>
      </c>
    </row>
    <row r="29332" spans="1:8">
      <c r="A29332" s="32">
        <v>44532</v>
      </c>
      <c r="B29332" s="1" t="s">
        <v>12</v>
      </c>
      <c r="C29332">
        <v>3487</v>
      </c>
      <c r="D29332">
        <v>131796</v>
      </c>
      <c r="E29332" s="31">
        <v>3434</v>
      </c>
      <c r="F29332">
        <v>53</v>
      </c>
      <c r="G29332" s="31">
        <v>0</v>
      </c>
      <c r="H29332" s="31">
        <v>0</v>
      </c>
    </row>
    <row r="29333" spans="1:8">
      <c r="A29333" s="32">
        <v>44532</v>
      </c>
      <c r="B29333" s="1" t="s">
        <v>13</v>
      </c>
      <c r="C29333">
        <v>16280</v>
      </c>
      <c r="D29333">
        <v>258036</v>
      </c>
      <c r="E29333" s="31">
        <v>16160</v>
      </c>
      <c r="F29333">
        <v>118</v>
      </c>
      <c r="G29333" s="31">
        <v>2</v>
      </c>
      <c r="H29333" s="31">
        <v>0</v>
      </c>
    </row>
    <row r="29334" spans="1:8">
      <c r="A29334" s="32">
        <v>44532</v>
      </c>
      <c r="B29334" s="1" t="s">
        <v>14</v>
      </c>
      <c r="C29334">
        <v>1927</v>
      </c>
      <c r="D29334">
        <v>27411</v>
      </c>
      <c r="E29334" s="31">
        <v>1898</v>
      </c>
      <c r="F29334">
        <v>27</v>
      </c>
      <c r="G29334" s="31">
        <v>2</v>
      </c>
      <c r="H29334" s="31">
        <v>0</v>
      </c>
    </row>
    <row r="29335" spans="1:8">
      <c r="A29335" s="32">
        <v>44532</v>
      </c>
      <c r="B29335" s="1" t="s">
        <v>15</v>
      </c>
      <c r="C29335">
        <v>3582</v>
      </c>
      <c r="D29335">
        <v>109886</v>
      </c>
      <c r="E29335" s="31">
        <v>3499</v>
      </c>
      <c r="F29335">
        <v>56</v>
      </c>
      <c r="G29335" s="31">
        <v>27</v>
      </c>
      <c r="H29335" s="31">
        <v>0</v>
      </c>
    </row>
    <row r="29336" spans="1:8">
      <c r="A29336" s="32">
        <v>44532</v>
      </c>
      <c r="B29336" s="1" t="s">
        <v>16</v>
      </c>
      <c r="C29336">
        <v>9487</v>
      </c>
      <c r="D29336">
        <v>452259</v>
      </c>
      <c r="E29336" s="31">
        <v>9310</v>
      </c>
      <c r="F29336">
        <v>176</v>
      </c>
      <c r="G29336" s="31">
        <v>1</v>
      </c>
      <c r="H29336" s="31">
        <v>1</v>
      </c>
    </row>
    <row r="29337" spans="1:8">
      <c r="A29337" s="32">
        <v>44532</v>
      </c>
      <c r="B29337" s="1" t="s">
        <v>17</v>
      </c>
      <c r="C29337">
        <v>24449</v>
      </c>
      <c r="D29337">
        <v>40554</v>
      </c>
      <c r="E29337" s="31">
        <v>24229</v>
      </c>
      <c r="F29337">
        <v>220</v>
      </c>
      <c r="G29337" s="31">
        <v>0</v>
      </c>
      <c r="H29337" s="31">
        <v>0</v>
      </c>
    </row>
    <row r="29338" spans="1:8">
      <c r="A29338" s="32">
        <v>44532</v>
      </c>
      <c r="B29338" s="1" t="s">
        <v>18</v>
      </c>
      <c r="C29338">
        <v>15485</v>
      </c>
      <c r="D29338">
        <v>513421</v>
      </c>
      <c r="E29338" s="31">
        <v>15362</v>
      </c>
      <c r="F29338">
        <v>117</v>
      </c>
      <c r="G29338" s="31">
        <v>6</v>
      </c>
      <c r="H29338" s="31">
        <v>0</v>
      </c>
    </row>
    <row r="29339" spans="1:8">
      <c r="A29339" s="32">
        <v>44532</v>
      </c>
      <c r="B29339" s="1" t="s">
        <v>19</v>
      </c>
      <c r="C29339">
        <v>16906</v>
      </c>
      <c r="D29339">
        <v>333592</v>
      </c>
      <c r="E29339" s="31">
        <v>16672</v>
      </c>
      <c r="F29339">
        <v>176</v>
      </c>
      <c r="G29339" s="31">
        <v>58</v>
      </c>
      <c r="H29339" s="31">
        <v>2</v>
      </c>
    </row>
    <row r="29340" spans="1:8">
      <c r="A29340" s="32">
        <v>44532</v>
      </c>
      <c r="B29340" s="1" t="s">
        <v>20</v>
      </c>
      <c r="C29340">
        <v>115857</v>
      </c>
      <c r="D29340">
        <v>1589477</v>
      </c>
      <c r="E29340" s="31">
        <v>114733</v>
      </c>
      <c r="F29340">
        <v>1057</v>
      </c>
      <c r="G29340" s="31">
        <v>67</v>
      </c>
      <c r="H29340" s="31">
        <v>5</v>
      </c>
    </row>
    <row r="29341" spans="1:8">
      <c r="A29341" s="32">
        <v>44532</v>
      </c>
      <c r="B29341" s="1" t="s">
        <v>21</v>
      </c>
      <c r="C29341">
        <v>100481</v>
      </c>
      <c r="D29341">
        <v>1185884</v>
      </c>
      <c r="E29341" s="31">
        <v>99418</v>
      </c>
      <c r="F29341">
        <v>1028</v>
      </c>
      <c r="G29341" s="31">
        <v>25</v>
      </c>
      <c r="H29341" s="31">
        <v>0</v>
      </c>
    </row>
    <row r="29342" spans="1:8">
      <c r="A29342" s="32">
        <v>44532</v>
      </c>
      <c r="B29342" s="1" t="s">
        <v>22</v>
      </c>
      <c r="C29342">
        <v>382207</v>
      </c>
      <c r="D29342">
        <v>4014441</v>
      </c>
      <c r="E29342" s="31">
        <v>378874</v>
      </c>
      <c r="F29342">
        <v>3167</v>
      </c>
      <c r="G29342" s="31">
        <v>166</v>
      </c>
      <c r="H29342" s="31">
        <v>4</v>
      </c>
    </row>
    <row r="29343" spans="1:8">
      <c r="A29343" s="32">
        <v>44532</v>
      </c>
      <c r="B29343" s="1" t="s">
        <v>23</v>
      </c>
      <c r="C29343">
        <v>169296</v>
      </c>
      <c r="D29343">
        <v>1761586</v>
      </c>
      <c r="E29343" s="31">
        <v>167894</v>
      </c>
      <c r="F29343">
        <v>1314</v>
      </c>
      <c r="G29343" s="31">
        <v>88</v>
      </c>
      <c r="H29343" s="31">
        <v>2</v>
      </c>
    </row>
    <row r="29344" spans="1:8">
      <c r="A29344" s="32">
        <v>44532</v>
      </c>
      <c r="B29344" s="1" t="s">
        <v>24</v>
      </c>
      <c r="C29344">
        <v>8030</v>
      </c>
      <c r="D29344">
        <v>311536</v>
      </c>
      <c r="E29344" s="31">
        <v>7955</v>
      </c>
      <c r="F29344">
        <v>61</v>
      </c>
      <c r="G29344" s="31">
        <v>14</v>
      </c>
      <c r="H29344" s="31">
        <v>0</v>
      </c>
    </row>
    <row r="29345" spans="1:8">
      <c r="A29345" s="32">
        <v>44532</v>
      </c>
      <c r="B29345" s="1" t="s">
        <v>25</v>
      </c>
      <c r="C29345">
        <v>4868</v>
      </c>
      <c r="D29345">
        <v>127261</v>
      </c>
      <c r="E29345" s="31">
        <v>4816</v>
      </c>
      <c r="F29345">
        <v>52</v>
      </c>
      <c r="G29345" s="31">
        <v>0</v>
      </c>
      <c r="H29345" s="31">
        <v>0</v>
      </c>
    </row>
    <row r="29346" spans="1:8">
      <c r="A29346" s="32">
        <v>44532</v>
      </c>
      <c r="B29346" s="1" t="s">
        <v>26</v>
      </c>
      <c r="C29346">
        <v>7969</v>
      </c>
      <c r="D29346">
        <v>207775</v>
      </c>
      <c r="E29346" s="31">
        <v>7817</v>
      </c>
      <c r="F29346">
        <v>129</v>
      </c>
      <c r="G29346" s="31">
        <v>1</v>
      </c>
      <c r="H29346" s="31">
        <v>0</v>
      </c>
    </row>
    <row r="29347" spans="1:8">
      <c r="A29347" s="32">
        <v>44532</v>
      </c>
      <c r="B29347" s="1" t="s">
        <v>27</v>
      </c>
      <c r="C29347">
        <v>3115</v>
      </c>
      <c r="D29347">
        <v>124327</v>
      </c>
      <c r="E29347" s="31">
        <v>3077</v>
      </c>
      <c r="F29347">
        <v>38</v>
      </c>
      <c r="G29347" s="31">
        <v>0</v>
      </c>
      <c r="H29347" s="31">
        <v>0</v>
      </c>
    </row>
    <row r="29348" spans="1:8">
      <c r="A29348" s="32">
        <v>44532</v>
      </c>
      <c r="B29348" s="1" t="s">
        <v>28</v>
      </c>
      <c r="C29348">
        <v>5156</v>
      </c>
      <c r="D29348">
        <v>127517</v>
      </c>
      <c r="E29348" s="31">
        <v>5127</v>
      </c>
      <c r="F29348">
        <v>29</v>
      </c>
      <c r="G29348" s="31">
        <v>0</v>
      </c>
      <c r="H29348" s="31">
        <v>0</v>
      </c>
    </row>
    <row r="29349" spans="1:8">
      <c r="A29349" s="32">
        <v>44532</v>
      </c>
      <c r="B29349" s="1" t="s">
        <v>29</v>
      </c>
      <c r="C29349">
        <v>8885</v>
      </c>
      <c r="D29349">
        <v>352965</v>
      </c>
      <c r="E29349" s="31">
        <v>8843</v>
      </c>
      <c r="F29349">
        <v>97</v>
      </c>
      <c r="G29349" s="31">
        <v>1</v>
      </c>
      <c r="H29349" s="31">
        <v>0</v>
      </c>
    </row>
    <row r="29350" spans="1:8">
      <c r="A29350" s="32">
        <v>44532</v>
      </c>
      <c r="B29350" s="1" t="s">
        <v>30</v>
      </c>
      <c r="C29350">
        <v>19260</v>
      </c>
      <c r="D29350">
        <v>454522</v>
      </c>
      <c r="E29350" s="31">
        <v>19024</v>
      </c>
      <c r="F29350">
        <v>218</v>
      </c>
      <c r="G29350" s="31">
        <v>16</v>
      </c>
      <c r="H29350" s="31">
        <v>0</v>
      </c>
    </row>
    <row r="29351" spans="1:8">
      <c r="A29351" s="32">
        <v>44532</v>
      </c>
      <c r="B29351" s="1" t="s">
        <v>31</v>
      </c>
      <c r="C29351">
        <v>26791</v>
      </c>
      <c r="D29351">
        <v>694765</v>
      </c>
      <c r="E29351" s="31">
        <v>26571</v>
      </c>
      <c r="F29351">
        <v>209</v>
      </c>
      <c r="G29351" s="31">
        <v>9</v>
      </c>
      <c r="H29351" s="31">
        <v>0</v>
      </c>
    </row>
    <row r="29352" spans="1:8">
      <c r="A29352" s="32">
        <v>44532</v>
      </c>
      <c r="B29352" s="1" t="s">
        <v>32</v>
      </c>
      <c r="C29352">
        <v>106598</v>
      </c>
      <c r="D29352">
        <v>1454091</v>
      </c>
      <c r="E29352" s="31">
        <v>105386</v>
      </c>
      <c r="F29352">
        <v>1161</v>
      </c>
      <c r="G29352" s="31">
        <v>51</v>
      </c>
      <c r="H29352" s="31">
        <v>0</v>
      </c>
    </row>
    <row r="29353" spans="1:8">
      <c r="A29353" s="32">
        <v>44532</v>
      </c>
      <c r="B29353" s="1" t="s">
        <v>33</v>
      </c>
      <c r="C29353">
        <v>14815</v>
      </c>
      <c r="D29353">
        <v>258315</v>
      </c>
      <c r="E29353" s="31">
        <v>14976</v>
      </c>
      <c r="F29353">
        <v>163</v>
      </c>
      <c r="G29353" s="31">
        <v>3</v>
      </c>
      <c r="H29353" s="31">
        <v>0</v>
      </c>
    </row>
    <row r="29354" spans="1:8">
      <c r="A29354" s="32">
        <v>44532</v>
      </c>
      <c r="B29354" s="1" t="s">
        <v>34</v>
      </c>
      <c r="C29354">
        <v>12432</v>
      </c>
      <c r="D29354">
        <v>285133</v>
      </c>
      <c r="E29354" s="31">
        <v>12325</v>
      </c>
      <c r="F29354">
        <v>104</v>
      </c>
      <c r="G29354" s="31">
        <v>3</v>
      </c>
      <c r="H29354" s="31">
        <v>0</v>
      </c>
    </row>
    <row r="29355" spans="1:8">
      <c r="A29355" s="32">
        <v>44532</v>
      </c>
      <c r="B29355" s="1" t="s">
        <v>35</v>
      </c>
      <c r="C29355">
        <v>35991</v>
      </c>
      <c r="D29355">
        <v>456494</v>
      </c>
      <c r="E29355" s="31">
        <v>35683</v>
      </c>
      <c r="F29355">
        <v>291</v>
      </c>
      <c r="G29355" s="31">
        <v>16</v>
      </c>
      <c r="H29355" s="31">
        <v>0</v>
      </c>
    </row>
    <row r="29356" spans="1:8">
      <c r="A29356" s="32">
        <v>44532</v>
      </c>
      <c r="B29356" s="1" t="s">
        <v>36</v>
      </c>
      <c r="C29356">
        <v>203166</v>
      </c>
      <c r="D29356">
        <v>4033897</v>
      </c>
      <c r="E29356" s="31">
        <v>199972</v>
      </c>
      <c r="F29356">
        <v>3064</v>
      </c>
      <c r="G29356" s="31">
        <v>130</v>
      </c>
      <c r="H29356" s="31">
        <v>7</v>
      </c>
    </row>
    <row r="29357" spans="1:8">
      <c r="A29357" s="32">
        <v>44532</v>
      </c>
      <c r="B29357" s="1" t="s">
        <v>37</v>
      </c>
      <c r="C29357">
        <v>78692</v>
      </c>
      <c r="D29357">
        <v>827802</v>
      </c>
      <c r="E29357" s="31">
        <v>77242</v>
      </c>
      <c r="F29357">
        <v>1396</v>
      </c>
      <c r="G29357" s="31">
        <v>54</v>
      </c>
      <c r="H29357" s="31">
        <v>5</v>
      </c>
    </row>
    <row r="29358" spans="1:8">
      <c r="A29358" s="32">
        <v>44532</v>
      </c>
      <c r="B29358" s="1" t="s">
        <v>38</v>
      </c>
      <c r="C29358">
        <v>15933</v>
      </c>
      <c r="D29358">
        <v>273502</v>
      </c>
      <c r="E29358" s="31">
        <v>15781</v>
      </c>
      <c r="F29358">
        <v>149</v>
      </c>
      <c r="G29358" s="31">
        <v>3</v>
      </c>
      <c r="H29358" s="31">
        <v>0</v>
      </c>
    </row>
    <row r="29359" spans="1:8">
      <c r="A29359" s="32">
        <v>44532</v>
      </c>
      <c r="B29359" s="1" t="s">
        <v>39</v>
      </c>
      <c r="C29359">
        <v>5303</v>
      </c>
      <c r="D29359">
        <v>67485</v>
      </c>
      <c r="E29359" s="31">
        <v>5135</v>
      </c>
      <c r="F29359">
        <v>62</v>
      </c>
      <c r="G29359" s="31">
        <v>1</v>
      </c>
      <c r="H29359" s="31">
        <v>0</v>
      </c>
    </row>
    <row r="29360" spans="1:8">
      <c r="A29360" s="32">
        <v>44532</v>
      </c>
      <c r="B29360" s="1" t="s">
        <v>40</v>
      </c>
      <c r="C29360">
        <v>1669</v>
      </c>
      <c r="D29360">
        <v>163067</v>
      </c>
      <c r="E29360" s="31">
        <v>1639</v>
      </c>
      <c r="F29360">
        <v>5</v>
      </c>
      <c r="G29360" s="31">
        <v>0</v>
      </c>
      <c r="H29360" s="31">
        <v>0</v>
      </c>
    </row>
    <row r="29361" spans="1:8">
      <c r="A29361" s="32">
        <v>44532</v>
      </c>
      <c r="B29361" s="1" t="s">
        <v>41</v>
      </c>
      <c r="C29361">
        <v>1732</v>
      </c>
      <c r="D29361">
        <v>62214</v>
      </c>
      <c r="E29361" s="31">
        <v>1725</v>
      </c>
      <c r="F29361">
        <v>5</v>
      </c>
      <c r="G29361" s="31">
        <v>2</v>
      </c>
      <c r="H29361" s="31">
        <v>0</v>
      </c>
    </row>
    <row r="29362" spans="1:8">
      <c r="A29362" s="32">
        <v>44532</v>
      </c>
      <c r="B29362" s="1" t="s">
        <v>42</v>
      </c>
      <c r="C29362">
        <v>15543</v>
      </c>
      <c r="D29362">
        <v>298358</v>
      </c>
      <c r="E29362" s="31">
        <v>15321</v>
      </c>
      <c r="F29362">
        <v>136</v>
      </c>
      <c r="G29362" s="31">
        <v>62</v>
      </c>
      <c r="H29362" s="31">
        <v>1</v>
      </c>
    </row>
    <row r="29363" spans="1:8">
      <c r="A29363" s="32">
        <v>44532</v>
      </c>
      <c r="B29363" s="1" t="s">
        <v>43</v>
      </c>
      <c r="C29363">
        <v>22175</v>
      </c>
      <c r="D29363">
        <v>962177</v>
      </c>
      <c r="E29363" s="31">
        <v>21956</v>
      </c>
      <c r="F29363">
        <v>202</v>
      </c>
      <c r="G29363" s="31">
        <v>17</v>
      </c>
      <c r="H29363" s="31">
        <v>0</v>
      </c>
    </row>
    <row r="29364" spans="1:8">
      <c r="A29364" s="32">
        <v>44532</v>
      </c>
      <c r="B29364" s="1" t="s">
        <v>44</v>
      </c>
      <c r="C29364">
        <v>5792</v>
      </c>
      <c r="D29364">
        <v>206698</v>
      </c>
      <c r="E29364" s="31">
        <v>5695</v>
      </c>
      <c r="F29364">
        <v>93</v>
      </c>
      <c r="G29364" s="31">
        <v>4</v>
      </c>
      <c r="H29364" s="31">
        <v>0</v>
      </c>
    </row>
    <row r="29365" spans="1:8">
      <c r="A29365" s="32">
        <v>44532</v>
      </c>
      <c r="B29365" s="1" t="s">
        <v>45</v>
      </c>
      <c r="C29365">
        <v>3291</v>
      </c>
      <c r="D29365">
        <v>113299</v>
      </c>
      <c r="E29365" s="31">
        <v>3224</v>
      </c>
      <c r="F29365">
        <v>66</v>
      </c>
      <c r="G29365" s="31">
        <v>1</v>
      </c>
      <c r="H29365" s="31">
        <v>0</v>
      </c>
    </row>
    <row r="29366" spans="1:8">
      <c r="A29366" s="32">
        <v>44532</v>
      </c>
      <c r="B29366" s="1" t="s">
        <v>46</v>
      </c>
      <c r="C29366">
        <v>4705</v>
      </c>
      <c r="D29366">
        <v>140536</v>
      </c>
      <c r="E29366" s="31">
        <v>4666</v>
      </c>
      <c r="F29366">
        <v>38</v>
      </c>
      <c r="G29366" s="31">
        <v>0</v>
      </c>
      <c r="H29366" s="31">
        <v>0</v>
      </c>
    </row>
    <row r="29367" spans="1:8">
      <c r="A29367" s="32">
        <v>44532</v>
      </c>
      <c r="B29367" s="1" t="s">
        <v>47</v>
      </c>
      <c r="C29367">
        <v>5412</v>
      </c>
      <c r="D29367">
        <v>167414</v>
      </c>
      <c r="E29367" s="31">
        <v>5328</v>
      </c>
      <c r="F29367">
        <v>82</v>
      </c>
      <c r="G29367" s="31">
        <v>2</v>
      </c>
      <c r="H29367" s="31">
        <v>0</v>
      </c>
    </row>
    <row r="29368" spans="1:8">
      <c r="A29368" s="32">
        <v>44532</v>
      </c>
      <c r="B29368" s="1" t="s">
        <v>48</v>
      </c>
      <c r="C29368">
        <v>4167</v>
      </c>
      <c r="D29368">
        <v>105447</v>
      </c>
      <c r="E29368" s="31">
        <v>4134</v>
      </c>
      <c r="F29368">
        <v>33</v>
      </c>
      <c r="G29368" s="31">
        <v>0</v>
      </c>
      <c r="H29368" s="31">
        <v>0</v>
      </c>
    </row>
    <row r="29369" spans="1:8">
      <c r="A29369" s="32">
        <v>44532</v>
      </c>
      <c r="B29369" s="1" t="s">
        <v>49</v>
      </c>
      <c r="C29369">
        <v>74628</v>
      </c>
      <c r="D29369">
        <v>1377131</v>
      </c>
      <c r="E29369" s="31">
        <v>73953</v>
      </c>
      <c r="F29369">
        <v>625</v>
      </c>
      <c r="G29369" s="31">
        <v>41</v>
      </c>
      <c r="H29369" s="31">
        <v>4</v>
      </c>
    </row>
    <row r="29370" spans="1:8">
      <c r="A29370" s="32">
        <v>44532</v>
      </c>
      <c r="B29370" s="1" t="s">
        <v>50</v>
      </c>
      <c r="C29370">
        <v>5866</v>
      </c>
      <c r="D29370">
        <v>115869</v>
      </c>
      <c r="E29370" s="31">
        <v>5891</v>
      </c>
      <c r="F29370">
        <v>30</v>
      </c>
      <c r="G29370" s="31">
        <v>0</v>
      </c>
      <c r="H29370" s="31">
        <v>0</v>
      </c>
    </row>
    <row r="29371" spans="1:8">
      <c r="A29371" s="32">
        <v>44532</v>
      </c>
      <c r="B29371" s="1" t="s">
        <v>51</v>
      </c>
      <c r="C29371">
        <v>6119</v>
      </c>
      <c r="D29371">
        <v>196851</v>
      </c>
      <c r="E29371" s="31">
        <v>6046</v>
      </c>
      <c r="F29371">
        <v>73</v>
      </c>
      <c r="G29371" s="31">
        <v>0</v>
      </c>
      <c r="H29371" s="31">
        <v>0</v>
      </c>
    </row>
    <row r="29372" spans="1:8">
      <c r="A29372" s="32">
        <v>44532</v>
      </c>
      <c r="B29372" s="1" t="s">
        <v>52</v>
      </c>
      <c r="C29372">
        <v>14395</v>
      </c>
      <c r="D29372">
        <v>124741</v>
      </c>
      <c r="E29372" s="31">
        <v>14259</v>
      </c>
      <c r="F29372">
        <v>136</v>
      </c>
      <c r="G29372" s="31">
        <v>0</v>
      </c>
      <c r="H29372" s="31">
        <v>0</v>
      </c>
    </row>
    <row r="29373" spans="1:8">
      <c r="A29373" s="32">
        <v>44532</v>
      </c>
      <c r="B29373" s="1" t="s">
        <v>53</v>
      </c>
      <c r="C29373">
        <v>8187</v>
      </c>
      <c r="D29373">
        <v>293715</v>
      </c>
      <c r="E29373" s="31">
        <v>8102</v>
      </c>
      <c r="F29373">
        <v>84</v>
      </c>
      <c r="G29373" s="31">
        <v>1</v>
      </c>
      <c r="H29373" s="31">
        <v>0</v>
      </c>
    </row>
    <row r="29374" spans="1:8">
      <c r="A29374" s="32">
        <v>44532</v>
      </c>
      <c r="B29374" s="1" t="s">
        <v>54</v>
      </c>
      <c r="C29374">
        <v>6151</v>
      </c>
      <c r="D29374">
        <v>73043</v>
      </c>
      <c r="E29374" s="31">
        <v>6094</v>
      </c>
      <c r="F29374">
        <v>41</v>
      </c>
      <c r="G29374" s="31">
        <v>0</v>
      </c>
      <c r="H29374" s="31">
        <v>0</v>
      </c>
    </row>
    <row r="29375" spans="1:8">
      <c r="A29375" s="32">
        <v>44532</v>
      </c>
      <c r="B29375" s="1" t="s">
        <v>55</v>
      </c>
      <c r="C29375">
        <v>9103</v>
      </c>
      <c r="D29375">
        <v>174478</v>
      </c>
      <c r="E29375" s="31">
        <v>9037</v>
      </c>
      <c r="F29375">
        <v>66</v>
      </c>
      <c r="G29375" s="31">
        <v>0</v>
      </c>
      <c r="H29375" s="31">
        <v>0</v>
      </c>
    </row>
    <row r="29376" spans="1:8">
      <c r="A29376" s="32">
        <v>44532</v>
      </c>
      <c r="B29376" s="1" t="s">
        <v>56</v>
      </c>
      <c r="C29376">
        <v>50317</v>
      </c>
      <c r="D29376">
        <v>424178</v>
      </c>
      <c r="E29376" s="31">
        <v>49910</v>
      </c>
      <c r="F29376">
        <v>398</v>
      </c>
      <c r="G29376" s="31">
        <v>15</v>
      </c>
      <c r="H29376" s="31">
        <v>0</v>
      </c>
    </row>
    <row r="29377" spans="1:8">
      <c r="A29377" s="32">
        <v>44533</v>
      </c>
      <c r="B29377" s="1" t="s">
        <v>7</v>
      </c>
      <c r="C29377">
        <v>61160</v>
      </c>
      <c r="D29377">
        <v>1224237</v>
      </c>
      <c r="E29377" s="31">
        <v>59577</v>
      </c>
      <c r="F29377">
        <v>1472</v>
      </c>
      <c r="G29377" s="31">
        <v>115</v>
      </c>
      <c r="H29377" s="31">
        <v>1</v>
      </c>
    </row>
    <row r="29378" spans="1:8">
      <c r="A29378" s="32">
        <v>44533</v>
      </c>
      <c r="B29378" s="1" t="s">
        <v>11</v>
      </c>
      <c r="C29378">
        <v>5897</v>
      </c>
      <c r="D29378">
        <v>100826</v>
      </c>
      <c r="E29378" s="31">
        <v>5859</v>
      </c>
      <c r="F29378">
        <v>38</v>
      </c>
      <c r="G29378" s="31">
        <v>0</v>
      </c>
      <c r="H29378" s="31">
        <v>0</v>
      </c>
    </row>
    <row r="29379" spans="1:8">
      <c r="A29379" s="32">
        <v>44533</v>
      </c>
      <c r="B29379" s="1" t="s">
        <v>12</v>
      </c>
      <c r="C29379">
        <v>3487</v>
      </c>
      <c r="D29379">
        <v>132014</v>
      </c>
      <c r="E29379" s="31">
        <v>3434</v>
      </c>
      <c r="F29379">
        <v>53</v>
      </c>
      <c r="G29379" s="31">
        <v>0</v>
      </c>
      <c r="H29379" s="31">
        <v>0</v>
      </c>
    </row>
    <row r="29380" spans="1:8">
      <c r="A29380" s="32">
        <v>44533</v>
      </c>
      <c r="B29380" s="1" t="s">
        <v>13</v>
      </c>
      <c r="C29380">
        <v>16281</v>
      </c>
      <c r="D29380">
        <v>258445</v>
      </c>
      <c r="E29380" s="31">
        <v>16161</v>
      </c>
      <c r="F29380">
        <v>118</v>
      </c>
      <c r="G29380" s="31">
        <v>2</v>
      </c>
      <c r="H29380" s="31">
        <v>0</v>
      </c>
    </row>
    <row r="29381" spans="1:8">
      <c r="A29381" s="32">
        <v>44533</v>
      </c>
      <c r="B29381" s="1" t="s">
        <v>14</v>
      </c>
      <c r="C29381">
        <v>1930</v>
      </c>
      <c r="D29381">
        <v>27443</v>
      </c>
      <c r="E29381" s="31">
        <v>1898</v>
      </c>
      <c r="F29381">
        <v>27</v>
      </c>
      <c r="G29381" s="31">
        <v>5</v>
      </c>
      <c r="H29381" s="31">
        <v>0</v>
      </c>
    </row>
    <row r="29382" spans="1:8">
      <c r="A29382" s="32">
        <v>44533</v>
      </c>
      <c r="B29382" s="1" t="s">
        <v>15</v>
      </c>
      <c r="C29382">
        <v>3593</v>
      </c>
      <c r="D29382">
        <v>110124</v>
      </c>
      <c r="E29382" s="31">
        <v>3499</v>
      </c>
      <c r="F29382">
        <v>56</v>
      </c>
      <c r="G29382" s="31">
        <v>38</v>
      </c>
      <c r="H29382" s="31">
        <v>0</v>
      </c>
    </row>
    <row r="29383" spans="1:8">
      <c r="A29383" s="32">
        <v>44533</v>
      </c>
      <c r="B29383" s="1" t="s">
        <v>16</v>
      </c>
      <c r="C29383">
        <v>9487</v>
      </c>
      <c r="D29383">
        <v>452957</v>
      </c>
      <c r="E29383" s="31">
        <v>9310</v>
      </c>
      <c r="F29383">
        <v>176</v>
      </c>
      <c r="G29383" s="31">
        <v>1</v>
      </c>
      <c r="H29383" s="31">
        <v>1</v>
      </c>
    </row>
    <row r="29384" spans="1:8">
      <c r="A29384" s="32">
        <v>44533</v>
      </c>
      <c r="B29384" s="1" t="s">
        <v>17</v>
      </c>
      <c r="C29384">
        <v>24449</v>
      </c>
      <c r="D29384">
        <v>40554</v>
      </c>
      <c r="E29384" s="31">
        <v>24229</v>
      </c>
      <c r="F29384">
        <v>220</v>
      </c>
      <c r="G29384" s="31">
        <v>0</v>
      </c>
      <c r="H29384" s="31">
        <v>0</v>
      </c>
    </row>
    <row r="29385" spans="1:8">
      <c r="A29385" s="32">
        <v>44533</v>
      </c>
      <c r="B29385" s="1" t="s">
        <v>18</v>
      </c>
      <c r="C29385">
        <v>15487</v>
      </c>
      <c r="D29385">
        <v>514327</v>
      </c>
      <c r="E29385" s="31">
        <v>15363</v>
      </c>
      <c r="F29385">
        <v>117</v>
      </c>
      <c r="G29385" s="31">
        <v>7</v>
      </c>
      <c r="H29385" s="31">
        <v>0</v>
      </c>
    </row>
    <row r="29386" spans="1:8">
      <c r="A29386" s="32">
        <v>44533</v>
      </c>
      <c r="B29386" s="1" t="s">
        <v>19</v>
      </c>
      <c r="C29386">
        <v>16917</v>
      </c>
      <c r="D29386">
        <v>334296</v>
      </c>
      <c r="E29386" s="31">
        <v>16684</v>
      </c>
      <c r="F29386">
        <v>176</v>
      </c>
      <c r="G29386" s="31">
        <v>57</v>
      </c>
      <c r="H29386" s="31">
        <v>2</v>
      </c>
    </row>
    <row r="29387" spans="1:8">
      <c r="A29387" s="32">
        <v>44533</v>
      </c>
      <c r="B29387" s="1" t="s">
        <v>20</v>
      </c>
      <c r="C29387">
        <v>115870</v>
      </c>
      <c r="D29387">
        <v>1591998</v>
      </c>
      <c r="E29387" s="31">
        <v>114738</v>
      </c>
      <c r="F29387">
        <v>1057</v>
      </c>
      <c r="G29387" s="31">
        <v>75</v>
      </c>
      <c r="H29387" s="31">
        <v>4</v>
      </c>
    </row>
    <row r="29388" spans="1:8">
      <c r="A29388" s="32">
        <v>44533</v>
      </c>
      <c r="B29388" s="1" t="s">
        <v>21</v>
      </c>
      <c r="C29388">
        <v>100494</v>
      </c>
      <c r="D29388">
        <v>1188615</v>
      </c>
      <c r="E29388" s="31">
        <v>99422</v>
      </c>
      <c r="F29388">
        <v>1028</v>
      </c>
      <c r="G29388" s="31">
        <v>31</v>
      </c>
      <c r="H29388" s="31">
        <v>0</v>
      </c>
    </row>
    <row r="29389" spans="1:8">
      <c r="A29389" s="32">
        <v>44533</v>
      </c>
      <c r="B29389" s="1" t="s">
        <v>22</v>
      </c>
      <c r="C29389">
        <v>382221</v>
      </c>
      <c r="D29389">
        <v>4020666</v>
      </c>
      <c r="E29389" s="31">
        <v>378896</v>
      </c>
      <c r="F29389">
        <v>3168</v>
      </c>
      <c r="G29389" s="31">
        <v>157</v>
      </c>
      <c r="H29389" s="31">
        <v>2</v>
      </c>
    </row>
    <row r="29390" spans="1:8">
      <c r="A29390" s="32">
        <v>44533</v>
      </c>
      <c r="B29390" s="1" t="s">
        <v>23</v>
      </c>
      <c r="C29390">
        <v>169307</v>
      </c>
      <c r="D29390">
        <v>1764551</v>
      </c>
      <c r="E29390" s="31">
        <v>167908</v>
      </c>
      <c r="F29390">
        <v>1314</v>
      </c>
      <c r="G29390" s="31">
        <v>85</v>
      </c>
      <c r="H29390" s="31">
        <v>2</v>
      </c>
    </row>
    <row r="29391" spans="1:8">
      <c r="A29391" s="32">
        <v>44533</v>
      </c>
      <c r="B29391" s="1" t="s">
        <v>24</v>
      </c>
      <c r="C29391">
        <v>8031</v>
      </c>
      <c r="D29391">
        <v>312054</v>
      </c>
      <c r="E29391" s="31">
        <v>7955</v>
      </c>
      <c r="F29391">
        <v>61</v>
      </c>
      <c r="G29391" s="31">
        <v>15</v>
      </c>
      <c r="H29391" s="31">
        <v>0</v>
      </c>
    </row>
    <row r="29392" spans="1:8">
      <c r="A29392" s="32">
        <v>44533</v>
      </c>
      <c r="B29392" s="1" t="s">
        <v>25</v>
      </c>
      <c r="C29392">
        <v>4868</v>
      </c>
      <c r="D29392">
        <v>127498</v>
      </c>
      <c r="E29392" s="31">
        <v>4816</v>
      </c>
      <c r="F29392">
        <v>52</v>
      </c>
      <c r="G29392" s="31">
        <v>0</v>
      </c>
      <c r="H29392" s="31">
        <v>0</v>
      </c>
    </row>
    <row r="29393" spans="1:8">
      <c r="A29393" s="32">
        <v>44533</v>
      </c>
      <c r="B29393" s="1" t="s">
        <v>26</v>
      </c>
      <c r="C29393">
        <v>7969</v>
      </c>
      <c r="D29393">
        <v>208328</v>
      </c>
      <c r="E29393" s="31">
        <v>7817</v>
      </c>
      <c r="F29393">
        <v>129</v>
      </c>
      <c r="G29393" s="31">
        <v>1</v>
      </c>
      <c r="H29393" s="31">
        <v>0</v>
      </c>
    </row>
    <row r="29394" spans="1:8">
      <c r="A29394" s="32">
        <v>44533</v>
      </c>
      <c r="B29394" s="1" t="s">
        <v>27</v>
      </c>
      <c r="C29394">
        <v>3115</v>
      </c>
      <c r="D29394">
        <v>124388</v>
      </c>
      <c r="E29394" s="31">
        <v>3077</v>
      </c>
      <c r="F29394">
        <v>38</v>
      </c>
      <c r="G29394" s="31">
        <v>0</v>
      </c>
      <c r="H29394" s="31">
        <v>0</v>
      </c>
    </row>
    <row r="29395" spans="1:8">
      <c r="A29395" s="32">
        <v>44533</v>
      </c>
      <c r="B29395" s="1" t="s">
        <v>28</v>
      </c>
      <c r="C29395">
        <v>5156</v>
      </c>
      <c r="D29395">
        <v>129682</v>
      </c>
      <c r="E29395" s="31">
        <v>5127</v>
      </c>
      <c r="F29395">
        <v>29</v>
      </c>
      <c r="G29395" s="31">
        <v>0</v>
      </c>
      <c r="H29395" s="31">
        <v>0</v>
      </c>
    </row>
    <row r="29396" spans="1:8">
      <c r="A29396" s="32">
        <v>44533</v>
      </c>
      <c r="B29396" s="1" t="s">
        <v>29</v>
      </c>
      <c r="C29396">
        <v>8885</v>
      </c>
      <c r="D29396">
        <v>353388</v>
      </c>
      <c r="E29396" s="31">
        <v>8842</v>
      </c>
      <c r="F29396">
        <v>97</v>
      </c>
      <c r="G29396" s="31">
        <v>2</v>
      </c>
      <c r="H29396" s="31">
        <v>0</v>
      </c>
    </row>
    <row r="29397" spans="1:8">
      <c r="A29397" s="32">
        <v>44533</v>
      </c>
      <c r="B29397" s="1" t="s">
        <v>30</v>
      </c>
      <c r="C29397">
        <v>19261</v>
      </c>
      <c r="D29397">
        <v>455363</v>
      </c>
      <c r="E29397" s="31">
        <v>19026</v>
      </c>
      <c r="F29397">
        <v>218</v>
      </c>
      <c r="G29397" s="31">
        <v>16</v>
      </c>
      <c r="H29397" s="31">
        <v>0</v>
      </c>
    </row>
    <row r="29398" spans="1:8">
      <c r="A29398" s="32">
        <v>44533</v>
      </c>
      <c r="B29398" s="1" t="s">
        <v>31</v>
      </c>
      <c r="C29398">
        <v>26797</v>
      </c>
      <c r="D29398">
        <v>696001</v>
      </c>
      <c r="E29398" s="31">
        <v>26572</v>
      </c>
      <c r="F29398">
        <v>209</v>
      </c>
      <c r="G29398" s="31">
        <v>10</v>
      </c>
      <c r="H29398" s="31">
        <v>0</v>
      </c>
    </row>
    <row r="29399" spans="1:8">
      <c r="A29399" s="32">
        <v>44533</v>
      </c>
      <c r="B29399" s="1" t="s">
        <v>32</v>
      </c>
      <c r="C29399">
        <v>106602</v>
      </c>
      <c r="D29399">
        <v>1456957</v>
      </c>
      <c r="E29399" s="31">
        <v>105392</v>
      </c>
      <c r="F29399">
        <v>1161</v>
      </c>
      <c r="G29399" s="31">
        <v>49</v>
      </c>
      <c r="H29399" s="31">
        <v>0</v>
      </c>
    </row>
    <row r="29400" spans="1:8">
      <c r="A29400" s="32">
        <v>44533</v>
      </c>
      <c r="B29400" s="1" t="s">
        <v>33</v>
      </c>
      <c r="C29400">
        <v>14816</v>
      </c>
      <c r="D29400">
        <v>261535</v>
      </c>
      <c r="E29400" s="31">
        <v>14976</v>
      </c>
      <c r="F29400">
        <v>163</v>
      </c>
      <c r="G29400" s="31">
        <v>4</v>
      </c>
      <c r="H29400" s="31">
        <v>0</v>
      </c>
    </row>
    <row r="29401" spans="1:8">
      <c r="A29401" s="32">
        <v>44533</v>
      </c>
      <c r="B29401" s="1" t="s">
        <v>34</v>
      </c>
      <c r="C29401">
        <v>12433</v>
      </c>
      <c r="D29401">
        <v>285993</v>
      </c>
      <c r="E29401" s="31">
        <v>12325</v>
      </c>
      <c r="F29401">
        <v>104</v>
      </c>
      <c r="G29401" s="31">
        <v>4</v>
      </c>
      <c r="H29401" s="31">
        <v>0</v>
      </c>
    </row>
    <row r="29402" spans="1:8">
      <c r="A29402" s="32">
        <v>44533</v>
      </c>
      <c r="B29402" s="1" t="s">
        <v>35</v>
      </c>
      <c r="C29402">
        <v>35995</v>
      </c>
      <c r="D29402">
        <v>457162</v>
      </c>
      <c r="E29402" s="31">
        <v>35686</v>
      </c>
      <c r="F29402">
        <v>291</v>
      </c>
      <c r="G29402" s="31">
        <v>14</v>
      </c>
      <c r="H29402" s="31">
        <v>0</v>
      </c>
    </row>
    <row r="29403" spans="1:8">
      <c r="A29403" s="32">
        <v>44533</v>
      </c>
      <c r="B29403" s="1" t="s">
        <v>36</v>
      </c>
      <c r="C29403">
        <v>203183</v>
      </c>
      <c r="D29403">
        <v>4044333</v>
      </c>
      <c r="E29403" s="31">
        <v>199978</v>
      </c>
      <c r="F29403">
        <v>3064</v>
      </c>
      <c r="G29403" s="31">
        <v>141</v>
      </c>
      <c r="H29403" s="31">
        <v>7</v>
      </c>
    </row>
    <row r="29404" spans="1:8">
      <c r="A29404" s="32">
        <v>44533</v>
      </c>
      <c r="B29404" s="1" t="s">
        <v>37</v>
      </c>
      <c r="C29404">
        <v>78696</v>
      </c>
      <c r="D29404">
        <v>829324</v>
      </c>
      <c r="E29404" s="31">
        <v>77251</v>
      </c>
      <c r="F29404">
        <v>1396</v>
      </c>
      <c r="G29404" s="31">
        <v>49</v>
      </c>
      <c r="H29404" s="31">
        <v>5</v>
      </c>
    </row>
    <row r="29405" spans="1:8">
      <c r="A29405" s="32">
        <v>44533</v>
      </c>
      <c r="B29405" s="1" t="s">
        <v>38</v>
      </c>
      <c r="C29405">
        <v>15934</v>
      </c>
      <c r="D29405">
        <v>273934</v>
      </c>
      <c r="E29405" s="31">
        <v>15781</v>
      </c>
      <c r="F29405">
        <v>149</v>
      </c>
      <c r="G29405" s="31">
        <v>4</v>
      </c>
      <c r="H29405" s="31">
        <v>0</v>
      </c>
    </row>
    <row r="29406" spans="1:8">
      <c r="A29406" s="32">
        <v>44533</v>
      </c>
      <c r="B29406" s="1" t="s">
        <v>39</v>
      </c>
      <c r="C29406">
        <v>5303</v>
      </c>
      <c r="D29406">
        <v>67624</v>
      </c>
      <c r="E29406" s="31">
        <v>5135</v>
      </c>
      <c r="F29406">
        <v>62</v>
      </c>
      <c r="G29406" s="31">
        <v>1</v>
      </c>
      <c r="H29406" s="31">
        <v>0</v>
      </c>
    </row>
    <row r="29407" spans="1:8">
      <c r="A29407" s="32">
        <v>44533</v>
      </c>
      <c r="B29407" s="1" t="s">
        <v>40</v>
      </c>
      <c r="C29407">
        <v>1669</v>
      </c>
      <c r="D29407">
        <v>163368</v>
      </c>
      <c r="E29407" s="31">
        <v>1639</v>
      </c>
      <c r="F29407">
        <v>5</v>
      </c>
      <c r="G29407" s="31">
        <v>0</v>
      </c>
      <c r="H29407" s="31">
        <v>0</v>
      </c>
    </row>
    <row r="29408" spans="1:8">
      <c r="A29408" s="32">
        <v>44533</v>
      </c>
      <c r="B29408" s="1" t="s">
        <v>41</v>
      </c>
      <c r="C29408">
        <v>1733</v>
      </c>
      <c r="D29408">
        <v>62214</v>
      </c>
      <c r="E29408" s="31">
        <v>1725</v>
      </c>
      <c r="F29408">
        <v>5</v>
      </c>
      <c r="G29408" s="31">
        <v>3</v>
      </c>
      <c r="H29408" s="31">
        <v>0</v>
      </c>
    </row>
    <row r="29409" spans="1:8">
      <c r="A29409" s="32">
        <v>44533</v>
      </c>
      <c r="B29409" s="1" t="s">
        <v>42</v>
      </c>
      <c r="C29409">
        <v>15543</v>
      </c>
      <c r="D29409">
        <v>302178</v>
      </c>
      <c r="E29409" s="31">
        <v>15379</v>
      </c>
      <c r="F29409">
        <v>136</v>
      </c>
      <c r="G29409" s="31">
        <v>27</v>
      </c>
      <c r="H29409" s="31">
        <v>1</v>
      </c>
    </row>
    <row r="29410" spans="1:8">
      <c r="A29410" s="32">
        <v>44533</v>
      </c>
      <c r="B29410" s="1" t="s">
        <v>43</v>
      </c>
      <c r="C29410">
        <v>22175</v>
      </c>
      <c r="D29410">
        <v>962177</v>
      </c>
      <c r="E29410" s="31">
        <v>21956</v>
      </c>
      <c r="F29410">
        <v>202</v>
      </c>
      <c r="G29410" s="31">
        <v>17</v>
      </c>
      <c r="H29410" s="31">
        <v>0</v>
      </c>
    </row>
    <row r="29411" spans="1:8">
      <c r="A29411" s="32">
        <v>44533</v>
      </c>
      <c r="B29411" s="1" t="s">
        <v>44</v>
      </c>
      <c r="C29411">
        <v>5792</v>
      </c>
      <c r="D29411">
        <v>206698</v>
      </c>
      <c r="E29411" s="31">
        <v>5697</v>
      </c>
      <c r="F29411">
        <v>93</v>
      </c>
      <c r="G29411" s="31">
        <v>2</v>
      </c>
      <c r="H29411" s="31">
        <v>0</v>
      </c>
    </row>
    <row r="29412" spans="1:8">
      <c r="A29412" s="32">
        <v>44533</v>
      </c>
      <c r="B29412" s="1" t="s">
        <v>45</v>
      </c>
      <c r="C29412">
        <v>3291</v>
      </c>
      <c r="D29412">
        <v>113415</v>
      </c>
      <c r="E29412" s="31">
        <v>3224</v>
      </c>
      <c r="F29412">
        <v>66</v>
      </c>
      <c r="G29412" s="31">
        <v>0</v>
      </c>
      <c r="H29412" s="31">
        <v>0</v>
      </c>
    </row>
    <row r="29413" spans="1:8">
      <c r="A29413" s="32">
        <v>44533</v>
      </c>
      <c r="B29413" s="1" t="s">
        <v>46</v>
      </c>
      <c r="C29413">
        <v>4705</v>
      </c>
      <c r="D29413">
        <v>140792</v>
      </c>
      <c r="E29413" s="31">
        <v>4666</v>
      </c>
      <c r="F29413">
        <v>38</v>
      </c>
      <c r="G29413" s="31">
        <v>0</v>
      </c>
      <c r="H29413" s="31">
        <v>0</v>
      </c>
    </row>
    <row r="29414" spans="1:8">
      <c r="A29414" s="32">
        <v>44533</v>
      </c>
      <c r="B29414" s="1" t="s">
        <v>47</v>
      </c>
      <c r="C29414">
        <v>5412</v>
      </c>
      <c r="D29414">
        <v>169204</v>
      </c>
      <c r="E29414" s="31">
        <v>5328</v>
      </c>
      <c r="F29414">
        <v>82</v>
      </c>
      <c r="G29414" s="31">
        <v>2</v>
      </c>
      <c r="H29414" s="31">
        <v>0</v>
      </c>
    </row>
    <row r="29415" spans="1:8">
      <c r="A29415" s="32">
        <v>44533</v>
      </c>
      <c r="B29415" s="1" t="s">
        <v>48</v>
      </c>
      <c r="C29415">
        <v>4167</v>
      </c>
      <c r="D29415">
        <v>105447</v>
      </c>
      <c r="E29415" s="31">
        <v>4134</v>
      </c>
      <c r="F29415">
        <v>33</v>
      </c>
      <c r="G29415" s="31">
        <v>0</v>
      </c>
      <c r="H29415" s="31">
        <v>0</v>
      </c>
    </row>
    <row r="29416" spans="1:8">
      <c r="A29416" s="32">
        <v>44533</v>
      </c>
      <c r="B29416" s="1" t="s">
        <v>49</v>
      </c>
      <c r="C29416">
        <v>74637</v>
      </c>
      <c r="D29416">
        <v>1379667</v>
      </c>
      <c r="E29416" s="31">
        <v>73956</v>
      </c>
      <c r="F29416">
        <v>625</v>
      </c>
      <c r="G29416" s="31">
        <v>47</v>
      </c>
      <c r="H29416" s="31">
        <v>3</v>
      </c>
    </row>
    <row r="29417" spans="1:8">
      <c r="A29417" s="32">
        <v>44533</v>
      </c>
      <c r="B29417" s="1" t="s">
        <v>50</v>
      </c>
      <c r="C29417">
        <v>5866</v>
      </c>
      <c r="D29417">
        <v>116110</v>
      </c>
      <c r="E29417" s="31">
        <v>5891</v>
      </c>
      <c r="F29417">
        <v>30</v>
      </c>
      <c r="G29417" s="31">
        <v>0</v>
      </c>
      <c r="H29417" s="31">
        <v>0</v>
      </c>
    </row>
    <row r="29418" spans="1:8">
      <c r="A29418" s="32">
        <v>44533</v>
      </c>
      <c r="B29418" s="1" t="s">
        <v>51</v>
      </c>
      <c r="C29418">
        <v>6119</v>
      </c>
      <c r="D29418">
        <v>197233</v>
      </c>
      <c r="E29418" s="31">
        <v>6046</v>
      </c>
      <c r="F29418">
        <v>73</v>
      </c>
      <c r="G29418" s="31">
        <v>0</v>
      </c>
      <c r="H29418" s="31">
        <v>0</v>
      </c>
    </row>
    <row r="29419" spans="1:8">
      <c r="A29419" s="32">
        <v>44533</v>
      </c>
      <c r="B29419" s="1" t="s">
        <v>52</v>
      </c>
      <c r="C29419">
        <v>14395</v>
      </c>
      <c r="D29419">
        <v>124746</v>
      </c>
      <c r="E29419" s="31">
        <v>14259</v>
      </c>
      <c r="F29419">
        <v>136</v>
      </c>
      <c r="G29419" s="31">
        <v>0</v>
      </c>
      <c r="H29419" s="31">
        <v>0</v>
      </c>
    </row>
    <row r="29420" spans="1:8">
      <c r="A29420" s="32">
        <v>44533</v>
      </c>
      <c r="B29420" s="1" t="s">
        <v>53</v>
      </c>
      <c r="C29420">
        <v>8187</v>
      </c>
      <c r="D29420">
        <v>294403</v>
      </c>
      <c r="E29420" s="31">
        <v>8102</v>
      </c>
      <c r="F29420">
        <v>84</v>
      </c>
      <c r="G29420" s="31">
        <v>1</v>
      </c>
      <c r="H29420" s="31">
        <v>0</v>
      </c>
    </row>
    <row r="29421" spans="1:8">
      <c r="A29421" s="32">
        <v>44533</v>
      </c>
      <c r="B29421" s="1" t="s">
        <v>54</v>
      </c>
      <c r="C29421">
        <v>6151</v>
      </c>
      <c r="D29421">
        <v>73044</v>
      </c>
      <c r="E29421" s="31">
        <v>6094</v>
      </c>
      <c r="F29421">
        <v>41</v>
      </c>
      <c r="G29421" s="31">
        <v>0</v>
      </c>
      <c r="H29421" s="31">
        <v>0</v>
      </c>
    </row>
    <row r="29422" spans="1:8">
      <c r="A29422" s="32">
        <v>44533</v>
      </c>
      <c r="B29422" s="1" t="s">
        <v>55</v>
      </c>
      <c r="C29422">
        <v>9103</v>
      </c>
      <c r="D29422">
        <v>174560</v>
      </c>
      <c r="E29422" s="31">
        <v>9037</v>
      </c>
      <c r="F29422">
        <v>66</v>
      </c>
      <c r="G29422" s="31">
        <v>0</v>
      </c>
      <c r="H29422" s="31">
        <v>0</v>
      </c>
    </row>
    <row r="29423" spans="1:8">
      <c r="A29423" s="32">
        <v>44533</v>
      </c>
      <c r="B29423" s="1" t="s">
        <v>56</v>
      </c>
      <c r="C29423">
        <v>50322</v>
      </c>
      <c r="D29423">
        <v>424644</v>
      </c>
      <c r="E29423" s="31">
        <v>49912</v>
      </c>
      <c r="F29423">
        <v>398</v>
      </c>
      <c r="G29423" s="31">
        <v>18</v>
      </c>
      <c r="H29423" s="31">
        <v>0</v>
      </c>
    </row>
    <row r="29424" spans="1:8">
      <c r="A29424" s="32">
        <v>44534</v>
      </c>
      <c r="B29424" s="1" t="s">
        <v>7</v>
      </c>
      <c r="C29424">
        <v>61170</v>
      </c>
      <c r="D29424">
        <v>1226341</v>
      </c>
      <c r="E29424" s="31">
        <v>59597</v>
      </c>
      <c r="F29424">
        <v>1472</v>
      </c>
      <c r="G29424" s="31">
        <v>111</v>
      </c>
      <c r="H29424" s="31">
        <v>1</v>
      </c>
    </row>
    <row r="29425" spans="1:8">
      <c r="A29425" s="32">
        <v>44534</v>
      </c>
      <c r="B29425" s="1" t="s">
        <v>11</v>
      </c>
      <c r="C29425">
        <v>5897</v>
      </c>
      <c r="D29425">
        <v>100918</v>
      </c>
      <c r="E29425" s="31">
        <v>5859</v>
      </c>
      <c r="F29425">
        <v>38</v>
      </c>
      <c r="G29425" s="31">
        <v>0</v>
      </c>
      <c r="H29425" s="31">
        <v>0</v>
      </c>
    </row>
    <row r="29426" spans="1:8">
      <c r="A29426" s="32">
        <v>44534</v>
      </c>
      <c r="B29426" s="1" t="s">
        <v>12</v>
      </c>
      <c r="C29426">
        <v>3487</v>
      </c>
      <c r="D29426">
        <v>132014</v>
      </c>
      <c r="E29426" s="31">
        <v>3434</v>
      </c>
      <c r="F29426">
        <v>53</v>
      </c>
      <c r="G29426" s="31">
        <v>0</v>
      </c>
      <c r="H29426" s="31">
        <v>0</v>
      </c>
    </row>
    <row r="29427" spans="1:8">
      <c r="A29427" s="32">
        <v>44534</v>
      </c>
      <c r="B29427" s="1" t="s">
        <v>13</v>
      </c>
      <c r="C29427">
        <v>16282</v>
      </c>
      <c r="D29427">
        <v>258679</v>
      </c>
      <c r="E29427" s="31">
        <v>16161</v>
      </c>
      <c r="F29427">
        <v>118</v>
      </c>
      <c r="G29427" s="31">
        <v>2</v>
      </c>
      <c r="H29427" s="31">
        <v>0</v>
      </c>
    </row>
    <row r="29428" spans="1:8">
      <c r="A29428" s="32">
        <v>44534</v>
      </c>
      <c r="B29428" s="1" t="s">
        <v>14</v>
      </c>
      <c r="C29428">
        <v>1933</v>
      </c>
      <c r="D29428">
        <v>27443</v>
      </c>
      <c r="E29428" s="31">
        <v>1899</v>
      </c>
      <c r="F29428">
        <v>27</v>
      </c>
      <c r="G29428" s="31">
        <v>7</v>
      </c>
      <c r="H29428" s="31">
        <v>0</v>
      </c>
    </row>
    <row r="29429" spans="1:8">
      <c r="A29429" s="32">
        <v>44534</v>
      </c>
      <c r="B29429" s="1" t="s">
        <v>15</v>
      </c>
      <c r="C29429">
        <v>3596</v>
      </c>
      <c r="D29429">
        <v>110182</v>
      </c>
      <c r="E29429" s="31">
        <v>3499</v>
      </c>
      <c r="F29429">
        <v>56</v>
      </c>
      <c r="G29429" s="31">
        <v>41</v>
      </c>
      <c r="H29429" s="31">
        <v>0</v>
      </c>
    </row>
    <row r="29430" spans="1:8">
      <c r="A29430" s="32">
        <v>44534</v>
      </c>
      <c r="B29430" s="1" t="s">
        <v>16</v>
      </c>
      <c r="C29430">
        <v>9488</v>
      </c>
      <c r="D29430">
        <v>452957</v>
      </c>
      <c r="E29430" s="31">
        <v>9310</v>
      </c>
      <c r="F29430">
        <v>176</v>
      </c>
      <c r="G29430" s="31">
        <v>2</v>
      </c>
      <c r="H29430" s="31">
        <v>1</v>
      </c>
    </row>
    <row r="29431" spans="1:8">
      <c r="A29431" s="32">
        <v>44534</v>
      </c>
      <c r="B29431" s="1" t="s">
        <v>17</v>
      </c>
      <c r="C29431">
        <v>24449</v>
      </c>
      <c r="D29431">
        <v>40554</v>
      </c>
      <c r="E29431" s="31">
        <v>24229</v>
      </c>
      <c r="F29431">
        <v>220</v>
      </c>
      <c r="G29431" s="31">
        <v>0</v>
      </c>
      <c r="H29431" s="31">
        <v>0</v>
      </c>
    </row>
    <row r="29432" spans="1:8">
      <c r="A29432" s="32">
        <v>44534</v>
      </c>
      <c r="B29432" s="1" t="s">
        <v>18</v>
      </c>
      <c r="C29432">
        <v>15490</v>
      </c>
      <c r="D29432">
        <v>514824</v>
      </c>
      <c r="E29432" s="31">
        <v>15364</v>
      </c>
      <c r="F29432">
        <v>117</v>
      </c>
      <c r="G29432" s="31">
        <v>9</v>
      </c>
      <c r="H29432" s="31">
        <v>0</v>
      </c>
    </row>
    <row r="29433" spans="1:8">
      <c r="A29433" s="32">
        <v>44534</v>
      </c>
      <c r="B29433" s="1" t="s">
        <v>19</v>
      </c>
      <c r="C29433">
        <v>16923</v>
      </c>
      <c r="D29433">
        <v>334296</v>
      </c>
      <c r="E29433" s="31">
        <v>16685</v>
      </c>
      <c r="F29433">
        <v>176</v>
      </c>
      <c r="G29433" s="31">
        <v>62</v>
      </c>
      <c r="H29433" s="31">
        <v>2</v>
      </c>
    </row>
    <row r="29434" spans="1:8">
      <c r="A29434" s="32">
        <v>44534</v>
      </c>
      <c r="B29434" s="1" t="s">
        <v>20</v>
      </c>
      <c r="C29434">
        <v>115877</v>
      </c>
      <c r="D29434">
        <v>1593491</v>
      </c>
      <c r="E29434" s="31">
        <v>114741</v>
      </c>
      <c r="F29434">
        <v>1057</v>
      </c>
      <c r="G29434" s="31">
        <v>79</v>
      </c>
      <c r="H29434" s="31">
        <v>4</v>
      </c>
    </row>
    <row r="29435" spans="1:8">
      <c r="A29435" s="32">
        <v>44534</v>
      </c>
      <c r="B29435" s="1" t="s">
        <v>21</v>
      </c>
      <c r="C29435">
        <v>100496</v>
      </c>
      <c r="D29435">
        <v>1190919</v>
      </c>
      <c r="E29435" s="31">
        <v>99427</v>
      </c>
      <c r="F29435">
        <v>1028</v>
      </c>
      <c r="G29435" s="31">
        <v>39</v>
      </c>
      <c r="H29435" s="31">
        <v>0</v>
      </c>
    </row>
    <row r="29436" spans="1:8">
      <c r="A29436" s="32">
        <v>44534</v>
      </c>
      <c r="B29436" s="1" t="s">
        <v>22</v>
      </c>
      <c r="C29436">
        <v>382240</v>
      </c>
      <c r="D29436">
        <v>4024897</v>
      </c>
      <c r="E29436" s="31">
        <v>378909</v>
      </c>
      <c r="F29436">
        <v>3168</v>
      </c>
      <c r="G29436" s="31">
        <v>163</v>
      </c>
      <c r="H29436" s="31">
        <v>2</v>
      </c>
    </row>
    <row r="29437" spans="1:8">
      <c r="A29437" s="32">
        <v>44534</v>
      </c>
      <c r="B29437" s="1" t="s">
        <v>23</v>
      </c>
      <c r="C29437">
        <v>169319</v>
      </c>
      <c r="D29437">
        <v>1764551</v>
      </c>
      <c r="E29437" s="31">
        <v>167917</v>
      </c>
      <c r="F29437">
        <v>1314</v>
      </c>
      <c r="G29437" s="31">
        <v>88</v>
      </c>
      <c r="H29437" s="31">
        <v>2</v>
      </c>
    </row>
    <row r="29438" spans="1:8">
      <c r="A29438" s="32">
        <v>44534</v>
      </c>
      <c r="B29438" s="1" t="s">
        <v>24</v>
      </c>
      <c r="C29438">
        <v>8032</v>
      </c>
      <c r="D29438">
        <v>312116</v>
      </c>
      <c r="E29438" s="31">
        <v>7955</v>
      </c>
      <c r="F29438">
        <v>61</v>
      </c>
      <c r="G29438" s="31">
        <v>16</v>
      </c>
      <c r="H29438" s="31">
        <v>0</v>
      </c>
    </row>
    <row r="29439" spans="1:8">
      <c r="A29439" s="32">
        <v>44534</v>
      </c>
      <c r="B29439" s="1" t="s">
        <v>25</v>
      </c>
      <c r="C29439">
        <v>4868</v>
      </c>
      <c r="D29439">
        <v>127498</v>
      </c>
      <c r="E29439" s="31">
        <v>4816</v>
      </c>
      <c r="F29439">
        <v>52</v>
      </c>
      <c r="G29439" s="31">
        <v>0</v>
      </c>
      <c r="H29439" s="31">
        <v>0</v>
      </c>
    </row>
    <row r="29440" spans="1:8">
      <c r="A29440" s="32">
        <v>44534</v>
      </c>
      <c r="B29440" s="1" t="s">
        <v>26</v>
      </c>
      <c r="C29440">
        <v>7969</v>
      </c>
      <c r="D29440">
        <v>208630</v>
      </c>
      <c r="E29440" s="31">
        <v>7817</v>
      </c>
      <c r="F29440">
        <v>129</v>
      </c>
      <c r="G29440" s="31">
        <v>1</v>
      </c>
      <c r="H29440" s="31">
        <v>0</v>
      </c>
    </row>
    <row r="29441" spans="1:8">
      <c r="A29441" s="32">
        <v>44534</v>
      </c>
      <c r="B29441" s="1" t="s">
        <v>27</v>
      </c>
      <c r="C29441">
        <v>3115</v>
      </c>
      <c r="D29441">
        <v>124422</v>
      </c>
      <c r="E29441" s="31">
        <v>3077</v>
      </c>
      <c r="F29441">
        <v>38</v>
      </c>
      <c r="G29441" s="31">
        <v>0</v>
      </c>
      <c r="H29441" s="31">
        <v>0</v>
      </c>
    </row>
    <row r="29442" spans="1:8">
      <c r="A29442" s="32">
        <v>44534</v>
      </c>
      <c r="B29442" s="1" t="s">
        <v>28</v>
      </c>
      <c r="C29442">
        <v>5156</v>
      </c>
      <c r="D29442">
        <v>129682</v>
      </c>
      <c r="E29442" s="31">
        <v>5127</v>
      </c>
      <c r="F29442">
        <v>29</v>
      </c>
      <c r="G29442" s="31">
        <v>0</v>
      </c>
      <c r="H29442" s="31">
        <v>0</v>
      </c>
    </row>
    <row r="29443" spans="1:8">
      <c r="A29443" s="32">
        <v>44534</v>
      </c>
      <c r="B29443" s="1" t="s">
        <v>29</v>
      </c>
      <c r="C29443">
        <v>8886</v>
      </c>
      <c r="D29443">
        <v>353388</v>
      </c>
      <c r="E29443" s="31">
        <v>8842</v>
      </c>
      <c r="F29443">
        <v>97</v>
      </c>
      <c r="G29443" s="31">
        <v>3</v>
      </c>
      <c r="H29443" s="31">
        <v>0</v>
      </c>
    </row>
    <row r="29444" spans="1:8">
      <c r="A29444" s="32">
        <v>44534</v>
      </c>
      <c r="B29444" s="1" t="s">
        <v>30</v>
      </c>
      <c r="C29444">
        <v>19261</v>
      </c>
      <c r="D29444">
        <v>456144</v>
      </c>
      <c r="E29444" s="31">
        <v>19030</v>
      </c>
      <c r="F29444">
        <v>218</v>
      </c>
      <c r="G29444" s="31">
        <v>13</v>
      </c>
      <c r="H29444" s="31">
        <v>0</v>
      </c>
    </row>
    <row r="29445" spans="1:8">
      <c r="A29445" s="32">
        <v>44534</v>
      </c>
      <c r="B29445" s="1" t="s">
        <v>31</v>
      </c>
      <c r="C29445">
        <v>26802</v>
      </c>
      <c r="D29445">
        <v>696001</v>
      </c>
      <c r="E29445" s="31">
        <v>26572</v>
      </c>
      <c r="F29445">
        <v>209</v>
      </c>
      <c r="G29445" s="31">
        <v>18</v>
      </c>
      <c r="H29445" s="31">
        <v>0</v>
      </c>
    </row>
    <row r="29446" spans="1:8">
      <c r="A29446" s="32">
        <v>44534</v>
      </c>
      <c r="B29446" s="1" t="s">
        <v>32</v>
      </c>
      <c r="C29446">
        <v>106607</v>
      </c>
      <c r="D29446">
        <v>1456957</v>
      </c>
      <c r="E29446" s="31">
        <v>105400</v>
      </c>
      <c r="F29446">
        <v>1161</v>
      </c>
      <c r="G29446" s="31">
        <v>46</v>
      </c>
      <c r="H29446" s="31">
        <v>0</v>
      </c>
    </row>
    <row r="29447" spans="1:8">
      <c r="A29447" s="32">
        <v>44534</v>
      </c>
      <c r="B29447" s="1" t="s">
        <v>33</v>
      </c>
      <c r="C29447">
        <v>14816</v>
      </c>
      <c r="D29447">
        <v>261535</v>
      </c>
      <c r="E29447" s="31">
        <v>14976</v>
      </c>
      <c r="F29447">
        <v>163</v>
      </c>
      <c r="G29447" s="31">
        <v>4</v>
      </c>
      <c r="H29447" s="31">
        <v>0</v>
      </c>
    </row>
    <row r="29448" spans="1:8">
      <c r="A29448" s="32">
        <v>44534</v>
      </c>
      <c r="B29448" s="1" t="s">
        <v>34</v>
      </c>
      <c r="C29448">
        <v>12435</v>
      </c>
      <c r="D29448">
        <v>286431</v>
      </c>
      <c r="E29448" s="31">
        <v>12327</v>
      </c>
      <c r="F29448">
        <v>104</v>
      </c>
      <c r="G29448" s="31">
        <v>4</v>
      </c>
      <c r="H29448" s="31">
        <v>0</v>
      </c>
    </row>
    <row r="29449" spans="1:8">
      <c r="A29449" s="32">
        <v>44534</v>
      </c>
      <c r="B29449" s="1" t="s">
        <v>35</v>
      </c>
      <c r="C29449">
        <v>35995</v>
      </c>
      <c r="D29449">
        <v>457862</v>
      </c>
      <c r="E29449" s="31">
        <v>35687</v>
      </c>
      <c r="F29449">
        <v>291</v>
      </c>
      <c r="G29449" s="31">
        <v>17</v>
      </c>
      <c r="H29449" s="31">
        <v>1</v>
      </c>
    </row>
    <row r="29450" spans="1:8">
      <c r="A29450" s="32">
        <v>44534</v>
      </c>
      <c r="B29450" s="1" t="s">
        <v>36</v>
      </c>
      <c r="C29450">
        <v>203199</v>
      </c>
      <c r="D29450">
        <v>4053020</v>
      </c>
      <c r="E29450" s="31">
        <v>200011</v>
      </c>
      <c r="F29450">
        <v>3064</v>
      </c>
      <c r="G29450" s="31">
        <v>124</v>
      </c>
      <c r="H29450" s="31">
        <v>7</v>
      </c>
    </row>
    <row r="29451" spans="1:8">
      <c r="A29451" s="32">
        <v>44534</v>
      </c>
      <c r="B29451" s="1" t="s">
        <v>37</v>
      </c>
      <c r="C29451">
        <v>78702</v>
      </c>
      <c r="D29451">
        <v>830755</v>
      </c>
      <c r="E29451" s="31">
        <v>77259</v>
      </c>
      <c r="F29451">
        <v>1396</v>
      </c>
      <c r="G29451" s="31">
        <v>47</v>
      </c>
      <c r="H29451" s="31">
        <v>5</v>
      </c>
    </row>
    <row r="29452" spans="1:8">
      <c r="A29452" s="32">
        <v>44534</v>
      </c>
      <c r="B29452" s="1" t="s">
        <v>38</v>
      </c>
      <c r="C29452">
        <v>15934</v>
      </c>
      <c r="D29452">
        <v>273934</v>
      </c>
      <c r="E29452" s="31">
        <v>15781</v>
      </c>
      <c r="F29452">
        <v>149</v>
      </c>
      <c r="G29452" s="31">
        <v>4</v>
      </c>
      <c r="H29452" s="31">
        <v>0</v>
      </c>
    </row>
    <row r="29453" spans="1:8">
      <c r="A29453" s="32">
        <v>44534</v>
      </c>
      <c r="B29453" s="1" t="s">
        <v>39</v>
      </c>
      <c r="C29453">
        <v>5303</v>
      </c>
      <c r="D29453">
        <v>67708</v>
      </c>
      <c r="E29453" s="31">
        <v>5135</v>
      </c>
      <c r="F29453">
        <v>62</v>
      </c>
      <c r="G29453" s="31">
        <v>1</v>
      </c>
      <c r="H29453" s="31">
        <v>0</v>
      </c>
    </row>
    <row r="29454" spans="1:8">
      <c r="A29454" s="32">
        <v>44534</v>
      </c>
      <c r="B29454" s="1" t="s">
        <v>40</v>
      </c>
      <c r="C29454">
        <v>1669</v>
      </c>
      <c r="D29454">
        <v>163592</v>
      </c>
      <c r="E29454" s="31">
        <v>1639</v>
      </c>
      <c r="F29454">
        <v>5</v>
      </c>
      <c r="G29454" s="31">
        <v>0</v>
      </c>
      <c r="H29454" s="31">
        <v>0</v>
      </c>
    </row>
    <row r="29455" spans="1:8">
      <c r="A29455" s="32">
        <v>44534</v>
      </c>
      <c r="B29455" s="1" t="s">
        <v>41</v>
      </c>
      <c r="C29455">
        <v>1733</v>
      </c>
      <c r="D29455">
        <v>62214</v>
      </c>
      <c r="E29455" s="31">
        <v>1727</v>
      </c>
      <c r="F29455">
        <v>5</v>
      </c>
      <c r="G29455" s="31">
        <v>1</v>
      </c>
      <c r="H29455" s="31">
        <v>0</v>
      </c>
    </row>
    <row r="29456" spans="1:8">
      <c r="A29456" s="32">
        <v>44534</v>
      </c>
      <c r="B29456" s="1" t="s">
        <v>42</v>
      </c>
      <c r="C29456">
        <v>15543</v>
      </c>
      <c r="D29456">
        <v>302178</v>
      </c>
      <c r="E29456" s="31">
        <v>15379</v>
      </c>
      <c r="F29456">
        <v>136</v>
      </c>
      <c r="G29456" s="31">
        <v>27</v>
      </c>
      <c r="H29456" s="31">
        <v>1</v>
      </c>
    </row>
    <row r="29457" spans="1:8">
      <c r="A29457" s="32">
        <v>44534</v>
      </c>
      <c r="B29457" s="1" t="s">
        <v>43</v>
      </c>
      <c r="C29457">
        <v>22175</v>
      </c>
      <c r="D29457">
        <v>962177</v>
      </c>
      <c r="E29457" s="31">
        <v>21957</v>
      </c>
      <c r="F29457">
        <v>202</v>
      </c>
      <c r="G29457" s="31">
        <v>16</v>
      </c>
      <c r="H29457" s="31">
        <v>0</v>
      </c>
    </row>
    <row r="29458" spans="1:8">
      <c r="A29458" s="32">
        <v>44534</v>
      </c>
      <c r="B29458" s="1" t="s">
        <v>44</v>
      </c>
      <c r="C29458">
        <v>5792</v>
      </c>
      <c r="D29458">
        <v>206698</v>
      </c>
      <c r="E29458" s="31">
        <v>5697</v>
      </c>
      <c r="F29458">
        <v>93</v>
      </c>
      <c r="G29458" s="31">
        <v>2</v>
      </c>
      <c r="H29458" s="31">
        <v>0</v>
      </c>
    </row>
    <row r="29459" spans="1:8">
      <c r="A29459" s="32">
        <v>44534</v>
      </c>
      <c r="B29459" s="1" t="s">
        <v>45</v>
      </c>
      <c r="C29459">
        <v>3291</v>
      </c>
      <c r="D29459">
        <v>113535</v>
      </c>
      <c r="E29459" s="31">
        <v>3225</v>
      </c>
      <c r="F29459">
        <v>66</v>
      </c>
      <c r="G29459" s="31">
        <v>0</v>
      </c>
      <c r="H29459" s="31">
        <v>0</v>
      </c>
    </row>
    <row r="29460" spans="1:8">
      <c r="A29460" s="32">
        <v>44534</v>
      </c>
      <c r="B29460" s="1" t="s">
        <v>46</v>
      </c>
      <c r="C29460">
        <v>4705</v>
      </c>
      <c r="D29460">
        <v>141043</v>
      </c>
      <c r="E29460" s="31">
        <v>4666</v>
      </c>
      <c r="F29460">
        <v>38</v>
      </c>
      <c r="G29460" s="31">
        <v>0</v>
      </c>
      <c r="H29460" s="31">
        <v>0</v>
      </c>
    </row>
    <row r="29461" spans="1:8">
      <c r="A29461" s="32">
        <v>44534</v>
      </c>
      <c r="B29461" s="1" t="s">
        <v>47</v>
      </c>
      <c r="C29461">
        <v>5412</v>
      </c>
      <c r="D29461">
        <v>169205</v>
      </c>
      <c r="E29461" s="31">
        <v>5329</v>
      </c>
      <c r="F29461">
        <v>82</v>
      </c>
      <c r="G29461" s="31">
        <v>1</v>
      </c>
      <c r="H29461" s="31">
        <v>0</v>
      </c>
    </row>
    <row r="29462" spans="1:8">
      <c r="A29462" s="32">
        <v>44534</v>
      </c>
      <c r="B29462" s="1" t="s">
        <v>48</v>
      </c>
      <c r="C29462">
        <v>4167</v>
      </c>
      <c r="D29462">
        <v>105447</v>
      </c>
      <c r="E29462" s="31">
        <v>4134</v>
      </c>
      <c r="F29462">
        <v>33</v>
      </c>
      <c r="G29462" s="31">
        <v>0</v>
      </c>
      <c r="H29462" s="31">
        <v>0</v>
      </c>
    </row>
    <row r="29463" spans="1:8">
      <c r="A29463" s="32">
        <v>44534</v>
      </c>
      <c r="B29463" s="1" t="s">
        <v>49</v>
      </c>
      <c r="C29463">
        <v>74646</v>
      </c>
      <c r="D29463">
        <v>1381634</v>
      </c>
      <c r="E29463" s="31">
        <v>73967</v>
      </c>
      <c r="F29463">
        <v>625</v>
      </c>
      <c r="G29463" s="31">
        <v>45</v>
      </c>
      <c r="H29463" s="31">
        <v>3</v>
      </c>
    </row>
    <row r="29464" spans="1:8">
      <c r="A29464" s="32">
        <v>44534</v>
      </c>
      <c r="B29464" s="1" t="s">
        <v>50</v>
      </c>
      <c r="C29464">
        <v>5866</v>
      </c>
      <c r="D29464">
        <v>116332</v>
      </c>
      <c r="E29464" s="31">
        <v>5891</v>
      </c>
      <c r="F29464">
        <v>30</v>
      </c>
      <c r="G29464" s="31">
        <v>0</v>
      </c>
      <c r="H29464" s="31">
        <v>0</v>
      </c>
    </row>
    <row r="29465" spans="1:8">
      <c r="A29465" s="32">
        <v>44534</v>
      </c>
      <c r="B29465" s="1" t="s">
        <v>51</v>
      </c>
      <c r="C29465">
        <v>6119</v>
      </c>
      <c r="D29465">
        <v>197519</v>
      </c>
      <c r="E29465" s="31">
        <v>6046</v>
      </c>
      <c r="F29465">
        <v>73</v>
      </c>
      <c r="G29465" s="31">
        <v>0</v>
      </c>
      <c r="H29465" s="31">
        <v>0</v>
      </c>
    </row>
    <row r="29466" spans="1:8">
      <c r="A29466" s="32">
        <v>44534</v>
      </c>
      <c r="B29466" s="1" t="s">
        <v>52</v>
      </c>
      <c r="C29466">
        <v>14395</v>
      </c>
      <c r="D29466">
        <v>124747</v>
      </c>
      <c r="E29466" s="31">
        <v>14259</v>
      </c>
      <c r="F29466">
        <v>136</v>
      </c>
      <c r="G29466" s="31">
        <v>0</v>
      </c>
      <c r="H29466" s="31">
        <v>0</v>
      </c>
    </row>
    <row r="29467" spans="1:8">
      <c r="A29467" s="32">
        <v>44534</v>
      </c>
      <c r="B29467" s="1" t="s">
        <v>53</v>
      </c>
      <c r="C29467">
        <v>8187</v>
      </c>
      <c r="D29467">
        <v>294951</v>
      </c>
      <c r="E29467" s="31">
        <v>8102</v>
      </c>
      <c r="F29467">
        <v>84</v>
      </c>
      <c r="G29467" s="31">
        <v>1</v>
      </c>
      <c r="H29467" s="31">
        <v>0</v>
      </c>
    </row>
    <row r="29468" spans="1:8">
      <c r="A29468" s="32">
        <v>44534</v>
      </c>
      <c r="B29468" s="1" t="s">
        <v>54</v>
      </c>
      <c r="C29468">
        <v>6151</v>
      </c>
      <c r="D29468">
        <v>73044</v>
      </c>
      <c r="E29468" s="31">
        <v>6094</v>
      </c>
      <c r="F29468">
        <v>41</v>
      </c>
      <c r="G29468" s="31">
        <v>0</v>
      </c>
      <c r="H29468" s="31">
        <v>0</v>
      </c>
    </row>
    <row r="29469" spans="1:8">
      <c r="A29469" s="32">
        <v>44534</v>
      </c>
      <c r="B29469" s="1" t="s">
        <v>55</v>
      </c>
      <c r="C29469">
        <v>9103</v>
      </c>
      <c r="D29469">
        <v>174681</v>
      </c>
      <c r="E29469" s="31">
        <v>9037</v>
      </c>
      <c r="F29469">
        <v>66</v>
      </c>
      <c r="G29469" s="31">
        <v>0</v>
      </c>
      <c r="H29469" s="31">
        <v>0</v>
      </c>
    </row>
    <row r="29470" spans="1:8">
      <c r="A29470" s="32">
        <v>44534</v>
      </c>
      <c r="B29470" s="1" t="s">
        <v>56</v>
      </c>
      <c r="C29470">
        <v>50326</v>
      </c>
      <c r="D29470">
        <v>425004</v>
      </c>
      <c r="E29470" s="31">
        <v>49915</v>
      </c>
      <c r="F29470">
        <v>398</v>
      </c>
      <c r="G29470" s="31">
        <v>18</v>
      </c>
      <c r="H29470" s="31">
        <v>0</v>
      </c>
    </row>
    <row r="29471" spans="1:8">
      <c r="A29471" s="32">
        <v>44535</v>
      </c>
      <c r="B29471" s="1" t="s">
        <v>7</v>
      </c>
      <c r="C29471">
        <v>61175</v>
      </c>
      <c r="D29471">
        <v>1227788</v>
      </c>
      <c r="E29471" s="31">
        <v>59607</v>
      </c>
      <c r="F29471">
        <v>1472</v>
      </c>
      <c r="G29471" s="31">
        <v>101</v>
      </c>
      <c r="H29471" s="31">
        <v>1</v>
      </c>
    </row>
    <row r="29472" spans="1:8">
      <c r="A29472" s="32">
        <v>44535</v>
      </c>
      <c r="B29472" s="1" t="s">
        <v>11</v>
      </c>
      <c r="C29472">
        <v>5897</v>
      </c>
      <c r="D29472">
        <v>100930</v>
      </c>
      <c r="E29472" s="31">
        <v>5859</v>
      </c>
      <c r="F29472">
        <v>38</v>
      </c>
      <c r="G29472" s="31">
        <v>0</v>
      </c>
      <c r="H29472" s="31">
        <v>0</v>
      </c>
    </row>
    <row r="29473" spans="1:8">
      <c r="A29473" s="32">
        <v>44535</v>
      </c>
      <c r="B29473" s="1" t="s">
        <v>12</v>
      </c>
      <c r="C29473">
        <v>3487</v>
      </c>
      <c r="D29473">
        <v>132014</v>
      </c>
      <c r="E29473" s="31">
        <v>3434</v>
      </c>
      <c r="F29473">
        <v>53</v>
      </c>
      <c r="G29473" s="31">
        <v>0</v>
      </c>
      <c r="H29473" s="31">
        <v>0</v>
      </c>
    </row>
    <row r="29474" spans="1:8">
      <c r="A29474" s="32">
        <v>44535</v>
      </c>
      <c r="B29474" s="1" t="s">
        <v>13</v>
      </c>
      <c r="C29474">
        <v>16283</v>
      </c>
      <c r="D29474">
        <v>258761</v>
      </c>
      <c r="E29474" s="31">
        <v>16161</v>
      </c>
      <c r="F29474">
        <v>118</v>
      </c>
      <c r="G29474" s="31">
        <v>4</v>
      </c>
      <c r="H29474" s="31">
        <v>0</v>
      </c>
    </row>
    <row r="29475" spans="1:8">
      <c r="A29475" s="32">
        <v>44535</v>
      </c>
      <c r="B29475" s="1" t="s">
        <v>14</v>
      </c>
      <c r="C29475">
        <v>1933</v>
      </c>
      <c r="D29475">
        <v>27443</v>
      </c>
      <c r="E29475" s="31">
        <v>1899</v>
      </c>
      <c r="F29475">
        <v>27</v>
      </c>
      <c r="G29475" s="31">
        <v>7</v>
      </c>
      <c r="H29475" s="31">
        <v>0</v>
      </c>
    </row>
    <row r="29476" spans="1:8">
      <c r="A29476" s="32">
        <v>44535</v>
      </c>
      <c r="B29476" s="1" t="s">
        <v>15</v>
      </c>
      <c r="C29476">
        <v>3598</v>
      </c>
      <c r="D29476">
        <v>110210</v>
      </c>
      <c r="E29476" s="31">
        <v>3502</v>
      </c>
      <c r="F29476">
        <v>56</v>
      </c>
      <c r="G29476" s="31">
        <v>40</v>
      </c>
      <c r="H29476" s="31">
        <v>0</v>
      </c>
    </row>
    <row r="29477" spans="1:8">
      <c r="A29477" s="32">
        <v>44535</v>
      </c>
      <c r="B29477" s="1" t="s">
        <v>16</v>
      </c>
      <c r="C29477">
        <v>9488</v>
      </c>
      <c r="D29477">
        <v>452957</v>
      </c>
      <c r="E29477" s="31">
        <v>9310</v>
      </c>
      <c r="F29477">
        <v>176</v>
      </c>
      <c r="G29477" s="31">
        <v>2</v>
      </c>
      <c r="H29477" s="31">
        <v>1</v>
      </c>
    </row>
    <row r="29478" spans="1:8">
      <c r="A29478" s="32">
        <v>44535</v>
      </c>
      <c r="B29478" s="1" t="s">
        <v>17</v>
      </c>
      <c r="C29478">
        <v>24449</v>
      </c>
      <c r="D29478">
        <v>40554</v>
      </c>
      <c r="E29478" s="31">
        <v>24229</v>
      </c>
      <c r="F29478">
        <v>220</v>
      </c>
      <c r="G29478" s="31">
        <v>0</v>
      </c>
      <c r="H29478" s="31">
        <v>0</v>
      </c>
    </row>
    <row r="29479" spans="1:8">
      <c r="A29479" s="32">
        <v>44535</v>
      </c>
      <c r="B29479" s="1" t="s">
        <v>18</v>
      </c>
      <c r="C29479">
        <v>15491</v>
      </c>
      <c r="D29479">
        <v>515212</v>
      </c>
      <c r="E29479" s="31">
        <v>15364</v>
      </c>
      <c r="F29479">
        <v>117</v>
      </c>
      <c r="G29479" s="31">
        <v>10</v>
      </c>
      <c r="H29479" s="31">
        <v>0</v>
      </c>
    </row>
    <row r="29480" spans="1:8">
      <c r="A29480" s="32">
        <v>44535</v>
      </c>
      <c r="B29480" s="1" t="s">
        <v>19</v>
      </c>
      <c r="C29480">
        <v>16953</v>
      </c>
      <c r="D29480">
        <v>334296</v>
      </c>
      <c r="E29480" s="31">
        <v>16692</v>
      </c>
      <c r="F29480">
        <v>176</v>
      </c>
      <c r="G29480" s="31">
        <v>85</v>
      </c>
      <c r="H29480" s="31">
        <v>2</v>
      </c>
    </row>
    <row r="29481" spans="1:8">
      <c r="A29481" s="32">
        <v>44535</v>
      </c>
      <c r="B29481" s="1" t="s">
        <v>20</v>
      </c>
      <c r="C29481">
        <v>115880</v>
      </c>
      <c r="D29481">
        <v>1594113</v>
      </c>
      <c r="E29481" s="31">
        <v>114747</v>
      </c>
      <c r="F29481">
        <v>1057</v>
      </c>
      <c r="G29481" s="31">
        <v>76</v>
      </c>
      <c r="H29481" s="31">
        <v>4</v>
      </c>
    </row>
    <row r="29482" spans="1:8">
      <c r="A29482" s="32">
        <v>44535</v>
      </c>
      <c r="B29482" s="1" t="s">
        <v>21</v>
      </c>
      <c r="C29482">
        <v>100500</v>
      </c>
      <c r="D29482">
        <v>1193132</v>
      </c>
      <c r="E29482" s="31">
        <v>99430</v>
      </c>
      <c r="F29482">
        <v>1028</v>
      </c>
      <c r="G29482" s="31">
        <v>38</v>
      </c>
      <c r="H29482" s="31">
        <v>0</v>
      </c>
    </row>
    <row r="29483" spans="1:8">
      <c r="A29483" s="32">
        <v>44535</v>
      </c>
      <c r="B29483" s="1" t="s">
        <v>22</v>
      </c>
      <c r="C29483">
        <v>382260</v>
      </c>
      <c r="D29483">
        <v>4024897</v>
      </c>
      <c r="E29483" s="31">
        <v>378923</v>
      </c>
      <c r="F29483">
        <v>3168</v>
      </c>
      <c r="G29483" s="31">
        <v>169</v>
      </c>
      <c r="H29483" s="31">
        <v>2</v>
      </c>
    </row>
    <row r="29484" spans="1:8">
      <c r="A29484" s="32">
        <v>44535</v>
      </c>
      <c r="B29484" s="1" t="s">
        <v>23</v>
      </c>
      <c r="C29484">
        <v>169324</v>
      </c>
      <c r="D29484">
        <v>1764551</v>
      </c>
      <c r="E29484" s="31">
        <v>167925</v>
      </c>
      <c r="F29484">
        <v>1314</v>
      </c>
      <c r="G29484" s="31">
        <v>85</v>
      </c>
      <c r="H29484" s="31">
        <v>2</v>
      </c>
    </row>
    <row r="29485" spans="1:8">
      <c r="A29485" s="32">
        <v>44535</v>
      </c>
      <c r="B29485" s="1" t="s">
        <v>24</v>
      </c>
      <c r="C29485">
        <v>8033</v>
      </c>
      <c r="D29485">
        <v>312177</v>
      </c>
      <c r="E29485" s="31">
        <v>7955</v>
      </c>
      <c r="F29485">
        <v>61</v>
      </c>
      <c r="G29485" s="31">
        <v>17</v>
      </c>
      <c r="H29485" s="31">
        <v>0</v>
      </c>
    </row>
    <row r="29486" spans="1:8">
      <c r="A29486" s="32">
        <v>44535</v>
      </c>
      <c r="B29486" s="1" t="s">
        <v>25</v>
      </c>
      <c r="C29486">
        <v>4868</v>
      </c>
      <c r="D29486">
        <v>127498</v>
      </c>
      <c r="E29486" s="31">
        <v>4816</v>
      </c>
      <c r="F29486">
        <v>52</v>
      </c>
      <c r="G29486" s="31">
        <v>0</v>
      </c>
      <c r="H29486" s="31">
        <v>0</v>
      </c>
    </row>
    <row r="29487" spans="1:8">
      <c r="A29487" s="32">
        <v>44535</v>
      </c>
      <c r="B29487" s="1" t="s">
        <v>26</v>
      </c>
      <c r="C29487">
        <v>7969</v>
      </c>
      <c r="D29487">
        <v>208690</v>
      </c>
      <c r="E29487" s="31">
        <v>7818</v>
      </c>
      <c r="F29487">
        <v>129</v>
      </c>
      <c r="G29487" s="31">
        <v>0</v>
      </c>
      <c r="H29487" s="31">
        <v>0</v>
      </c>
    </row>
    <row r="29488" spans="1:8">
      <c r="A29488" s="32">
        <v>44535</v>
      </c>
      <c r="B29488" s="1" t="s">
        <v>27</v>
      </c>
      <c r="C29488">
        <v>3115</v>
      </c>
      <c r="D29488">
        <v>124429</v>
      </c>
      <c r="E29488" s="31">
        <v>3077</v>
      </c>
      <c r="F29488">
        <v>38</v>
      </c>
      <c r="G29488" s="31">
        <v>0</v>
      </c>
      <c r="H29488" s="31">
        <v>0</v>
      </c>
    </row>
    <row r="29489" spans="1:8">
      <c r="A29489" s="32">
        <v>44535</v>
      </c>
      <c r="B29489" s="1" t="s">
        <v>28</v>
      </c>
      <c r="C29489">
        <v>5156</v>
      </c>
      <c r="D29489">
        <v>129682</v>
      </c>
      <c r="E29489" s="31">
        <v>5127</v>
      </c>
      <c r="F29489">
        <v>29</v>
      </c>
      <c r="G29489" s="31">
        <v>0</v>
      </c>
      <c r="H29489" s="31">
        <v>0</v>
      </c>
    </row>
    <row r="29490" spans="1:8">
      <c r="A29490" s="32">
        <v>44535</v>
      </c>
      <c r="B29490" s="1" t="s">
        <v>29</v>
      </c>
      <c r="C29490">
        <v>8889</v>
      </c>
      <c r="D29490">
        <v>353388</v>
      </c>
      <c r="E29490" s="31">
        <v>8842</v>
      </c>
      <c r="F29490">
        <v>97</v>
      </c>
      <c r="G29490" s="31">
        <v>6</v>
      </c>
      <c r="H29490" s="31">
        <v>0</v>
      </c>
    </row>
    <row r="29491" spans="1:8">
      <c r="A29491" s="32">
        <v>44535</v>
      </c>
      <c r="B29491" s="1" t="s">
        <v>30</v>
      </c>
      <c r="C29491">
        <v>19261</v>
      </c>
      <c r="D29491">
        <v>456144</v>
      </c>
      <c r="E29491" s="31">
        <v>19032</v>
      </c>
      <c r="F29491">
        <v>218</v>
      </c>
      <c r="G29491" s="31">
        <v>11</v>
      </c>
      <c r="H29491" s="31">
        <v>0</v>
      </c>
    </row>
    <row r="29492" spans="1:8">
      <c r="A29492" s="32">
        <v>44535</v>
      </c>
      <c r="B29492" s="1" t="s">
        <v>31</v>
      </c>
      <c r="C29492">
        <v>26802</v>
      </c>
      <c r="D29492">
        <v>696001</v>
      </c>
      <c r="E29492" s="31">
        <v>26572</v>
      </c>
      <c r="F29492">
        <v>209</v>
      </c>
      <c r="G29492" s="31">
        <v>17</v>
      </c>
      <c r="H29492" s="31">
        <v>0</v>
      </c>
    </row>
    <row r="29493" spans="1:8">
      <c r="A29493" s="32">
        <v>44535</v>
      </c>
      <c r="B29493" s="1" t="s">
        <v>32</v>
      </c>
      <c r="C29493">
        <v>106612</v>
      </c>
      <c r="D29493">
        <v>1456957</v>
      </c>
      <c r="E29493" s="31">
        <v>105401</v>
      </c>
      <c r="F29493">
        <v>1161</v>
      </c>
      <c r="G29493" s="31">
        <v>50</v>
      </c>
      <c r="H29493" s="31">
        <v>0</v>
      </c>
    </row>
    <row r="29494" spans="1:8">
      <c r="A29494" s="32">
        <v>44535</v>
      </c>
      <c r="B29494" s="1" t="s">
        <v>33</v>
      </c>
      <c r="C29494">
        <v>14817</v>
      </c>
      <c r="D29494">
        <v>261535</v>
      </c>
      <c r="E29494" s="31">
        <v>14976</v>
      </c>
      <c r="F29494">
        <v>163</v>
      </c>
      <c r="G29494" s="31">
        <v>5</v>
      </c>
      <c r="H29494" s="31">
        <v>0</v>
      </c>
    </row>
    <row r="29495" spans="1:8">
      <c r="A29495" s="32">
        <v>44535</v>
      </c>
      <c r="B29495" s="1" t="s">
        <v>34</v>
      </c>
      <c r="C29495">
        <v>12435</v>
      </c>
      <c r="D29495">
        <v>286544</v>
      </c>
      <c r="E29495" s="31">
        <v>12327</v>
      </c>
      <c r="F29495">
        <v>104</v>
      </c>
      <c r="G29495" s="31">
        <v>4</v>
      </c>
      <c r="H29495" s="31">
        <v>0</v>
      </c>
    </row>
    <row r="29496" spans="1:8">
      <c r="A29496" s="32">
        <v>44535</v>
      </c>
      <c r="B29496" s="1" t="s">
        <v>35</v>
      </c>
      <c r="C29496">
        <v>35996</v>
      </c>
      <c r="D29496">
        <v>458098</v>
      </c>
      <c r="E29496" s="31">
        <v>35691</v>
      </c>
      <c r="F29496">
        <v>291</v>
      </c>
      <c r="G29496" s="31">
        <v>13</v>
      </c>
      <c r="H29496" s="31">
        <v>1</v>
      </c>
    </row>
    <row r="29497" spans="1:8">
      <c r="A29497" s="32">
        <v>44535</v>
      </c>
      <c r="B29497" s="1" t="s">
        <v>36</v>
      </c>
      <c r="C29497">
        <v>203207</v>
      </c>
      <c r="D29497">
        <v>4060180</v>
      </c>
      <c r="E29497" s="31">
        <v>200018</v>
      </c>
      <c r="F29497">
        <v>3064</v>
      </c>
      <c r="G29497" s="31">
        <v>125</v>
      </c>
      <c r="H29497" s="31">
        <v>7</v>
      </c>
    </row>
    <row r="29498" spans="1:8">
      <c r="A29498" s="32">
        <v>44535</v>
      </c>
      <c r="B29498" s="1" t="s">
        <v>37</v>
      </c>
      <c r="C29498">
        <v>78710</v>
      </c>
      <c r="D29498">
        <v>832072</v>
      </c>
      <c r="E29498" s="31">
        <v>77259</v>
      </c>
      <c r="F29498">
        <v>1396</v>
      </c>
      <c r="G29498" s="31">
        <v>55</v>
      </c>
      <c r="H29498" s="31">
        <v>5</v>
      </c>
    </row>
    <row r="29499" spans="1:8">
      <c r="A29499" s="32">
        <v>44535</v>
      </c>
      <c r="B29499" s="1" t="s">
        <v>38</v>
      </c>
      <c r="C29499">
        <v>15934</v>
      </c>
      <c r="D29499">
        <v>273934</v>
      </c>
      <c r="E29499" s="31">
        <v>15781</v>
      </c>
      <c r="F29499">
        <v>149</v>
      </c>
      <c r="G29499" s="31">
        <v>4</v>
      </c>
      <c r="H29499" s="31">
        <v>0</v>
      </c>
    </row>
    <row r="29500" spans="1:8">
      <c r="A29500" s="32">
        <v>44535</v>
      </c>
      <c r="B29500" s="1" t="s">
        <v>39</v>
      </c>
      <c r="C29500">
        <v>5303</v>
      </c>
      <c r="D29500">
        <v>67711</v>
      </c>
      <c r="E29500" s="31">
        <v>5135</v>
      </c>
      <c r="F29500">
        <v>62</v>
      </c>
      <c r="G29500" s="31">
        <v>1</v>
      </c>
      <c r="H29500" s="31">
        <v>0</v>
      </c>
    </row>
    <row r="29501" spans="1:8">
      <c r="A29501" s="32">
        <v>44535</v>
      </c>
      <c r="B29501" s="1" t="s">
        <v>40</v>
      </c>
      <c r="C29501">
        <v>1669</v>
      </c>
      <c r="D29501">
        <v>163602</v>
      </c>
      <c r="E29501" s="31">
        <v>1639</v>
      </c>
      <c r="F29501">
        <v>5</v>
      </c>
      <c r="G29501" s="31">
        <v>0</v>
      </c>
      <c r="H29501" s="31">
        <v>0</v>
      </c>
    </row>
    <row r="29502" spans="1:8">
      <c r="A29502" s="32">
        <v>44535</v>
      </c>
      <c r="B29502" s="1" t="s">
        <v>41</v>
      </c>
      <c r="C29502">
        <v>1733</v>
      </c>
      <c r="D29502">
        <v>62214</v>
      </c>
      <c r="E29502" s="31">
        <v>1727</v>
      </c>
      <c r="F29502">
        <v>5</v>
      </c>
      <c r="G29502" s="31">
        <v>1</v>
      </c>
      <c r="H29502" s="31">
        <v>0</v>
      </c>
    </row>
    <row r="29503" spans="1:8">
      <c r="A29503" s="32">
        <v>44535</v>
      </c>
      <c r="B29503" s="1" t="s">
        <v>42</v>
      </c>
      <c r="C29503">
        <v>15543</v>
      </c>
      <c r="D29503">
        <v>302178</v>
      </c>
      <c r="E29503" s="31">
        <v>15379</v>
      </c>
      <c r="F29503">
        <v>136</v>
      </c>
      <c r="G29503" s="31">
        <v>27</v>
      </c>
      <c r="H29503" s="31">
        <v>1</v>
      </c>
    </row>
    <row r="29504" spans="1:8">
      <c r="A29504" s="32">
        <v>44535</v>
      </c>
      <c r="B29504" s="1" t="s">
        <v>43</v>
      </c>
      <c r="C29504">
        <v>22175</v>
      </c>
      <c r="D29504">
        <v>962177</v>
      </c>
      <c r="E29504" s="31">
        <v>21959</v>
      </c>
      <c r="F29504">
        <v>202</v>
      </c>
      <c r="G29504" s="31">
        <v>14</v>
      </c>
      <c r="H29504" s="31">
        <v>0</v>
      </c>
    </row>
    <row r="29505" spans="1:8">
      <c r="A29505" s="32">
        <v>44535</v>
      </c>
      <c r="B29505" s="1" t="s">
        <v>44</v>
      </c>
      <c r="C29505">
        <v>5792</v>
      </c>
      <c r="D29505">
        <v>206698</v>
      </c>
      <c r="E29505" s="31">
        <v>5697</v>
      </c>
      <c r="F29505">
        <v>93</v>
      </c>
      <c r="G29505" s="31">
        <v>2</v>
      </c>
      <c r="H29505" s="31">
        <v>0</v>
      </c>
    </row>
    <row r="29506" spans="1:8">
      <c r="A29506" s="32">
        <v>44535</v>
      </c>
      <c r="B29506" s="1" t="s">
        <v>45</v>
      </c>
      <c r="C29506">
        <v>3291</v>
      </c>
      <c r="D29506">
        <v>113562</v>
      </c>
      <c r="E29506" s="31">
        <v>3225</v>
      </c>
      <c r="F29506">
        <v>66</v>
      </c>
      <c r="G29506" s="31">
        <v>0</v>
      </c>
      <c r="H29506" s="31">
        <v>0</v>
      </c>
    </row>
    <row r="29507" spans="1:8">
      <c r="A29507" s="32">
        <v>44535</v>
      </c>
      <c r="B29507" s="1" t="s">
        <v>46</v>
      </c>
      <c r="C29507">
        <v>4705</v>
      </c>
      <c r="D29507">
        <v>141135</v>
      </c>
      <c r="E29507" s="31">
        <v>4666</v>
      </c>
      <c r="F29507">
        <v>38</v>
      </c>
      <c r="G29507" s="31">
        <v>0</v>
      </c>
      <c r="H29507" s="31">
        <v>0</v>
      </c>
    </row>
    <row r="29508" spans="1:8">
      <c r="A29508" s="32">
        <v>44535</v>
      </c>
      <c r="B29508" s="1" t="s">
        <v>47</v>
      </c>
      <c r="C29508">
        <v>5412</v>
      </c>
      <c r="D29508">
        <v>169207</v>
      </c>
      <c r="E29508" s="31">
        <v>5329</v>
      </c>
      <c r="F29508">
        <v>82</v>
      </c>
      <c r="G29508" s="31">
        <v>1</v>
      </c>
      <c r="H29508" s="31">
        <v>0</v>
      </c>
    </row>
    <row r="29509" spans="1:8">
      <c r="A29509" s="32">
        <v>44535</v>
      </c>
      <c r="B29509" s="1" t="s">
        <v>48</v>
      </c>
      <c r="C29509">
        <v>4167</v>
      </c>
      <c r="D29509">
        <v>105447</v>
      </c>
      <c r="E29509" s="31">
        <v>4134</v>
      </c>
      <c r="F29509">
        <v>33</v>
      </c>
      <c r="G29509" s="31">
        <v>0</v>
      </c>
      <c r="H29509" s="31">
        <v>0</v>
      </c>
    </row>
    <row r="29510" spans="1:8">
      <c r="A29510" s="32">
        <v>44535</v>
      </c>
      <c r="B29510" s="1" t="s">
        <v>49</v>
      </c>
      <c r="C29510">
        <v>74646</v>
      </c>
      <c r="D29510">
        <v>1381634</v>
      </c>
      <c r="E29510" s="31">
        <v>73970</v>
      </c>
      <c r="F29510">
        <v>625</v>
      </c>
      <c r="G29510" s="31">
        <v>51</v>
      </c>
      <c r="H29510" s="31">
        <v>3</v>
      </c>
    </row>
    <row r="29511" spans="1:8">
      <c r="A29511" s="32">
        <v>44535</v>
      </c>
      <c r="B29511" s="1" t="s">
        <v>50</v>
      </c>
      <c r="C29511">
        <v>5866</v>
      </c>
      <c r="D29511">
        <v>116445</v>
      </c>
      <c r="E29511" s="31">
        <v>5891</v>
      </c>
      <c r="F29511">
        <v>30</v>
      </c>
      <c r="G29511" s="31">
        <v>0</v>
      </c>
      <c r="H29511" s="31">
        <v>0</v>
      </c>
    </row>
    <row r="29512" spans="1:8">
      <c r="A29512" s="32">
        <v>44535</v>
      </c>
      <c r="B29512" s="1" t="s">
        <v>51</v>
      </c>
      <c r="C29512">
        <v>6119</v>
      </c>
      <c r="D29512">
        <v>197562</v>
      </c>
      <c r="E29512" s="31">
        <v>6046</v>
      </c>
      <c r="F29512">
        <v>73</v>
      </c>
      <c r="G29512" s="31">
        <v>0</v>
      </c>
      <c r="H29512" s="31">
        <v>0</v>
      </c>
    </row>
    <row r="29513" spans="1:8">
      <c r="A29513" s="32">
        <v>44535</v>
      </c>
      <c r="B29513" s="1" t="s">
        <v>52</v>
      </c>
      <c r="C29513">
        <v>14395</v>
      </c>
      <c r="D29513">
        <v>124749</v>
      </c>
      <c r="E29513" s="31">
        <v>14259</v>
      </c>
      <c r="F29513">
        <v>136</v>
      </c>
      <c r="G29513" s="31">
        <v>0</v>
      </c>
      <c r="H29513" s="31">
        <v>0</v>
      </c>
    </row>
    <row r="29514" spans="1:8">
      <c r="A29514" s="32">
        <v>44535</v>
      </c>
      <c r="B29514" s="1" t="s">
        <v>53</v>
      </c>
      <c r="C29514">
        <v>8187</v>
      </c>
      <c r="D29514">
        <v>294957</v>
      </c>
      <c r="E29514" s="31">
        <v>8103</v>
      </c>
      <c r="F29514">
        <v>84</v>
      </c>
      <c r="G29514" s="31">
        <v>0</v>
      </c>
      <c r="H29514" s="31">
        <v>0</v>
      </c>
    </row>
    <row r="29515" spans="1:8">
      <c r="A29515" s="32">
        <v>44535</v>
      </c>
      <c r="B29515" s="1" t="s">
        <v>54</v>
      </c>
      <c r="C29515">
        <v>6151</v>
      </c>
      <c r="D29515">
        <v>73044</v>
      </c>
      <c r="E29515" s="31">
        <v>6094</v>
      </c>
      <c r="F29515">
        <v>41</v>
      </c>
      <c r="G29515" s="31">
        <v>0</v>
      </c>
      <c r="H29515" s="31">
        <v>0</v>
      </c>
    </row>
    <row r="29516" spans="1:8">
      <c r="A29516" s="32">
        <v>44535</v>
      </c>
      <c r="B29516" s="1" t="s">
        <v>55</v>
      </c>
      <c r="C29516">
        <v>9103</v>
      </c>
      <c r="D29516">
        <v>174759</v>
      </c>
      <c r="E29516" s="31">
        <v>9037</v>
      </c>
      <c r="F29516">
        <v>66</v>
      </c>
      <c r="G29516" s="31">
        <v>0</v>
      </c>
      <c r="H29516" s="31">
        <v>0</v>
      </c>
    </row>
    <row r="29517" spans="1:8">
      <c r="A29517" s="32">
        <v>44535</v>
      </c>
      <c r="B29517" s="1" t="s">
        <v>56</v>
      </c>
      <c r="C29517">
        <v>50331</v>
      </c>
      <c r="D29517">
        <v>425069</v>
      </c>
      <c r="E29517" s="31">
        <v>49916</v>
      </c>
      <c r="F29517">
        <v>398</v>
      </c>
      <c r="G29517" s="31">
        <v>23</v>
      </c>
      <c r="H29517" s="31">
        <v>0</v>
      </c>
    </row>
    <row r="29518" spans="1:8">
      <c r="A29518" s="32">
        <v>44536</v>
      </c>
      <c r="B29518" s="1" t="s">
        <v>7</v>
      </c>
      <c r="C29518">
        <v>61177</v>
      </c>
      <c r="D29518">
        <v>1228195</v>
      </c>
      <c r="E29518" s="31">
        <v>59615</v>
      </c>
      <c r="F29518">
        <v>1472</v>
      </c>
      <c r="G29518" s="31">
        <v>96</v>
      </c>
      <c r="H29518" s="31">
        <v>1</v>
      </c>
    </row>
    <row r="29519" spans="1:8">
      <c r="A29519" s="32">
        <v>44536</v>
      </c>
      <c r="B29519" s="1" t="s">
        <v>11</v>
      </c>
      <c r="C29519">
        <v>5897</v>
      </c>
      <c r="D29519">
        <v>101111</v>
      </c>
      <c r="E29519" s="31">
        <v>5859</v>
      </c>
      <c r="F29519">
        <v>38</v>
      </c>
      <c r="G29519" s="31">
        <v>0</v>
      </c>
      <c r="H29519" s="31">
        <v>0</v>
      </c>
    </row>
    <row r="29520" spans="1:8">
      <c r="A29520" s="32">
        <v>44536</v>
      </c>
      <c r="B29520" s="1" t="s">
        <v>12</v>
      </c>
      <c r="C29520">
        <v>3487</v>
      </c>
      <c r="D29520">
        <v>132387</v>
      </c>
      <c r="E29520" s="31">
        <v>3434</v>
      </c>
      <c r="F29520">
        <v>53</v>
      </c>
      <c r="G29520" s="31">
        <v>0</v>
      </c>
      <c r="H29520" s="31">
        <v>0</v>
      </c>
    </row>
    <row r="29521" spans="1:8">
      <c r="A29521" s="32">
        <v>44536</v>
      </c>
      <c r="B29521" s="1" t="s">
        <v>13</v>
      </c>
      <c r="C29521">
        <v>16283</v>
      </c>
      <c r="D29521">
        <v>258911</v>
      </c>
      <c r="E29521" s="31">
        <v>16161</v>
      </c>
      <c r="F29521">
        <v>118</v>
      </c>
      <c r="G29521" s="31">
        <v>4</v>
      </c>
      <c r="H29521" s="31">
        <v>0</v>
      </c>
    </row>
    <row r="29522" spans="1:8">
      <c r="A29522" s="32">
        <v>44536</v>
      </c>
      <c r="B29522" s="1" t="s">
        <v>14</v>
      </c>
      <c r="C29522">
        <v>1933</v>
      </c>
      <c r="D29522">
        <v>27511</v>
      </c>
      <c r="E29522" s="31">
        <v>1899</v>
      </c>
      <c r="F29522">
        <v>27</v>
      </c>
      <c r="G29522" s="31">
        <v>7</v>
      </c>
      <c r="H29522" s="31">
        <v>0</v>
      </c>
    </row>
    <row r="29523" spans="1:8">
      <c r="A29523" s="32">
        <v>44536</v>
      </c>
      <c r="B29523" s="1" t="s">
        <v>15</v>
      </c>
      <c r="C29523">
        <v>3604</v>
      </c>
      <c r="D29523">
        <v>111319</v>
      </c>
      <c r="E29523" s="31">
        <v>3503</v>
      </c>
      <c r="F29523">
        <v>56</v>
      </c>
      <c r="G29523" s="31">
        <v>45</v>
      </c>
      <c r="H29523" s="31">
        <v>0</v>
      </c>
    </row>
    <row r="29524" spans="1:8">
      <c r="A29524" s="32">
        <v>44536</v>
      </c>
      <c r="B29524" s="1" t="s">
        <v>16</v>
      </c>
      <c r="C29524">
        <v>9488</v>
      </c>
      <c r="D29524">
        <v>454804</v>
      </c>
      <c r="E29524" s="31">
        <v>9310</v>
      </c>
      <c r="F29524">
        <v>176</v>
      </c>
      <c r="G29524" s="31">
        <v>2</v>
      </c>
      <c r="H29524" s="31">
        <v>1</v>
      </c>
    </row>
    <row r="29525" spans="1:8">
      <c r="A29525" s="32">
        <v>44536</v>
      </c>
      <c r="B29525" s="1" t="s">
        <v>17</v>
      </c>
      <c r="C29525">
        <v>24449</v>
      </c>
      <c r="D29525">
        <v>40561</v>
      </c>
      <c r="E29525" s="31">
        <v>24229</v>
      </c>
      <c r="F29525">
        <v>220</v>
      </c>
      <c r="G29525" s="31">
        <v>0</v>
      </c>
      <c r="H29525" s="31">
        <v>0</v>
      </c>
    </row>
    <row r="29526" spans="1:8">
      <c r="A29526" s="32">
        <v>44536</v>
      </c>
      <c r="B29526" s="1" t="s">
        <v>18</v>
      </c>
      <c r="C29526">
        <v>15492</v>
      </c>
      <c r="D29526">
        <v>515351</v>
      </c>
      <c r="E29526" s="31">
        <v>15364</v>
      </c>
      <c r="F29526">
        <v>117</v>
      </c>
      <c r="G29526" s="31">
        <v>11</v>
      </c>
      <c r="H29526" s="31">
        <v>0</v>
      </c>
    </row>
    <row r="29527" spans="1:8">
      <c r="A29527" s="32">
        <v>44536</v>
      </c>
      <c r="B29527" s="1" t="s">
        <v>19</v>
      </c>
      <c r="C29527">
        <v>16954</v>
      </c>
      <c r="D29527">
        <v>336188</v>
      </c>
      <c r="E29527" s="31">
        <v>16695</v>
      </c>
      <c r="F29527">
        <v>176</v>
      </c>
      <c r="G29527" s="31">
        <v>83</v>
      </c>
      <c r="H29527" s="31">
        <v>2</v>
      </c>
    </row>
    <row r="29528" spans="1:8">
      <c r="A29528" s="32">
        <v>44536</v>
      </c>
      <c r="B29528" s="1" t="s">
        <v>20</v>
      </c>
      <c r="C29528">
        <v>115883</v>
      </c>
      <c r="D29528">
        <v>1596558</v>
      </c>
      <c r="E29528" s="31">
        <v>114752</v>
      </c>
      <c r="F29528">
        <v>1058</v>
      </c>
      <c r="G29528" s="31">
        <v>73</v>
      </c>
      <c r="H29528" s="31">
        <v>3</v>
      </c>
    </row>
    <row r="29529" spans="1:8">
      <c r="A29529" s="32">
        <v>44536</v>
      </c>
      <c r="B29529" s="1" t="s">
        <v>21</v>
      </c>
      <c r="C29529">
        <v>100505</v>
      </c>
      <c r="D29529">
        <v>1194844</v>
      </c>
      <c r="E29529" s="31">
        <v>99435</v>
      </c>
      <c r="F29529">
        <v>1028</v>
      </c>
      <c r="G29529" s="31">
        <v>37</v>
      </c>
      <c r="H29529" s="31">
        <v>0</v>
      </c>
    </row>
    <row r="29530" spans="1:8">
      <c r="A29530" s="32">
        <v>44536</v>
      </c>
      <c r="B29530" s="1" t="s">
        <v>22</v>
      </c>
      <c r="C29530">
        <v>382267</v>
      </c>
      <c r="D29530">
        <v>4034545</v>
      </c>
      <c r="E29530" s="31">
        <v>378949</v>
      </c>
      <c r="F29530">
        <v>3168</v>
      </c>
      <c r="G29530" s="31">
        <v>150</v>
      </c>
      <c r="H29530" s="31">
        <v>3</v>
      </c>
    </row>
    <row r="29531" spans="1:8">
      <c r="A29531" s="32">
        <v>44536</v>
      </c>
      <c r="B29531" s="1" t="s">
        <v>23</v>
      </c>
      <c r="C29531">
        <v>169330</v>
      </c>
      <c r="D29531">
        <v>1769942</v>
      </c>
      <c r="E29531" s="31">
        <v>167948</v>
      </c>
      <c r="F29531">
        <v>1314</v>
      </c>
      <c r="G29531" s="31">
        <v>68</v>
      </c>
      <c r="H29531" s="31">
        <v>1</v>
      </c>
    </row>
    <row r="29532" spans="1:8">
      <c r="A29532" s="32">
        <v>44536</v>
      </c>
      <c r="B29532" s="1" t="s">
        <v>24</v>
      </c>
      <c r="C29532">
        <v>8037</v>
      </c>
      <c r="D29532">
        <v>313093</v>
      </c>
      <c r="E29532" s="31">
        <v>7960</v>
      </c>
      <c r="F29532">
        <v>61</v>
      </c>
      <c r="G29532" s="31">
        <v>16</v>
      </c>
      <c r="H29532" s="31">
        <v>0</v>
      </c>
    </row>
    <row r="29533" spans="1:8">
      <c r="A29533" s="32">
        <v>44536</v>
      </c>
      <c r="B29533" s="1" t="s">
        <v>25</v>
      </c>
      <c r="C29533">
        <v>4868</v>
      </c>
      <c r="D29533">
        <v>127870</v>
      </c>
      <c r="E29533" s="31">
        <v>4816</v>
      </c>
      <c r="F29533">
        <v>52</v>
      </c>
      <c r="G29533" s="31">
        <v>0</v>
      </c>
      <c r="H29533" s="31">
        <v>0</v>
      </c>
    </row>
    <row r="29534" spans="1:8">
      <c r="A29534" s="32">
        <v>44536</v>
      </c>
      <c r="B29534" s="1" t="s">
        <v>26</v>
      </c>
      <c r="C29534">
        <v>7969</v>
      </c>
      <c r="D29534">
        <v>208696</v>
      </c>
      <c r="E29534" s="31">
        <v>7818</v>
      </c>
      <c r="F29534">
        <v>129</v>
      </c>
      <c r="G29534" s="31">
        <v>0</v>
      </c>
      <c r="H29534" s="31">
        <v>0</v>
      </c>
    </row>
    <row r="29535" spans="1:8">
      <c r="A29535" s="32">
        <v>44536</v>
      </c>
      <c r="B29535" s="1" t="s">
        <v>27</v>
      </c>
      <c r="C29535">
        <v>3115</v>
      </c>
      <c r="D29535">
        <v>124439</v>
      </c>
      <c r="E29535" s="31">
        <v>3077</v>
      </c>
      <c r="F29535">
        <v>38</v>
      </c>
      <c r="G29535" s="31">
        <v>0</v>
      </c>
      <c r="H29535" s="31">
        <v>0</v>
      </c>
    </row>
    <row r="29536" spans="1:8">
      <c r="A29536" s="32">
        <v>44536</v>
      </c>
      <c r="B29536" s="1" t="s">
        <v>28</v>
      </c>
      <c r="C29536">
        <v>5156</v>
      </c>
      <c r="D29536">
        <v>129682</v>
      </c>
      <c r="E29536" s="31">
        <v>5127</v>
      </c>
      <c r="F29536">
        <v>29</v>
      </c>
      <c r="G29536" s="31">
        <v>0</v>
      </c>
      <c r="H29536" s="31">
        <v>0</v>
      </c>
    </row>
    <row r="29537" spans="1:8">
      <c r="A29537" s="32">
        <v>44536</v>
      </c>
      <c r="B29537" s="1" t="s">
        <v>29</v>
      </c>
      <c r="C29537">
        <v>8889</v>
      </c>
      <c r="D29537">
        <v>354535</v>
      </c>
      <c r="E29537" s="31">
        <v>8841</v>
      </c>
      <c r="F29537">
        <v>97</v>
      </c>
      <c r="G29537" s="31">
        <v>7</v>
      </c>
      <c r="H29537" s="31">
        <v>0</v>
      </c>
    </row>
    <row r="29538" spans="1:8">
      <c r="A29538" s="32">
        <v>44536</v>
      </c>
      <c r="B29538" s="1" t="s">
        <v>30</v>
      </c>
      <c r="C29538">
        <v>19261</v>
      </c>
      <c r="D29538">
        <v>456207</v>
      </c>
      <c r="E29538" s="31">
        <v>19035</v>
      </c>
      <c r="F29538">
        <v>218</v>
      </c>
      <c r="G29538" s="31">
        <v>8</v>
      </c>
      <c r="H29538" s="31">
        <v>0</v>
      </c>
    </row>
    <row r="29539" spans="1:8">
      <c r="A29539" s="32">
        <v>44536</v>
      </c>
      <c r="B29539" s="1" t="s">
        <v>31</v>
      </c>
      <c r="C29539">
        <v>26810</v>
      </c>
      <c r="D29539">
        <v>698683</v>
      </c>
      <c r="E29539" s="31">
        <v>26571</v>
      </c>
      <c r="F29539">
        <v>209</v>
      </c>
      <c r="G29539" s="31">
        <v>22</v>
      </c>
      <c r="H29539" s="31">
        <v>0</v>
      </c>
    </row>
    <row r="29540" spans="1:8">
      <c r="A29540" s="32">
        <v>44536</v>
      </c>
      <c r="B29540" s="1" t="s">
        <v>32</v>
      </c>
      <c r="C29540">
        <v>106615</v>
      </c>
      <c r="D29540">
        <v>1462456</v>
      </c>
      <c r="E29540" s="31">
        <v>105405</v>
      </c>
      <c r="F29540">
        <v>1161</v>
      </c>
      <c r="G29540" s="31">
        <v>49</v>
      </c>
      <c r="H29540" s="31">
        <v>0</v>
      </c>
    </row>
    <row r="29541" spans="1:8">
      <c r="A29541" s="32">
        <v>44536</v>
      </c>
      <c r="B29541" s="1" t="s">
        <v>33</v>
      </c>
      <c r="C29541">
        <v>14817</v>
      </c>
      <c r="D29541">
        <v>261535</v>
      </c>
      <c r="E29541" s="31">
        <v>14979</v>
      </c>
      <c r="F29541">
        <v>163</v>
      </c>
      <c r="G29541" s="31">
        <v>2</v>
      </c>
      <c r="H29541" s="31">
        <v>0</v>
      </c>
    </row>
    <row r="29542" spans="1:8">
      <c r="A29542" s="32">
        <v>44536</v>
      </c>
      <c r="B29542" s="1" t="s">
        <v>34</v>
      </c>
      <c r="C29542">
        <v>12435</v>
      </c>
      <c r="D29542">
        <v>286777</v>
      </c>
      <c r="E29542" s="31">
        <v>12327</v>
      </c>
      <c r="F29542">
        <v>104</v>
      </c>
      <c r="G29542" s="31">
        <v>4</v>
      </c>
      <c r="H29542" s="31">
        <v>0</v>
      </c>
    </row>
    <row r="29543" spans="1:8">
      <c r="A29543" s="32">
        <v>44536</v>
      </c>
      <c r="B29543" s="1" t="s">
        <v>35</v>
      </c>
      <c r="C29543">
        <v>35996</v>
      </c>
      <c r="D29543">
        <v>458227</v>
      </c>
      <c r="E29543" s="31">
        <v>35692</v>
      </c>
      <c r="F29543">
        <v>291</v>
      </c>
      <c r="G29543" s="31">
        <v>13</v>
      </c>
      <c r="H29543" s="31">
        <v>1</v>
      </c>
    </row>
    <row r="29544" spans="1:8">
      <c r="A29544" s="32">
        <v>44536</v>
      </c>
      <c r="B29544" s="1" t="s">
        <v>36</v>
      </c>
      <c r="C29544">
        <v>203213</v>
      </c>
      <c r="D29544">
        <v>4067071</v>
      </c>
      <c r="E29544" s="31">
        <v>200027</v>
      </c>
      <c r="F29544">
        <v>3064</v>
      </c>
      <c r="G29544" s="31">
        <v>122</v>
      </c>
      <c r="H29544" s="31">
        <v>7</v>
      </c>
    </row>
    <row r="29545" spans="1:8">
      <c r="A29545" s="32">
        <v>44536</v>
      </c>
      <c r="B29545" s="1" t="s">
        <v>37</v>
      </c>
      <c r="C29545">
        <v>78716</v>
      </c>
      <c r="D29545">
        <v>832706</v>
      </c>
      <c r="E29545" s="31">
        <v>77263</v>
      </c>
      <c r="F29545">
        <v>1396</v>
      </c>
      <c r="G29545" s="31">
        <v>57</v>
      </c>
      <c r="H29545" s="31">
        <v>5</v>
      </c>
    </row>
    <row r="29546" spans="1:8">
      <c r="A29546" s="32">
        <v>44536</v>
      </c>
      <c r="B29546" s="1" t="s">
        <v>38</v>
      </c>
      <c r="C29546">
        <v>15934</v>
      </c>
      <c r="D29546">
        <v>274728</v>
      </c>
      <c r="E29546" s="31">
        <v>15781</v>
      </c>
      <c r="F29546">
        <v>149</v>
      </c>
      <c r="G29546" s="31">
        <v>4</v>
      </c>
      <c r="H29546" s="31">
        <v>0</v>
      </c>
    </row>
    <row r="29547" spans="1:8">
      <c r="A29547" s="32">
        <v>44536</v>
      </c>
      <c r="B29547" s="1" t="s">
        <v>39</v>
      </c>
      <c r="C29547">
        <v>5303</v>
      </c>
      <c r="D29547">
        <v>67715</v>
      </c>
      <c r="E29547" s="31">
        <v>5135</v>
      </c>
      <c r="F29547">
        <v>62</v>
      </c>
      <c r="G29547" s="31">
        <v>1</v>
      </c>
      <c r="H29547" s="31">
        <v>0</v>
      </c>
    </row>
    <row r="29548" spans="1:8">
      <c r="A29548" s="32">
        <v>44536</v>
      </c>
      <c r="B29548" s="1" t="s">
        <v>40</v>
      </c>
      <c r="C29548">
        <v>1669</v>
      </c>
      <c r="D29548">
        <v>163616</v>
      </c>
      <c r="E29548" s="31">
        <v>1639</v>
      </c>
      <c r="F29548">
        <v>5</v>
      </c>
      <c r="G29548" s="31">
        <v>0</v>
      </c>
      <c r="H29548" s="31">
        <v>0</v>
      </c>
    </row>
    <row r="29549" spans="1:8">
      <c r="A29549" s="32">
        <v>44536</v>
      </c>
      <c r="B29549" s="1" t="s">
        <v>41</v>
      </c>
      <c r="C29549">
        <v>1733</v>
      </c>
      <c r="D29549">
        <v>62214</v>
      </c>
      <c r="E29549" s="31">
        <v>1727</v>
      </c>
      <c r="F29549">
        <v>5</v>
      </c>
      <c r="G29549" s="31">
        <v>1</v>
      </c>
      <c r="H29549" s="31">
        <v>0</v>
      </c>
    </row>
    <row r="29550" spans="1:8">
      <c r="A29550" s="32">
        <v>44536</v>
      </c>
      <c r="B29550" s="1" t="s">
        <v>42</v>
      </c>
      <c r="C29550">
        <v>15543</v>
      </c>
      <c r="D29550">
        <v>302178</v>
      </c>
      <c r="E29550" s="31">
        <v>15379</v>
      </c>
      <c r="F29550">
        <v>136</v>
      </c>
      <c r="G29550" s="31">
        <v>27</v>
      </c>
      <c r="H29550" s="31">
        <v>1</v>
      </c>
    </row>
    <row r="29551" spans="1:8">
      <c r="A29551" s="32">
        <v>44536</v>
      </c>
      <c r="B29551" s="1" t="s">
        <v>43</v>
      </c>
      <c r="C29551">
        <v>22175</v>
      </c>
      <c r="D29551">
        <v>962177</v>
      </c>
      <c r="E29551" s="31">
        <v>21959</v>
      </c>
      <c r="F29551">
        <v>202</v>
      </c>
      <c r="G29551" s="31">
        <v>14</v>
      </c>
      <c r="H29551" s="31">
        <v>0</v>
      </c>
    </row>
    <row r="29552" spans="1:8">
      <c r="A29552" s="32">
        <v>44536</v>
      </c>
      <c r="B29552" s="1" t="s">
        <v>44</v>
      </c>
      <c r="C29552">
        <v>5792</v>
      </c>
      <c r="D29552">
        <v>206698</v>
      </c>
      <c r="E29552" s="31">
        <v>5697</v>
      </c>
      <c r="F29552">
        <v>93</v>
      </c>
      <c r="G29552" s="31">
        <v>2</v>
      </c>
      <c r="H29552" s="31">
        <v>0</v>
      </c>
    </row>
    <row r="29553" spans="1:8">
      <c r="A29553" s="32">
        <v>44536</v>
      </c>
      <c r="B29553" s="1" t="s">
        <v>45</v>
      </c>
      <c r="C29553">
        <v>3291</v>
      </c>
      <c r="D29553">
        <v>113633</v>
      </c>
      <c r="E29553" s="31">
        <v>3225</v>
      </c>
      <c r="F29553">
        <v>66</v>
      </c>
      <c r="G29553" s="31">
        <v>0</v>
      </c>
      <c r="H29553" s="31">
        <v>0</v>
      </c>
    </row>
    <row r="29554" spans="1:8">
      <c r="A29554" s="32">
        <v>44536</v>
      </c>
      <c r="B29554" s="1" t="s">
        <v>46</v>
      </c>
      <c r="C29554">
        <v>4705</v>
      </c>
      <c r="D29554">
        <v>141150</v>
      </c>
      <c r="E29554" s="31">
        <v>4666</v>
      </c>
      <c r="F29554">
        <v>38</v>
      </c>
      <c r="G29554" s="31">
        <v>0</v>
      </c>
      <c r="H29554" s="31">
        <v>0</v>
      </c>
    </row>
    <row r="29555" spans="1:8">
      <c r="A29555" s="32">
        <v>44536</v>
      </c>
      <c r="B29555" s="1" t="s">
        <v>47</v>
      </c>
      <c r="C29555">
        <v>5412</v>
      </c>
      <c r="D29555">
        <v>169211</v>
      </c>
      <c r="E29555" s="31">
        <v>5329</v>
      </c>
      <c r="F29555">
        <v>82</v>
      </c>
      <c r="G29555" s="31">
        <v>1</v>
      </c>
      <c r="H29555" s="31">
        <v>0</v>
      </c>
    </row>
    <row r="29556" spans="1:8">
      <c r="A29556" s="32">
        <v>44536</v>
      </c>
      <c r="B29556" s="1" t="s">
        <v>48</v>
      </c>
      <c r="C29556">
        <v>4167</v>
      </c>
      <c r="D29556">
        <v>105447</v>
      </c>
      <c r="E29556" s="31">
        <v>4134</v>
      </c>
      <c r="F29556">
        <v>33</v>
      </c>
      <c r="G29556" s="31">
        <v>0</v>
      </c>
      <c r="H29556" s="31">
        <v>0</v>
      </c>
    </row>
    <row r="29557" spans="1:8">
      <c r="A29557" s="32">
        <v>44536</v>
      </c>
      <c r="B29557" s="1" t="s">
        <v>49</v>
      </c>
      <c r="C29557">
        <v>74650</v>
      </c>
      <c r="D29557">
        <v>1384037</v>
      </c>
      <c r="E29557" s="31">
        <v>73971</v>
      </c>
      <c r="F29557">
        <v>625</v>
      </c>
      <c r="G29557" s="31">
        <v>54</v>
      </c>
      <c r="H29557" s="31">
        <v>3</v>
      </c>
    </row>
    <row r="29558" spans="1:8">
      <c r="A29558" s="32">
        <v>44536</v>
      </c>
      <c r="B29558" s="1" t="s">
        <v>50</v>
      </c>
      <c r="C29558">
        <v>5866</v>
      </c>
      <c r="D29558">
        <v>116497</v>
      </c>
      <c r="E29558" s="31">
        <v>5891</v>
      </c>
      <c r="F29558">
        <v>30</v>
      </c>
      <c r="G29558" s="31">
        <v>0</v>
      </c>
      <c r="H29558" s="31">
        <v>0</v>
      </c>
    </row>
    <row r="29559" spans="1:8">
      <c r="A29559" s="32">
        <v>44536</v>
      </c>
      <c r="B29559" s="1" t="s">
        <v>51</v>
      </c>
      <c r="C29559">
        <v>6119</v>
      </c>
      <c r="D29559">
        <v>197642</v>
      </c>
      <c r="E29559" s="31">
        <v>6046</v>
      </c>
      <c r="F29559">
        <v>73</v>
      </c>
      <c r="G29559" s="31">
        <v>0</v>
      </c>
      <c r="H29559" s="31">
        <v>0</v>
      </c>
    </row>
    <row r="29560" spans="1:8">
      <c r="A29560" s="32">
        <v>44536</v>
      </c>
      <c r="B29560" s="1" t="s">
        <v>52</v>
      </c>
      <c r="C29560">
        <v>14395</v>
      </c>
      <c r="D29560">
        <v>124752</v>
      </c>
      <c r="E29560" s="31">
        <v>14259</v>
      </c>
      <c r="F29560">
        <v>136</v>
      </c>
      <c r="G29560" s="31">
        <v>0</v>
      </c>
      <c r="H29560" s="31">
        <v>0</v>
      </c>
    </row>
    <row r="29561" spans="1:8">
      <c r="A29561" s="32">
        <v>44536</v>
      </c>
      <c r="B29561" s="1" t="s">
        <v>53</v>
      </c>
      <c r="C29561">
        <v>8187</v>
      </c>
      <c r="D29561">
        <v>294960</v>
      </c>
      <c r="E29561" s="31">
        <v>8103</v>
      </c>
      <c r="F29561">
        <v>84</v>
      </c>
      <c r="G29561" s="31">
        <v>0</v>
      </c>
      <c r="H29561" s="31">
        <v>0</v>
      </c>
    </row>
    <row r="29562" spans="1:8">
      <c r="A29562" s="32">
        <v>44536</v>
      </c>
      <c r="B29562" s="1" t="s">
        <v>54</v>
      </c>
      <c r="C29562">
        <v>6153</v>
      </c>
      <c r="D29562">
        <v>73105</v>
      </c>
      <c r="E29562" s="31">
        <v>6094</v>
      </c>
      <c r="F29562">
        <v>41</v>
      </c>
      <c r="G29562" s="31">
        <v>2</v>
      </c>
      <c r="H29562" s="31">
        <v>0</v>
      </c>
    </row>
    <row r="29563" spans="1:8">
      <c r="A29563" s="32">
        <v>44536</v>
      </c>
      <c r="B29563" s="1" t="s">
        <v>55</v>
      </c>
      <c r="C29563">
        <v>9103</v>
      </c>
      <c r="D29563">
        <v>174781</v>
      </c>
      <c r="E29563" s="31">
        <v>9037</v>
      </c>
      <c r="F29563">
        <v>66</v>
      </c>
      <c r="G29563" s="31">
        <v>0</v>
      </c>
      <c r="H29563" s="31">
        <v>0</v>
      </c>
    </row>
    <row r="29564" spans="1:8">
      <c r="A29564" s="32">
        <v>44536</v>
      </c>
      <c r="B29564" s="1" t="s">
        <v>56</v>
      </c>
      <c r="C29564">
        <v>50335</v>
      </c>
      <c r="D29564">
        <v>425592</v>
      </c>
      <c r="E29564" s="31">
        <v>49917</v>
      </c>
      <c r="F29564">
        <v>398</v>
      </c>
      <c r="G29564" s="31">
        <v>25</v>
      </c>
      <c r="H29564" s="31">
        <v>0</v>
      </c>
    </row>
    <row r="29565" spans="1:8">
      <c r="A29565" s="32">
        <v>44537</v>
      </c>
      <c r="B29565" s="1" t="s">
        <v>7</v>
      </c>
      <c r="C29565">
        <v>61179</v>
      </c>
      <c r="D29565">
        <v>1230155</v>
      </c>
      <c r="E29565" s="31">
        <v>59624</v>
      </c>
      <c r="F29565">
        <v>1472</v>
      </c>
      <c r="G29565" s="31">
        <v>90</v>
      </c>
      <c r="H29565" s="31">
        <v>1</v>
      </c>
    </row>
    <row r="29566" spans="1:8">
      <c r="A29566" s="32">
        <v>44537</v>
      </c>
      <c r="B29566" s="1" t="s">
        <v>11</v>
      </c>
      <c r="C29566">
        <v>5897</v>
      </c>
      <c r="D29566">
        <v>101361</v>
      </c>
      <c r="E29566" s="31">
        <v>5859</v>
      </c>
      <c r="F29566">
        <v>38</v>
      </c>
      <c r="G29566" s="31">
        <v>0</v>
      </c>
      <c r="H29566" s="31">
        <v>0</v>
      </c>
    </row>
    <row r="29567" spans="1:8">
      <c r="A29567" s="32">
        <v>44537</v>
      </c>
      <c r="B29567" s="1" t="s">
        <v>12</v>
      </c>
      <c r="C29567">
        <v>3487</v>
      </c>
      <c r="D29567">
        <v>132540</v>
      </c>
      <c r="E29567" s="31">
        <v>3434</v>
      </c>
      <c r="F29567">
        <v>53</v>
      </c>
      <c r="G29567" s="31">
        <v>0</v>
      </c>
      <c r="H29567" s="31">
        <v>0</v>
      </c>
    </row>
    <row r="29568" spans="1:8">
      <c r="A29568" s="32">
        <v>44537</v>
      </c>
      <c r="B29568" s="1" t="s">
        <v>13</v>
      </c>
      <c r="C29568">
        <v>16285</v>
      </c>
      <c r="D29568">
        <v>259407</v>
      </c>
      <c r="E29568" s="31">
        <v>16162</v>
      </c>
      <c r="F29568">
        <v>118</v>
      </c>
      <c r="G29568" s="31">
        <v>3</v>
      </c>
      <c r="H29568" s="31">
        <v>0</v>
      </c>
    </row>
    <row r="29569" spans="1:8">
      <c r="A29569" s="32">
        <v>44537</v>
      </c>
      <c r="B29569" s="1" t="s">
        <v>14</v>
      </c>
      <c r="C29569">
        <v>1934</v>
      </c>
      <c r="D29569">
        <v>27515</v>
      </c>
      <c r="E29569" s="31">
        <v>1899</v>
      </c>
      <c r="F29569">
        <v>27</v>
      </c>
      <c r="G29569" s="31">
        <v>8</v>
      </c>
      <c r="H29569" s="31">
        <v>0</v>
      </c>
    </row>
    <row r="29570" spans="1:8">
      <c r="A29570" s="32">
        <v>44537</v>
      </c>
      <c r="B29570" s="1" t="s">
        <v>15</v>
      </c>
      <c r="C29570">
        <v>3604</v>
      </c>
      <c r="D29570">
        <v>111378</v>
      </c>
      <c r="E29570" s="31">
        <v>3508</v>
      </c>
      <c r="F29570">
        <v>56</v>
      </c>
      <c r="G29570" s="31">
        <v>40</v>
      </c>
      <c r="H29570" s="31">
        <v>0</v>
      </c>
    </row>
    <row r="29571" spans="1:8">
      <c r="A29571" s="32">
        <v>44537</v>
      </c>
      <c r="B29571" s="1" t="s">
        <v>16</v>
      </c>
      <c r="C29571">
        <v>9489</v>
      </c>
      <c r="D29571">
        <v>455774</v>
      </c>
      <c r="E29571" s="31">
        <v>9310</v>
      </c>
      <c r="F29571">
        <v>176</v>
      </c>
      <c r="G29571" s="31">
        <v>3</v>
      </c>
      <c r="H29571" s="31">
        <v>1</v>
      </c>
    </row>
    <row r="29572" spans="1:8">
      <c r="A29572" s="32">
        <v>44537</v>
      </c>
      <c r="B29572" s="1" t="s">
        <v>17</v>
      </c>
      <c r="C29572">
        <v>24450</v>
      </c>
      <c r="D29572">
        <v>40561</v>
      </c>
      <c r="E29572" s="31">
        <v>24229</v>
      </c>
      <c r="F29572">
        <v>220</v>
      </c>
      <c r="G29572" s="31">
        <v>1</v>
      </c>
      <c r="H29572" s="31">
        <v>1</v>
      </c>
    </row>
    <row r="29573" spans="1:8">
      <c r="A29573" s="32">
        <v>44537</v>
      </c>
      <c r="B29573" s="1" t="s">
        <v>18</v>
      </c>
      <c r="C29573">
        <v>15497</v>
      </c>
      <c r="D29573">
        <v>515568</v>
      </c>
      <c r="E29573" s="31">
        <v>15364</v>
      </c>
      <c r="F29573">
        <v>117</v>
      </c>
      <c r="G29573" s="31">
        <v>16</v>
      </c>
      <c r="H29573" s="31">
        <v>0</v>
      </c>
    </row>
    <row r="29574" spans="1:8">
      <c r="A29574" s="32">
        <v>44537</v>
      </c>
      <c r="B29574" s="1" t="s">
        <v>19</v>
      </c>
      <c r="C29574">
        <v>16961</v>
      </c>
      <c r="D29574">
        <v>337432</v>
      </c>
      <c r="E29574" s="31">
        <v>16703</v>
      </c>
      <c r="F29574">
        <v>176</v>
      </c>
      <c r="G29574" s="31">
        <v>82</v>
      </c>
      <c r="H29574" s="31">
        <v>2</v>
      </c>
    </row>
    <row r="29575" spans="1:8">
      <c r="A29575" s="32">
        <v>44537</v>
      </c>
      <c r="B29575" s="1" t="s">
        <v>20</v>
      </c>
      <c r="C29575">
        <v>115887</v>
      </c>
      <c r="D29575">
        <v>1599492</v>
      </c>
      <c r="E29575" s="31">
        <v>114757</v>
      </c>
      <c r="F29575">
        <v>1059</v>
      </c>
      <c r="G29575" s="31">
        <v>71</v>
      </c>
      <c r="H29575" s="31">
        <v>3</v>
      </c>
    </row>
    <row r="29576" spans="1:8">
      <c r="A29576" s="32">
        <v>44537</v>
      </c>
      <c r="B29576" s="1" t="s">
        <v>21</v>
      </c>
      <c r="C29576">
        <v>100511</v>
      </c>
      <c r="D29576">
        <v>1197933</v>
      </c>
      <c r="E29576" s="31">
        <v>99436</v>
      </c>
      <c r="F29576">
        <v>1028</v>
      </c>
      <c r="G29576" s="31">
        <v>41</v>
      </c>
      <c r="H29576" s="31">
        <v>0</v>
      </c>
    </row>
    <row r="29577" spans="1:8">
      <c r="A29577" s="32">
        <v>44537</v>
      </c>
      <c r="B29577" s="1" t="s">
        <v>22</v>
      </c>
      <c r="C29577">
        <v>382286</v>
      </c>
      <c r="D29577">
        <v>4042983</v>
      </c>
      <c r="E29577" s="31">
        <v>378961</v>
      </c>
      <c r="F29577">
        <v>3168</v>
      </c>
      <c r="G29577" s="31">
        <v>157</v>
      </c>
      <c r="H29577" s="31">
        <v>3</v>
      </c>
    </row>
    <row r="29578" spans="1:8">
      <c r="A29578" s="32">
        <v>44537</v>
      </c>
      <c r="B29578" s="1" t="s">
        <v>23</v>
      </c>
      <c r="C29578">
        <v>169339</v>
      </c>
      <c r="D29578">
        <v>1773796</v>
      </c>
      <c r="E29578" s="31">
        <v>167954</v>
      </c>
      <c r="F29578">
        <v>1314</v>
      </c>
      <c r="G29578" s="31">
        <v>71</v>
      </c>
      <c r="H29578" s="31">
        <v>0</v>
      </c>
    </row>
    <row r="29579" spans="1:8">
      <c r="A29579" s="32">
        <v>44537</v>
      </c>
      <c r="B29579" s="1" t="s">
        <v>24</v>
      </c>
      <c r="C29579">
        <v>8042</v>
      </c>
      <c r="D29579">
        <v>314122</v>
      </c>
      <c r="E29579" s="31">
        <v>7963</v>
      </c>
      <c r="F29579">
        <v>61</v>
      </c>
      <c r="G29579" s="31">
        <v>18</v>
      </c>
      <c r="H29579" s="31">
        <v>0</v>
      </c>
    </row>
    <row r="29580" spans="1:8">
      <c r="A29580" s="32">
        <v>44537</v>
      </c>
      <c r="B29580" s="1" t="s">
        <v>25</v>
      </c>
      <c r="C29580">
        <v>4868</v>
      </c>
      <c r="D29580">
        <v>128170</v>
      </c>
      <c r="E29580" s="31">
        <v>4816</v>
      </c>
      <c r="F29580">
        <v>52</v>
      </c>
      <c r="G29580" s="31">
        <v>0</v>
      </c>
      <c r="H29580" s="31">
        <v>0</v>
      </c>
    </row>
    <row r="29581" spans="1:8">
      <c r="A29581" s="32">
        <v>44537</v>
      </c>
      <c r="B29581" s="1" t="s">
        <v>26</v>
      </c>
      <c r="C29581">
        <v>7969</v>
      </c>
      <c r="D29581">
        <v>208802</v>
      </c>
      <c r="E29581" s="31">
        <v>7818</v>
      </c>
      <c r="F29581">
        <v>129</v>
      </c>
      <c r="G29581" s="31">
        <v>0</v>
      </c>
      <c r="H29581" s="31">
        <v>0</v>
      </c>
    </row>
    <row r="29582" spans="1:8">
      <c r="A29582" s="32">
        <v>44537</v>
      </c>
      <c r="B29582" s="1" t="s">
        <v>27</v>
      </c>
      <c r="C29582">
        <v>3115</v>
      </c>
      <c r="D29582">
        <v>124871</v>
      </c>
      <c r="E29582" s="31">
        <v>3077</v>
      </c>
      <c r="F29582">
        <v>38</v>
      </c>
      <c r="G29582" s="31">
        <v>0</v>
      </c>
      <c r="H29582" s="31">
        <v>0</v>
      </c>
    </row>
    <row r="29583" spans="1:8">
      <c r="A29583" s="32">
        <v>44537</v>
      </c>
      <c r="B29583" s="1" t="s">
        <v>28</v>
      </c>
      <c r="C29583">
        <v>5156</v>
      </c>
      <c r="D29583">
        <v>129682</v>
      </c>
      <c r="E29583" s="31">
        <v>5127</v>
      </c>
      <c r="F29583">
        <v>29</v>
      </c>
      <c r="G29583" s="31">
        <v>0</v>
      </c>
      <c r="H29583" s="31">
        <v>0</v>
      </c>
    </row>
    <row r="29584" spans="1:8">
      <c r="A29584" s="32">
        <v>44537</v>
      </c>
      <c r="B29584" s="1" t="s">
        <v>29</v>
      </c>
      <c r="C29584">
        <v>8890</v>
      </c>
      <c r="D29584">
        <v>356184</v>
      </c>
      <c r="E29584" s="31">
        <v>8842</v>
      </c>
      <c r="F29584">
        <v>97</v>
      </c>
      <c r="G29584" s="31">
        <v>7</v>
      </c>
      <c r="H29584" s="31">
        <v>0</v>
      </c>
    </row>
    <row r="29585" spans="1:8">
      <c r="A29585" s="32">
        <v>44537</v>
      </c>
      <c r="B29585" s="1" t="s">
        <v>30</v>
      </c>
      <c r="C29585">
        <v>19261</v>
      </c>
      <c r="D29585">
        <v>458036</v>
      </c>
      <c r="E29585" s="31">
        <v>19036</v>
      </c>
      <c r="F29585">
        <v>218</v>
      </c>
      <c r="G29585" s="31">
        <v>7</v>
      </c>
      <c r="H29585" s="31">
        <v>0</v>
      </c>
    </row>
    <row r="29586" spans="1:8">
      <c r="A29586" s="32">
        <v>44537</v>
      </c>
      <c r="B29586" s="1" t="s">
        <v>31</v>
      </c>
      <c r="C29586">
        <v>26814</v>
      </c>
      <c r="D29586">
        <v>701145</v>
      </c>
      <c r="E29586" s="31">
        <v>26576</v>
      </c>
      <c r="F29586">
        <v>209</v>
      </c>
      <c r="G29586" s="31">
        <v>27</v>
      </c>
      <c r="H29586" s="31">
        <v>0</v>
      </c>
    </row>
    <row r="29587" spans="1:8">
      <c r="A29587" s="32">
        <v>44537</v>
      </c>
      <c r="B29587" s="1" t="s">
        <v>32</v>
      </c>
      <c r="C29587">
        <v>106616</v>
      </c>
      <c r="D29587">
        <v>1465179</v>
      </c>
      <c r="E29587" s="31">
        <v>105411</v>
      </c>
      <c r="F29587">
        <v>1161</v>
      </c>
      <c r="G29587" s="31">
        <v>44</v>
      </c>
      <c r="H29587" s="31">
        <v>0</v>
      </c>
    </row>
    <row r="29588" spans="1:8">
      <c r="A29588" s="32">
        <v>44537</v>
      </c>
      <c r="B29588" s="1" t="s">
        <v>33</v>
      </c>
      <c r="C29588">
        <v>14817</v>
      </c>
      <c r="D29588">
        <v>261535</v>
      </c>
      <c r="E29588" s="31">
        <v>14979</v>
      </c>
      <c r="F29588">
        <v>163</v>
      </c>
      <c r="G29588" s="31">
        <v>2</v>
      </c>
      <c r="H29588" s="31">
        <v>0</v>
      </c>
    </row>
    <row r="29589" spans="1:8">
      <c r="A29589" s="32">
        <v>44537</v>
      </c>
      <c r="B29589" s="1" t="s">
        <v>34</v>
      </c>
      <c r="C29589">
        <v>12435</v>
      </c>
      <c r="D29589">
        <v>287220</v>
      </c>
      <c r="E29589" s="31">
        <v>12327</v>
      </c>
      <c r="F29589">
        <v>104</v>
      </c>
      <c r="G29589" s="31">
        <v>4</v>
      </c>
      <c r="H29589" s="31">
        <v>0</v>
      </c>
    </row>
    <row r="29590" spans="1:8">
      <c r="A29590" s="32">
        <v>44537</v>
      </c>
      <c r="B29590" s="1" t="s">
        <v>35</v>
      </c>
      <c r="C29590">
        <v>35994</v>
      </c>
      <c r="D29590">
        <v>458794</v>
      </c>
      <c r="E29590" s="31">
        <v>35691</v>
      </c>
      <c r="F29590">
        <v>291</v>
      </c>
      <c r="G29590" s="31">
        <v>11</v>
      </c>
      <c r="H29590" s="31">
        <v>1</v>
      </c>
    </row>
    <row r="29591" spans="1:8">
      <c r="A29591" s="32">
        <v>44537</v>
      </c>
      <c r="B29591" s="1" t="s">
        <v>36</v>
      </c>
      <c r="C29591">
        <v>203228</v>
      </c>
      <c r="D29591">
        <v>4070074</v>
      </c>
      <c r="E29591" s="31">
        <v>200047</v>
      </c>
      <c r="F29591">
        <v>3064</v>
      </c>
      <c r="G29591" s="31">
        <v>117</v>
      </c>
      <c r="H29591" s="31">
        <v>7</v>
      </c>
    </row>
    <row r="29592" spans="1:8">
      <c r="A29592" s="32">
        <v>44537</v>
      </c>
      <c r="B29592" s="1" t="s">
        <v>37</v>
      </c>
      <c r="C29592">
        <v>78715</v>
      </c>
      <c r="D29592">
        <v>834273</v>
      </c>
      <c r="E29592" s="31">
        <v>77265</v>
      </c>
      <c r="F29592">
        <v>1397</v>
      </c>
      <c r="G29592" s="31">
        <v>54</v>
      </c>
      <c r="H29592" s="31">
        <v>4</v>
      </c>
    </row>
    <row r="29593" spans="1:8">
      <c r="A29593" s="32">
        <v>44537</v>
      </c>
      <c r="B29593" s="1" t="s">
        <v>38</v>
      </c>
      <c r="C29593">
        <v>15934</v>
      </c>
      <c r="D29593">
        <v>275256</v>
      </c>
      <c r="E29593" s="31">
        <v>15781</v>
      </c>
      <c r="F29593">
        <v>149</v>
      </c>
      <c r="G29593" s="31">
        <v>4</v>
      </c>
      <c r="H29593" s="31">
        <v>0</v>
      </c>
    </row>
    <row r="29594" spans="1:8">
      <c r="A29594" s="32">
        <v>44537</v>
      </c>
      <c r="B29594" s="1" t="s">
        <v>39</v>
      </c>
      <c r="C29594">
        <v>5303</v>
      </c>
      <c r="D29594">
        <v>67785</v>
      </c>
      <c r="E29594" s="31">
        <v>5135</v>
      </c>
      <c r="F29594">
        <v>62</v>
      </c>
      <c r="G29594" s="31">
        <v>1</v>
      </c>
      <c r="H29594" s="31">
        <v>0</v>
      </c>
    </row>
    <row r="29595" spans="1:8">
      <c r="A29595" s="32">
        <v>44537</v>
      </c>
      <c r="B29595" s="1" t="s">
        <v>40</v>
      </c>
      <c r="C29595">
        <v>1669</v>
      </c>
      <c r="D29595">
        <v>164044</v>
      </c>
      <c r="E29595" s="31">
        <v>1639</v>
      </c>
      <c r="F29595">
        <v>5</v>
      </c>
      <c r="G29595" s="31">
        <v>0</v>
      </c>
      <c r="H29595" s="31">
        <v>0</v>
      </c>
    </row>
    <row r="29596" spans="1:8">
      <c r="A29596" s="32">
        <v>44537</v>
      </c>
      <c r="B29596" s="1" t="s">
        <v>41</v>
      </c>
      <c r="C29596">
        <v>1733</v>
      </c>
      <c r="D29596">
        <v>62214</v>
      </c>
      <c r="E29596" s="31">
        <v>1727</v>
      </c>
      <c r="F29596">
        <v>5</v>
      </c>
      <c r="G29596" s="31">
        <v>1</v>
      </c>
      <c r="H29596" s="31">
        <v>0</v>
      </c>
    </row>
    <row r="29597" spans="1:8">
      <c r="A29597" s="32">
        <v>44537</v>
      </c>
      <c r="B29597" s="1" t="s">
        <v>42</v>
      </c>
      <c r="C29597">
        <v>15545</v>
      </c>
      <c r="D29597">
        <v>302178</v>
      </c>
      <c r="E29597" s="31">
        <v>15379</v>
      </c>
      <c r="F29597">
        <v>136</v>
      </c>
      <c r="G29597" s="31">
        <v>27</v>
      </c>
      <c r="H29597" s="31">
        <v>1</v>
      </c>
    </row>
    <row r="29598" spans="1:8">
      <c r="A29598" s="32">
        <v>44537</v>
      </c>
      <c r="B29598" s="1" t="s">
        <v>43</v>
      </c>
      <c r="C29598">
        <v>22175</v>
      </c>
      <c r="D29598">
        <v>964475</v>
      </c>
      <c r="E29598" s="31">
        <v>21966</v>
      </c>
      <c r="F29598">
        <v>202</v>
      </c>
      <c r="G29598" s="31">
        <v>7</v>
      </c>
      <c r="H29598" s="31">
        <v>0</v>
      </c>
    </row>
    <row r="29599" spans="1:8">
      <c r="A29599" s="32">
        <v>44537</v>
      </c>
      <c r="B29599" s="1" t="s">
        <v>44</v>
      </c>
      <c r="C29599">
        <v>5792</v>
      </c>
      <c r="D29599">
        <v>206698</v>
      </c>
      <c r="E29599" s="31">
        <v>5697</v>
      </c>
      <c r="F29599">
        <v>93</v>
      </c>
      <c r="G29599" s="31">
        <v>2</v>
      </c>
      <c r="H29599" s="31">
        <v>0</v>
      </c>
    </row>
    <row r="29600" spans="1:8">
      <c r="A29600" s="32">
        <v>44537</v>
      </c>
      <c r="B29600" s="1" t="s">
        <v>45</v>
      </c>
      <c r="C29600">
        <v>3291</v>
      </c>
      <c r="D29600">
        <v>113903</v>
      </c>
      <c r="E29600" s="31">
        <v>3225</v>
      </c>
      <c r="F29600">
        <v>66</v>
      </c>
      <c r="G29600" s="31">
        <v>0</v>
      </c>
      <c r="H29600" s="31">
        <v>0</v>
      </c>
    </row>
    <row r="29601" spans="1:8">
      <c r="A29601" s="32">
        <v>44537</v>
      </c>
      <c r="B29601" s="1" t="s">
        <v>46</v>
      </c>
      <c r="C29601">
        <v>4705</v>
      </c>
      <c r="D29601">
        <v>141261</v>
      </c>
      <c r="E29601" s="31">
        <v>4666</v>
      </c>
      <c r="F29601">
        <v>38</v>
      </c>
      <c r="G29601" s="31">
        <v>0</v>
      </c>
      <c r="H29601" s="31">
        <v>0</v>
      </c>
    </row>
    <row r="29602" spans="1:8">
      <c r="A29602" s="32">
        <v>44537</v>
      </c>
      <c r="B29602" s="1" t="s">
        <v>47</v>
      </c>
      <c r="C29602">
        <v>5412</v>
      </c>
      <c r="D29602">
        <v>169211</v>
      </c>
      <c r="E29602" s="31">
        <v>5329</v>
      </c>
      <c r="F29602">
        <v>82</v>
      </c>
      <c r="G29602" s="31">
        <v>1</v>
      </c>
      <c r="H29602" s="31">
        <v>0</v>
      </c>
    </row>
    <row r="29603" spans="1:8">
      <c r="A29603" s="32">
        <v>44537</v>
      </c>
      <c r="B29603" s="1" t="s">
        <v>48</v>
      </c>
      <c r="C29603">
        <v>4167</v>
      </c>
      <c r="D29603">
        <v>105447</v>
      </c>
      <c r="E29603" s="31">
        <v>4134</v>
      </c>
      <c r="F29603">
        <v>33</v>
      </c>
      <c r="G29603" s="31">
        <v>0</v>
      </c>
      <c r="H29603" s="31">
        <v>0</v>
      </c>
    </row>
    <row r="29604" spans="1:8">
      <c r="A29604" s="32">
        <v>44537</v>
      </c>
      <c r="B29604" s="1" t="s">
        <v>49</v>
      </c>
      <c r="C29604">
        <v>74651</v>
      </c>
      <c r="D29604">
        <v>1387584</v>
      </c>
      <c r="E29604" s="31">
        <v>73972</v>
      </c>
      <c r="F29604">
        <v>625</v>
      </c>
      <c r="G29604" s="31">
        <v>53</v>
      </c>
      <c r="H29604" s="31">
        <v>3</v>
      </c>
    </row>
    <row r="29605" spans="1:8">
      <c r="A29605" s="32">
        <v>44537</v>
      </c>
      <c r="B29605" s="1" t="s">
        <v>50</v>
      </c>
      <c r="C29605">
        <v>5866</v>
      </c>
      <c r="D29605">
        <v>116789</v>
      </c>
      <c r="E29605" s="31">
        <v>5891</v>
      </c>
      <c r="F29605">
        <v>30</v>
      </c>
      <c r="G29605" s="31">
        <v>0</v>
      </c>
      <c r="H29605" s="31">
        <v>0</v>
      </c>
    </row>
    <row r="29606" spans="1:8">
      <c r="A29606" s="32">
        <v>44537</v>
      </c>
      <c r="B29606" s="1" t="s">
        <v>51</v>
      </c>
      <c r="C29606">
        <v>6119</v>
      </c>
      <c r="D29606">
        <v>198182</v>
      </c>
      <c r="E29606" s="31">
        <v>6046</v>
      </c>
      <c r="F29606">
        <v>73</v>
      </c>
      <c r="G29606" s="31">
        <v>0</v>
      </c>
      <c r="H29606" s="31">
        <v>0</v>
      </c>
    </row>
    <row r="29607" spans="1:8">
      <c r="A29607" s="32">
        <v>44537</v>
      </c>
      <c r="B29607" s="1" t="s">
        <v>52</v>
      </c>
      <c r="C29607">
        <v>14395</v>
      </c>
      <c r="D29607">
        <v>124754</v>
      </c>
      <c r="E29607" s="31">
        <v>14259</v>
      </c>
      <c r="F29607">
        <v>136</v>
      </c>
      <c r="G29607" s="31">
        <v>0</v>
      </c>
      <c r="H29607" s="31">
        <v>0</v>
      </c>
    </row>
    <row r="29608" spans="1:8">
      <c r="A29608" s="32">
        <v>44537</v>
      </c>
      <c r="B29608" s="1" t="s">
        <v>53</v>
      </c>
      <c r="C29608">
        <v>8187</v>
      </c>
      <c r="D29608">
        <v>295909</v>
      </c>
      <c r="E29608" s="31">
        <v>8103</v>
      </c>
      <c r="F29608">
        <v>84</v>
      </c>
      <c r="G29608" s="31">
        <v>0</v>
      </c>
      <c r="H29608" s="31">
        <v>0</v>
      </c>
    </row>
    <row r="29609" spans="1:8">
      <c r="A29609" s="32">
        <v>44537</v>
      </c>
      <c r="B29609" s="1" t="s">
        <v>54</v>
      </c>
      <c r="C29609">
        <v>6153</v>
      </c>
      <c r="D29609">
        <v>73121</v>
      </c>
      <c r="E29609" s="31">
        <v>6094</v>
      </c>
      <c r="F29609">
        <v>41</v>
      </c>
      <c r="G29609" s="31">
        <v>2</v>
      </c>
      <c r="H29609" s="31">
        <v>0</v>
      </c>
    </row>
    <row r="29610" spans="1:8">
      <c r="A29610" s="32">
        <v>44537</v>
      </c>
      <c r="B29610" s="1" t="s">
        <v>55</v>
      </c>
      <c r="C29610">
        <v>9103</v>
      </c>
      <c r="D29610">
        <v>174905</v>
      </c>
      <c r="E29610" s="31">
        <v>9037</v>
      </c>
      <c r="F29610">
        <v>66</v>
      </c>
      <c r="G29610" s="31">
        <v>0</v>
      </c>
      <c r="H29610" s="31">
        <v>0</v>
      </c>
    </row>
    <row r="29611" spans="1:8">
      <c r="A29611" s="32">
        <v>44537</v>
      </c>
      <c r="B29611" s="1" t="s">
        <v>56</v>
      </c>
      <c r="C29611">
        <v>50338</v>
      </c>
      <c r="D29611">
        <v>426293</v>
      </c>
      <c r="E29611" s="31">
        <v>49919</v>
      </c>
      <c r="F29611">
        <v>398</v>
      </c>
      <c r="G29611" s="31">
        <v>27</v>
      </c>
      <c r="H29611" s="31">
        <v>0</v>
      </c>
    </row>
    <row r="29612" spans="1:8">
      <c r="A29612" s="32">
        <v>44538</v>
      </c>
      <c r="B29612" s="1" t="s">
        <v>7</v>
      </c>
      <c r="C29612">
        <v>61181</v>
      </c>
      <c r="D29612">
        <v>1232905</v>
      </c>
      <c r="E29612" s="31">
        <v>59629</v>
      </c>
      <c r="F29612">
        <v>1473</v>
      </c>
      <c r="G29612" s="31">
        <v>83</v>
      </c>
      <c r="H29612" s="31">
        <v>1</v>
      </c>
    </row>
    <row r="29613" spans="1:8">
      <c r="A29613" s="32">
        <v>44538</v>
      </c>
      <c r="B29613" s="1" t="s">
        <v>11</v>
      </c>
      <c r="C29613">
        <v>5898</v>
      </c>
      <c r="D29613">
        <v>101588</v>
      </c>
      <c r="E29613" s="31">
        <v>5859</v>
      </c>
      <c r="F29613">
        <v>38</v>
      </c>
      <c r="G29613" s="31">
        <v>1</v>
      </c>
      <c r="H29613" s="31">
        <v>0</v>
      </c>
    </row>
    <row r="29614" spans="1:8">
      <c r="A29614" s="32">
        <v>44538</v>
      </c>
      <c r="B29614" s="1" t="s">
        <v>12</v>
      </c>
      <c r="C29614">
        <v>3487</v>
      </c>
      <c r="D29614">
        <v>132807</v>
      </c>
      <c r="E29614" s="31">
        <v>3434</v>
      </c>
      <c r="F29614">
        <v>53</v>
      </c>
      <c r="G29614" s="31">
        <v>0</v>
      </c>
      <c r="H29614" s="31">
        <v>0</v>
      </c>
    </row>
    <row r="29615" spans="1:8">
      <c r="A29615" s="32">
        <v>44538</v>
      </c>
      <c r="B29615" s="1" t="s">
        <v>13</v>
      </c>
      <c r="C29615">
        <v>16285</v>
      </c>
      <c r="D29615">
        <v>259845</v>
      </c>
      <c r="E29615" s="31">
        <v>16163</v>
      </c>
      <c r="F29615">
        <v>118</v>
      </c>
      <c r="G29615" s="31">
        <v>4</v>
      </c>
      <c r="H29615" s="31">
        <v>0</v>
      </c>
    </row>
    <row r="29616" spans="1:8">
      <c r="A29616" s="32">
        <v>44538</v>
      </c>
      <c r="B29616" s="1" t="s">
        <v>14</v>
      </c>
      <c r="C29616">
        <v>1934</v>
      </c>
      <c r="D29616">
        <v>27520</v>
      </c>
      <c r="E29616" s="31">
        <v>1900</v>
      </c>
      <c r="F29616">
        <v>27</v>
      </c>
      <c r="G29616" s="31">
        <v>7</v>
      </c>
      <c r="H29616" s="31">
        <v>0</v>
      </c>
    </row>
    <row r="29617" spans="1:8">
      <c r="A29617" s="32">
        <v>44538</v>
      </c>
      <c r="B29617" s="1" t="s">
        <v>15</v>
      </c>
      <c r="C29617">
        <v>3604</v>
      </c>
      <c r="D29617">
        <v>111612</v>
      </c>
      <c r="E29617" s="31">
        <v>3513</v>
      </c>
      <c r="F29617">
        <v>56</v>
      </c>
      <c r="G29617" s="31">
        <v>35</v>
      </c>
      <c r="H29617" s="31">
        <v>0</v>
      </c>
    </row>
    <row r="29618" spans="1:8">
      <c r="A29618" s="32">
        <v>44538</v>
      </c>
      <c r="B29618" s="1" t="s">
        <v>16</v>
      </c>
      <c r="C29618">
        <v>9489</v>
      </c>
      <c r="D29618">
        <v>456671</v>
      </c>
      <c r="E29618" s="31">
        <v>9310</v>
      </c>
      <c r="F29618">
        <v>176</v>
      </c>
      <c r="G29618" s="31">
        <v>3</v>
      </c>
      <c r="H29618" s="31">
        <v>1</v>
      </c>
    </row>
    <row r="29619" spans="1:8">
      <c r="A29619" s="32">
        <v>44538</v>
      </c>
      <c r="B29619" s="1" t="s">
        <v>17</v>
      </c>
      <c r="C29619">
        <v>24451</v>
      </c>
      <c r="D29619">
        <v>40561</v>
      </c>
      <c r="E29619" s="31">
        <v>24229</v>
      </c>
      <c r="F29619">
        <v>220</v>
      </c>
      <c r="G29619" s="31">
        <v>2</v>
      </c>
      <c r="H29619" s="31">
        <v>1</v>
      </c>
    </row>
    <row r="29620" spans="1:8">
      <c r="A29620" s="32">
        <v>44538</v>
      </c>
      <c r="B29620" s="1" t="s">
        <v>18</v>
      </c>
      <c r="C29620">
        <v>15497</v>
      </c>
      <c r="D29620">
        <v>516676</v>
      </c>
      <c r="E29620" s="31">
        <v>15364</v>
      </c>
      <c r="F29620">
        <v>117</v>
      </c>
      <c r="G29620" s="31">
        <v>16</v>
      </c>
      <c r="H29620" s="31">
        <v>0</v>
      </c>
    </row>
    <row r="29621" spans="1:8">
      <c r="A29621" s="32">
        <v>44538</v>
      </c>
      <c r="B29621" s="1" t="s">
        <v>19</v>
      </c>
      <c r="C29621">
        <v>16974</v>
      </c>
      <c r="D29621">
        <v>338175</v>
      </c>
      <c r="E29621" s="31">
        <v>16705</v>
      </c>
      <c r="F29621">
        <v>176</v>
      </c>
      <c r="G29621" s="31">
        <v>93</v>
      </c>
      <c r="H29621" s="31">
        <v>3</v>
      </c>
    </row>
    <row r="29622" spans="1:8">
      <c r="A29622" s="32">
        <v>44538</v>
      </c>
      <c r="B29622" s="1" t="s">
        <v>20</v>
      </c>
      <c r="C29622">
        <v>115896</v>
      </c>
      <c r="D29622">
        <v>1602108</v>
      </c>
      <c r="E29622" s="31">
        <v>114764</v>
      </c>
      <c r="F29622">
        <v>1059</v>
      </c>
      <c r="G29622" s="31">
        <v>73</v>
      </c>
      <c r="H29622" s="31">
        <v>2</v>
      </c>
    </row>
    <row r="29623" spans="1:8">
      <c r="A29623" s="32">
        <v>44538</v>
      </c>
      <c r="B29623" s="1" t="s">
        <v>21</v>
      </c>
      <c r="C29623">
        <v>100515</v>
      </c>
      <c r="D29623">
        <v>1199484</v>
      </c>
      <c r="E29623" s="31">
        <v>99439</v>
      </c>
      <c r="F29623">
        <v>1028</v>
      </c>
      <c r="G29623" s="31">
        <v>44</v>
      </c>
      <c r="H29623" s="31">
        <v>0</v>
      </c>
    </row>
    <row r="29624" spans="1:8">
      <c r="A29624" s="32">
        <v>44538</v>
      </c>
      <c r="B29624" s="1" t="s">
        <v>22</v>
      </c>
      <c r="C29624">
        <v>382307</v>
      </c>
      <c r="D29624">
        <v>4050877</v>
      </c>
      <c r="E29624" s="31">
        <v>378975</v>
      </c>
      <c r="F29624">
        <v>3169</v>
      </c>
      <c r="G29624" s="31">
        <v>163</v>
      </c>
      <c r="H29624" s="31">
        <v>3</v>
      </c>
    </row>
    <row r="29625" spans="1:8">
      <c r="A29625" s="32">
        <v>44538</v>
      </c>
      <c r="B29625" s="1" t="s">
        <v>23</v>
      </c>
      <c r="C29625">
        <v>169349</v>
      </c>
      <c r="D29625">
        <v>1777383</v>
      </c>
      <c r="E29625" s="31">
        <v>167956</v>
      </c>
      <c r="F29625">
        <v>1314</v>
      </c>
      <c r="G29625" s="31">
        <v>79</v>
      </c>
      <c r="H29625" s="31">
        <v>0</v>
      </c>
    </row>
    <row r="29626" spans="1:8">
      <c r="A29626" s="32">
        <v>44538</v>
      </c>
      <c r="B29626" s="1" t="s">
        <v>24</v>
      </c>
      <c r="C29626">
        <v>8048</v>
      </c>
      <c r="D29626">
        <v>315192</v>
      </c>
      <c r="E29626" s="31">
        <v>7963</v>
      </c>
      <c r="F29626">
        <v>61</v>
      </c>
      <c r="G29626" s="31">
        <v>24</v>
      </c>
      <c r="H29626" s="31">
        <v>0</v>
      </c>
    </row>
    <row r="29627" spans="1:8">
      <c r="A29627" s="32">
        <v>44538</v>
      </c>
      <c r="B29627" s="1" t="s">
        <v>25</v>
      </c>
      <c r="C29627">
        <v>4868</v>
      </c>
      <c r="D29627">
        <v>128446</v>
      </c>
      <c r="E29627" s="31">
        <v>4816</v>
      </c>
      <c r="F29627">
        <v>52</v>
      </c>
      <c r="G29627" s="31">
        <v>0</v>
      </c>
      <c r="H29627" s="31">
        <v>0</v>
      </c>
    </row>
    <row r="29628" spans="1:8">
      <c r="A29628" s="32">
        <v>44538</v>
      </c>
      <c r="B29628" s="1" t="s">
        <v>26</v>
      </c>
      <c r="C29628">
        <v>7969</v>
      </c>
      <c r="D29628">
        <v>209347</v>
      </c>
      <c r="E29628" s="31">
        <v>7818</v>
      </c>
      <c r="F29628">
        <v>129</v>
      </c>
      <c r="G29628" s="31">
        <v>0</v>
      </c>
      <c r="H29628" s="31">
        <v>0</v>
      </c>
    </row>
    <row r="29629" spans="1:8">
      <c r="A29629" s="32">
        <v>44538</v>
      </c>
      <c r="B29629" s="1" t="s">
        <v>27</v>
      </c>
      <c r="C29629">
        <v>3115</v>
      </c>
      <c r="D29629">
        <v>124946</v>
      </c>
      <c r="E29629" s="31">
        <v>3077</v>
      </c>
      <c r="F29629">
        <v>38</v>
      </c>
      <c r="G29629" s="31">
        <v>0</v>
      </c>
      <c r="H29629" s="31">
        <v>0</v>
      </c>
    </row>
    <row r="29630" spans="1:8">
      <c r="A29630" s="32">
        <v>44538</v>
      </c>
      <c r="B29630" s="1" t="s">
        <v>28</v>
      </c>
      <c r="C29630">
        <v>5156</v>
      </c>
      <c r="D29630">
        <v>129682</v>
      </c>
      <c r="E29630" s="31">
        <v>5127</v>
      </c>
      <c r="F29630">
        <v>29</v>
      </c>
      <c r="G29630" s="31">
        <v>0</v>
      </c>
      <c r="H29630" s="31">
        <v>0</v>
      </c>
    </row>
    <row r="29631" spans="1:8">
      <c r="A29631" s="32">
        <v>44538</v>
      </c>
      <c r="B29631" s="1" t="s">
        <v>29</v>
      </c>
      <c r="C29631">
        <v>8890</v>
      </c>
      <c r="D29631">
        <v>356743</v>
      </c>
      <c r="E29631" s="31">
        <v>8842</v>
      </c>
      <c r="F29631">
        <v>97</v>
      </c>
      <c r="G29631" s="31">
        <v>7</v>
      </c>
      <c r="H29631" s="31">
        <v>0</v>
      </c>
    </row>
    <row r="29632" spans="1:8">
      <c r="A29632" s="32">
        <v>44538</v>
      </c>
      <c r="B29632" s="1" t="s">
        <v>30</v>
      </c>
      <c r="C29632">
        <v>19261</v>
      </c>
      <c r="D29632">
        <v>458972</v>
      </c>
      <c r="E29632" s="31">
        <v>19036</v>
      </c>
      <c r="F29632">
        <v>218</v>
      </c>
      <c r="G29632" s="31">
        <v>7</v>
      </c>
      <c r="H29632" s="31">
        <v>0</v>
      </c>
    </row>
    <row r="29633" spans="1:8">
      <c r="A29633" s="32">
        <v>44538</v>
      </c>
      <c r="B29633" s="1" t="s">
        <v>31</v>
      </c>
      <c r="C29633">
        <v>26818</v>
      </c>
      <c r="D29633">
        <v>702698</v>
      </c>
      <c r="E29633" s="31">
        <v>26576</v>
      </c>
      <c r="F29633">
        <v>209</v>
      </c>
      <c r="G29633" s="31">
        <v>29</v>
      </c>
      <c r="H29633" s="31">
        <v>0</v>
      </c>
    </row>
    <row r="29634" spans="1:8">
      <c r="A29634" s="32">
        <v>44538</v>
      </c>
      <c r="B29634" s="1" t="s">
        <v>32</v>
      </c>
      <c r="C29634">
        <v>106626</v>
      </c>
      <c r="D29634">
        <v>1468210</v>
      </c>
      <c r="E29634" s="31">
        <v>105423</v>
      </c>
      <c r="F29634">
        <v>1161</v>
      </c>
      <c r="G29634" s="31">
        <v>42</v>
      </c>
      <c r="H29634" s="31">
        <v>0</v>
      </c>
    </row>
    <row r="29635" spans="1:8">
      <c r="A29635" s="32">
        <v>44538</v>
      </c>
      <c r="B29635" s="1" t="s">
        <v>33</v>
      </c>
      <c r="C29635">
        <v>14817</v>
      </c>
      <c r="D29635">
        <v>261535</v>
      </c>
      <c r="E29635" s="31">
        <v>14979</v>
      </c>
      <c r="F29635">
        <v>163</v>
      </c>
      <c r="G29635" s="31">
        <v>2</v>
      </c>
      <c r="H29635" s="31">
        <v>0</v>
      </c>
    </row>
    <row r="29636" spans="1:8">
      <c r="A29636" s="32">
        <v>44538</v>
      </c>
      <c r="B29636" s="1" t="s">
        <v>34</v>
      </c>
      <c r="C29636">
        <v>12438</v>
      </c>
      <c r="D29636">
        <v>287834</v>
      </c>
      <c r="E29636" s="31">
        <v>12327</v>
      </c>
      <c r="F29636">
        <v>104</v>
      </c>
      <c r="G29636" s="31">
        <v>7</v>
      </c>
      <c r="H29636" s="31">
        <v>0</v>
      </c>
    </row>
    <row r="29637" spans="1:8">
      <c r="A29637" s="32">
        <v>44538</v>
      </c>
      <c r="B29637" s="1" t="s">
        <v>35</v>
      </c>
      <c r="C29637">
        <v>35995</v>
      </c>
      <c r="D29637">
        <v>459796</v>
      </c>
      <c r="E29637" s="31">
        <v>35691</v>
      </c>
      <c r="F29637">
        <v>291</v>
      </c>
      <c r="G29637" s="31">
        <v>12</v>
      </c>
      <c r="H29637" s="31">
        <v>1</v>
      </c>
    </row>
    <row r="29638" spans="1:8">
      <c r="A29638" s="32">
        <v>44538</v>
      </c>
      <c r="B29638" s="1" t="s">
        <v>36</v>
      </c>
      <c r="C29638">
        <v>203241</v>
      </c>
      <c r="D29638">
        <v>4078078</v>
      </c>
      <c r="E29638" s="31">
        <v>200064</v>
      </c>
      <c r="F29638">
        <v>3064</v>
      </c>
      <c r="G29638" s="31">
        <v>113</v>
      </c>
      <c r="H29638" s="31">
        <v>7</v>
      </c>
    </row>
    <row r="29639" spans="1:8">
      <c r="A29639" s="32">
        <v>44538</v>
      </c>
      <c r="B29639" s="1" t="s">
        <v>37</v>
      </c>
      <c r="C29639">
        <v>78718</v>
      </c>
      <c r="D29639">
        <v>835530</v>
      </c>
      <c r="E29639" s="31">
        <v>77264</v>
      </c>
      <c r="F29639">
        <v>1397</v>
      </c>
      <c r="G29639" s="31">
        <v>57</v>
      </c>
      <c r="H29639" s="31">
        <v>3</v>
      </c>
    </row>
    <row r="29640" spans="1:8">
      <c r="A29640" s="32">
        <v>44538</v>
      </c>
      <c r="B29640" s="1" t="s">
        <v>38</v>
      </c>
      <c r="C29640">
        <v>15936</v>
      </c>
      <c r="D29640">
        <v>275634</v>
      </c>
      <c r="E29640" s="31">
        <v>15782</v>
      </c>
      <c r="F29640">
        <v>149</v>
      </c>
      <c r="G29640" s="31">
        <v>5</v>
      </c>
      <c r="H29640" s="31">
        <v>0</v>
      </c>
    </row>
    <row r="29641" spans="1:8">
      <c r="A29641" s="32">
        <v>44538</v>
      </c>
      <c r="B29641" s="1" t="s">
        <v>39</v>
      </c>
      <c r="C29641">
        <v>5303</v>
      </c>
      <c r="D29641">
        <v>67816</v>
      </c>
      <c r="E29641" s="31">
        <v>5135</v>
      </c>
      <c r="F29641">
        <v>62</v>
      </c>
      <c r="G29641" s="31">
        <v>1</v>
      </c>
      <c r="H29641" s="31">
        <v>0</v>
      </c>
    </row>
    <row r="29642" spans="1:8">
      <c r="A29642" s="32">
        <v>44538</v>
      </c>
      <c r="B29642" s="1" t="s">
        <v>40</v>
      </c>
      <c r="C29642">
        <v>1669</v>
      </c>
      <c r="D29642">
        <v>164575</v>
      </c>
      <c r="E29642" s="31">
        <v>1639</v>
      </c>
      <c r="F29642">
        <v>5</v>
      </c>
      <c r="G29642" s="31">
        <v>0</v>
      </c>
      <c r="H29642" s="31">
        <v>0</v>
      </c>
    </row>
    <row r="29643" spans="1:8">
      <c r="A29643" s="32">
        <v>44538</v>
      </c>
      <c r="B29643" s="1" t="s">
        <v>41</v>
      </c>
      <c r="C29643">
        <v>1733</v>
      </c>
      <c r="D29643">
        <v>62214</v>
      </c>
      <c r="E29643" s="31">
        <v>1727</v>
      </c>
      <c r="F29643">
        <v>5</v>
      </c>
      <c r="G29643" s="31">
        <v>1</v>
      </c>
      <c r="H29643" s="31">
        <v>0</v>
      </c>
    </row>
    <row r="29644" spans="1:8">
      <c r="A29644" s="32">
        <v>44538</v>
      </c>
      <c r="B29644" s="1" t="s">
        <v>42</v>
      </c>
      <c r="C29644">
        <v>15547</v>
      </c>
      <c r="D29644">
        <v>302178</v>
      </c>
      <c r="E29644" s="31">
        <v>15379</v>
      </c>
      <c r="F29644">
        <v>136</v>
      </c>
      <c r="G29644" s="31">
        <v>27</v>
      </c>
      <c r="H29644" s="31">
        <v>1</v>
      </c>
    </row>
    <row r="29645" spans="1:8">
      <c r="A29645" s="32">
        <v>44538</v>
      </c>
      <c r="B29645" s="1" t="s">
        <v>43</v>
      </c>
      <c r="C29645">
        <v>22175</v>
      </c>
      <c r="D29645">
        <v>966232</v>
      </c>
      <c r="E29645" s="31">
        <v>21966</v>
      </c>
      <c r="F29645">
        <v>202</v>
      </c>
      <c r="G29645" s="31">
        <v>7</v>
      </c>
      <c r="H29645" s="31">
        <v>0</v>
      </c>
    </row>
    <row r="29646" spans="1:8">
      <c r="A29646" s="32">
        <v>44538</v>
      </c>
      <c r="B29646" s="1" t="s">
        <v>44</v>
      </c>
      <c r="C29646">
        <v>5792</v>
      </c>
      <c r="D29646">
        <v>208959</v>
      </c>
      <c r="E29646" s="31">
        <v>5699</v>
      </c>
      <c r="F29646">
        <v>93</v>
      </c>
      <c r="G29646" s="31">
        <v>0</v>
      </c>
      <c r="H29646" s="31">
        <v>0</v>
      </c>
    </row>
    <row r="29647" spans="1:8">
      <c r="A29647" s="32">
        <v>44538</v>
      </c>
      <c r="B29647" s="1" t="s">
        <v>45</v>
      </c>
      <c r="C29647">
        <v>3291</v>
      </c>
      <c r="D29647">
        <v>114089</v>
      </c>
      <c r="E29647" s="31">
        <v>3225</v>
      </c>
      <c r="F29647">
        <v>66</v>
      </c>
      <c r="G29647" s="31">
        <v>0</v>
      </c>
      <c r="H29647" s="31">
        <v>0</v>
      </c>
    </row>
    <row r="29648" spans="1:8">
      <c r="A29648" s="32">
        <v>44538</v>
      </c>
      <c r="B29648" s="1" t="s">
        <v>46</v>
      </c>
      <c r="C29648">
        <v>4705</v>
      </c>
      <c r="D29648">
        <v>141619</v>
      </c>
      <c r="E29648" s="31">
        <v>4666</v>
      </c>
      <c r="F29648">
        <v>38</v>
      </c>
      <c r="G29648" s="31">
        <v>0</v>
      </c>
      <c r="H29648" s="31">
        <v>0</v>
      </c>
    </row>
    <row r="29649" spans="1:8">
      <c r="A29649" s="32">
        <v>44538</v>
      </c>
      <c r="B29649" s="1" t="s">
        <v>47</v>
      </c>
      <c r="C29649">
        <v>5412</v>
      </c>
      <c r="D29649">
        <v>169212</v>
      </c>
      <c r="E29649" s="31">
        <v>5329</v>
      </c>
      <c r="F29649">
        <v>82</v>
      </c>
      <c r="G29649" s="31">
        <v>1</v>
      </c>
      <c r="H29649" s="31">
        <v>0</v>
      </c>
    </row>
    <row r="29650" spans="1:8">
      <c r="A29650" s="32">
        <v>44538</v>
      </c>
      <c r="B29650" s="1" t="s">
        <v>48</v>
      </c>
      <c r="C29650">
        <v>4167</v>
      </c>
      <c r="D29650">
        <v>105447</v>
      </c>
      <c r="E29650" s="31">
        <v>4134</v>
      </c>
      <c r="F29650">
        <v>33</v>
      </c>
      <c r="G29650" s="31">
        <v>0</v>
      </c>
      <c r="H29650" s="31">
        <v>0</v>
      </c>
    </row>
    <row r="29651" spans="1:8">
      <c r="A29651" s="32">
        <v>44538</v>
      </c>
      <c r="B29651" s="1" t="s">
        <v>49</v>
      </c>
      <c r="C29651">
        <v>74655</v>
      </c>
      <c r="D29651">
        <v>1390581</v>
      </c>
      <c r="E29651" s="31">
        <v>73978</v>
      </c>
      <c r="F29651">
        <v>625</v>
      </c>
      <c r="G29651" s="31">
        <v>48</v>
      </c>
      <c r="H29651" s="31">
        <v>3</v>
      </c>
    </row>
    <row r="29652" spans="1:8">
      <c r="A29652" s="32">
        <v>44538</v>
      </c>
      <c r="B29652" s="1" t="s">
        <v>50</v>
      </c>
      <c r="C29652">
        <v>5866</v>
      </c>
      <c r="D29652">
        <v>117027</v>
      </c>
      <c r="E29652" s="31">
        <v>5891</v>
      </c>
      <c r="F29652">
        <v>30</v>
      </c>
      <c r="G29652" s="31">
        <v>0</v>
      </c>
      <c r="H29652" s="31">
        <v>0</v>
      </c>
    </row>
    <row r="29653" spans="1:8">
      <c r="A29653" s="32">
        <v>44538</v>
      </c>
      <c r="B29653" s="1" t="s">
        <v>51</v>
      </c>
      <c r="C29653">
        <v>6119</v>
      </c>
      <c r="D29653">
        <v>198523</v>
      </c>
      <c r="E29653" s="31">
        <v>6046</v>
      </c>
      <c r="F29653">
        <v>73</v>
      </c>
      <c r="G29653" s="31">
        <v>0</v>
      </c>
      <c r="H29653" s="31">
        <v>0</v>
      </c>
    </row>
    <row r="29654" spans="1:8">
      <c r="A29654" s="32">
        <v>44538</v>
      </c>
      <c r="B29654" s="1" t="s">
        <v>52</v>
      </c>
      <c r="C29654">
        <v>14395</v>
      </c>
      <c r="D29654">
        <v>124762</v>
      </c>
      <c r="E29654" s="31">
        <v>14259</v>
      </c>
      <c r="F29654">
        <v>136</v>
      </c>
      <c r="G29654" s="31">
        <v>0</v>
      </c>
      <c r="H29654" s="31">
        <v>0</v>
      </c>
    </row>
    <row r="29655" spans="1:8">
      <c r="A29655" s="32">
        <v>44538</v>
      </c>
      <c r="B29655" s="1" t="s">
        <v>53</v>
      </c>
      <c r="C29655">
        <v>8187</v>
      </c>
      <c r="D29655">
        <v>296718</v>
      </c>
      <c r="E29655" s="31">
        <v>8103</v>
      </c>
      <c r="F29655">
        <v>84</v>
      </c>
      <c r="G29655" s="31">
        <v>0</v>
      </c>
      <c r="H29655" s="31">
        <v>0</v>
      </c>
    </row>
    <row r="29656" spans="1:8">
      <c r="A29656" s="32">
        <v>44538</v>
      </c>
      <c r="B29656" s="1" t="s">
        <v>54</v>
      </c>
      <c r="C29656">
        <v>6153</v>
      </c>
      <c r="D29656">
        <v>73121</v>
      </c>
      <c r="E29656" s="31">
        <v>6094</v>
      </c>
      <c r="F29656">
        <v>41</v>
      </c>
      <c r="G29656" s="31">
        <v>2</v>
      </c>
      <c r="H29656" s="31">
        <v>0</v>
      </c>
    </row>
    <row r="29657" spans="1:8">
      <c r="A29657" s="32">
        <v>44538</v>
      </c>
      <c r="B29657" s="1" t="s">
        <v>55</v>
      </c>
      <c r="C29657">
        <v>9103</v>
      </c>
      <c r="D29657">
        <v>175000</v>
      </c>
      <c r="E29657" s="31">
        <v>9037</v>
      </c>
      <c r="F29657">
        <v>66</v>
      </c>
      <c r="G29657" s="31">
        <v>0</v>
      </c>
      <c r="H29657" s="31">
        <v>0</v>
      </c>
    </row>
    <row r="29658" spans="1:8">
      <c r="A29658" s="32">
        <v>44538</v>
      </c>
      <c r="B29658" s="1" t="s">
        <v>56</v>
      </c>
      <c r="C29658">
        <v>50340</v>
      </c>
      <c r="D29658">
        <v>427074</v>
      </c>
      <c r="E29658" s="31">
        <v>49923</v>
      </c>
      <c r="F29658">
        <v>398</v>
      </c>
      <c r="G29658" s="31">
        <v>24</v>
      </c>
      <c r="H29658" s="31">
        <v>0</v>
      </c>
    </row>
    <row r="29659" spans="1:8">
      <c r="A29659" s="32">
        <v>44539</v>
      </c>
      <c r="B29659" s="1" t="s">
        <v>7</v>
      </c>
      <c r="C29659">
        <v>61188</v>
      </c>
      <c r="D29659">
        <v>1235068</v>
      </c>
      <c r="E29659" s="31">
        <v>59639</v>
      </c>
      <c r="F29659">
        <v>1473</v>
      </c>
      <c r="G29659" s="31">
        <v>79</v>
      </c>
      <c r="H29659" s="31">
        <v>1</v>
      </c>
    </row>
    <row r="29660" spans="1:8">
      <c r="A29660" s="32">
        <v>44539</v>
      </c>
      <c r="B29660" s="1" t="s">
        <v>11</v>
      </c>
      <c r="C29660">
        <v>5900</v>
      </c>
      <c r="D29660">
        <v>101769</v>
      </c>
      <c r="E29660" s="31">
        <v>5859</v>
      </c>
      <c r="F29660">
        <v>38</v>
      </c>
      <c r="G29660" s="31">
        <v>3</v>
      </c>
      <c r="H29660" s="31">
        <v>0</v>
      </c>
    </row>
    <row r="29661" spans="1:8">
      <c r="A29661" s="32">
        <v>44539</v>
      </c>
      <c r="B29661" s="1" t="s">
        <v>12</v>
      </c>
      <c r="C29661">
        <v>3487</v>
      </c>
      <c r="D29661">
        <v>133093</v>
      </c>
      <c r="E29661" s="31">
        <v>3434</v>
      </c>
      <c r="F29661">
        <v>53</v>
      </c>
      <c r="G29661" s="31">
        <v>0</v>
      </c>
      <c r="H29661" s="31">
        <v>0</v>
      </c>
    </row>
    <row r="29662" spans="1:8">
      <c r="A29662" s="32">
        <v>44539</v>
      </c>
      <c r="B29662" s="1" t="s">
        <v>13</v>
      </c>
      <c r="C29662">
        <v>16286</v>
      </c>
      <c r="D29662">
        <v>260196</v>
      </c>
      <c r="E29662" s="31">
        <v>16165</v>
      </c>
      <c r="F29662">
        <v>118</v>
      </c>
      <c r="G29662" s="31">
        <v>2</v>
      </c>
      <c r="H29662" s="31">
        <v>0</v>
      </c>
    </row>
    <row r="29663" spans="1:8">
      <c r="A29663" s="32">
        <v>44539</v>
      </c>
      <c r="B29663" s="1" t="s">
        <v>14</v>
      </c>
      <c r="C29663">
        <v>1934</v>
      </c>
      <c r="D29663">
        <v>27520</v>
      </c>
      <c r="E29663" s="31">
        <v>1901</v>
      </c>
      <c r="F29663">
        <v>27</v>
      </c>
      <c r="G29663" s="31">
        <v>6</v>
      </c>
      <c r="H29663" s="31">
        <v>0</v>
      </c>
    </row>
    <row r="29664" spans="1:8">
      <c r="A29664" s="32">
        <v>44539</v>
      </c>
      <c r="B29664" s="1" t="s">
        <v>15</v>
      </c>
      <c r="C29664">
        <v>3604</v>
      </c>
      <c r="D29664">
        <v>111712</v>
      </c>
      <c r="E29664" s="31">
        <v>3522</v>
      </c>
      <c r="F29664">
        <v>56</v>
      </c>
      <c r="G29664" s="31">
        <v>26</v>
      </c>
      <c r="H29664" s="31">
        <v>0</v>
      </c>
    </row>
    <row r="29665" spans="1:8">
      <c r="A29665" s="32">
        <v>44539</v>
      </c>
      <c r="B29665" s="1" t="s">
        <v>16</v>
      </c>
      <c r="C29665">
        <v>9493</v>
      </c>
      <c r="D29665">
        <v>457541</v>
      </c>
      <c r="E29665" s="31">
        <v>9310</v>
      </c>
      <c r="F29665">
        <v>176</v>
      </c>
      <c r="G29665" s="31">
        <v>7</v>
      </c>
      <c r="H29665" s="31">
        <v>0</v>
      </c>
    </row>
    <row r="29666" spans="1:8">
      <c r="A29666" s="32">
        <v>44539</v>
      </c>
      <c r="B29666" s="1" t="s">
        <v>17</v>
      </c>
      <c r="C29666">
        <v>24455</v>
      </c>
      <c r="D29666">
        <v>40561</v>
      </c>
      <c r="E29666" s="31">
        <v>24230</v>
      </c>
      <c r="F29666">
        <v>220</v>
      </c>
      <c r="G29666" s="31">
        <v>5</v>
      </c>
      <c r="H29666" s="31">
        <v>1</v>
      </c>
    </row>
    <row r="29667" spans="1:8">
      <c r="A29667" s="32">
        <v>44539</v>
      </c>
      <c r="B29667" s="1" t="s">
        <v>18</v>
      </c>
      <c r="C29667">
        <v>15499</v>
      </c>
      <c r="D29667">
        <v>517758</v>
      </c>
      <c r="E29667" s="31">
        <v>15366</v>
      </c>
      <c r="F29667">
        <v>117</v>
      </c>
      <c r="G29667" s="31">
        <v>16</v>
      </c>
      <c r="H29667" s="31">
        <v>0</v>
      </c>
    </row>
    <row r="29668" spans="1:8">
      <c r="A29668" s="32">
        <v>44539</v>
      </c>
      <c r="B29668" s="1" t="s">
        <v>19</v>
      </c>
      <c r="C29668">
        <v>16990</v>
      </c>
      <c r="D29668">
        <v>339602</v>
      </c>
      <c r="E29668" s="31">
        <v>16717</v>
      </c>
      <c r="F29668">
        <v>176</v>
      </c>
      <c r="G29668" s="31">
        <v>97</v>
      </c>
      <c r="H29668" s="31">
        <v>2</v>
      </c>
    </row>
    <row r="29669" spans="1:8">
      <c r="A29669" s="32">
        <v>44539</v>
      </c>
      <c r="B29669" s="1" t="s">
        <v>20</v>
      </c>
      <c r="C29669">
        <v>115912</v>
      </c>
      <c r="D29669">
        <v>1605577</v>
      </c>
      <c r="E29669" s="31">
        <v>114765</v>
      </c>
      <c r="F29669">
        <v>1059</v>
      </c>
      <c r="G29669" s="31">
        <v>88</v>
      </c>
      <c r="H29669" s="31">
        <v>3</v>
      </c>
    </row>
    <row r="29670" spans="1:8">
      <c r="A29670" s="32">
        <v>44539</v>
      </c>
      <c r="B29670" s="1" t="s">
        <v>21</v>
      </c>
      <c r="C29670">
        <v>100519</v>
      </c>
      <c r="D29670">
        <v>1200344</v>
      </c>
      <c r="E29670" s="31">
        <v>99445</v>
      </c>
      <c r="F29670">
        <v>1028</v>
      </c>
      <c r="G29670" s="31">
        <v>42</v>
      </c>
      <c r="H29670" s="31">
        <v>0</v>
      </c>
    </row>
    <row r="29671" spans="1:8">
      <c r="A29671" s="32">
        <v>44539</v>
      </c>
      <c r="B29671" s="1" t="s">
        <v>22</v>
      </c>
      <c r="C29671">
        <v>382324</v>
      </c>
      <c r="D29671">
        <v>4058012</v>
      </c>
      <c r="E29671" s="31">
        <v>378987</v>
      </c>
      <c r="F29671">
        <v>3170</v>
      </c>
      <c r="G29671" s="31">
        <v>167</v>
      </c>
      <c r="H29671" s="31">
        <v>3</v>
      </c>
    </row>
    <row r="29672" spans="1:8">
      <c r="A29672" s="32">
        <v>44539</v>
      </c>
      <c r="B29672" s="1" t="s">
        <v>23</v>
      </c>
      <c r="C29672">
        <v>169371</v>
      </c>
      <c r="D29672">
        <v>1780320</v>
      </c>
      <c r="E29672" s="31">
        <v>167967</v>
      </c>
      <c r="F29672">
        <v>1315</v>
      </c>
      <c r="G29672" s="31">
        <v>89</v>
      </c>
      <c r="H29672" s="31">
        <v>0</v>
      </c>
    </row>
    <row r="29673" spans="1:8">
      <c r="A29673" s="32">
        <v>44539</v>
      </c>
      <c r="B29673" s="1" t="s">
        <v>24</v>
      </c>
      <c r="C29673">
        <v>8053</v>
      </c>
      <c r="D29673">
        <v>315629</v>
      </c>
      <c r="E29673" s="31">
        <v>7963</v>
      </c>
      <c r="F29673">
        <v>61</v>
      </c>
      <c r="G29673" s="31">
        <v>29</v>
      </c>
      <c r="H29673" s="31">
        <v>0</v>
      </c>
    </row>
    <row r="29674" spans="1:8">
      <c r="A29674" s="32">
        <v>44539</v>
      </c>
      <c r="B29674" s="1" t="s">
        <v>25</v>
      </c>
      <c r="C29674">
        <v>4868</v>
      </c>
      <c r="D29674">
        <v>128756</v>
      </c>
      <c r="E29674" s="31">
        <v>4816</v>
      </c>
      <c r="F29674">
        <v>52</v>
      </c>
      <c r="G29674" s="31">
        <v>0</v>
      </c>
      <c r="H29674" s="31">
        <v>0</v>
      </c>
    </row>
    <row r="29675" spans="1:8">
      <c r="A29675" s="32">
        <v>44539</v>
      </c>
      <c r="B29675" s="1" t="s">
        <v>26</v>
      </c>
      <c r="C29675">
        <v>7969</v>
      </c>
      <c r="D29675">
        <v>209693</v>
      </c>
      <c r="E29675" s="31">
        <v>7818</v>
      </c>
      <c r="F29675">
        <v>129</v>
      </c>
      <c r="G29675" s="31">
        <v>0</v>
      </c>
      <c r="H29675" s="31">
        <v>0</v>
      </c>
    </row>
    <row r="29676" spans="1:8">
      <c r="A29676" s="32">
        <v>44539</v>
      </c>
      <c r="B29676" s="1" t="s">
        <v>27</v>
      </c>
      <c r="C29676">
        <v>3115</v>
      </c>
      <c r="D29676">
        <v>125013</v>
      </c>
      <c r="E29676" s="31">
        <v>3077</v>
      </c>
      <c r="F29676">
        <v>38</v>
      </c>
      <c r="G29676" s="31">
        <v>0</v>
      </c>
      <c r="H29676" s="31">
        <v>0</v>
      </c>
    </row>
    <row r="29677" spans="1:8">
      <c r="A29677" s="32">
        <v>44539</v>
      </c>
      <c r="B29677" s="1" t="s">
        <v>28</v>
      </c>
      <c r="C29677">
        <v>5157</v>
      </c>
      <c r="D29677">
        <v>129682</v>
      </c>
      <c r="E29677" s="31">
        <v>5127</v>
      </c>
      <c r="F29677">
        <v>29</v>
      </c>
      <c r="G29677" s="31">
        <v>1</v>
      </c>
      <c r="H29677" s="31">
        <v>0</v>
      </c>
    </row>
    <row r="29678" spans="1:8">
      <c r="A29678" s="32">
        <v>44539</v>
      </c>
      <c r="B29678" s="1" t="s">
        <v>29</v>
      </c>
      <c r="C29678">
        <v>8891</v>
      </c>
      <c r="D29678">
        <v>357201</v>
      </c>
      <c r="E29678" s="31">
        <v>8842</v>
      </c>
      <c r="F29678">
        <v>97</v>
      </c>
      <c r="G29678" s="31">
        <v>8</v>
      </c>
      <c r="H29678" s="31">
        <v>0</v>
      </c>
    </row>
    <row r="29679" spans="1:8">
      <c r="A29679" s="32">
        <v>44539</v>
      </c>
      <c r="B29679" s="1" t="s">
        <v>30</v>
      </c>
      <c r="C29679">
        <v>19263</v>
      </c>
      <c r="D29679">
        <v>459912</v>
      </c>
      <c r="E29679" s="31">
        <v>19040</v>
      </c>
      <c r="F29679">
        <v>218</v>
      </c>
      <c r="G29679" s="31">
        <v>3</v>
      </c>
      <c r="H29679" s="31">
        <v>0</v>
      </c>
    </row>
    <row r="29680" spans="1:8">
      <c r="A29680" s="32">
        <v>44539</v>
      </c>
      <c r="B29680" s="1" t="s">
        <v>31</v>
      </c>
      <c r="C29680">
        <v>26836</v>
      </c>
      <c r="D29680">
        <v>704167</v>
      </c>
      <c r="E29680" s="31">
        <v>26569</v>
      </c>
      <c r="F29680">
        <v>209</v>
      </c>
      <c r="G29680" s="31">
        <v>41</v>
      </c>
      <c r="H29680" s="31">
        <v>0</v>
      </c>
    </row>
    <row r="29681" spans="1:8">
      <c r="A29681" s="32">
        <v>44539</v>
      </c>
      <c r="B29681" s="1" t="s">
        <v>32</v>
      </c>
      <c r="C29681">
        <v>106633</v>
      </c>
      <c r="D29681">
        <v>1471070</v>
      </c>
      <c r="E29681" s="31">
        <v>105429</v>
      </c>
      <c r="F29681">
        <v>1161</v>
      </c>
      <c r="G29681" s="31">
        <v>43</v>
      </c>
      <c r="H29681" s="31">
        <v>0</v>
      </c>
    </row>
    <row r="29682" spans="1:8">
      <c r="A29682" s="32">
        <v>44539</v>
      </c>
      <c r="B29682" s="1" t="s">
        <v>33</v>
      </c>
      <c r="C29682">
        <v>14817</v>
      </c>
      <c r="D29682">
        <v>261535</v>
      </c>
      <c r="E29682" s="31">
        <v>14980</v>
      </c>
      <c r="F29682">
        <v>163</v>
      </c>
      <c r="G29682" s="31">
        <v>1</v>
      </c>
      <c r="H29682" s="31">
        <v>0</v>
      </c>
    </row>
    <row r="29683" spans="1:8">
      <c r="A29683" s="32">
        <v>44539</v>
      </c>
      <c r="B29683" s="1" t="s">
        <v>34</v>
      </c>
      <c r="C29683">
        <v>12438</v>
      </c>
      <c r="D29683">
        <v>288272</v>
      </c>
      <c r="E29683" s="31">
        <v>12327</v>
      </c>
      <c r="F29683">
        <v>104</v>
      </c>
      <c r="G29683" s="31">
        <v>7</v>
      </c>
      <c r="H29683" s="31">
        <v>0</v>
      </c>
    </row>
    <row r="29684" spans="1:8">
      <c r="A29684" s="32">
        <v>44539</v>
      </c>
      <c r="B29684" s="1" t="s">
        <v>35</v>
      </c>
      <c r="C29684">
        <v>35999</v>
      </c>
      <c r="D29684">
        <v>460535</v>
      </c>
      <c r="E29684" s="31">
        <v>35692</v>
      </c>
      <c r="F29684">
        <v>291</v>
      </c>
      <c r="G29684" s="31">
        <v>12</v>
      </c>
      <c r="H29684" s="31">
        <v>1</v>
      </c>
    </row>
    <row r="29685" spans="1:8">
      <c r="A29685" s="32">
        <v>44539</v>
      </c>
      <c r="B29685" s="1" t="s">
        <v>36</v>
      </c>
      <c r="C29685">
        <v>203254</v>
      </c>
      <c r="D29685">
        <v>4088168</v>
      </c>
      <c r="E29685" s="31">
        <v>200077</v>
      </c>
      <c r="F29685">
        <v>3064</v>
      </c>
      <c r="G29685" s="31">
        <v>113</v>
      </c>
      <c r="H29685" s="31">
        <v>9</v>
      </c>
    </row>
    <row r="29686" spans="1:8">
      <c r="A29686" s="32">
        <v>44539</v>
      </c>
      <c r="B29686" s="1" t="s">
        <v>37</v>
      </c>
      <c r="C29686">
        <v>78729</v>
      </c>
      <c r="D29686">
        <v>837809</v>
      </c>
      <c r="E29686" s="31">
        <v>77268</v>
      </c>
      <c r="F29686">
        <v>1397</v>
      </c>
      <c r="G29686" s="31">
        <v>64</v>
      </c>
      <c r="H29686" s="31">
        <v>3</v>
      </c>
    </row>
    <row r="29687" spans="1:8">
      <c r="A29687" s="32">
        <v>44539</v>
      </c>
      <c r="B29687" s="1" t="s">
        <v>38</v>
      </c>
      <c r="C29687">
        <v>15936</v>
      </c>
      <c r="D29687">
        <v>275956</v>
      </c>
      <c r="E29687" s="31">
        <v>15784</v>
      </c>
      <c r="F29687">
        <v>149</v>
      </c>
      <c r="G29687" s="31">
        <v>3</v>
      </c>
      <c r="H29687" s="31">
        <v>0</v>
      </c>
    </row>
    <row r="29688" spans="1:8">
      <c r="A29688" s="32">
        <v>44539</v>
      </c>
      <c r="B29688" s="1" t="s">
        <v>39</v>
      </c>
      <c r="C29688">
        <v>5303</v>
      </c>
      <c r="D29688">
        <v>67823</v>
      </c>
      <c r="E29688" s="31">
        <v>5136</v>
      </c>
      <c r="F29688">
        <v>62</v>
      </c>
      <c r="G29688" s="31">
        <v>0</v>
      </c>
      <c r="H29688" s="31">
        <v>0</v>
      </c>
    </row>
    <row r="29689" spans="1:8">
      <c r="A29689" s="32">
        <v>44539</v>
      </c>
      <c r="B29689" s="1" t="s">
        <v>40</v>
      </c>
      <c r="C29689">
        <v>1669</v>
      </c>
      <c r="D29689">
        <v>164874</v>
      </c>
      <c r="E29689" s="31">
        <v>1639</v>
      </c>
      <c r="F29689">
        <v>5</v>
      </c>
      <c r="G29689" s="31">
        <v>0</v>
      </c>
      <c r="H29689" s="31">
        <v>0</v>
      </c>
    </row>
    <row r="29690" spans="1:8">
      <c r="A29690" s="32">
        <v>44539</v>
      </c>
      <c r="B29690" s="1" t="s">
        <v>41</v>
      </c>
      <c r="C29690">
        <v>1733</v>
      </c>
      <c r="D29690">
        <v>62794</v>
      </c>
      <c r="E29690" s="31">
        <v>1728</v>
      </c>
      <c r="F29690">
        <v>5</v>
      </c>
      <c r="G29690" s="31">
        <v>0</v>
      </c>
      <c r="H29690" s="31">
        <v>0</v>
      </c>
    </row>
    <row r="29691" spans="1:8">
      <c r="A29691" s="32">
        <v>44539</v>
      </c>
      <c r="B29691" s="1" t="s">
        <v>42</v>
      </c>
      <c r="C29691">
        <v>15547</v>
      </c>
      <c r="D29691">
        <v>302178</v>
      </c>
      <c r="E29691" s="31">
        <v>15379</v>
      </c>
      <c r="F29691">
        <v>136</v>
      </c>
      <c r="G29691" s="31">
        <v>27</v>
      </c>
      <c r="H29691" s="31">
        <v>1</v>
      </c>
    </row>
    <row r="29692" spans="1:8">
      <c r="A29692" s="32">
        <v>44539</v>
      </c>
      <c r="B29692" s="1" t="s">
        <v>43</v>
      </c>
      <c r="C29692">
        <v>22175</v>
      </c>
      <c r="D29692">
        <v>967782</v>
      </c>
      <c r="E29692" s="31">
        <v>21969</v>
      </c>
      <c r="F29692">
        <v>202</v>
      </c>
      <c r="G29692" s="31">
        <v>4</v>
      </c>
      <c r="H29692" s="31">
        <v>0</v>
      </c>
    </row>
    <row r="29693" spans="1:8">
      <c r="A29693" s="32">
        <v>44539</v>
      </c>
      <c r="B29693" s="1" t="s">
        <v>44</v>
      </c>
      <c r="C29693">
        <v>5792</v>
      </c>
      <c r="D29693">
        <v>208959</v>
      </c>
      <c r="E29693" s="31">
        <v>5699</v>
      </c>
      <c r="F29693">
        <v>93</v>
      </c>
      <c r="G29693" s="31">
        <v>0</v>
      </c>
      <c r="H29693" s="31">
        <v>0</v>
      </c>
    </row>
    <row r="29694" spans="1:8">
      <c r="A29694" s="32">
        <v>44539</v>
      </c>
      <c r="B29694" s="1" t="s">
        <v>45</v>
      </c>
      <c r="C29694">
        <v>3291</v>
      </c>
      <c r="D29694">
        <v>114283</v>
      </c>
      <c r="E29694" s="31">
        <v>3225</v>
      </c>
      <c r="F29694">
        <v>66</v>
      </c>
      <c r="G29694" s="31">
        <v>0</v>
      </c>
      <c r="H29694" s="31">
        <v>0</v>
      </c>
    </row>
    <row r="29695" spans="1:8">
      <c r="A29695" s="32">
        <v>44539</v>
      </c>
      <c r="B29695" s="1" t="s">
        <v>46</v>
      </c>
      <c r="C29695">
        <v>4705</v>
      </c>
      <c r="D29695">
        <v>141946</v>
      </c>
      <c r="E29695" s="31">
        <v>4666</v>
      </c>
      <c r="F29695">
        <v>38</v>
      </c>
      <c r="G29695" s="31">
        <v>0</v>
      </c>
      <c r="H29695" s="31">
        <v>0</v>
      </c>
    </row>
    <row r="29696" spans="1:8">
      <c r="A29696" s="32">
        <v>44539</v>
      </c>
      <c r="B29696" s="1" t="s">
        <v>47</v>
      </c>
      <c r="C29696">
        <v>5412</v>
      </c>
      <c r="D29696">
        <v>169214</v>
      </c>
      <c r="E29696" s="31">
        <v>5330</v>
      </c>
      <c r="F29696">
        <v>82</v>
      </c>
      <c r="G29696" s="31">
        <v>0</v>
      </c>
      <c r="H29696" s="31">
        <v>0</v>
      </c>
    </row>
    <row r="29697" spans="1:8">
      <c r="A29697" s="32">
        <v>44539</v>
      </c>
      <c r="B29697" s="1" t="s">
        <v>48</v>
      </c>
      <c r="C29697">
        <v>4167</v>
      </c>
      <c r="D29697">
        <v>105447</v>
      </c>
      <c r="E29697" s="31">
        <v>4134</v>
      </c>
      <c r="F29697">
        <v>33</v>
      </c>
      <c r="G29697" s="31">
        <v>0</v>
      </c>
      <c r="H29697" s="31">
        <v>0</v>
      </c>
    </row>
    <row r="29698" spans="1:8">
      <c r="A29698" s="32">
        <v>44539</v>
      </c>
      <c r="B29698" s="1" t="s">
        <v>49</v>
      </c>
      <c r="C29698">
        <v>74661</v>
      </c>
      <c r="D29698">
        <v>1393058</v>
      </c>
      <c r="E29698" s="31">
        <v>73987</v>
      </c>
      <c r="F29698">
        <v>625</v>
      </c>
      <c r="G29698" s="31">
        <v>43</v>
      </c>
      <c r="H29698" s="31">
        <v>3</v>
      </c>
    </row>
    <row r="29699" spans="1:8">
      <c r="A29699" s="32">
        <v>44539</v>
      </c>
      <c r="B29699" s="1" t="s">
        <v>50</v>
      </c>
      <c r="C29699">
        <v>5866</v>
      </c>
      <c r="D29699">
        <v>117241</v>
      </c>
      <c r="E29699" s="31">
        <v>5891</v>
      </c>
      <c r="F29699">
        <v>30</v>
      </c>
      <c r="G29699" s="31">
        <v>0</v>
      </c>
      <c r="H29699" s="31">
        <v>0</v>
      </c>
    </row>
    <row r="29700" spans="1:8">
      <c r="A29700" s="32">
        <v>44539</v>
      </c>
      <c r="B29700" s="1" t="s">
        <v>51</v>
      </c>
      <c r="C29700">
        <v>6119</v>
      </c>
      <c r="D29700">
        <v>198785</v>
      </c>
      <c r="E29700" s="31">
        <v>6046</v>
      </c>
      <c r="F29700">
        <v>73</v>
      </c>
      <c r="G29700" s="31">
        <v>0</v>
      </c>
      <c r="H29700" s="31">
        <v>0</v>
      </c>
    </row>
    <row r="29701" spans="1:8">
      <c r="A29701" s="32">
        <v>44539</v>
      </c>
      <c r="B29701" s="1" t="s">
        <v>52</v>
      </c>
      <c r="C29701">
        <v>14395</v>
      </c>
      <c r="D29701">
        <v>124772</v>
      </c>
      <c r="E29701" s="31">
        <v>14259</v>
      </c>
      <c r="F29701">
        <v>136</v>
      </c>
      <c r="G29701" s="31">
        <v>0</v>
      </c>
      <c r="H29701" s="31">
        <v>0</v>
      </c>
    </row>
    <row r="29702" spans="1:8">
      <c r="A29702" s="32">
        <v>44539</v>
      </c>
      <c r="B29702" s="1" t="s">
        <v>53</v>
      </c>
      <c r="C29702">
        <v>8187</v>
      </c>
      <c r="D29702">
        <v>297487</v>
      </c>
      <c r="E29702" s="31">
        <v>8103</v>
      </c>
      <c r="F29702">
        <v>84</v>
      </c>
      <c r="G29702" s="31">
        <v>0</v>
      </c>
      <c r="H29702" s="31">
        <v>0</v>
      </c>
    </row>
    <row r="29703" spans="1:8">
      <c r="A29703" s="32">
        <v>44539</v>
      </c>
      <c r="B29703" s="1" t="s">
        <v>54</v>
      </c>
      <c r="C29703">
        <v>6153</v>
      </c>
      <c r="D29703">
        <v>73121</v>
      </c>
      <c r="E29703" s="31">
        <v>6094</v>
      </c>
      <c r="F29703">
        <v>41</v>
      </c>
      <c r="G29703" s="31">
        <v>2</v>
      </c>
      <c r="H29703" s="31">
        <v>0</v>
      </c>
    </row>
    <row r="29704" spans="1:8">
      <c r="A29704" s="32">
        <v>44539</v>
      </c>
      <c r="B29704" s="1" t="s">
        <v>55</v>
      </c>
      <c r="C29704">
        <v>9103</v>
      </c>
      <c r="D29704">
        <v>175084</v>
      </c>
      <c r="E29704" s="31">
        <v>9037</v>
      </c>
      <c r="F29704">
        <v>66</v>
      </c>
      <c r="G29704" s="31">
        <v>0</v>
      </c>
      <c r="H29704" s="31">
        <v>0</v>
      </c>
    </row>
    <row r="29705" spans="1:8">
      <c r="A29705" s="32">
        <v>44539</v>
      </c>
      <c r="B29705" s="1" t="s">
        <v>56</v>
      </c>
      <c r="C29705">
        <v>50340</v>
      </c>
      <c r="D29705">
        <v>427521</v>
      </c>
      <c r="E29705" s="31">
        <v>49924</v>
      </c>
      <c r="F29705">
        <v>398</v>
      </c>
      <c r="G29705" s="31">
        <v>24</v>
      </c>
      <c r="H29705" s="31">
        <v>0</v>
      </c>
    </row>
    <row r="29706" spans="1:8">
      <c r="A29706" s="32">
        <v>44540</v>
      </c>
      <c r="B29706" s="1" t="s">
        <v>7</v>
      </c>
      <c r="C29706">
        <v>61191</v>
      </c>
      <c r="D29706">
        <v>1237491</v>
      </c>
      <c r="E29706" s="31">
        <v>59653</v>
      </c>
      <c r="F29706">
        <v>1473</v>
      </c>
      <c r="G29706" s="31">
        <v>76</v>
      </c>
      <c r="H29706" s="31">
        <v>1</v>
      </c>
    </row>
    <row r="29707" spans="1:8">
      <c r="A29707" s="32">
        <v>44540</v>
      </c>
      <c r="B29707" s="1" t="s">
        <v>11</v>
      </c>
      <c r="C29707">
        <v>5900</v>
      </c>
      <c r="D29707">
        <v>101968</v>
      </c>
      <c r="E29707" s="31">
        <v>5859</v>
      </c>
      <c r="F29707">
        <v>38</v>
      </c>
      <c r="G29707" s="31">
        <v>3</v>
      </c>
      <c r="H29707" s="31">
        <v>0</v>
      </c>
    </row>
    <row r="29708" spans="1:8">
      <c r="A29708" s="32">
        <v>44540</v>
      </c>
      <c r="B29708" s="1" t="s">
        <v>12</v>
      </c>
      <c r="C29708">
        <v>3487</v>
      </c>
      <c r="D29708">
        <v>133264</v>
      </c>
      <c r="E29708" s="31">
        <v>3434</v>
      </c>
      <c r="F29708">
        <v>53</v>
      </c>
      <c r="G29708" s="31">
        <v>0</v>
      </c>
      <c r="H29708" s="31">
        <v>0</v>
      </c>
    </row>
    <row r="29709" spans="1:8">
      <c r="A29709" s="32">
        <v>44540</v>
      </c>
      <c r="B29709" s="1" t="s">
        <v>13</v>
      </c>
      <c r="C29709">
        <v>16286</v>
      </c>
      <c r="D29709">
        <v>260510</v>
      </c>
      <c r="E29709" s="31">
        <v>16165</v>
      </c>
      <c r="F29709">
        <v>118</v>
      </c>
      <c r="G29709" s="31">
        <v>3</v>
      </c>
      <c r="H29709" s="31">
        <v>0</v>
      </c>
    </row>
    <row r="29710" spans="1:8">
      <c r="A29710" s="32">
        <v>44540</v>
      </c>
      <c r="B29710" s="1" t="s">
        <v>14</v>
      </c>
      <c r="C29710">
        <v>1934</v>
      </c>
      <c r="D29710">
        <v>27521</v>
      </c>
      <c r="E29710" s="31">
        <v>1901</v>
      </c>
      <c r="F29710">
        <v>27</v>
      </c>
      <c r="G29710" s="31">
        <v>6</v>
      </c>
      <c r="H29710" s="31">
        <v>0</v>
      </c>
    </row>
    <row r="29711" spans="1:8">
      <c r="A29711" s="32">
        <v>44540</v>
      </c>
      <c r="B29711" s="1" t="s">
        <v>15</v>
      </c>
      <c r="C29711">
        <v>3604</v>
      </c>
      <c r="D29711">
        <v>111791</v>
      </c>
      <c r="E29711" s="31">
        <v>3525</v>
      </c>
      <c r="F29711">
        <v>56</v>
      </c>
      <c r="G29711" s="31">
        <v>23</v>
      </c>
      <c r="H29711" s="31">
        <v>0</v>
      </c>
    </row>
    <row r="29712" spans="1:8">
      <c r="A29712" s="32">
        <v>44540</v>
      </c>
      <c r="B29712" s="1" t="s">
        <v>16</v>
      </c>
      <c r="C29712">
        <v>9493</v>
      </c>
      <c r="D29712">
        <v>458586</v>
      </c>
      <c r="E29712" s="31">
        <v>9311</v>
      </c>
      <c r="F29712">
        <v>176</v>
      </c>
      <c r="G29712" s="31">
        <v>6</v>
      </c>
      <c r="H29712" s="31">
        <v>0</v>
      </c>
    </row>
    <row r="29713" spans="1:8">
      <c r="A29713" s="32">
        <v>44540</v>
      </c>
      <c r="B29713" s="1" t="s">
        <v>17</v>
      </c>
      <c r="C29713">
        <v>24458</v>
      </c>
      <c r="D29713">
        <v>40561</v>
      </c>
      <c r="E29713" s="31">
        <v>24230</v>
      </c>
      <c r="F29713">
        <v>220</v>
      </c>
      <c r="G29713" s="31">
        <v>8</v>
      </c>
      <c r="H29713" s="31">
        <v>1</v>
      </c>
    </row>
    <row r="29714" spans="1:8">
      <c r="A29714" s="32">
        <v>44540</v>
      </c>
      <c r="B29714" s="1" t="s">
        <v>18</v>
      </c>
      <c r="C29714">
        <v>15501</v>
      </c>
      <c r="D29714">
        <v>518288</v>
      </c>
      <c r="E29714" s="31">
        <v>15366</v>
      </c>
      <c r="F29714">
        <v>117</v>
      </c>
      <c r="G29714" s="31">
        <v>18</v>
      </c>
      <c r="H29714" s="31">
        <v>0</v>
      </c>
    </row>
    <row r="29715" spans="1:8">
      <c r="A29715" s="32">
        <v>44540</v>
      </c>
      <c r="B29715" s="1" t="s">
        <v>19</v>
      </c>
      <c r="C29715">
        <v>17002</v>
      </c>
      <c r="D29715">
        <v>340456</v>
      </c>
      <c r="E29715" s="31">
        <v>16731</v>
      </c>
      <c r="F29715">
        <v>176</v>
      </c>
      <c r="G29715" s="31">
        <v>95</v>
      </c>
      <c r="H29715" s="31">
        <v>2</v>
      </c>
    </row>
    <row r="29716" spans="1:8">
      <c r="A29716" s="32">
        <v>44540</v>
      </c>
      <c r="B29716" s="1" t="s">
        <v>20</v>
      </c>
      <c r="C29716">
        <v>115915</v>
      </c>
      <c r="D29716">
        <v>1608073</v>
      </c>
      <c r="E29716" s="31">
        <v>114774</v>
      </c>
      <c r="F29716">
        <v>1059</v>
      </c>
      <c r="G29716" s="31">
        <v>82</v>
      </c>
      <c r="H29716" s="31">
        <v>3</v>
      </c>
    </row>
    <row r="29717" spans="1:8">
      <c r="A29717" s="32">
        <v>44540</v>
      </c>
      <c r="B29717" s="1" t="s">
        <v>21</v>
      </c>
      <c r="C29717">
        <v>100525</v>
      </c>
      <c r="D29717">
        <v>1203222</v>
      </c>
      <c r="E29717" s="31">
        <v>99448</v>
      </c>
      <c r="F29717">
        <v>1028</v>
      </c>
      <c r="G29717" s="31">
        <v>43</v>
      </c>
      <c r="H29717" s="31">
        <v>0</v>
      </c>
    </row>
    <row r="29718" spans="1:8">
      <c r="A29718" s="32">
        <v>44540</v>
      </c>
      <c r="B29718" s="1" t="s">
        <v>22</v>
      </c>
      <c r="C29718">
        <v>382349</v>
      </c>
      <c r="D29718">
        <v>4064717</v>
      </c>
      <c r="E29718" s="31">
        <v>379013</v>
      </c>
      <c r="F29718">
        <v>3170</v>
      </c>
      <c r="G29718" s="31">
        <v>166</v>
      </c>
      <c r="H29718" s="31">
        <v>3</v>
      </c>
    </row>
    <row r="29719" spans="1:8">
      <c r="A29719" s="32">
        <v>44540</v>
      </c>
      <c r="B29719" s="1" t="s">
        <v>23</v>
      </c>
      <c r="C29719">
        <v>169389</v>
      </c>
      <c r="D29719">
        <v>1783580</v>
      </c>
      <c r="E29719" s="31">
        <v>167974</v>
      </c>
      <c r="F29719">
        <v>1315</v>
      </c>
      <c r="G29719" s="31">
        <v>100</v>
      </c>
      <c r="H29719" s="31">
        <v>0</v>
      </c>
    </row>
    <row r="29720" spans="1:8">
      <c r="A29720" s="32">
        <v>44540</v>
      </c>
      <c r="B29720" s="1" t="s">
        <v>24</v>
      </c>
      <c r="C29720">
        <v>8069</v>
      </c>
      <c r="D29720">
        <v>316266</v>
      </c>
      <c r="E29720" s="31">
        <v>7963</v>
      </c>
      <c r="F29720">
        <v>61</v>
      </c>
      <c r="G29720" s="31">
        <v>45</v>
      </c>
      <c r="H29720" s="31">
        <v>0</v>
      </c>
    </row>
    <row r="29721" spans="1:8">
      <c r="A29721" s="32">
        <v>44540</v>
      </c>
      <c r="B29721" s="1" t="s">
        <v>25</v>
      </c>
      <c r="C29721">
        <v>4868</v>
      </c>
      <c r="D29721">
        <v>128968</v>
      </c>
      <c r="E29721" s="31">
        <v>4816</v>
      </c>
      <c r="F29721">
        <v>52</v>
      </c>
      <c r="G29721" s="31">
        <v>0</v>
      </c>
      <c r="H29721" s="31">
        <v>0</v>
      </c>
    </row>
    <row r="29722" spans="1:8">
      <c r="A29722" s="32">
        <v>44540</v>
      </c>
      <c r="B29722" s="1" t="s">
        <v>26</v>
      </c>
      <c r="C29722">
        <v>7969</v>
      </c>
      <c r="D29722">
        <v>210082</v>
      </c>
      <c r="E29722" s="31">
        <v>7818</v>
      </c>
      <c r="F29722">
        <v>129</v>
      </c>
      <c r="G29722" s="31">
        <v>0</v>
      </c>
      <c r="H29722" s="31">
        <v>0</v>
      </c>
    </row>
    <row r="29723" spans="1:8">
      <c r="A29723" s="32">
        <v>44540</v>
      </c>
      <c r="B29723" s="1" t="s">
        <v>27</v>
      </c>
      <c r="C29723">
        <v>3115</v>
      </c>
      <c r="D29723">
        <v>125073</v>
      </c>
      <c r="E29723" s="31">
        <v>3077</v>
      </c>
      <c r="F29723">
        <v>38</v>
      </c>
      <c r="G29723" s="31">
        <v>0</v>
      </c>
      <c r="H29723" s="31">
        <v>0</v>
      </c>
    </row>
    <row r="29724" spans="1:8">
      <c r="A29724" s="32">
        <v>44540</v>
      </c>
      <c r="B29724" s="1" t="s">
        <v>28</v>
      </c>
      <c r="C29724">
        <v>5157</v>
      </c>
      <c r="D29724">
        <v>131552</v>
      </c>
      <c r="E29724" s="31">
        <v>5127</v>
      </c>
      <c r="F29724">
        <v>29</v>
      </c>
      <c r="G29724" s="31">
        <v>1</v>
      </c>
      <c r="H29724" s="31">
        <v>0</v>
      </c>
    </row>
    <row r="29725" spans="1:8">
      <c r="A29725" s="32">
        <v>44540</v>
      </c>
      <c r="B29725" s="1" t="s">
        <v>29</v>
      </c>
      <c r="C29725">
        <v>8892</v>
      </c>
      <c r="D29725">
        <v>357654</v>
      </c>
      <c r="E29725" s="31">
        <v>8843</v>
      </c>
      <c r="F29725">
        <v>97</v>
      </c>
      <c r="G29725" s="31">
        <v>8</v>
      </c>
      <c r="H29725" s="31">
        <v>0</v>
      </c>
    </row>
    <row r="29726" spans="1:8">
      <c r="A29726" s="32">
        <v>44540</v>
      </c>
      <c r="B29726" s="1" t="s">
        <v>30</v>
      </c>
      <c r="C29726">
        <v>19265</v>
      </c>
      <c r="D29726">
        <v>460734</v>
      </c>
      <c r="E29726" s="31">
        <v>19040</v>
      </c>
      <c r="F29726">
        <v>218</v>
      </c>
      <c r="G29726" s="31">
        <v>5</v>
      </c>
      <c r="H29726" s="31">
        <v>0</v>
      </c>
    </row>
    <row r="29727" spans="1:8">
      <c r="A29727" s="32">
        <v>44540</v>
      </c>
      <c r="B29727" s="1" t="s">
        <v>31</v>
      </c>
      <c r="C29727">
        <v>26846</v>
      </c>
      <c r="D29727">
        <v>705572</v>
      </c>
      <c r="E29727" s="31">
        <v>26584</v>
      </c>
      <c r="F29727">
        <v>209</v>
      </c>
      <c r="G29727" s="31">
        <v>46</v>
      </c>
      <c r="H29727" s="31">
        <v>0</v>
      </c>
    </row>
    <row r="29728" spans="1:8">
      <c r="A29728" s="32">
        <v>44540</v>
      </c>
      <c r="B29728" s="1" t="s">
        <v>32</v>
      </c>
      <c r="C29728">
        <v>106642</v>
      </c>
      <c r="D29728">
        <v>1473693</v>
      </c>
      <c r="E29728" s="31">
        <v>105432</v>
      </c>
      <c r="F29728">
        <v>1161</v>
      </c>
      <c r="G29728" s="31">
        <v>49</v>
      </c>
      <c r="H29728" s="31">
        <v>0</v>
      </c>
    </row>
    <row r="29729" spans="1:8">
      <c r="A29729" s="32">
        <v>44540</v>
      </c>
      <c r="B29729" s="1" t="s">
        <v>33</v>
      </c>
      <c r="C29729">
        <v>14817</v>
      </c>
      <c r="D29729">
        <v>264874</v>
      </c>
      <c r="E29729" s="31">
        <v>14980</v>
      </c>
      <c r="F29729">
        <v>163</v>
      </c>
      <c r="G29729" s="31">
        <v>1</v>
      </c>
      <c r="H29729" s="31">
        <v>0</v>
      </c>
    </row>
    <row r="29730" spans="1:8">
      <c r="A29730" s="32">
        <v>44540</v>
      </c>
      <c r="B29730" s="1" t="s">
        <v>34</v>
      </c>
      <c r="C29730">
        <v>12439</v>
      </c>
      <c r="D29730">
        <v>289315</v>
      </c>
      <c r="E29730" s="31">
        <v>12327</v>
      </c>
      <c r="F29730">
        <v>104</v>
      </c>
      <c r="G29730" s="31">
        <v>8</v>
      </c>
      <c r="H29730" s="31">
        <v>0</v>
      </c>
    </row>
    <row r="29731" spans="1:8">
      <c r="A29731" s="32">
        <v>44540</v>
      </c>
      <c r="B29731" s="1" t="s">
        <v>35</v>
      </c>
      <c r="C29731">
        <v>36003</v>
      </c>
      <c r="D29731">
        <v>461217</v>
      </c>
      <c r="E29731" s="31">
        <v>35695</v>
      </c>
      <c r="F29731">
        <v>291</v>
      </c>
      <c r="G29731" s="31">
        <v>13</v>
      </c>
      <c r="H29731" s="31">
        <v>1</v>
      </c>
    </row>
    <row r="29732" spans="1:8">
      <c r="A29732" s="32">
        <v>44540</v>
      </c>
      <c r="B29732" s="1" t="s">
        <v>36</v>
      </c>
      <c r="C29732">
        <v>203259</v>
      </c>
      <c r="D29732">
        <v>4102545</v>
      </c>
      <c r="E29732" s="31">
        <v>200086</v>
      </c>
      <c r="F29732">
        <v>3064</v>
      </c>
      <c r="G29732" s="31">
        <v>109</v>
      </c>
      <c r="H29732" s="31">
        <v>9</v>
      </c>
    </row>
    <row r="29733" spans="1:8">
      <c r="A29733" s="32">
        <v>44540</v>
      </c>
      <c r="B29733" s="1" t="s">
        <v>37</v>
      </c>
      <c r="C29733">
        <v>78733</v>
      </c>
      <c r="D29733">
        <v>839580</v>
      </c>
      <c r="E29733" s="31">
        <v>77273</v>
      </c>
      <c r="F29733">
        <v>1398</v>
      </c>
      <c r="G29733" s="31">
        <v>63</v>
      </c>
      <c r="H29733" s="31">
        <v>2</v>
      </c>
    </row>
    <row r="29734" spans="1:8">
      <c r="A29734" s="32">
        <v>44540</v>
      </c>
      <c r="B29734" s="1" t="s">
        <v>38</v>
      </c>
      <c r="C29734">
        <v>15936</v>
      </c>
      <c r="D29734">
        <v>276255</v>
      </c>
      <c r="E29734" s="31">
        <v>15784</v>
      </c>
      <c r="F29734">
        <v>149</v>
      </c>
      <c r="G29734" s="31">
        <v>3</v>
      </c>
      <c r="H29734" s="31">
        <v>0</v>
      </c>
    </row>
    <row r="29735" spans="1:8">
      <c r="A29735" s="32">
        <v>44540</v>
      </c>
      <c r="B29735" s="1" t="s">
        <v>39</v>
      </c>
      <c r="C29735">
        <v>5303</v>
      </c>
      <c r="D29735">
        <v>67903</v>
      </c>
      <c r="E29735" s="31">
        <v>5136</v>
      </c>
      <c r="F29735">
        <v>62</v>
      </c>
      <c r="G29735" s="31">
        <v>0</v>
      </c>
      <c r="H29735" s="31">
        <v>0</v>
      </c>
    </row>
    <row r="29736" spans="1:8">
      <c r="A29736" s="32">
        <v>44540</v>
      </c>
      <c r="B29736" s="1" t="s">
        <v>40</v>
      </c>
      <c r="C29736">
        <v>1669</v>
      </c>
      <c r="D29736">
        <v>165097</v>
      </c>
      <c r="E29736" s="31">
        <v>1639</v>
      </c>
      <c r="F29736">
        <v>5</v>
      </c>
      <c r="G29736" s="31">
        <v>0</v>
      </c>
      <c r="H29736" s="31">
        <v>0</v>
      </c>
    </row>
    <row r="29737" spans="1:8">
      <c r="A29737" s="32">
        <v>44540</v>
      </c>
      <c r="B29737" s="1" t="s">
        <v>41</v>
      </c>
      <c r="C29737">
        <v>1733</v>
      </c>
      <c r="D29737">
        <v>62794</v>
      </c>
      <c r="E29737" s="31">
        <v>1728</v>
      </c>
      <c r="F29737">
        <v>5</v>
      </c>
      <c r="G29737" s="31">
        <v>0</v>
      </c>
      <c r="H29737" s="31">
        <v>0</v>
      </c>
    </row>
    <row r="29738" spans="1:8">
      <c r="A29738" s="32">
        <v>44540</v>
      </c>
      <c r="B29738" s="1" t="s">
        <v>42</v>
      </c>
      <c r="C29738">
        <v>15547</v>
      </c>
      <c r="D29738">
        <v>305825</v>
      </c>
      <c r="E29738" s="31">
        <v>15404</v>
      </c>
      <c r="F29738">
        <v>136</v>
      </c>
      <c r="G29738" s="31">
        <v>6</v>
      </c>
      <c r="H29738" s="31">
        <v>1</v>
      </c>
    </row>
    <row r="29739" spans="1:8">
      <c r="A29739" s="32">
        <v>44540</v>
      </c>
      <c r="B29739" s="1" t="s">
        <v>43</v>
      </c>
      <c r="C29739">
        <v>22175</v>
      </c>
      <c r="D29739">
        <v>969254</v>
      </c>
      <c r="E29739" s="31">
        <v>21970</v>
      </c>
      <c r="F29739">
        <v>202</v>
      </c>
      <c r="G29739" s="31">
        <v>3</v>
      </c>
      <c r="H29739" s="31">
        <v>0</v>
      </c>
    </row>
    <row r="29740" spans="1:8">
      <c r="A29740" s="32">
        <v>44540</v>
      </c>
      <c r="B29740" s="1" t="s">
        <v>44</v>
      </c>
      <c r="C29740">
        <v>5793</v>
      </c>
      <c r="D29740">
        <v>208959</v>
      </c>
      <c r="E29740" s="31">
        <v>5699</v>
      </c>
      <c r="F29740">
        <v>93</v>
      </c>
      <c r="G29740" s="31">
        <v>1</v>
      </c>
      <c r="H29740" s="31">
        <v>0</v>
      </c>
    </row>
    <row r="29741" spans="1:8">
      <c r="A29741" s="32">
        <v>44540</v>
      </c>
      <c r="B29741" s="1" t="s">
        <v>45</v>
      </c>
      <c r="C29741">
        <v>3291</v>
      </c>
      <c r="D29741">
        <v>114442</v>
      </c>
      <c r="E29741" s="31">
        <v>3225</v>
      </c>
      <c r="F29741">
        <v>66</v>
      </c>
      <c r="G29741" s="31">
        <v>0</v>
      </c>
      <c r="H29741" s="31">
        <v>0</v>
      </c>
    </row>
    <row r="29742" spans="1:8">
      <c r="A29742" s="32">
        <v>44540</v>
      </c>
      <c r="B29742" s="1" t="s">
        <v>46</v>
      </c>
      <c r="C29742">
        <v>4705</v>
      </c>
      <c r="D29742">
        <v>142207</v>
      </c>
      <c r="E29742" s="31">
        <v>4666</v>
      </c>
      <c r="F29742">
        <v>38</v>
      </c>
      <c r="G29742" s="31">
        <v>0</v>
      </c>
      <c r="H29742" s="31">
        <v>0</v>
      </c>
    </row>
    <row r="29743" spans="1:8">
      <c r="A29743" s="32">
        <v>44540</v>
      </c>
      <c r="B29743" s="1" t="s">
        <v>47</v>
      </c>
      <c r="C29743">
        <v>5412</v>
      </c>
      <c r="D29743">
        <v>170769</v>
      </c>
      <c r="E29743" s="31">
        <v>5330</v>
      </c>
      <c r="F29743">
        <v>82</v>
      </c>
      <c r="G29743" s="31">
        <v>0</v>
      </c>
      <c r="H29743" s="31">
        <v>0</v>
      </c>
    </row>
    <row r="29744" spans="1:8">
      <c r="A29744" s="32">
        <v>44540</v>
      </c>
      <c r="B29744" s="1" t="s">
        <v>48</v>
      </c>
      <c r="C29744">
        <v>4167</v>
      </c>
      <c r="D29744">
        <v>105447</v>
      </c>
      <c r="E29744" s="31">
        <v>4134</v>
      </c>
      <c r="F29744">
        <v>33</v>
      </c>
      <c r="G29744" s="31">
        <v>0</v>
      </c>
      <c r="H29744" s="31">
        <v>0</v>
      </c>
    </row>
    <row r="29745" spans="1:8">
      <c r="A29745" s="32">
        <v>44540</v>
      </c>
      <c r="B29745" s="1" t="s">
        <v>49</v>
      </c>
      <c r="C29745">
        <v>74664</v>
      </c>
      <c r="D29745">
        <v>1395529</v>
      </c>
      <c r="E29745" s="31">
        <v>73988</v>
      </c>
      <c r="F29745">
        <v>625</v>
      </c>
      <c r="G29745" s="31">
        <v>48</v>
      </c>
      <c r="H29745" s="31">
        <v>2</v>
      </c>
    </row>
    <row r="29746" spans="1:8">
      <c r="A29746" s="32">
        <v>44540</v>
      </c>
      <c r="B29746" s="1" t="s">
        <v>50</v>
      </c>
      <c r="C29746">
        <v>5866</v>
      </c>
      <c r="D29746">
        <v>117513</v>
      </c>
      <c r="E29746" s="31">
        <v>5891</v>
      </c>
      <c r="F29746">
        <v>30</v>
      </c>
      <c r="G29746" s="31">
        <v>0</v>
      </c>
      <c r="H29746" s="31">
        <v>0</v>
      </c>
    </row>
    <row r="29747" spans="1:8">
      <c r="A29747" s="32">
        <v>44540</v>
      </c>
      <c r="B29747" s="1" t="s">
        <v>51</v>
      </c>
      <c r="C29747">
        <v>6119</v>
      </c>
      <c r="D29747">
        <v>199185</v>
      </c>
      <c r="E29747" s="31">
        <v>6046</v>
      </c>
      <c r="F29747">
        <v>73</v>
      </c>
      <c r="G29747" s="31">
        <v>0</v>
      </c>
      <c r="H29747" s="31">
        <v>0</v>
      </c>
    </row>
    <row r="29748" spans="1:8">
      <c r="A29748" s="32">
        <v>44540</v>
      </c>
      <c r="B29748" s="1" t="s">
        <v>52</v>
      </c>
      <c r="C29748">
        <v>14395</v>
      </c>
      <c r="D29748">
        <v>124776</v>
      </c>
      <c r="E29748" s="31">
        <v>14259</v>
      </c>
      <c r="F29748">
        <v>136</v>
      </c>
      <c r="G29748" s="31">
        <v>0</v>
      </c>
      <c r="H29748" s="31">
        <v>0</v>
      </c>
    </row>
    <row r="29749" spans="1:8">
      <c r="A29749" s="32">
        <v>44540</v>
      </c>
      <c r="B29749" s="1" t="s">
        <v>53</v>
      </c>
      <c r="C29749">
        <v>8187</v>
      </c>
      <c r="D29749">
        <v>298424</v>
      </c>
      <c r="E29749" s="31">
        <v>8103</v>
      </c>
      <c r="F29749">
        <v>84</v>
      </c>
      <c r="G29749" s="31">
        <v>0</v>
      </c>
      <c r="H29749" s="31">
        <v>0</v>
      </c>
    </row>
    <row r="29750" spans="1:8">
      <c r="A29750" s="32">
        <v>44540</v>
      </c>
      <c r="B29750" s="1" t="s">
        <v>54</v>
      </c>
      <c r="C29750">
        <v>6153</v>
      </c>
      <c r="D29750">
        <v>73123</v>
      </c>
      <c r="E29750" s="31">
        <v>6094</v>
      </c>
      <c r="F29750">
        <v>41</v>
      </c>
      <c r="G29750" s="31">
        <v>2</v>
      </c>
      <c r="H29750" s="31">
        <v>0</v>
      </c>
    </row>
    <row r="29751" spans="1:8">
      <c r="A29751" s="32">
        <v>44540</v>
      </c>
      <c r="B29751" s="1" t="s">
        <v>55</v>
      </c>
      <c r="C29751">
        <v>9103</v>
      </c>
      <c r="D29751">
        <v>175191</v>
      </c>
      <c r="E29751" s="31">
        <v>9037</v>
      </c>
      <c r="F29751">
        <v>66</v>
      </c>
      <c r="G29751" s="31">
        <v>0</v>
      </c>
      <c r="H29751" s="31">
        <v>0</v>
      </c>
    </row>
    <row r="29752" spans="1:8">
      <c r="A29752" s="32">
        <v>44540</v>
      </c>
      <c r="B29752" s="1" t="s">
        <v>56</v>
      </c>
      <c r="C29752">
        <v>50344</v>
      </c>
      <c r="D29752">
        <v>428249</v>
      </c>
      <c r="E29752" s="31">
        <v>49926</v>
      </c>
      <c r="F29752">
        <v>398</v>
      </c>
      <c r="G29752" s="31">
        <v>25</v>
      </c>
      <c r="H29752" s="31">
        <v>0</v>
      </c>
    </row>
    <row r="29753" spans="1:8">
      <c r="A29753" s="32">
        <v>44541</v>
      </c>
      <c r="B29753" s="1" t="s">
        <v>7</v>
      </c>
      <c r="C29753">
        <v>61196</v>
      </c>
      <c r="D29753">
        <v>1239667</v>
      </c>
      <c r="E29753" s="31">
        <v>59657</v>
      </c>
      <c r="F29753">
        <v>1474</v>
      </c>
      <c r="G29753" s="31">
        <v>65</v>
      </c>
      <c r="H29753" s="31">
        <v>1</v>
      </c>
    </row>
    <row r="29754" spans="1:8">
      <c r="A29754" s="32">
        <v>44541</v>
      </c>
      <c r="B29754" s="1" t="s">
        <v>11</v>
      </c>
      <c r="C29754">
        <v>5900</v>
      </c>
      <c r="D29754">
        <v>102033</v>
      </c>
      <c r="E29754" s="31">
        <v>5859</v>
      </c>
      <c r="F29754">
        <v>38</v>
      </c>
      <c r="G29754" s="31">
        <v>3</v>
      </c>
      <c r="H29754" s="31">
        <v>0</v>
      </c>
    </row>
    <row r="29755" spans="1:8">
      <c r="A29755" s="32">
        <v>44541</v>
      </c>
      <c r="B29755" s="1" t="s">
        <v>12</v>
      </c>
      <c r="C29755">
        <v>3487</v>
      </c>
      <c r="D29755">
        <v>133264</v>
      </c>
      <c r="E29755" s="31">
        <v>3434</v>
      </c>
      <c r="F29755">
        <v>53</v>
      </c>
      <c r="G29755" s="31">
        <v>0</v>
      </c>
      <c r="H29755" s="31">
        <v>0</v>
      </c>
    </row>
    <row r="29756" spans="1:8">
      <c r="A29756" s="32">
        <v>44541</v>
      </c>
      <c r="B29756" s="1" t="s">
        <v>13</v>
      </c>
      <c r="C29756">
        <v>16286</v>
      </c>
      <c r="D29756">
        <v>260809</v>
      </c>
      <c r="E29756" s="31">
        <v>16165</v>
      </c>
      <c r="F29756">
        <v>118</v>
      </c>
      <c r="G29756" s="31">
        <v>3</v>
      </c>
      <c r="H29756" s="31">
        <v>0</v>
      </c>
    </row>
    <row r="29757" spans="1:8">
      <c r="A29757" s="32">
        <v>44541</v>
      </c>
      <c r="B29757" s="1" t="s">
        <v>14</v>
      </c>
      <c r="C29757">
        <v>1934</v>
      </c>
      <c r="D29757">
        <v>27521</v>
      </c>
      <c r="E29757" s="31">
        <v>1901</v>
      </c>
      <c r="F29757">
        <v>27</v>
      </c>
      <c r="G29757" s="31">
        <v>6</v>
      </c>
      <c r="H29757" s="31">
        <v>0</v>
      </c>
    </row>
    <row r="29758" spans="1:8">
      <c r="A29758" s="32">
        <v>44541</v>
      </c>
      <c r="B29758" s="1" t="s">
        <v>15</v>
      </c>
      <c r="C29758">
        <v>3604</v>
      </c>
      <c r="D29758">
        <v>111792</v>
      </c>
      <c r="E29758" s="31">
        <v>3532</v>
      </c>
      <c r="F29758">
        <v>56</v>
      </c>
      <c r="G29758" s="31">
        <v>16</v>
      </c>
      <c r="H29758" s="31">
        <v>0</v>
      </c>
    </row>
    <row r="29759" spans="1:8">
      <c r="A29759" s="32">
        <v>44541</v>
      </c>
      <c r="B29759" s="1" t="s">
        <v>16</v>
      </c>
      <c r="C29759">
        <v>9493</v>
      </c>
      <c r="D29759">
        <v>458586</v>
      </c>
      <c r="E29759" s="31">
        <v>9311</v>
      </c>
      <c r="F29759">
        <v>176</v>
      </c>
      <c r="G29759" s="31">
        <v>6</v>
      </c>
      <c r="H29759" s="31">
        <v>0</v>
      </c>
    </row>
    <row r="29760" spans="1:8">
      <c r="A29760" s="32">
        <v>44541</v>
      </c>
      <c r="B29760" s="1" t="s">
        <v>17</v>
      </c>
      <c r="C29760">
        <v>24462</v>
      </c>
      <c r="D29760">
        <v>40561</v>
      </c>
      <c r="E29760" s="31">
        <v>24230</v>
      </c>
      <c r="F29760">
        <v>220</v>
      </c>
      <c r="G29760" s="31">
        <v>12</v>
      </c>
      <c r="H29760" s="31">
        <v>1</v>
      </c>
    </row>
    <row r="29761" spans="1:8">
      <c r="A29761" s="32">
        <v>44541</v>
      </c>
      <c r="B29761" s="1" t="s">
        <v>18</v>
      </c>
      <c r="C29761">
        <v>15502</v>
      </c>
      <c r="D29761">
        <v>518804</v>
      </c>
      <c r="E29761" s="31">
        <v>15370</v>
      </c>
      <c r="F29761">
        <v>117</v>
      </c>
      <c r="G29761" s="31">
        <v>15</v>
      </c>
      <c r="H29761" s="31">
        <v>0</v>
      </c>
    </row>
    <row r="29762" spans="1:8">
      <c r="A29762" s="32">
        <v>44541</v>
      </c>
      <c r="B29762" s="1" t="s">
        <v>19</v>
      </c>
      <c r="C29762">
        <v>17014</v>
      </c>
      <c r="D29762">
        <v>340456</v>
      </c>
      <c r="E29762" s="31">
        <v>16736</v>
      </c>
      <c r="F29762">
        <v>176</v>
      </c>
      <c r="G29762" s="31">
        <v>102</v>
      </c>
      <c r="H29762" s="31">
        <v>2</v>
      </c>
    </row>
    <row r="29763" spans="1:8">
      <c r="A29763" s="32">
        <v>44541</v>
      </c>
      <c r="B29763" s="1" t="s">
        <v>20</v>
      </c>
      <c r="C29763">
        <v>115924</v>
      </c>
      <c r="D29763">
        <v>1609816</v>
      </c>
      <c r="E29763" s="31">
        <v>114785</v>
      </c>
      <c r="F29763">
        <v>1059</v>
      </c>
      <c r="G29763" s="31">
        <v>80</v>
      </c>
      <c r="H29763" s="31">
        <v>3</v>
      </c>
    </row>
    <row r="29764" spans="1:8">
      <c r="A29764" s="32">
        <v>44541</v>
      </c>
      <c r="B29764" s="1" t="s">
        <v>21</v>
      </c>
      <c r="C29764">
        <v>100528</v>
      </c>
      <c r="D29764">
        <v>1205652</v>
      </c>
      <c r="E29764" s="31">
        <v>99450</v>
      </c>
      <c r="F29764">
        <v>1028</v>
      </c>
      <c r="G29764" s="31">
        <v>47</v>
      </c>
      <c r="H29764" s="31">
        <v>0</v>
      </c>
    </row>
    <row r="29765" spans="1:8">
      <c r="A29765" s="32">
        <v>44541</v>
      </c>
      <c r="B29765" s="1" t="s">
        <v>22</v>
      </c>
      <c r="C29765">
        <v>382369</v>
      </c>
      <c r="D29765">
        <v>4069095</v>
      </c>
      <c r="E29765" s="31">
        <v>379016</v>
      </c>
      <c r="F29765">
        <v>3170</v>
      </c>
      <c r="G29765" s="31">
        <v>183</v>
      </c>
      <c r="H29765" s="31">
        <v>3</v>
      </c>
    </row>
    <row r="29766" spans="1:8">
      <c r="A29766" s="32">
        <v>44541</v>
      </c>
      <c r="B29766" s="1" t="s">
        <v>23</v>
      </c>
      <c r="C29766">
        <v>169389</v>
      </c>
      <c r="D29766">
        <v>1783580</v>
      </c>
      <c r="E29766" s="31">
        <v>167971</v>
      </c>
      <c r="F29766">
        <v>1315</v>
      </c>
      <c r="G29766" s="31">
        <v>103</v>
      </c>
      <c r="H29766" s="31">
        <v>0</v>
      </c>
    </row>
    <row r="29767" spans="1:8">
      <c r="A29767" s="32">
        <v>44541</v>
      </c>
      <c r="B29767" s="1" t="s">
        <v>24</v>
      </c>
      <c r="C29767">
        <v>8078</v>
      </c>
      <c r="D29767">
        <v>316619</v>
      </c>
      <c r="E29767" s="31">
        <v>7977</v>
      </c>
      <c r="F29767">
        <v>61</v>
      </c>
      <c r="G29767" s="31">
        <v>40</v>
      </c>
      <c r="H29767" s="31">
        <v>0</v>
      </c>
    </row>
    <row r="29768" spans="1:8">
      <c r="A29768" s="32">
        <v>44541</v>
      </c>
      <c r="B29768" s="1" t="s">
        <v>25</v>
      </c>
      <c r="C29768">
        <v>4868</v>
      </c>
      <c r="D29768">
        <v>128968</v>
      </c>
      <c r="E29768" s="31">
        <v>4816</v>
      </c>
      <c r="F29768">
        <v>52</v>
      </c>
      <c r="G29768" s="31">
        <v>0</v>
      </c>
      <c r="H29768" s="31">
        <v>0</v>
      </c>
    </row>
    <row r="29769" spans="1:8">
      <c r="A29769" s="32">
        <v>44541</v>
      </c>
      <c r="B29769" s="1" t="s">
        <v>26</v>
      </c>
      <c r="C29769">
        <v>7969</v>
      </c>
      <c r="D29769">
        <v>210400</v>
      </c>
      <c r="E29769" s="31">
        <v>7818</v>
      </c>
      <c r="F29769">
        <v>129</v>
      </c>
      <c r="G29769" s="31">
        <v>0</v>
      </c>
      <c r="H29769" s="31">
        <v>0</v>
      </c>
    </row>
    <row r="29770" spans="1:8">
      <c r="A29770" s="32">
        <v>44541</v>
      </c>
      <c r="B29770" s="1" t="s">
        <v>27</v>
      </c>
      <c r="C29770">
        <v>3115</v>
      </c>
      <c r="D29770">
        <v>125096</v>
      </c>
      <c r="E29770" s="31">
        <v>3077</v>
      </c>
      <c r="F29770">
        <v>38</v>
      </c>
      <c r="G29770" s="31">
        <v>0</v>
      </c>
      <c r="H29770" s="31">
        <v>0</v>
      </c>
    </row>
    <row r="29771" spans="1:8">
      <c r="A29771" s="32">
        <v>44541</v>
      </c>
      <c r="B29771" s="1" t="s">
        <v>28</v>
      </c>
      <c r="C29771">
        <v>5157</v>
      </c>
      <c r="D29771">
        <v>131552</v>
      </c>
      <c r="E29771" s="31">
        <v>5127</v>
      </c>
      <c r="F29771">
        <v>29</v>
      </c>
      <c r="G29771" s="31">
        <v>1</v>
      </c>
      <c r="H29771" s="31">
        <v>0</v>
      </c>
    </row>
    <row r="29772" spans="1:8">
      <c r="A29772" s="32">
        <v>44541</v>
      </c>
      <c r="B29772" s="1" t="s">
        <v>29</v>
      </c>
      <c r="C29772">
        <v>8892</v>
      </c>
      <c r="D29772">
        <v>357654</v>
      </c>
      <c r="E29772" s="31">
        <v>8845</v>
      </c>
      <c r="F29772">
        <v>97</v>
      </c>
      <c r="G29772" s="31">
        <v>6</v>
      </c>
      <c r="H29772" s="31">
        <v>0</v>
      </c>
    </row>
    <row r="29773" spans="1:8">
      <c r="A29773" s="32">
        <v>44541</v>
      </c>
      <c r="B29773" s="1" t="s">
        <v>30</v>
      </c>
      <c r="C29773">
        <v>19269</v>
      </c>
      <c r="D29773">
        <v>461849</v>
      </c>
      <c r="E29773" s="31">
        <v>19040</v>
      </c>
      <c r="F29773">
        <v>218</v>
      </c>
      <c r="G29773" s="31">
        <v>7</v>
      </c>
      <c r="H29773" s="31">
        <v>0</v>
      </c>
    </row>
    <row r="29774" spans="1:8">
      <c r="A29774" s="32">
        <v>44541</v>
      </c>
      <c r="B29774" s="1" t="s">
        <v>31</v>
      </c>
      <c r="C29774">
        <v>26852</v>
      </c>
      <c r="D29774">
        <v>705572</v>
      </c>
      <c r="E29774" s="31">
        <v>26584</v>
      </c>
      <c r="F29774">
        <v>209</v>
      </c>
      <c r="G29774" s="31">
        <v>54</v>
      </c>
      <c r="H29774" s="31">
        <v>0</v>
      </c>
    </row>
    <row r="29775" spans="1:8">
      <c r="A29775" s="32">
        <v>44541</v>
      </c>
      <c r="B29775" s="1" t="s">
        <v>32</v>
      </c>
      <c r="C29775">
        <v>106653</v>
      </c>
      <c r="D29775">
        <v>1473693</v>
      </c>
      <c r="E29775" s="31">
        <v>105438</v>
      </c>
      <c r="F29775">
        <v>1161</v>
      </c>
      <c r="G29775" s="31">
        <v>54</v>
      </c>
      <c r="H29775" s="31">
        <v>0</v>
      </c>
    </row>
    <row r="29776" spans="1:8">
      <c r="A29776" s="32">
        <v>44541</v>
      </c>
      <c r="B29776" s="1" t="s">
        <v>33</v>
      </c>
      <c r="C29776">
        <v>14817</v>
      </c>
      <c r="D29776">
        <v>264874</v>
      </c>
      <c r="E29776" s="31">
        <v>14980</v>
      </c>
      <c r="F29776">
        <v>163</v>
      </c>
      <c r="G29776" s="31">
        <v>1</v>
      </c>
      <c r="H29776" s="31">
        <v>0</v>
      </c>
    </row>
    <row r="29777" spans="1:8">
      <c r="A29777" s="32">
        <v>44541</v>
      </c>
      <c r="B29777" s="1" t="s">
        <v>34</v>
      </c>
      <c r="C29777">
        <v>12440</v>
      </c>
      <c r="D29777">
        <v>289372</v>
      </c>
      <c r="E29777" s="31">
        <v>12327</v>
      </c>
      <c r="F29777">
        <v>104</v>
      </c>
      <c r="G29777" s="31">
        <v>9</v>
      </c>
      <c r="H29777" s="31">
        <v>0</v>
      </c>
    </row>
    <row r="29778" spans="1:8">
      <c r="A29778" s="32">
        <v>44541</v>
      </c>
      <c r="B29778" s="1" t="s">
        <v>35</v>
      </c>
      <c r="C29778">
        <v>36009</v>
      </c>
      <c r="D29778">
        <v>461861</v>
      </c>
      <c r="E29778" s="31">
        <v>35699</v>
      </c>
      <c r="F29778">
        <v>291</v>
      </c>
      <c r="G29778" s="31">
        <v>13</v>
      </c>
      <c r="H29778" s="31">
        <v>1</v>
      </c>
    </row>
    <row r="29779" spans="1:8">
      <c r="A29779" s="32">
        <v>44541</v>
      </c>
      <c r="B29779" s="1" t="s">
        <v>36</v>
      </c>
      <c r="C29779">
        <v>203277</v>
      </c>
      <c r="D29779">
        <v>4117549</v>
      </c>
      <c r="E29779" s="31">
        <v>200104</v>
      </c>
      <c r="F29779">
        <v>3064</v>
      </c>
      <c r="G29779" s="31">
        <v>109</v>
      </c>
      <c r="H29779" s="31">
        <v>9</v>
      </c>
    </row>
    <row r="29780" spans="1:8">
      <c r="A29780" s="32">
        <v>44541</v>
      </c>
      <c r="B29780" s="1" t="s">
        <v>37</v>
      </c>
      <c r="C29780">
        <v>78740</v>
      </c>
      <c r="D29780">
        <v>841089</v>
      </c>
      <c r="E29780" s="31">
        <v>77285</v>
      </c>
      <c r="F29780">
        <v>1398</v>
      </c>
      <c r="G29780" s="31">
        <v>57</v>
      </c>
      <c r="H29780" s="31">
        <v>2</v>
      </c>
    </row>
    <row r="29781" spans="1:8">
      <c r="A29781" s="32">
        <v>44541</v>
      </c>
      <c r="B29781" s="1" t="s">
        <v>38</v>
      </c>
      <c r="C29781">
        <v>15936</v>
      </c>
      <c r="D29781">
        <v>276255</v>
      </c>
      <c r="E29781" s="31">
        <v>15784</v>
      </c>
      <c r="F29781">
        <v>149</v>
      </c>
      <c r="G29781" s="31">
        <v>3</v>
      </c>
      <c r="H29781" s="31">
        <v>0</v>
      </c>
    </row>
    <row r="29782" spans="1:8">
      <c r="A29782" s="32">
        <v>44541</v>
      </c>
      <c r="B29782" s="1" t="s">
        <v>39</v>
      </c>
      <c r="C29782">
        <v>5303</v>
      </c>
      <c r="D29782">
        <v>67912</v>
      </c>
      <c r="E29782" s="31">
        <v>5136</v>
      </c>
      <c r="F29782">
        <v>62</v>
      </c>
      <c r="G29782" s="31">
        <v>0</v>
      </c>
      <c r="H29782" s="31">
        <v>0</v>
      </c>
    </row>
    <row r="29783" spans="1:8">
      <c r="A29783" s="32">
        <v>44541</v>
      </c>
      <c r="B29783" s="1" t="s">
        <v>40</v>
      </c>
      <c r="C29783">
        <v>1669</v>
      </c>
      <c r="D29783">
        <v>165338</v>
      </c>
      <c r="E29783" s="31">
        <v>1639</v>
      </c>
      <c r="F29783">
        <v>5</v>
      </c>
      <c r="G29783" s="31">
        <v>0</v>
      </c>
      <c r="H29783" s="31">
        <v>0</v>
      </c>
    </row>
    <row r="29784" spans="1:8">
      <c r="A29784" s="32">
        <v>44541</v>
      </c>
      <c r="B29784" s="1" t="s">
        <v>41</v>
      </c>
      <c r="C29784">
        <v>1733</v>
      </c>
      <c r="D29784">
        <v>62794</v>
      </c>
      <c r="E29784" s="31">
        <v>1728</v>
      </c>
      <c r="F29784">
        <v>5</v>
      </c>
      <c r="G29784" s="31">
        <v>0</v>
      </c>
      <c r="H29784" s="31">
        <v>0</v>
      </c>
    </row>
    <row r="29785" spans="1:8">
      <c r="A29785" s="32">
        <v>44541</v>
      </c>
      <c r="B29785" s="1" t="s">
        <v>42</v>
      </c>
      <c r="C29785">
        <v>15548</v>
      </c>
      <c r="D29785">
        <v>305825</v>
      </c>
      <c r="E29785" s="31">
        <v>15404</v>
      </c>
      <c r="F29785">
        <v>136</v>
      </c>
      <c r="G29785" s="31">
        <v>6</v>
      </c>
      <c r="H29785" s="31">
        <v>1</v>
      </c>
    </row>
    <row r="29786" spans="1:8">
      <c r="A29786" s="32">
        <v>44541</v>
      </c>
      <c r="B29786" s="1" t="s">
        <v>43</v>
      </c>
      <c r="C29786">
        <v>22175</v>
      </c>
      <c r="D29786">
        <v>969254</v>
      </c>
      <c r="E29786" s="31">
        <v>21972</v>
      </c>
      <c r="F29786">
        <v>202</v>
      </c>
      <c r="G29786" s="31">
        <v>1</v>
      </c>
      <c r="H29786" s="31">
        <v>0</v>
      </c>
    </row>
    <row r="29787" spans="1:8">
      <c r="A29787" s="32">
        <v>44541</v>
      </c>
      <c r="B29787" s="1" t="s">
        <v>44</v>
      </c>
      <c r="C29787">
        <v>5793</v>
      </c>
      <c r="D29787">
        <v>208959</v>
      </c>
      <c r="E29787" s="31">
        <v>5699</v>
      </c>
      <c r="F29787">
        <v>93</v>
      </c>
      <c r="G29787" s="31">
        <v>1</v>
      </c>
      <c r="H29787" s="31">
        <v>0</v>
      </c>
    </row>
    <row r="29788" spans="1:8">
      <c r="A29788" s="32">
        <v>44541</v>
      </c>
      <c r="B29788" s="1" t="s">
        <v>45</v>
      </c>
      <c r="C29788">
        <v>3291</v>
      </c>
      <c r="D29788">
        <v>114541</v>
      </c>
      <c r="E29788" s="31">
        <v>3225</v>
      </c>
      <c r="F29788">
        <v>66</v>
      </c>
      <c r="G29788" s="31">
        <v>0</v>
      </c>
      <c r="H29788" s="31">
        <v>0</v>
      </c>
    </row>
    <row r="29789" spans="1:8">
      <c r="A29789" s="32">
        <v>44541</v>
      </c>
      <c r="B29789" s="1" t="s">
        <v>46</v>
      </c>
      <c r="C29789">
        <v>4705</v>
      </c>
      <c r="D29789">
        <v>142477</v>
      </c>
      <c r="E29789" s="31">
        <v>4666</v>
      </c>
      <c r="F29789">
        <v>38</v>
      </c>
      <c r="G29789" s="31">
        <v>0</v>
      </c>
      <c r="H29789" s="31">
        <v>0</v>
      </c>
    </row>
    <row r="29790" spans="1:8">
      <c r="A29790" s="32">
        <v>44541</v>
      </c>
      <c r="B29790" s="1" t="s">
        <v>47</v>
      </c>
      <c r="C29790">
        <v>5412</v>
      </c>
      <c r="D29790">
        <v>170769</v>
      </c>
      <c r="E29790" s="31">
        <v>5330</v>
      </c>
      <c r="F29790">
        <v>82</v>
      </c>
      <c r="G29790" s="31">
        <v>0</v>
      </c>
      <c r="H29790" s="31">
        <v>0</v>
      </c>
    </row>
    <row r="29791" spans="1:8">
      <c r="A29791" s="32">
        <v>44541</v>
      </c>
      <c r="B29791" s="1" t="s">
        <v>48</v>
      </c>
      <c r="C29791">
        <v>4167</v>
      </c>
      <c r="D29791">
        <v>105447</v>
      </c>
      <c r="E29791" s="31">
        <v>4134</v>
      </c>
      <c r="F29791">
        <v>33</v>
      </c>
      <c r="G29791" s="31">
        <v>0</v>
      </c>
      <c r="H29791" s="31">
        <v>0</v>
      </c>
    </row>
    <row r="29792" spans="1:8">
      <c r="A29792" s="32">
        <v>44541</v>
      </c>
      <c r="B29792" s="1" t="s">
        <v>49</v>
      </c>
      <c r="C29792">
        <v>74666</v>
      </c>
      <c r="D29792">
        <v>1397717</v>
      </c>
      <c r="E29792" s="31">
        <v>73995</v>
      </c>
      <c r="F29792">
        <v>625</v>
      </c>
      <c r="G29792" s="31">
        <v>44</v>
      </c>
      <c r="H29792" s="31">
        <v>2</v>
      </c>
    </row>
    <row r="29793" spans="1:8">
      <c r="A29793" s="32">
        <v>44541</v>
      </c>
      <c r="B29793" s="1" t="s">
        <v>50</v>
      </c>
      <c r="C29793">
        <v>5866</v>
      </c>
      <c r="D29793">
        <v>117737</v>
      </c>
      <c r="E29793" s="31">
        <v>5891</v>
      </c>
      <c r="F29793">
        <v>30</v>
      </c>
      <c r="G29793" s="31">
        <v>0</v>
      </c>
      <c r="H29793" s="31">
        <v>0</v>
      </c>
    </row>
    <row r="29794" spans="1:8">
      <c r="A29794" s="32">
        <v>44541</v>
      </c>
      <c r="B29794" s="1" t="s">
        <v>51</v>
      </c>
      <c r="C29794">
        <v>6119</v>
      </c>
      <c r="D29794">
        <v>199409</v>
      </c>
      <c r="E29794" s="31">
        <v>6046</v>
      </c>
      <c r="F29794">
        <v>73</v>
      </c>
      <c r="G29794" s="31">
        <v>0</v>
      </c>
      <c r="H29794" s="31">
        <v>0</v>
      </c>
    </row>
    <row r="29795" spans="1:8">
      <c r="A29795" s="32">
        <v>44541</v>
      </c>
      <c r="B29795" s="1" t="s">
        <v>52</v>
      </c>
      <c r="C29795">
        <v>14395</v>
      </c>
      <c r="D29795">
        <v>124783</v>
      </c>
      <c r="E29795" s="31">
        <v>14259</v>
      </c>
      <c r="F29795">
        <v>136</v>
      </c>
      <c r="G29795" s="31">
        <v>0</v>
      </c>
      <c r="H29795" s="31">
        <v>0</v>
      </c>
    </row>
    <row r="29796" spans="1:8">
      <c r="A29796" s="32">
        <v>44541</v>
      </c>
      <c r="B29796" s="1" t="s">
        <v>53</v>
      </c>
      <c r="C29796">
        <v>8187</v>
      </c>
      <c r="D29796">
        <v>298962</v>
      </c>
      <c r="E29796" s="31">
        <v>8103</v>
      </c>
      <c r="F29796">
        <v>84</v>
      </c>
      <c r="G29796" s="31">
        <v>0</v>
      </c>
      <c r="H29796" s="31">
        <v>0</v>
      </c>
    </row>
    <row r="29797" spans="1:8">
      <c r="A29797" s="32">
        <v>44541</v>
      </c>
      <c r="B29797" s="1" t="s">
        <v>54</v>
      </c>
      <c r="C29797">
        <v>6153</v>
      </c>
      <c r="D29797">
        <v>73123</v>
      </c>
      <c r="E29797" s="31">
        <v>6094</v>
      </c>
      <c r="F29797">
        <v>41</v>
      </c>
      <c r="G29797" s="31">
        <v>2</v>
      </c>
      <c r="H29797" s="31">
        <v>0</v>
      </c>
    </row>
    <row r="29798" spans="1:8">
      <c r="A29798" s="32">
        <v>44541</v>
      </c>
      <c r="B29798" s="1" t="s">
        <v>55</v>
      </c>
      <c r="C29798">
        <v>9103</v>
      </c>
      <c r="D29798">
        <v>175276</v>
      </c>
      <c r="E29798" s="31">
        <v>9037</v>
      </c>
      <c r="F29798">
        <v>66</v>
      </c>
      <c r="G29798" s="31">
        <v>0</v>
      </c>
      <c r="H29798" s="31">
        <v>0</v>
      </c>
    </row>
    <row r="29799" spans="1:8">
      <c r="A29799" s="32">
        <v>44541</v>
      </c>
      <c r="B29799" s="1" t="s">
        <v>56</v>
      </c>
      <c r="C29799">
        <v>50350</v>
      </c>
      <c r="D29799">
        <v>428582</v>
      </c>
      <c r="E29799" s="31">
        <v>49931</v>
      </c>
      <c r="F29799">
        <v>398</v>
      </c>
      <c r="G29799" s="31">
        <v>25</v>
      </c>
      <c r="H29799" s="31">
        <v>0</v>
      </c>
    </row>
    <row r="29800" spans="1:8">
      <c r="A29800" s="32">
        <v>44542</v>
      </c>
      <c r="B29800" s="1" t="s">
        <v>7</v>
      </c>
      <c r="C29800">
        <v>61199</v>
      </c>
      <c r="D29800">
        <v>1240907</v>
      </c>
      <c r="E29800" s="31">
        <v>59665</v>
      </c>
      <c r="F29800">
        <v>1474</v>
      </c>
      <c r="G29800" s="31">
        <v>65</v>
      </c>
      <c r="H29800" s="31">
        <v>1</v>
      </c>
    </row>
    <row r="29801" spans="1:8">
      <c r="A29801" s="32">
        <v>44542</v>
      </c>
      <c r="B29801" s="1" t="s">
        <v>11</v>
      </c>
      <c r="C29801">
        <v>5900</v>
      </c>
      <c r="D29801">
        <v>102067</v>
      </c>
      <c r="E29801" s="31">
        <v>5859</v>
      </c>
      <c r="F29801">
        <v>38</v>
      </c>
      <c r="G29801" s="31">
        <v>3</v>
      </c>
      <c r="H29801" s="31">
        <v>0</v>
      </c>
    </row>
    <row r="29802" spans="1:8">
      <c r="A29802" s="32">
        <v>44542</v>
      </c>
      <c r="B29802" s="1" t="s">
        <v>12</v>
      </c>
      <c r="C29802">
        <v>3487</v>
      </c>
      <c r="D29802">
        <v>133264</v>
      </c>
      <c r="E29802" s="31">
        <v>3434</v>
      </c>
      <c r="F29802">
        <v>53</v>
      </c>
      <c r="G29802" s="31">
        <v>0</v>
      </c>
      <c r="H29802" s="31">
        <v>0</v>
      </c>
    </row>
    <row r="29803" spans="1:8">
      <c r="A29803" s="32">
        <v>44542</v>
      </c>
      <c r="B29803" s="1" t="s">
        <v>13</v>
      </c>
      <c r="C29803">
        <v>16286</v>
      </c>
      <c r="D29803">
        <v>260864</v>
      </c>
      <c r="E29803" s="31">
        <v>16166</v>
      </c>
      <c r="F29803">
        <v>118</v>
      </c>
      <c r="G29803" s="31">
        <v>1</v>
      </c>
      <c r="H29803" s="31">
        <v>0</v>
      </c>
    </row>
    <row r="29804" spans="1:8">
      <c r="A29804" s="32">
        <v>44542</v>
      </c>
      <c r="B29804" s="1" t="s">
        <v>14</v>
      </c>
      <c r="C29804">
        <v>1934</v>
      </c>
      <c r="D29804">
        <v>27521</v>
      </c>
      <c r="E29804" s="31">
        <v>1901</v>
      </c>
      <c r="F29804">
        <v>27</v>
      </c>
      <c r="G29804" s="31">
        <v>6</v>
      </c>
      <c r="H29804" s="31">
        <v>0</v>
      </c>
    </row>
    <row r="29805" spans="1:8">
      <c r="A29805" s="32">
        <v>44542</v>
      </c>
      <c r="B29805" s="1" t="s">
        <v>15</v>
      </c>
      <c r="C29805">
        <v>3604</v>
      </c>
      <c r="D29805">
        <v>111793</v>
      </c>
      <c r="E29805" s="31">
        <v>3537</v>
      </c>
      <c r="F29805">
        <v>56</v>
      </c>
      <c r="G29805" s="31">
        <v>11</v>
      </c>
      <c r="H29805" s="31">
        <v>0</v>
      </c>
    </row>
    <row r="29806" spans="1:8">
      <c r="A29806" s="32">
        <v>44542</v>
      </c>
      <c r="B29806" s="1" t="s">
        <v>16</v>
      </c>
      <c r="C29806">
        <v>9494</v>
      </c>
      <c r="D29806">
        <v>458586</v>
      </c>
      <c r="E29806" s="31">
        <v>9311</v>
      </c>
      <c r="F29806">
        <v>176</v>
      </c>
      <c r="G29806" s="31">
        <v>7</v>
      </c>
      <c r="H29806" s="31">
        <v>0</v>
      </c>
    </row>
    <row r="29807" spans="1:8">
      <c r="A29807" s="32">
        <v>44542</v>
      </c>
      <c r="B29807" s="1" t="s">
        <v>17</v>
      </c>
      <c r="C29807">
        <v>24463</v>
      </c>
      <c r="D29807">
        <v>40561</v>
      </c>
      <c r="E29807" s="31">
        <v>24230</v>
      </c>
      <c r="F29807">
        <v>220</v>
      </c>
      <c r="G29807" s="31">
        <v>13</v>
      </c>
      <c r="H29807" s="31">
        <v>1</v>
      </c>
    </row>
    <row r="29808" spans="1:8">
      <c r="A29808" s="32">
        <v>44542</v>
      </c>
      <c r="B29808" s="1" t="s">
        <v>18</v>
      </c>
      <c r="C29808">
        <v>15502</v>
      </c>
      <c r="D29808">
        <v>519197</v>
      </c>
      <c r="E29808" s="31">
        <v>15370</v>
      </c>
      <c r="F29808">
        <v>117</v>
      </c>
      <c r="G29808" s="31">
        <v>15</v>
      </c>
      <c r="H29808" s="31">
        <v>0</v>
      </c>
    </row>
    <row r="29809" spans="1:8">
      <c r="A29809" s="32">
        <v>44542</v>
      </c>
      <c r="B29809" s="1" t="s">
        <v>19</v>
      </c>
      <c r="C29809">
        <v>17028</v>
      </c>
      <c r="D29809">
        <v>340456</v>
      </c>
      <c r="E29809" s="31">
        <v>16743</v>
      </c>
      <c r="F29809">
        <v>176</v>
      </c>
      <c r="G29809" s="31">
        <v>109</v>
      </c>
      <c r="H29809" s="31">
        <v>2</v>
      </c>
    </row>
    <row r="29810" spans="1:8">
      <c r="A29810" s="32">
        <v>44542</v>
      </c>
      <c r="B29810" s="1" t="s">
        <v>20</v>
      </c>
      <c r="C29810">
        <v>115928</v>
      </c>
      <c r="D29810">
        <v>1610509</v>
      </c>
      <c r="E29810" s="31">
        <v>114790</v>
      </c>
      <c r="F29810">
        <v>1059</v>
      </c>
      <c r="G29810" s="31">
        <v>79</v>
      </c>
      <c r="H29810" s="31">
        <v>3</v>
      </c>
    </row>
    <row r="29811" spans="1:8">
      <c r="A29811" s="32">
        <v>44542</v>
      </c>
      <c r="B29811" s="1" t="s">
        <v>21</v>
      </c>
      <c r="C29811">
        <v>100538</v>
      </c>
      <c r="D29811">
        <v>1207622</v>
      </c>
      <c r="E29811" s="31">
        <v>99457</v>
      </c>
      <c r="F29811">
        <v>1028</v>
      </c>
      <c r="G29811" s="31">
        <v>42</v>
      </c>
      <c r="H29811" s="31">
        <v>0</v>
      </c>
    </row>
    <row r="29812" spans="1:8">
      <c r="A29812" s="32">
        <v>44542</v>
      </c>
      <c r="B29812" s="1" t="s">
        <v>22</v>
      </c>
      <c r="C29812">
        <v>382382</v>
      </c>
      <c r="D29812">
        <v>4069095</v>
      </c>
      <c r="E29812" s="31">
        <v>379036</v>
      </c>
      <c r="F29812">
        <v>3170</v>
      </c>
      <c r="G29812" s="31">
        <v>176</v>
      </c>
      <c r="H29812" s="31">
        <v>3</v>
      </c>
    </row>
    <row r="29813" spans="1:8">
      <c r="A29813" s="32">
        <v>44542</v>
      </c>
      <c r="B29813" s="1" t="s">
        <v>23</v>
      </c>
      <c r="C29813">
        <v>169418</v>
      </c>
      <c r="D29813">
        <v>1783580</v>
      </c>
      <c r="E29813" s="31">
        <v>167994</v>
      </c>
      <c r="F29813">
        <v>1315</v>
      </c>
      <c r="G29813" s="31">
        <v>109</v>
      </c>
      <c r="H29813" s="31">
        <v>0</v>
      </c>
    </row>
    <row r="29814" spans="1:8">
      <c r="A29814" s="32">
        <v>44542</v>
      </c>
      <c r="B29814" s="1" t="s">
        <v>24</v>
      </c>
      <c r="C29814">
        <v>8086</v>
      </c>
      <c r="D29814">
        <v>316789</v>
      </c>
      <c r="E29814" s="31">
        <v>7968</v>
      </c>
      <c r="F29814">
        <v>61</v>
      </c>
      <c r="G29814" s="31">
        <v>57</v>
      </c>
      <c r="H29814" s="31">
        <v>0</v>
      </c>
    </row>
    <row r="29815" spans="1:8">
      <c r="A29815" s="32">
        <v>44542</v>
      </c>
      <c r="B29815" s="1" t="s">
        <v>25</v>
      </c>
      <c r="C29815">
        <v>4868</v>
      </c>
      <c r="D29815">
        <v>128968</v>
      </c>
      <c r="E29815" s="31">
        <v>4816</v>
      </c>
      <c r="F29815">
        <v>52</v>
      </c>
      <c r="G29815" s="31">
        <v>0</v>
      </c>
      <c r="H29815" s="31">
        <v>0</v>
      </c>
    </row>
    <row r="29816" spans="1:8">
      <c r="A29816" s="32">
        <v>44542</v>
      </c>
      <c r="B29816" s="1" t="s">
        <v>26</v>
      </c>
      <c r="C29816">
        <v>7969</v>
      </c>
      <c r="D29816">
        <v>210438</v>
      </c>
      <c r="E29816" s="31">
        <v>7818</v>
      </c>
      <c r="F29816">
        <v>129</v>
      </c>
      <c r="G29816" s="31">
        <v>0</v>
      </c>
      <c r="H29816" s="31">
        <v>0</v>
      </c>
    </row>
    <row r="29817" spans="1:8">
      <c r="A29817" s="32">
        <v>44542</v>
      </c>
      <c r="B29817" s="1" t="s">
        <v>27</v>
      </c>
      <c r="C29817">
        <v>3115</v>
      </c>
      <c r="D29817">
        <v>125108</v>
      </c>
      <c r="E29817" s="31">
        <v>3077</v>
      </c>
      <c r="F29817">
        <v>38</v>
      </c>
      <c r="G29817" s="31">
        <v>0</v>
      </c>
      <c r="H29817" s="31">
        <v>0</v>
      </c>
    </row>
    <row r="29818" spans="1:8">
      <c r="A29818" s="32">
        <v>44542</v>
      </c>
      <c r="B29818" s="1" t="s">
        <v>28</v>
      </c>
      <c r="C29818">
        <v>5157</v>
      </c>
      <c r="D29818">
        <v>131552</v>
      </c>
      <c r="E29818" s="31">
        <v>5127</v>
      </c>
      <c r="F29818">
        <v>29</v>
      </c>
      <c r="G29818" s="31">
        <v>1</v>
      </c>
      <c r="H29818" s="31">
        <v>0</v>
      </c>
    </row>
    <row r="29819" spans="1:8">
      <c r="A29819" s="32">
        <v>44542</v>
      </c>
      <c r="B29819" s="1" t="s">
        <v>29</v>
      </c>
      <c r="C29819">
        <v>8894</v>
      </c>
      <c r="D29819">
        <v>357654</v>
      </c>
      <c r="E29819" s="31">
        <v>8846</v>
      </c>
      <c r="F29819">
        <v>97</v>
      </c>
      <c r="G29819" s="31">
        <v>7</v>
      </c>
      <c r="H29819" s="31">
        <v>1</v>
      </c>
    </row>
    <row r="29820" spans="1:8">
      <c r="A29820" s="32">
        <v>44542</v>
      </c>
      <c r="B29820" s="1" t="s">
        <v>30</v>
      </c>
      <c r="C29820">
        <v>19269</v>
      </c>
      <c r="D29820">
        <v>461851</v>
      </c>
      <c r="E29820" s="31">
        <v>19042</v>
      </c>
      <c r="F29820">
        <v>218</v>
      </c>
      <c r="G29820" s="31">
        <v>9</v>
      </c>
      <c r="H29820" s="31">
        <v>0</v>
      </c>
    </row>
    <row r="29821" spans="1:8">
      <c r="A29821" s="32">
        <v>44542</v>
      </c>
      <c r="B29821" s="1" t="s">
        <v>31</v>
      </c>
      <c r="C29821">
        <v>26855</v>
      </c>
      <c r="D29821">
        <v>705572</v>
      </c>
      <c r="E29821" s="31">
        <v>26584</v>
      </c>
      <c r="F29821">
        <v>209</v>
      </c>
      <c r="G29821" s="31">
        <v>56</v>
      </c>
      <c r="H29821" s="31">
        <v>0</v>
      </c>
    </row>
    <row r="29822" spans="1:8">
      <c r="A29822" s="32">
        <v>44542</v>
      </c>
      <c r="B29822" s="1" t="s">
        <v>32</v>
      </c>
      <c r="C29822">
        <v>106658</v>
      </c>
      <c r="D29822">
        <v>1473693</v>
      </c>
      <c r="E29822" s="31">
        <v>105445</v>
      </c>
      <c r="F29822">
        <v>1161</v>
      </c>
      <c r="G29822" s="31">
        <v>52</v>
      </c>
      <c r="H29822" s="31">
        <v>0</v>
      </c>
    </row>
    <row r="29823" spans="1:8">
      <c r="A29823" s="32">
        <v>44542</v>
      </c>
      <c r="B29823" s="1" t="s">
        <v>33</v>
      </c>
      <c r="C29823">
        <v>14817</v>
      </c>
      <c r="D29823">
        <v>264874</v>
      </c>
      <c r="E29823" s="31">
        <v>14980</v>
      </c>
      <c r="F29823">
        <v>163</v>
      </c>
      <c r="G29823" s="31">
        <v>1</v>
      </c>
      <c r="H29823" s="31">
        <v>0</v>
      </c>
    </row>
    <row r="29824" spans="1:8">
      <c r="A29824" s="32">
        <v>44542</v>
      </c>
      <c r="B29824" s="1" t="s">
        <v>34</v>
      </c>
      <c r="C29824">
        <v>12440</v>
      </c>
      <c r="D29824">
        <v>289525</v>
      </c>
      <c r="E29824" s="31">
        <v>12328</v>
      </c>
      <c r="F29824">
        <v>104</v>
      </c>
      <c r="G29824" s="31">
        <v>8</v>
      </c>
      <c r="H29824" s="31">
        <v>0</v>
      </c>
    </row>
    <row r="29825" spans="1:8">
      <c r="A29825" s="32">
        <v>44542</v>
      </c>
      <c r="B29825" s="1" t="s">
        <v>35</v>
      </c>
      <c r="C29825">
        <v>36009</v>
      </c>
      <c r="D29825">
        <v>462181</v>
      </c>
      <c r="E29825" s="31">
        <v>35700</v>
      </c>
      <c r="F29825">
        <v>291</v>
      </c>
      <c r="G29825" s="31">
        <v>18</v>
      </c>
      <c r="H29825" s="31">
        <v>1</v>
      </c>
    </row>
    <row r="29826" spans="1:8">
      <c r="A29826" s="32">
        <v>44542</v>
      </c>
      <c r="B29826" s="1" t="s">
        <v>36</v>
      </c>
      <c r="C29826">
        <v>203283</v>
      </c>
      <c r="D29826">
        <v>4126794</v>
      </c>
      <c r="E29826" s="31">
        <v>200113</v>
      </c>
      <c r="F29826">
        <v>3064</v>
      </c>
      <c r="G29826" s="31">
        <v>106</v>
      </c>
      <c r="H29826" s="31">
        <v>9</v>
      </c>
    </row>
    <row r="29827" spans="1:8">
      <c r="A29827" s="32">
        <v>44542</v>
      </c>
      <c r="B29827" s="1" t="s">
        <v>37</v>
      </c>
      <c r="C29827">
        <v>78743</v>
      </c>
      <c r="D29827">
        <v>842369</v>
      </c>
      <c r="E29827" s="31">
        <v>77290</v>
      </c>
      <c r="F29827">
        <v>1398</v>
      </c>
      <c r="G29827" s="31">
        <v>55</v>
      </c>
      <c r="H29827" s="31">
        <v>2</v>
      </c>
    </row>
    <row r="29828" spans="1:8">
      <c r="A29828" s="32">
        <v>44542</v>
      </c>
      <c r="B29828" s="1" t="s">
        <v>38</v>
      </c>
      <c r="C29828">
        <v>15936</v>
      </c>
      <c r="D29828">
        <v>276255</v>
      </c>
      <c r="E29828" s="31">
        <v>15785</v>
      </c>
      <c r="F29828">
        <v>149</v>
      </c>
      <c r="G29828" s="31">
        <v>2</v>
      </c>
      <c r="H29828" s="31">
        <v>0</v>
      </c>
    </row>
    <row r="29829" spans="1:8">
      <c r="A29829" s="32">
        <v>44542</v>
      </c>
      <c r="B29829" s="1" t="s">
        <v>39</v>
      </c>
      <c r="C29829">
        <v>5303</v>
      </c>
      <c r="D29829">
        <v>67921</v>
      </c>
      <c r="E29829" s="31">
        <v>5136</v>
      </c>
      <c r="F29829">
        <v>62</v>
      </c>
      <c r="G29829" s="31">
        <v>0</v>
      </c>
      <c r="H29829" s="31">
        <v>0</v>
      </c>
    </row>
    <row r="29830" spans="1:8">
      <c r="A29830" s="32">
        <v>44542</v>
      </c>
      <c r="B29830" s="1" t="s">
        <v>40</v>
      </c>
      <c r="C29830">
        <v>1669</v>
      </c>
      <c r="D29830">
        <v>165353</v>
      </c>
      <c r="E29830" s="31">
        <v>1639</v>
      </c>
      <c r="F29830">
        <v>5</v>
      </c>
      <c r="G29830" s="31">
        <v>0</v>
      </c>
      <c r="H29830" s="31">
        <v>0</v>
      </c>
    </row>
    <row r="29831" spans="1:8">
      <c r="A29831" s="32">
        <v>44542</v>
      </c>
      <c r="B29831" s="1" t="s">
        <v>41</v>
      </c>
      <c r="C29831">
        <v>1733</v>
      </c>
      <c r="D29831">
        <v>62794</v>
      </c>
      <c r="E29831" s="31">
        <v>1728</v>
      </c>
      <c r="F29831">
        <v>5</v>
      </c>
      <c r="G29831" s="31">
        <v>0</v>
      </c>
      <c r="H29831" s="31">
        <v>0</v>
      </c>
    </row>
    <row r="29832" spans="1:8">
      <c r="A29832" s="32">
        <v>44542</v>
      </c>
      <c r="B29832" s="1" t="s">
        <v>42</v>
      </c>
      <c r="C29832">
        <v>15549</v>
      </c>
      <c r="D29832">
        <v>305825</v>
      </c>
      <c r="E29832" s="31">
        <v>15404</v>
      </c>
      <c r="F29832">
        <v>136</v>
      </c>
      <c r="G29832" s="31">
        <v>6</v>
      </c>
      <c r="H29832" s="31">
        <v>1</v>
      </c>
    </row>
    <row r="29833" spans="1:8">
      <c r="A29833" s="32">
        <v>44542</v>
      </c>
      <c r="B29833" s="1" t="s">
        <v>43</v>
      </c>
      <c r="C29833">
        <v>22175</v>
      </c>
      <c r="D29833">
        <v>968318</v>
      </c>
      <c r="E29833" s="31">
        <v>21972</v>
      </c>
      <c r="F29833">
        <v>202</v>
      </c>
      <c r="G29833" s="31">
        <v>1</v>
      </c>
      <c r="H29833" s="31">
        <v>0</v>
      </c>
    </row>
    <row r="29834" spans="1:8">
      <c r="A29834" s="32">
        <v>44542</v>
      </c>
      <c r="B29834" s="1" t="s">
        <v>44</v>
      </c>
      <c r="C29834">
        <v>5793</v>
      </c>
      <c r="D29834">
        <v>208959</v>
      </c>
      <c r="E29834" s="31">
        <v>5699</v>
      </c>
      <c r="F29834">
        <v>93</v>
      </c>
      <c r="G29834" s="31">
        <v>1</v>
      </c>
      <c r="H29834" s="31">
        <v>0</v>
      </c>
    </row>
    <row r="29835" spans="1:8">
      <c r="A29835" s="32">
        <v>44542</v>
      </c>
      <c r="B29835" s="1" t="s">
        <v>45</v>
      </c>
      <c r="C29835">
        <v>3291</v>
      </c>
      <c r="D29835">
        <v>114607</v>
      </c>
      <c r="E29835" s="31">
        <v>3225</v>
      </c>
      <c r="F29835">
        <v>66</v>
      </c>
      <c r="G29835" s="31">
        <v>0</v>
      </c>
      <c r="H29835" s="31">
        <v>0</v>
      </c>
    </row>
    <row r="29836" spans="1:8">
      <c r="A29836" s="32">
        <v>44542</v>
      </c>
      <c r="B29836" s="1" t="s">
        <v>46</v>
      </c>
      <c r="C29836">
        <v>4705</v>
      </c>
      <c r="D29836">
        <v>142575</v>
      </c>
      <c r="E29836" s="31">
        <v>4666</v>
      </c>
      <c r="F29836">
        <v>38</v>
      </c>
      <c r="G29836" s="31">
        <v>0</v>
      </c>
      <c r="H29836" s="31">
        <v>0</v>
      </c>
    </row>
    <row r="29837" spans="1:8">
      <c r="A29837" s="32">
        <v>44542</v>
      </c>
      <c r="B29837" s="1" t="s">
        <v>47</v>
      </c>
      <c r="C29837">
        <v>5412</v>
      </c>
      <c r="D29837">
        <v>170777</v>
      </c>
      <c r="E29837" s="31">
        <v>5330</v>
      </c>
      <c r="F29837">
        <v>82</v>
      </c>
      <c r="G29837" s="31">
        <v>0</v>
      </c>
      <c r="H29837" s="31">
        <v>0</v>
      </c>
    </row>
    <row r="29838" spans="1:8">
      <c r="A29838" s="32">
        <v>44542</v>
      </c>
      <c r="B29838" s="1" t="s">
        <v>48</v>
      </c>
      <c r="C29838">
        <v>4167</v>
      </c>
      <c r="D29838">
        <v>105447</v>
      </c>
      <c r="E29838" s="31">
        <v>4134</v>
      </c>
      <c r="F29838">
        <v>33</v>
      </c>
      <c r="G29838" s="31">
        <v>0</v>
      </c>
      <c r="H29838" s="31">
        <v>0</v>
      </c>
    </row>
    <row r="29839" spans="1:8">
      <c r="A29839" s="32">
        <v>44542</v>
      </c>
      <c r="B29839" s="1" t="s">
        <v>49</v>
      </c>
      <c r="C29839">
        <v>74668</v>
      </c>
      <c r="D29839">
        <v>1398736</v>
      </c>
      <c r="E29839" s="31">
        <v>73998</v>
      </c>
      <c r="F29839">
        <v>625</v>
      </c>
      <c r="G29839" s="31">
        <v>43</v>
      </c>
      <c r="H29839" s="31">
        <v>2</v>
      </c>
    </row>
    <row r="29840" spans="1:8">
      <c r="A29840" s="32">
        <v>44542</v>
      </c>
      <c r="B29840" s="1" t="s">
        <v>50</v>
      </c>
      <c r="C29840">
        <v>5866</v>
      </c>
      <c r="D29840">
        <v>117840</v>
      </c>
      <c r="E29840" s="31">
        <v>5891</v>
      </c>
      <c r="F29840">
        <v>30</v>
      </c>
      <c r="G29840" s="31">
        <v>0</v>
      </c>
      <c r="H29840" s="31">
        <v>0</v>
      </c>
    </row>
    <row r="29841" spans="1:8">
      <c r="A29841" s="32">
        <v>44542</v>
      </c>
      <c r="B29841" s="1" t="s">
        <v>51</v>
      </c>
      <c r="C29841">
        <v>6119</v>
      </c>
      <c r="D29841">
        <v>199457</v>
      </c>
      <c r="E29841" s="31">
        <v>6046</v>
      </c>
      <c r="F29841">
        <v>73</v>
      </c>
      <c r="G29841" s="31">
        <v>0</v>
      </c>
      <c r="H29841" s="31">
        <v>0</v>
      </c>
    </row>
    <row r="29842" spans="1:8">
      <c r="A29842" s="32">
        <v>44542</v>
      </c>
      <c r="B29842" s="1" t="s">
        <v>52</v>
      </c>
      <c r="C29842">
        <v>14395</v>
      </c>
      <c r="D29842">
        <v>124791</v>
      </c>
      <c r="E29842" s="31">
        <v>14259</v>
      </c>
      <c r="F29842">
        <v>136</v>
      </c>
      <c r="G29842" s="31">
        <v>0</v>
      </c>
      <c r="H29842" s="31">
        <v>0</v>
      </c>
    </row>
    <row r="29843" spans="1:8">
      <c r="A29843" s="32">
        <v>44542</v>
      </c>
      <c r="B29843" s="1" t="s">
        <v>53</v>
      </c>
      <c r="C29843">
        <v>8187</v>
      </c>
      <c r="D29843">
        <v>298974</v>
      </c>
      <c r="E29843" s="31">
        <v>8103</v>
      </c>
      <c r="F29843">
        <v>84</v>
      </c>
      <c r="G29843" s="31">
        <v>0</v>
      </c>
      <c r="H29843" s="31">
        <v>0</v>
      </c>
    </row>
    <row r="29844" spans="1:8">
      <c r="A29844" s="32">
        <v>44542</v>
      </c>
      <c r="B29844" s="1" t="s">
        <v>54</v>
      </c>
      <c r="C29844">
        <v>6153</v>
      </c>
      <c r="D29844">
        <v>73123</v>
      </c>
      <c r="E29844" s="31">
        <v>6094</v>
      </c>
      <c r="F29844">
        <v>41</v>
      </c>
      <c r="G29844" s="31">
        <v>2</v>
      </c>
      <c r="H29844" s="31">
        <v>0</v>
      </c>
    </row>
    <row r="29845" spans="1:8">
      <c r="A29845" s="32">
        <v>44542</v>
      </c>
      <c r="B29845" s="1" t="s">
        <v>55</v>
      </c>
      <c r="C29845">
        <v>9103</v>
      </c>
      <c r="D29845">
        <v>175356</v>
      </c>
      <c r="E29845" s="31">
        <v>9037</v>
      </c>
      <c r="F29845">
        <v>66</v>
      </c>
      <c r="G29845" s="31">
        <v>0</v>
      </c>
      <c r="H29845" s="31">
        <v>0</v>
      </c>
    </row>
    <row r="29846" spans="1:8">
      <c r="A29846" s="32">
        <v>44542</v>
      </c>
      <c r="B29846" s="1" t="s">
        <v>56</v>
      </c>
      <c r="C29846">
        <v>50355</v>
      </c>
      <c r="D29846">
        <v>428652</v>
      </c>
      <c r="E29846" s="31">
        <v>49934</v>
      </c>
      <c r="F29846">
        <v>398</v>
      </c>
      <c r="G29846" s="31">
        <v>24</v>
      </c>
      <c r="H29846" s="31">
        <v>0</v>
      </c>
    </row>
    <row r="29847" spans="1:8">
      <c r="A29847" s="32">
        <v>44543</v>
      </c>
      <c r="B29847" s="1" t="s">
        <v>7</v>
      </c>
      <c r="C29847">
        <v>61200</v>
      </c>
      <c r="D29847">
        <v>1241758</v>
      </c>
      <c r="E29847" s="31">
        <v>59673</v>
      </c>
      <c r="F29847">
        <v>1474</v>
      </c>
      <c r="G29847" s="31">
        <v>60</v>
      </c>
      <c r="H29847" s="31">
        <v>1</v>
      </c>
    </row>
    <row r="29848" spans="1:8">
      <c r="A29848" s="32">
        <v>44543</v>
      </c>
      <c r="B29848" s="1" t="s">
        <v>11</v>
      </c>
      <c r="C29848">
        <v>5900</v>
      </c>
      <c r="D29848">
        <v>102354</v>
      </c>
      <c r="E29848" s="31">
        <v>5859</v>
      </c>
      <c r="F29848">
        <v>38</v>
      </c>
      <c r="G29848" s="31">
        <v>3</v>
      </c>
      <c r="H29848" s="31">
        <v>0</v>
      </c>
    </row>
    <row r="29849" spans="1:8">
      <c r="A29849" s="32">
        <v>44543</v>
      </c>
      <c r="B29849" s="1" t="s">
        <v>12</v>
      </c>
      <c r="C29849">
        <v>3487</v>
      </c>
      <c r="D29849">
        <v>133594</v>
      </c>
      <c r="E29849" s="31">
        <v>3434</v>
      </c>
      <c r="F29849">
        <v>53</v>
      </c>
      <c r="G29849" s="31">
        <v>0</v>
      </c>
      <c r="H29849" s="31">
        <v>0</v>
      </c>
    </row>
    <row r="29850" spans="1:8">
      <c r="A29850" s="32">
        <v>44543</v>
      </c>
      <c r="B29850" s="1" t="s">
        <v>13</v>
      </c>
      <c r="C29850">
        <v>16286</v>
      </c>
      <c r="D29850">
        <v>261146</v>
      </c>
      <c r="E29850" s="31">
        <v>16166</v>
      </c>
      <c r="F29850">
        <v>118</v>
      </c>
      <c r="G29850" s="31">
        <v>2</v>
      </c>
      <c r="H29850" s="31">
        <v>0</v>
      </c>
    </row>
    <row r="29851" spans="1:8">
      <c r="A29851" s="32">
        <v>44543</v>
      </c>
      <c r="B29851" s="1" t="s">
        <v>14</v>
      </c>
      <c r="C29851">
        <v>1934</v>
      </c>
      <c r="D29851">
        <v>27569</v>
      </c>
      <c r="E29851" s="31">
        <v>1902</v>
      </c>
      <c r="F29851">
        <v>27</v>
      </c>
      <c r="G29851" s="31">
        <v>5</v>
      </c>
      <c r="H29851" s="31">
        <v>0</v>
      </c>
    </row>
    <row r="29852" spans="1:8">
      <c r="A29852" s="32">
        <v>44543</v>
      </c>
      <c r="B29852" s="1" t="s">
        <v>15</v>
      </c>
      <c r="C29852">
        <v>3604</v>
      </c>
      <c r="D29852">
        <v>112793</v>
      </c>
      <c r="E29852" s="31">
        <v>3543</v>
      </c>
      <c r="F29852">
        <v>56</v>
      </c>
      <c r="G29852" s="31">
        <v>5</v>
      </c>
      <c r="H29852" s="31">
        <v>0</v>
      </c>
    </row>
    <row r="29853" spans="1:8">
      <c r="A29853" s="32">
        <v>44543</v>
      </c>
      <c r="B29853" s="1" t="s">
        <v>16</v>
      </c>
      <c r="C29853">
        <v>9494</v>
      </c>
      <c r="D29853">
        <v>460510</v>
      </c>
      <c r="E29853" s="31">
        <v>9312</v>
      </c>
      <c r="F29853">
        <v>176</v>
      </c>
      <c r="G29853" s="31">
        <v>6</v>
      </c>
      <c r="H29853" s="31">
        <v>0</v>
      </c>
    </row>
    <row r="29854" spans="1:8">
      <c r="A29854" s="32">
        <v>44543</v>
      </c>
      <c r="B29854" s="1" t="s">
        <v>17</v>
      </c>
      <c r="C29854">
        <v>24463</v>
      </c>
      <c r="D29854">
        <v>40567</v>
      </c>
      <c r="E29854" s="31">
        <v>24230</v>
      </c>
      <c r="F29854">
        <v>220</v>
      </c>
      <c r="G29854" s="31">
        <v>13</v>
      </c>
      <c r="H29854" s="31">
        <v>1</v>
      </c>
    </row>
    <row r="29855" spans="1:8">
      <c r="A29855" s="32">
        <v>44543</v>
      </c>
      <c r="B29855" s="1" t="s">
        <v>18</v>
      </c>
      <c r="C29855">
        <v>15502</v>
      </c>
      <c r="D29855">
        <v>519348</v>
      </c>
      <c r="E29855" s="31">
        <v>15374</v>
      </c>
      <c r="F29855">
        <v>117</v>
      </c>
      <c r="G29855" s="31">
        <v>11</v>
      </c>
      <c r="H29855" s="31">
        <v>0</v>
      </c>
    </row>
    <row r="29856" spans="1:8">
      <c r="A29856" s="32">
        <v>44543</v>
      </c>
      <c r="B29856" s="1" t="s">
        <v>19</v>
      </c>
      <c r="C29856">
        <v>17036</v>
      </c>
      <c r="D29856">
        <v>342660</v>
      </c>
      <c r="E29856" s="31">
        <v>16748</v>
      </c>
      <c r="F29856">
        <v>176</v>
      </c>
      <c r="G29856" s="31">
        <v>112</v>
      </c>
      <c r="H29856" s="31">
        <v>2</v>
      </c>
    </row>
    <row r="29857" spans="1:8">
      <c r="A29857" s="32">
        <v>44543</v>
      </c>
      <c r="B29857" s="1" t="s">
        <v>20</v>
      </c>
      <c r="C29857">
        <v>115930</v>
      </c>
      <c r="D29857">
        <v>1613101</v>
      </c>
      <c r="E29857" s="31">
        <v>114800</v>
      </c>
      <c r="F29857">
        <v>1059</v>
      </c>
      <c r="G29857" s="31">
        <v>71</v>
      </c>
      <c r="H29857" s="31">
        <v>3</v>
      </c>
    </row>
    <row r="29858" spans="1:8">
      <c r="A29858" s="32">
        <v>44543</v>
      </c>
      <c r="B29858" s="1" t="s">
        <v>21</v>
      </c>
      <c r="C29858">
        <v>100548</v>
      </c>
      <c r="D29858">
        <v>1209355</v>
      </c>
      <c r="E29858" s="31">
        <v>99462</v>
      </c>
      <c r="F29858">
        <v>1028</v>
      </c>
      <c r="G29858" s="31">
        <v>47</v>
      </c>
      <c r="H29858" s="31">
        <v>0</v>
      </c>
    </row>
    <row r="29859" spans="1:8">
      <c r="A29859" s="32">
        <v>44543</v>
      </c>
      <c r="B29859" s="1" t="s">
        <v>22</v>
      </c>
      <c r="C29859">
        <v>382389</v>
      </c>
      <c r="D29859">
        <v>4078217</v>
      </c>
      <c r="E29859" s="31">
        <v>379052</v>
      </c>
      <c r="F29859">
        <v>3171</v>
      </c>
      <c r="G29859" s="31">
        <v>166</v>
      </c>
      <c r="H29859" s="31">
        <v>4</v>
      </c>
    </row>
    <row r="29860" spans="1:8">
      <c r="A29860" s="32">
        <v>44543</v>
      </c>
      <c r="B29860" s="1" t="s">
        <v>23</v>
      </c>
      <c r="C29860">
        <v>169427</v>
      </c>
      <c r="D29860">
        <v>1790449</v>
      </c>
      <c r="E29860" s="31">
        <v>168012</v>
      </c>
      <c r="F29860">
        <v>1315</v>
      </c>
      <c r="G29860" s="31">
        <v>100</v>
      </c>
      <c r="H29860" s="31">
        <v>0</v>
      </c>
    </row>
    <row r="29861" spans="1:8">
      <c r="A29861" s="32">
        <v>44543</v>
      </c>
      <c r="B29861" s="1" t="s">
        <v>24</v>
      </c>
      <c r="C29861">
        <v>8095</v>
      </c>
      <c r="D29861">
        <v>317727</v>
      </c>
      <c r="E29861" s="31">
        <v>7976</v>
      </c>
      <c r="F29861">
        <v>61</v>
      </c>
      <c r="G29861" s="31">
        <v>58</v>
      </c>
      <c r="H29861" s="31">
        <v>0</v>
      </c>
    </row>
    <row r="29862" spans="1:8">
      <c r="A29862" s="32">
        <v>44543</v>
      </c>
      <c r="B29862" s="1" t="s">
        <v>25</v>
      </c>
      <c r="C29862">
        <v>4868</v>
      </c>
      <c r="D29862">
        <v>129250</v>
      </c>
      <c r="E29862" s="31">
        <v>4816</v>
      </c>
      <c r="F29862">
        <v>52</v>
      </c>
      <c r="G29862" s="31">
        <v>0</v>
      </c>
      <c r="H29862" s="31">
        <v>0</v>
      </c>
    </row>
    <row r="29863" spans="1:8">
      <c r="A29863" s="32">
        <v>44543</v>
      </c>
      <c r="B29863" s="1" t="s">
        <v>26</v>
      </c>
      <c r="C29863">
        <v>7969</v>
      </c>
      <c r="D29863">
        <v>210451</v>
      </c>
      <c r="E29863" s="31">
        <v>7818</v>
      </c>
      <c r="F29863">
        <v>129</v>
      </c>
      <c r="G29863" s="31">
        <v>0</v>
      </c>
      <c r="H29863" s="31">
        <v>0</v>
      </c>
    </row>
    <row r="29864" spans="1:8">
      <c r="A29864" s="32">
        <v>44543</v>
      </c>
      <c r="B29864" s="1" t="s">
        <v>27</v>
      </c>
      <c r="C29864">
        <v>3115</v>
      </c>
      <c r="D29864">
        <v>125115</v>
      </c>
      <c r="E29864" s="31">
        <v>3077</v>
      </c>
      <c r="F29864">
        <v>38</v>
      </c>
      <c r="G29864" s="31">
        <v>0</v>
      </c>
      <c r="H29864" s="31">
        <v>0</v>
      </c>
    </row>
    <row r="29865" spans="1:8">
      <c r="A29865" s="32">
        <v>44543</v>
      </c>
      <c r="B29865" s="1" t="s">
        <v>28</v>
      </c>
      <c r="C29865">
        <v>5157</v>
      </c>
      <c r="D29865">
        <v>131552</v>
      </c>
      <c r="E29865" s="31">
        <v>5127</v>
      </c>
      <c r="F29865">
        <v>29</v>
      </c>
      <c r="G29865" s="31">
        <v>1</v>
      </c>
      <c r="H29865" s="31">
        <v>0</v>
      </c>
    </row>
    <row r="29866" spans="1:8">
      <c r="A29866" s="32">
        <v>44543</v>
      </c>
      <c r="B29866" s="1" t="s">
        <v>29</v>
      </c>
      <c r="C29866">
        <v>8894</v>
      </c>
      <c r="D29866">
        <v>358691</v>
      </c>
      <c r="E29866" s="31">
        <v>8846</v>
      </c>
      <c r="F29866">
        <v>97</v>
      </c>
      <c r="G29866" s="31">
        <v>7</v>
      </c>
      <c r="H29866" s="31">
        <v>1</v>
      </c>
    </row>
    <row r="29867" spans="1:8">
      <c r="A29867" s="32">
        <v>44543</v>
      </c>
      <c r="B29867" s="1" t="s">
        <v>30</v>
      </c>
      <c r="C29867">
        <v>19269</v>
      </c>
      <c r="D29867">
        <v>461851</v>
      </c>
      <c r="E29867" s="31">
        <v>19043</v>
      </c>
      <c r="F29867">
        <v>218</v>
      </c>
      <c r="G29867" s="31">
        <v>8</v>
      </c>
      <c r="H29867" s="31">
        <v>0</v>
      </c>
    </row>
    <row r="29868" spans="1:8">
      <c r="A29868" s="32">
        <v>44543</v>
      </c>
      <c r="B29868" s="1" t="s">
        <v>31</v>
      </c>
      <c r="C29868">
        <v>26859</v>
      </c>
      <c r="D29868">
        <v>708900</v>
      </c>
      <c r="E29868" s="31">
        <v>26597</v>
      </c>
      <c r="F29868">
        <v>209</v>
      </c>
      <c r="G29868" s="31">
        <v>50</v>
      </c>
      <c r="H29868" s="31">
        <v>0</v>
      </c>
    </row>
    <row r="29869" spans="1:8">
      <c r="A29869" s="32">
        <v>44543</v>
      </c>
      <c r="B29869" s="1" t="s">
        <v>32</v>
      </c>
      <c r="C29869">
        <v>106666</v>
      </c>
      <c r="D29869">
        <v>1479130</v>
      </c>
      <c r="E29869" s="31">
        <v>105450</v>
      </c>
      <c r="F29869">
        <v>1161</v>
      </c>
      <c r="G29869" s="31">
        <v>55</v>
      </c>
      <c r="H29869" s="31">
        <v>0</v>
      </c>
    </row>
    <row r="29870" spans="1:8">
      <c r="A29870" s="32">
        <v>44543</v>
      </c>
      <c r="B29870" s="1" t="s">
        <v>33</v>
      </c>
      <c r="C29870">
        <v>14817</v>
      </c>
      <c r="D29870">
        <v>264874</v>
      </c>
      <c r="E29870" s="31">
        <v>14980</v>
      </c>
      <c r="F29870">
        <v>163</v>
      </c>
      <c r="G29870" s="31">
        <v>1</v>
      </c>
      <c r="H29870" s="31">
        <v>0</v>
      </c>
    </row>
    <row r="29871" spans="1:8">
      <c r="A29871" s="32">
        <v>44543</v>
      </c>
      <c r="B29871" s="1" t="s">
        <v>34</v>
      </c>
      <c r="C29871">
        <v>12440</v>
      </c>
      <c r="D29871">
        <v>289769</v>
      </c>
      <c r="E29871" s="31">
        <v>12329</v>
      </c>
      <c r="F29871">
        <v>104</v>
      </c>
      <c r="G29871" s="31">
        <v>7</v>
      </c>
      <c r="H29871" s="31">
        <v>0</v>
      </c>
    </row>
    <row r="29872" spans="1:8">
      <c r="A29872" s="32">
        <v>44543</v>
      </c>
      <c r="B29872" s="1" t="s">
        <v>35</v>
      </c>
      <c r="C29872">
        <v>36010</v>
      </c>
      <c r="D29872">
        <v>462255</v>
      </c>
      <c r="E29872" s="31">
        <v>35703</v>
      </c>
      <c r="F29872">
        <v>291</v>
      </c>
      <c r="G29872" s="31">
        <v>15</v>
      </c>
      <c r="H29872" s="31">
        <v>1</v>
      </c>
    </row>
    <row r="29873" spans="1:8">
      <c r="A29873" s="32">
        <v>44543</v>
      </c>
      <c r="B29873" s="1" t="s">
        <v>36</v>
      </c>
      <c r="C29873">
        <v>203285</v>
      </c>
      <c r="D29873">
        <v>4137328</v>
      </c>
      <c r="E29873" s="31">
        <v>200113</v>
      </c>
      <c r="F29873">
        <v>3064</v>
      </c>
      <c r="G29873" s="31">
        <v>108</v>
      </c>
      <c r="H29873" s="31">
        <v>9</v>
      </c>
    </row>
    <row r="29874" spans="1:8">
      <c r="A29874" s="32">
        <v>44543</v>
      </c>
      <c r="B29874" s="1" t="s">
        <v>37</v>
      </c>
      <c r="C29874">
        <v>78749</v>
      </c>
      <c r="D29874">
        <v>843077</v>
      </c>
      <c r="E29874" s="31">
        <v>77294</v>
      </c>
      <c r="F29874">
        <v>1398</v>
      </c>
      <c r="G29874" s="31">
        <v>57</v>
      </c>
      <c r="H29874" s="31">
        <v>2</v>
      </c>
    </row>
    <row r="29875" spans="1:8">
      <c r="A29875" s="32">
        <v>44543</v>
      </c>
      <c r="B29875" s="1" t="s">
        <v>38</v>
      </c>
      <c r="C29875">
        <v>15936</v>
      </c>
      <c r="D29875">
        <v>277243</v>
      </c>
      <c r="E29875" s="31">
        <v>15786</v>
      </c>
      <c r="F29875">
        <v>149</v>
      </c>
      <c r="G29875" s="31">
        <v>1</v>
      </c>
      <c r="H29875" s="31">
        <v>0</v>
      </c>
    </row>
    <row r="29876" spans="1:8">
      <c r="A29876" s="32">
        <v>44543</v>
      </c>
      <c r="B29876" s="1" t="s">
        <v>39</v>
      </c>
      <c r="C29876">
        <v>5303</v>
      </c>
      <c r="D29876">
        <v>67924</v>
      </c>
      <c r="E29876" s="31">
        <v>5136</v>
      </c>
      <c r="F29876">
        <v>62</v>
      </c>
      <c r="G29876" s="31">
        <v>0</v>
      </c>
      <c r="H29876" s="31">
        <v>0</v>
      </c>
    </row>
    <row r="29877" spans="1:8">
      <c r="A29877" s="32">
        <v>44543</v>
      </c>
      <c r="B29877" s="1" t="s">
        <v>40</v>
      </c>
      <c r="C29877">
        <v>1669</v>
      </c>
      <c r="D29877">
        <v>165358</v>
      </c>
      <c r="E29877" s="31">
        <v>1639</v>
      </c>
      <c r="F29877">
        <v>5</v>
      </c>
      <c r="G29877" s="31">
        <v>0</v>
      </c>
      <c r="H29877" s="31">
        <v>0</v>
      </c>
    </row>
    <row r="29878" spans="1:8">
      <c r="A29878" s="32">
        <v>44543</v>
      </c>
      <c r="B29878" s="1" t="s">
        <v>41</v>
      </c>
      <c r="C29878">
        <v>1733</v>
      </c>
      <c r="D29878">
        <v>62794</v>
      </c>
      <c r="E29878" s="31">
        <v>1728</v>
      </c>
      <c r="F29878">
        <v>5</v>
      </c>
      <c r="G29878" s="31">
        <v>0</v>
      </c>
      <c r="H29878" s="31">
        <v>0</v>
      </c>
    </row>
    <row r="29879" spans="1:8">
      <c r="A29879" s="32">
        <v>44543</v>
      </c>
      <c r="B29879" s="1" t="s">
        <v>42</v>
      </c>
      <c r="C29879">
        <v>15549</v>
      </c>
      <c r="D29879">
        <v>305825</v>
      </c>
      <c r="E29879" s="31">
        <v>15404</v>
      </c>
      <c r="F29879">
        <v>136</v>
      </c>
      <c r="G29879" s="31">
        <v>6</v>
      </c>
      <c r="H29879" s="31">
        <v>1</v>
      </c>
    </row>
    <row r="29880" spans="1:8">
      <c r="A29880" s="32">
        <v>44543</v>
      </c>
      <c r="B29880" s="1" t="s">
        <v>43</v>
      </c>
      <c r="C29880">
        <v>22175</v>
      </c>
      <c r="D29880">
        <v>968318</v>
      </c>
      <c r="E29880" s="31">
        <v>21972</v>
      </c>
      <c r="F29880">
        <v>202</v>
      </c>
      <c r="G29880" s="31">
        <v>1</v>
      </c>
      <c r="H29880" s="31">
        <v>0</v>
      </c>
    </row>
    <row r="29881" spans="1:8">
      <c r="A29881" s="32">
        <v>44543</v>
      </c>
      <c r="B29881" s="1" t="s">
        <v>44</v>
      </c>
      <c r="C29881">
        <v>5793</v>
      </c>
      <c r="D29881">
        <v>208959</v>
      </c>
      <c r="E29881" s="31">
        <v>5699</v>
      </c>
      <c r="F29881">
        <v>93</v>
      </c>
      <c r="G29881" s="31">
        <v>1</v>
      </c>
      <c r="H29881" s="31">
        <v>0</v>
      </c>
    </row>
    <row r="29882" spans="1:8">
      <c r="A29882" s="32">
        <v>44543</v>
      </c>
      <c r="B29882" s="1" t="s">
        <v>45</v>
      </c>
      <c r="C29882">
        <v>3291</v>
      </c>
      <c r="D29882">
        <v>114623</v>
      </c>
      <c r="E29882" s="31">
        <v>3225</v>
      </c>
      <c r="F29882">
        <v>66</v>
      </c>
      <c r="G29882" s="31">
        <v>0</v>
      </c>
      <c r="H29882" s="31">
        <v>0</v>
      </c>
    </row>
    <row r="29883" spans="1:8">
      <c r="A29883" s="32">
        <v>44543</v>
      </c>
      <c r="B29883" s="1" t="s">
        <v>46</v>
      </c>
      <c r="C29883">
        <v>4705</v>
      </c>
      <c r="D29883">
        <v>142582</v>
      </c>
      <c r="E29883" s="31">
        <v>4666</v>
      </c>
      <c r="F29883">
        <v>38</v>
      </c>
      <c r="G29883" s="31">
        <v>0</v>
      </c>
      <c r="H29883" s="31">
        <v>0</v>
      </c>
    </row>
    <row r="29884" spans="1:8">
      <c r="A29884" s="32">
        <v>44543</v>
      </c>
      <c r="B29884" s="1" t="s">
        <v>47</v>
      </c>
      <c r="C29884">
        <v>5412</v>
      </c>
      <c r="D29884">
        <v>170777</v>
      </c>
      <c r="E29884" s="31">
        <v>5330</v>
      </c>
      <c r="F29884">
        <v>82</v>
      </c>
      <c r="G29884" s="31">
        <v>0</v>
      </c>
      <c r="H29884" s="31">
        <v>0</v>
      </c>
    </row>
    <row r="29885" spans="1:8">
      <c r="A29885" s="32">
        <v>44543</v>
      </c>
      <c r="B29885" s="1" t="s">
        <v>48</v>
      </c>
      <c r="C29885">
        <v>4167</v>
      </c>
      <c r="D29885">
        <v>105447</v>
      </c>
      <c r="E29885" s="31">
        <v>4134</v>
      </c>
      <c r="F29885">
        <v>33</v>
      </c>
      <c r="G29885" s="31">
        <v>0</v>
      </c>
      <c r="H29885" s="31">
        <v>0</v>
      </c>
    </row>
    <row r="29886" spans="1:8">
      <c r="A29886" s="32">
        <v>44543</v>
      </c>
      <c r="B29886" s="1" t="s">
        <v>49</v>
      </c>
      <c r="C29886">
        <v>74676</v>
      </c>
      <c r="D29886">
        <v>1400630</v>
      </c>
      <c r="E29886" s="31">
        <v>74003</v>
      </c>
      <c r="F29886">
        <v>625</v>
      </c>
      <c r="G29886" s="31">
        <v>40</v>
      </c>
      <c r="H29886" s="31">
        <v>2</v>
      </c>
    </row>
    <row r="29887" spans="1:8">
      <c r="A29887" s="32">
        <v>44543</v>
      </c>
      <c r="B29887" s="1" t="s">
        <v>50</v>
      </c>
      <c r="C29887">
        <v>5866</v>
      </c>
      <c r="D29887">
        <v>117894</v>
      </c>
      <c r="E29887" s="31">
        <v>5891</v>
      </c>
      <c r="F29887">
        <v>30</v>
      </c>
      <c r="G29887" s="31">
        <v>0</v>
      </c>
      <c r="H29887" s="31">
        <v>0</v>
      </c>
    </row>
    <row r="29888" spans="1:8">
      <c r="A29888" s="32">
        <v>44543</v>
      </c>
      <c r="B29888" s="1" t="s">
        <v>51</v>
      </c>
      <c r="C29888">
        <v>6119</v>
      </c>
      <c r="D29888">
        <v>199549</v>
      </c>
      <c r="E29888" s="31">
        <v>6046</v>
      </c>
      <c r="F29888">
        <v>73</v>
      </c>
      <c r="G29888" s="31">
        <v>0</v>
      </c>
      <c r="H29888" s="31">
        <v>0</v>
      </c>
    </row>
    <row r="29889" spans="1:8">
      <c r="A29889" s="32">
        <v>44543</v>
      </c>
      <c r="B29889" s="1" t="s">
        <v>52</v>
      </c>
      <c r="C29889">
        <v>14395</v>
      </c>
      <c r="D29889">
        <v>124797</v>
      </c>
      <c r="E29889" s="31">
        <v>14259</v>
      </c>
      <c r="F29889">
        <v>136</v>
      </c>
      <c r="G29889" s="31">
        <v>0</v>
      </c>
      <c r="H29889" s="31">
        <v>0</v>
      </c>
    </row>
    <row r="29890" spans="1:8">
      <c r="A29890" s="32">
        <v>44543</v>
      </c>
      <c r="B29890" s="1" t="s">
        <v>53</v>
      </c>
      <c r="C29890">
        <v>8187</v>
      </c>
      <c r="D29890">
        <v>298976</v>
      </c>
      <c r="E29890" s="31">
        <v>8103</v>
      </c>
      <c r="F29890">
        <v>84</v>
      </c>
      <c r="G29890" s="31">
        <v>0</v>
      </c>
      <c r="H29890" s="31">
        <v>0</v>
      </c>
    </row>
    <row r="29891" spans="1:8">
      <c r="A29891" s="32">
        <v>44543</v>
      </c>
      <c r="B29891" s="1" t="s">
        <v>54</v>
      </c>
      <c r="C29891">
        <v>6153</v>
      </c>
      <c r="D29891">
        <v>73129</v>
      </c>
      <c r="E29891" s="31">
        <v>6095</v>
      </c>
      <c r="F29891">
        <v>41</v>
      </c>
      <c r="G29891" s="31">
        <v>1</v>
      </c>
      <c r="H29891" s="31">
        <v>0</v>
      </c>
    </row>
    <row r="29892" spans="1:8">
      <c r="A29892" s="32">
        <v>44543</v>
      </c>
      <c r="B29892" s="1" t="s">
        <v>55</v>
      </c>
      <c r="C29892">
        <v>9103</v>
      </c>
      <c r="D29892">
        <v>175382</v>
      </c>
      <c r="E29892" s="31">
        <v>9037</v>
      </c>
      <c r="F29892">
        <v>66</v>
      </c>
      <c r="G29892" s="31">
        <v>0</v>
      </c>
      <c r="H29892" s="31">
        <v>0</v>
      </c>
    </row>
    <row r="29893" spans="1:8">
      <c r="A29893" s="32">
        <v>44543</v>
      </c>
      <c r="B29893" s="1" t="s">
        <v>56</v>
      </c>
      <c r="C29893">
        <v>50356</v>
      </c>
      <c r="D29893">
        <v>429061</v>
      </c>
      <c r="E29893" s="31">
        <v>49935</v>
      </c>
      <c r="F29893">
        <v>398</v>
      </c>
      <c r="G29893" s="31">
        <v>26</v>
      </c>
      <c r="H29893" s="31">
        <v>0</v>
      </c>
    </row>
    <row r="29894" spans="1:8">
      <c r="A29894" s="32">
        <v>44544</v>
      </c>
      <c r="B29894" s="1" t="s">
        <v>7</v>
      </c>
      <c r="C29894">
        <v>61204</v>
      </c>
      <c r="D29894">
        <v>1243282</v>
      </c>
      <c r="E29894" s="31">
        <v>59689</v>
      </c>
      <c r="F29894">
        <v>1474</v>
      </c>
      <c r="G29894" s="31">
        <v>53</v>
      </c>
      <c r="H29894" s="31">
        <v>1</v>
      </c>
    </row>
    <row r="29895" spans="1:8">
      <c r="A29895" s="32">
        <v>44544</v>
      </c>
      <c r="B29895" s="1" t="s">
        <v>11</v>
      </c>
      <c r="C29895">
        <v>5900</v>
      </c>
      <c r="D29895">
        <v>102576</v>
      </c>
      <c r="E29895" s="31">
        <v>5859</v>
      </c>
      <c r="F29895">
        <v>38</v>
      </c>
      <c r="G29895" s="31">
        <v>3</v>
      </c>
      <c r="H29895" s="31">
        <v>0</v>
      </c>
    </row>
    <row r="29896" spans="1:8">
      <c r="A29896" s="32">
        <v>44544</v>
      </c>
      <c r="B29896" s="1" t="s">
        <v>12</v>
      </c>
      <c r="C29896">
        <v>3487</v>
      </c>
      <c r="D29896">
        <v>133744</v>
      </c>
      <c r="E29896" s="31">
        <v>3434</v>
      </c>
      <c r="F29896">
        <v>53</v>
      </c>
      <c r="G29896" s="31">
        <v>0</v>
      </c>
      <c r="H29896" s="31">
        <v>0</v>
      </c>
    </row>
    <row r="29897" spans="1:8">
      <c r="A29897" s="32">
        <v>44544</v>
      </c>
      <c r="B29897" s="1" t="s">
        <v>13</v>
      </c>
      <c r="C29897">
        <v>16286</v>
      </c>
      <c r="D29897">
        <v>261476</v>
      </c>
      <c r="E29897" s="31">
        <v>16166</v>
      </c>
      <c r="F29897">
        <v>118</v>
      </c>
      <c r="G29897" s="31">
        <v>2</v>
      </c>
      <c r="H29897" s="31">
        <v>0</v>
      </c>
    </row>
    <row r="29898" spans="1:8">
      <c r="A29898" s="32">
        <v>44544</v>
      </c>
      <c r="B29898" s="1" t="s">
        <v>14</v>
      </c>
      <c r="C29898">
        <v>1934</v>
      </c>
      <c r="D29898">
        <v>27571</v>
      </c>
      <c r="E29898" s="31">
        <v>1903</v>
      </c>
      <c r="F29898">
        <v>27</v>
      </c>
      <c r="G29898" s="31">
        <v>4</v>
      </c>
      <c r="H29898" s="31">
        <v>0</v>
      </c>
    </row>
    <row r="29899" spans="1:8">
      <c r="A29899" s="32">
        <v>44544</v>
      </c>
      <c r="B29899" s="1" t="s">
        <v>15</v>
      </c>
      <c r="C29899">
        <v>3604</v>
      </c>
      <c r="D29899">
        <v>112843</v>
      </c>
      <c r="E29899" s="31">
        <v>3545</v>
      </c>
      <c r="F29899">
        <v>56</v>
      </c>
      <c r="G29899" s="31">
        <v>3</v>
      </c>
      <c r="H29899" s="31">
        <v>0</v>
      </c>
    </row>
    <row r="29900" spans="1:8">
      <c r="A29900" s="32">
        <v>44544</v>
      </c>
      <c r="B29900" s="1" t="s">
        <v>16</v>
      </c>
      <c r="C29900">
        <v>9494</v>
      </c>
      <c r="D29900">
        <v>461360</v>
      </c>
      <c r="E29900" s="31">
        <v>9312</v>
      </c>
      <c r="F29900">
        <v>176</v>
      </c>
      <c r="G29900" s="31">
        <v>6</v>
      </c>
      <c r="H29900" s="31">
        <v>0</v>
      </c>
    </row>
    <row r="29901" spans="1:8">
      <c r="A29901" s="32">
        <v>44544</v>
      </c>
      <c r="B29901" s="1" t="s">
        <v>17</v>
      </c>
      <c r="C29901">
        <v>24465</v>
      </c>
      <c r="D29901">
        <v>40567</v>
      </c>
      <c r="E29901" s="31">
        <v>24231</v>
      </c>
      <c r="F29901">
        <v>220</v>
      </c>
      <c r="G29901" s="31">
        <v>14</v>
      </c>
      <c r="H29901" s="31">
        <v>1</v>
      </c>
    </row>
    <row r="29902" spans="1:8">
      <c r="A29902" s="32">
        <v>44544</v>
      </c>
      <c r="B29902" s="1" t="s">
        <v>18</v>
      </c>
      <c r="C29902">
        <v>15502</v>
      </c>
      <c r="D29902">
        <v>519528</v>
      </c>
      <c r="E29902" s="31">
        <v>15376</v>
      </c>
      <c r="F29902">
        <v>117</v>
      </c>
      <c r="G29902" s="31">
        <v>9</v>
      </c>
      <c r="H29902" s="31">
        <v>0</v>
      </c>
    </row>
    <row r="29903" spans="1:8">
      <c r="A29903" s="32">
        <v>44544</v>
      </c>
      <c r="B29903" s="1" t="s">
        <v>19</v>
      </c>
      <c r="C29903">
        <v>17053</v>
      </c>
      <c r="D29903">
        <v>343836</v>
      </c>
      <c r="E29903" s="31">
        <v>16778</v>
      </c>
      <c r="F29903">
        <v>176</v>
      </c>
      <c r="G29903" s="31">
        <v>99</v>
      </c>
      <c r="H29903" s="31">
        <v>2</v>
      </c>
    </row>
    <row r="29904" spans="1:8">
      <c r="A29904" s="32">
        <v>44544</v>
      </c>
      <c r="B29904" s="1" t="s">
        <v>20</v>
      </c>
      <c r="C29904">
        <v>115937</v>
      </c>
      <c r="D29904">
        <v>1616396</v>
      </c>
      <c r="E29904" s="31">
        <v>114801</v>
      </c>
      <c r="F29904">
        <v>1059</v>
      </c>
      <c r="G29904" s="31">
        <v>77</v>
      </c>
      <c r="H29904" s="31">
        <v>3</v>
      </c>
    </row>
    <row r="29905" spans="1:8">
      <c r="A29905" s="32">
        <v>44544</v>
      </c>
      <c r="B29905" s="1" t="s">
        <v>21</v>
      </c>
      <c r="C29905">
        <v>100557</v>
      </c>
      <c r="D29905">
        <v>1211580</v>
      </c>
      <c r="E29905" s="31">
        <v>99471</v>
      </c>
      <c r="F29905">
        <v>1028</v>
      </c>
      <c r="G29905" s="31">
        <v>48</v>
      </c>
      <c r="H29905" s="31">
        <v>0</v>
      </c>
    </row>
    <row r="29906" spans="1:8">
      <c r="A29906" s="32">
        <v>44544</v>
      </c>
      <c r="B29906" s="1" t="s">
        <v>22</v>
      </c>
      <c r="C29906">
        <v>382413</v>
      </c>
      <c r="D29906">
        <v>4086373</v>
      </c>
      <c r="E29906" s="31">
        <v>379054</v>
      </c>
      <c r="F29906">
        <v>3172</v>
      </c>
      <c r="G29906" s="31">
        <v>187</v>
      </c>
      <c r="H29906" s="31">
        <v>4</v>
      </c>
    </row>
    <row r="29907" spans="1:8">
      <c r="A29907" s="32">
        <v>44544</v>
      </c>
      <c r="B29907" s="1" t="s">
        <v>23</v>
      </c>
      <c r="C29907">
        <v>169432</v>
      </c>
      <c r="D29907">
        <v>1794451</v>
      </c>
      <c r="E29907" s="31">
        <v>167997</v>
      </c>
      <c r="F29907">
        <v>1315</v>
      </c>
      <c r="G29907" s="31">
        <v>120</v>
      </c>
      <c r="H29907" s="31">
        <v>0</v>
      </c>
    </row>
    <row r="29908" spans="1:8">
      <c r="A29908" s="32">
        <v>44544</v>
      </c>
      <c r="B29908" s="1" t="s">
        <v>24</v>
      </c>
      <c r="C29908">
        <v>8114</v>
      </c>
      <c r="D29908">
        <v>318904</v>
      </c>
      <c r="E29908" s="31">
        <v>7978</v>
      </c>
      <c r="F29908">
        <v>61</v>
      </c>
      <c r="G29908" s="31">
        <v>75</v>
      </c>
      <c r="H29908" s="31">
        <v>0</v>
      </c>
    </row>
    <row r="29909" spans="1:8">
      <c r="A29909" s="32">
        <v>44544</v>
      </c>
      <c r="B29909" s="1" t="s">
        <v>25</v>
      </c>
      <c r="C29909">
        <v>4868</v>
      </c>
      <c r="D29909">
        <v>129654</v>
      </c>
      <c r="E29909" s="31">
        <v>4816</v>
      </c>
      <c r="F29909">
        <v>52</v>
      </c>
      <c r="G29909" s="31">
        <v>0</v>
      </c>
      <c r="H29909" s="31">
        <v>0</v>
      </c>
    </row>
    <row r="29910" spans="1:8">
      <c r="A29910" s="32">
        <v>44544</v>
      </c>
      <c r="B29910" s="1" t="s">
        <v>26</v>
      </c>
      <c r="C29910">
        <v>7970</v>
      </c>
      <c r="D29910">
        <v>210540</v>
      </c>
      <c r="E29910" s="31">
        <v>7818</v>
      </c>
      <c r="F29910">
        <v>129</v>
      </c>
      <c r="G29910" s="31">
        <v>1</v>
      </c>
      <c r="H29910" s="31">
        <v>0</v>
      </c>
    </row>
    <row r="29911" spans="1:8">
      <c r="A29911" s="32">
        <v>44544</v>
      </c>
      <c r="B29911" s="1" t="s">
        <v>27</v>
      </c>
      <c r="C29911">
        <v>3115</v>
      </c>
      <c r="D29911">
        <v>125680</v>
      </c>
      <c r="E29911" s="31">
        <v>3077</v>
      </c>
      <c r="F29911">
        <v>38</v>
      </c>
      <c r="G29911" s="31">
        <v>0</v>
      </c>
      <c r="H29911" s="31">
        <v>0</v>
      </c>
    </row>
    <row r="29912" spans="1:8">
      <c r="A29912" s="32">
        <v>44544</v>
      </c>
      <c r="B29912" s="1" t="s">
        <v>28</v>
      </c>
      <c r="C29912">
        <v>5157</v>
      </c>
      <c r="D29912">
        <v>131552</v>
      </c>
      <c r="E29912" s="31">
        <v>5127</v>
      </c>
      <c r="F29912">
        <v>29</v>
      </c>
      <c r="G29912" s="31">
        <v>1</v>
      </c>
      <c r="H29912" s="31">
        <v>0</v>
      </c>
    </row>
    <row r="29913" spans="1:8">
      <c r="A29913" s="32">
        <v>44544</v>
      </c>
      <c r="B29913" s="1" t="s">
        <v>29</v>
      </c>
      <c r="C29913">
        <v>8894</v>
      </c>
      <c r="D29913">
        <v>360183</v>
      </c>
      <c r="E29913" s="31">
        <v>8848</v>
      </c>
      <c r="F29913">
        <v>97</v>
      </c>
      <c r="G29913" s="31">
        <v>5</v>
      </c>
      <c r="H29913" s="31">
        <v>1</v>
      </c>
    </row>
    <row r="29914" spans="1:8">
      <c r="A29914" s="32">
        <v>44544</v>
      </c>
      <c r="B29914" s="1" t="s">
        <v>30</v>
      </c>
      <c r="C29914">
        <v>19270</v>
      </c>
      <c r="D29914">
        <v>463251</v>
      </c>
      <c r="E29914" s="31">
        <v>19045</v>
      </c>
      <c r="F29914">
        <v>218</v>
      </c>
      <c r="G29914" s="31">
        <v>6</v>
      </c>
      <c r="H29914" s="31">
        <v>0</v>
      </c>
    </row>
    <row r="29915" spans="1:8">
      <c r="A29915" s="32">
        <v>44544</v>
      </c>
      <c r="B29915" s="1" t="s">
        <v>31</v>
      </c>
      <c r="C29915">
        <v>26860</v>
      </c>
      <c r="D29915">
        <v>711157</v>
      </c>
      <c r="E29915" s="31">
        <v>26604</v>
      </c>
      <c r="F29915">
        <v>209</v>
      </c>
      <c r="G29915" s="31">
        <v>47</v>
      </c>
      <c r="H29915" s="31">
        <v>0</v>
      </c>
    </row>
    <row r="29916" spans="1:8">
      <c r="A29916" s="32">
        <v>44544</v>
      </c>
      <c r="B29916" s="1" t="s">
        <v>32</v>
      </c>
      <c r="C29916">
        <v>106668</v>
      </c>
      <c r="D29916">
        <v>1481963</v>
      </c>
      <c r="E29916" s="31">
        <v>105454</v>
      </c>
      <c r="F29916">
        <v>1161</v>
      </c>
      <c r="G29916" s="31">
        <v>53</v>
      </c>
      <c r="H29916" s="31">
        <v>0</v>
      </c>
    </row>
    <row r="29917" spans="1:8">
      <c r="A29917" s="32">
        <v>44544</v>
      </c>
      <c r="B29917" s="1" t="s">
        <v>33</v>
      </c>
      <c r="C29917">
        <v>14818</v>
      </c>
      <c r="D29917">
        <v>264874</v>
      </c>
      <c r="E29917" s="31">
        <v>14981</v>
      </c>
      <c r="F29917">
        <v>163</v>
      </c>
      <c r="G29917" s="31">
        <v>1</v>
      </c>
      <c r="H29917" s="31">
        <v>0</v>
      </c>
    </row>
    <row r="29918" spans="1:8">
      <c r="A29918" s="32">
        <v>44544</v>
      </c>
      <c r="B29918" s="1" t="s">
        <v>34</v>
      </c>
      <c r="C29918">
        <v>12440</v>
      </c>
      <c r="D29918">
        <v>290448</v>
      </c>
      <c r="E29918" s="31">
        <v>12329</v>
      </c>
      <c r="F29918">
        <v>104</v>
      </c>
      <c r="G29918" s="31">
        <v>7</v>
      </c>
      <c r="H29918" s="31">
        <v>0</v>
      </c>
    </row>
    <row r="29919" spans="1:8">
      <c r="A29919" s="32">
        <v>44544</v>
      </c>
      <c r="B29919" s="1" t="s">
        <v>35</v>
      </c>
      <c r="C29919">
        <v>36013</v>
      </c>
      <c r="D29919">
        <v>462703</v>
      </c>
      <c r="E29919" s="31">
        <v>35704</v>
      </c>
      <c r="F29919">
        <v>291</v>
      </c>
      <c r="G29919" s="31">
        <v>15</v>
      </c>
      <c r="H29919" s="31">
        <v>0</v>
      </c>
    </row>
    <row r="29920" spans="1:8">
      <c r="A29920" s="32">
        <v>44544</v>
      </c>
      <c r="B29920" s="1" t="s">
        <v>36</v>
      </c>
      <c r="C29920">
        <v>203300</v>
      </c>
      <c r="D29920">
        <v>4140815</v>
      </c>
      <c r="E29920" s="31">
        <v>200132</v>
      </c>
      <c r="F29920">
        <v>3064</v>
      </c>
      <c r="G29920" s="31">
        <v>104</v>
      </c>
      <c r="H29920" s="31">
        <v>9</v>
      </c>
    </row>
    <row r="29921" spans="1:8">
      <c r="A29921" s="32">
        <v>44544</v>
      </c>
      <c r="B29921" s="1" t="s">
        <v>37</v>
      </c>
      <c r="C29921">
        <v>78749</v>
      </c>
      <c r="D29921">
        <v>844709</v>
      </c>
      <c r="E29921" s="31">
        <v>77292</v>
      </c>
      <c r="F29921">
        <v>1398</v>
      </c>
      <c r="G29921" s="31">
        <v>59</v>
      </c>
      <c r="H29921" s="31">
        <v>2</v>
      </c>
    </row>
    <row r="29922" spans="1:8">
      <c r="A29922" s="32">
        <v>44544</v>
      </c>
      <c r="B29922" s="1" t="s">
        <v>38</v>
      </c>
      <c r="C29922">
        <v>15936</v>
      </c>
      <c r="D29922">
        <v>277803</v>
      </c>
      <c r="E29922" s="31">
        <v>15786</v>
      </c>
      <c r="F29922">
        <v>149</v>
      </c>
      <c r="G29922" s="31">
        <v>1</v>
      </c>
      <c r="H29922" s="31">
        <v>0</v>
      </c>
    </row>
    <row r="29923" spans="1:8">
      <c r="A29923" s="32">
        <v>44544</v>
      </c>
      <c r="B29923" s="1" t="s">
        <v>39</v>
      </c>
      <c r="C29923">
        <v>5303</v>
      </c>
      <c r="D29923">
        <v>67964</v>
      </c>
      <c r="E29923" s="31">
        <v>5136</v>
      </c>
      <c r="F29923">
        <v>62</v>
      </c>
      <c r="G29923" s="31">
        <v>0</v>
      </c>
      <c r="H29923" s="31">
        <v>0</v>
      </c>
    </row>
    <row r="29924" spans="1:8">
      <c r="A29924" s="32">
        <v>44544</v>
      </c>
      <c r="B29924" s="1" t="s">
        <v>40</v>
      </c>
      <c r="C29924">
        <v>1669</v>
      </c>
      <c r="D29924">
        <v>165752</v>
      </c>
      <c r="E29924" s="31">
        <v>1639</v>
      </c>
      <c r="F29924">
        <v>5</v>
      </c>
      <c r="G29924" s="31">
        <v>0</v>
      </c>
      <c r="H29924" s="31">
        <v>0</v>
      </c>
    </row>
    <row r="29925" spans="1:8">
      <c r="A29925" s="32">
        <v>44544</v>
      </c>
      <c r="B29925" s="1" t="s">
        <v>41</v>
      </c>
      <c r="C29925">
        <v>1733</v>
      </c>
      <c r="D29925">
        <v>62794</v>
      </c>
      <c r="E29925" s="31">
        <v>1728</v>
      </c>
      <c r="F29925">
        <v>5</v>
      </c>
      <c r="G29925" s="31">
        <v>0</v>
      </c>
      <c r="H29925" s="31">
        <v>0</v>
      </c>
    </row>
    <row r="29926" spans="1:8">
      <c r="A29926" s="32">
        <v>44544</v>
      </c>
      <c r="B29926" s="1" t="s">
        <v>42</v>
      </c>
      <c r="C29926">
        <v>15551</v>
      </c>
      <c r="D29926">
        <v>305825</v>
      </c>
      <c r="E29926" s="31">
        <v>15404</v>
      </c>
      <c r="F29926">
        <v>136</v>
      </c>
      <c r="G29926" s="31">
        <v>6</v>
      </c>
      <c r="H29926" s="31">
        <v>1</v>
      </c>
    </row>
    <row r="29927" spans="1:8">
      <c r="A29927" s="32">
        <v>44544</v>
      </c>
      <c r="B29927" s="1" t="s">
        <v>43</v>
      </c>
      <c r="C29927">
        <v>22175</v>
      </c>
      <c r="D29927">
        <v>971170</v>
      </c>
      <c r="E29927" s="31">
        <v>21972</v>
      </c>
      <c r="F29927">
        <v>202</v>
      </c>
      <c r="G29927" s="31">
        <v>1</v>
      </c>
      <c r="H29927" s="31">
        <v>0</v>
      </c>
    </row>
    <row r="29928" spans="1:8">
      <c r="A29928" s="32">
        <v>44544</v>
      </c>
      <c r="B29928" s="1" t="s">
        <v>44</v>
      </c>
      <c r="C29928">
        <v>5793</v>
      </c>
      <c r="D29928">
        <v>208959</v>
      </c>
      <c r="E29928" s="31">
        <v>5699</v>
      </c>
      <c r="F29928">
        <v>93</v>
      </c>
      <c r="G29928" s="31">
        <v>1</v>
      </c>
      <c r="H29928" s="31">
        <v>0</v>
      </c>
    </row>
    <row r="29929" spans="1:8">
      <c r="A29929" s="32">
        <v>44544</v>
      </c>
      <c r="B29929" s="1" t="s">
        <v>45</v>
      </c>
      <c r="C29929">
        <v>3291</v>
      </c>
      <c r="D29929">
        <v>114851</v>
      </c>
      <c r="E29929" s="31">
        <v>3225</v>
      </c>
      <c r="F29929">
        <v>66</v>
      </c>
      <c r="G29929" s="31">
        <v>0</v>
      </c>
      <c r="H29929" s="31">
        <v>0</v>
      </c>
    </row>
    <row r="29930" spans="1:8">
      <c r="A29930" s="32">
        <v>44544</v>
      </c>
      <c r="B29930" s="1" t="s">
        <v>46</v>
      </c>
      <c r="C29930">
        <v>4705</v>
      </c>
      <c r="D29930">
        <v>142679</v>
      </c>
      <c r="E29930" s="31">
        <v>4666</v>
      </c>
      <c r="F29930">
        <v>38</v>
      </c>
      <c r="G29930" s="31">
        <v>0</v>
      </c>
      <c r="H29930" s="31">
        <v>0</v>
      </c>
    </row>
    <row r="29931" spans="1:8">
      <c r="A29931" s="32">
        <v>44544</v>
      </c>
      <c r="B29931" s="1" t="s">
        <v>47</v>
      </c>
      <c r="C29931">
        <v>5412</v>
      </c>
      <c r="D29931">
        <v>170780</v>
      </c>
      <c r="E29931" s="31">
        <v>5330</v>
      </c>
      <c r="F29931">
        <v>82</v>
      </c>
      <c r="G29931" s="31">
        <v>0</v>
      </c>
      <c r="H29931" s="31">
        <v>0</v>
      </c>
    </row>
    <row r="29932" spans="1:8">
      <c r="A29932" s="32">
        <v>44544</v>
      </c>
      <c r="B29932" s="1" t="s">
        <v>48</v>
      </c>
      <c r="C29932">
        <v>4167</v>
      </c>
      <c r="D29932">
        <v>105447</v>
      </c>
      <c r="E29932" s="31">
        <v>4134</v>
      </c>
      <c r="F29932">
        <v>33</v>
      </c>
      <c r="G29932" s="31">
        <v>0</v>
      </c>
      <c r="H29932" s="31">
        <v>0</v>
      </c>
    </row>
    <row r="29933" spans="1:8">
      <c r="A29933" s="32">
        <v>44544</v>
      </c>
      <c r="B29933" s="1" t="s">
        <v>49</v>
      </c>
      <c r="C29933">
        <v>74677</v>
      </c>
      <c r="D29933">
        <v>1404324</v>
      </c>
      <c r="E29933" s="31">
        <v>74011</v>
      </c>
      <c r="F29933">
        <v>625</v>
      </c>
      <c r="G29933" s="31">
        <v>40</v>
      </c>
      <c r="H29933" s="31">
        <v>3</v>
      </c>
    </row>
    <row r="29934" spans="1:8">
      <c r="A29934" s="32">
        <v>44544</v>
      </c>
      <c r="B29934" s="1" t="s">
        <v>50</v>
      </c>
      <c r="C29934">
        <v>5866</v>
      </c>
      <c r="D29934">
        <v>118269</v>
      </c>
      <c r="E29934" s="31">
        <v>5891</v>
      </c>
      <c r="F29934">
        <v>30</v>
      </c>
      <c r="G29934" s="31">
        <v>0</v>
      </c>
      <c r="H29934" s="31">
        <v>0</v>
      </c>
    </row>
    <row r="29935" spans="1:8">
      <c r="A29935" s="32">
        <v>44544</v>
      </c>
      <c r="B29935" s="1" t="s">
        <v>51</v>
      </c>
      <c r="C29935">
        <v>6119</v>
      </c>
      <c r="D29935">
        <v>199968</v>
      </c>
      <c r="E29935" s="31">
        <v>6046</v>
      </c>
      <c r="F29935">
        <v>73</v>
      </c>
      <c r="G29935" s="31">
        <v>0</v>
      </c>
      <c r="H29935" s="31">
        <v>0</v>
      </c>
    </row>
    <row r="29936" spans="1:8">
      <c r="A29936" s="32">
        <v>44544</v>
      </c>
      <c r="B29936" s="1" t="s">
        <v>52</v>
      </c>
      <c r="C29936">
        <v>14395</v>
      </c>
      <c r="D29936">
        <v>124799</v>
      </c>
      <c r="E29936" s="31">
        <v>14259</v>
      </c>
      <c r="F29936">
        <v>136</v>
      </c>
      <c r="G29936" s="31">
        <v>0</v>
      </c>
      <c r="H29936" s="31">
        <v>0</v>
      </c>
    </row>
    <row r="29937" spans="1:8">
      <c r="A29937" s="32">
        <v>44544</v>
      </c>
      <c r="B29937" s="1" t="s">
        <v>53</v>
      </c>
      <c r="C29937">
        <v>8187</v>
      </c>
      <c r="D29937">
        <v>299788</v>
      </c>
      <c r="E29937" s="31">
        <v>8103</v>
      </c>
      <c r="F29937">
        <v>84</v>
      </c>
      <c r="G29937" s="31">
        <v>0</v>
      </c>
      <c r="H29937" s="31">
        <v>0</v>
      </c>
    </row>
    <row r="29938" spans="1:8">
      <c r="A29938" s="32">
        <v>44544</v>
      </c>
      <c r="B29938" s="1" t="s">
        <v>54</v>
      </c>
      <c r="C29938">
        <v>6153</v>
      </c>
      <c r="D29938">
        <v>73129</v>
      </c>
      <c r="E29938" s="31">
        <v>6096</v>
      </c>
      <c r="F29938">
        <v>41</v>
      </c>
      <c r="G29938" s="31">
        <v>0</v>
      </c>
      <c r="H29938" s="31">
        <v>0</v>
      </c>
    </row>
    <row r="29939" spans="1:8">
      <c r="A29939" s="32">
        <v>44544</v>
      </c>
      <c r="B29939" s="1" t="s">
        <v>55</v>
      </c>
      <c r="C29939">
        <v>9103</v>
      </c>
      <c r="D29939">
        <v>175531</v>
      </c>
      <c r="E29939" s="31">
        <v>9037</v>
      </c>
      <c r="F29939">
        <v>66</v>
      </c>
      <c r="G29939" s="31">
        <v>0</v>
      </c>
      <c r="H29939" s="31">
        <v>0</v>
      </c>
    </row>
    <row r="29940" spans="1:8">
      <c r="A29940" s="32">
        <v>44544</v>
      </c>
      <c r="B29940" s="1" t="s">
        <v>56</v>
      </c>
      <c r="C29940">
        <v>50360</v>
      </c>
      <c r="D29940">
        <v>429394</v>
      </c>
      <c r="E29940" s="31">
        <v>49937</v>
      </c>
      <c r="F29940">
        <v>398</v>
      </c>
      <c r="G29940" s="31">
        <v>30</v>
      </c>
      <c r="H29940" s="31">
        <v>0</v>
      </c>
    </row>
    <row r="29941" spans="1:8">
      <c r="A29941" s="32">
        <v>44545</v>
      </c>
      <c r="B29941" s="1" t="s">
        <v>7</v>
      </c>
      <c r="C29941">
        <v>61210</v>
      </c>
      <c r="D29941">
        <v>1245959</v>
      </c>
      <c r="E29941" s="31">
        <v>59694</v>
      </c>
      <c r="F29941">
        <v>1474</v>
      </c>
      <c r="G29941" s="31">
        <v>41</v>
      </c>
      <c r="H29941" s="31">
        <v>1</v>
      </c>
    </row>
    <row r="29942" spans="1:8">
      <c r="A29942" s="32">
        <v>44545</v>
      </c>
      <c r="B29942" s="1" t="s">
        <v>11</v>
      </c>
      <c r="C29942">
        <v>5900</v>
      </c>
      <c r="D29942">
        <v>102689</v>
      </c>
      <c r="E29942" s="31">
        <v>5859</v>
      </c>
      <c r="F29942">
        <v>38</v>
      </c>
      <c r="G29942" s="31">
        <v>3</v>
      </c>
      <c r="H29942" s="31">
        <v>0</v>
      </c>
    </row>
    <row r="29943" spans="1:8">
      <c r="A29943" s="32">
        <v>44545</v>
      </c>
      <c r="B29943" s="1" t="s">
        <v>12</v>
      </c>
      <c r="C29943">
        <v>3487</v>
      </c>
      <c r="D29943">
        <v>134013</v>
      </c>
      <c r="E29943" s="31">
        <v>3434</v>
      </c>
      <c r="F29943">
        <v>53</v>
      </c>
      <c r="G29943" s="31">
        <v>0</v>
      </c>
      <c r="H29943" s="31">
        <v>0</v>
      </c>
    </row>
    <row r="29944" spans="1:8">
      <c r="A29944" s="32">
        <v>44545</v>
      </c>
      <c r="B29944" s="1" t="s">
        <v>13</v>
      </c>
      <c r="C29944">
        <v>16286</v>
      </c>
      <c r="D29944">
        <v>261769</v>
      </c>
      <c r="E29944" s="31">
        <v>16166</v>
      </c>
      <c r="F29944">
        <v>118</v>
      </c>
      <c r="G29944" s="31">
        <v>2</v>
      </c>
      <c r="H29944" s="31">
        <v>0</v>
      </c>
    </row>
    <row r="29945" spans="1:8">
      <c r="A29945" s="32">
        <v>44545</v>
      </c>
      <c r="B29945" s="1" t="s">
        <v>14</v>
      </c>
      <c r="C29945">
        <v>1934</v>
      </c>
      <c r="D29945">
        <v>27571</v>
      </c>
      <c r="E29945" s="31">
        <v>1907</v>
      </c>
      <c r="F29945">
        <v>27</v>
      </c>
      <c r="G29945" s="31">
        <v>0</v>
      </c>
      <c r="H29945" s="31">
        <v>0</v>
      </c>
    </row>
    <row r="29946" spans="1:8">
      <c r="A29946" s="32">
        <v>44545</v>
      </c>
      <c r="B29946" s="1" t="s">
        <v>15</v>
      </c>
      <c r="C29946">
        <v>3604</v>
      </c>
      <c r="D29946">
        <v>113032</v>
      </c>
      <c r="E29946" s="31">
        <v>3548</v>
      </c>
      <c r="F29946">
        <v>56</v>
      </c>
      <c r="G29946" s="31">
        <v>0</v>
      </c>
      <c r="H29946" s="31">
        <v>0</v>
      </c>
    </row>
    <row r="29947" spans="1:8">
      <c r="A29947" s="32">
        <v>44545</v>
      </c>
      <c r="B29947" s="1" t="s">
        <v>16</v>
      </c>
      <c r="C29947">
        <v>9495</v>
      </c>
      <c r="D29947">
        <v>462382</v>
      </c>
      <c r="E29947" s="31">
        <v>9314</v>
      </c>
      <c r="F29947">
        <v>176</v>
      </c>
      <c r="G29947" s="31">
        <v>5</v>
      </c>
      <c r="H29947" s="31">
        <v>0</v>
      </c>
    </row>
    <row r="29948" spans="1:8">
      <c r="A29948" s="32">
        <v>44545</v>
      </c>
      <c r="B29948" s="1" t="s">
        <v>17</v>
      </c>
      <c r="C29948">
        <v>24466</v>
      </c>
      <c r="D29948">
        <v>40567</v>
      </c>
      <c r="E29948" s="31">
        <v>24233</v>
      </c>
      <c r="F29948">
        <v>220</v>
      </c>
      <c r="G29948" s="31">
        <v>13</v>
      </c>
      <c r="H29948" s="31">
        <v>1</v>
      </c>
    </row>
    <row r="29949" spans="1:8">
      <c r="A29949" s="32">
        <v>44545</v>
      </c>
      <c r="B29949" s="1" t="s">
        <v>18</v>
      </c>
      <c r="C29949">
        <v>15505</v>
      </c>
      <c r="D29949">
        <v>520508</v>
      </c>
      <c r="E29949" s="31">
        <v>15378</v>
      </c>
      <c r="F29949">
        <v>117</v>
      </c>
      <c r="G29949" s="31">
        <v>10</v>
      </c>
      <c r="H29949" s="31">
        <v>0</v>
      </c>
    </row>
    <row r="29950" spans="1:8">
      <c r="A29950" s="32">
        <v>44545</v>
      </c>
      <c r="B29950" s="1" t="s">
        <v>19</v>
      </c>
      <c r="C29950">
        <v>17080</v>
      </c>
      <c r="D29950">
        <v>344823</v>
      </c>
      <c r="E29950" s="31">
        <v>16785</v>
      </c>
      <c r="F29950">
        <v>176</v>
      </c>
      <c r="G29950" s="31">
        <v>119</v>
      </c>
      <c r="H29950" s="31">
        <v>2</v>
      </c>
    </row>
    <row r="29951" spans="1:8">
      <c r="A29951" s="32">
        <v>44545</v>
      </c>
      <c r="B29951" s="1" t="s">
        <v>20</v>
      </c>
      <c r="C29951">
        <v>115951</v>
      </c>
      <c r="D29951">
        <v>1619408</v>
      </c>
      <c r="E29951" s="31">
        <v>114814</v>
      </c>
      <c r="F29951">
        <v>1059</v>
      </c>
      <c r="G29951" s="31">
        <v>78</v>
      </c>
      <c r="H29951" s="31">
        <v>3</v>
      </c>
    </row>
    <row r="29952" spans="1:8">
      <c r="A29952" s="32">
        <v>44545</v>
      </c>
      <c r="B29952" s="1" t="s">
        <v>21</v>
      </c>
      <c r="C29952">
        <v>100566</v>
      </c>
      <c r="D29952">
        <v>1213291</v>
      </c>
      <c r="E29952" s="31">
        <v>99478</v>
      </c>
      <c r="F29952">
        <v>1028</v>
      </c>
      <c r="G29952" s="31">
        <v>51</v>
      </c>
      <c r="H29952" s="31">
        <v>0</v>
      </c>
    </row>
    <row r="29953" spans="1:8">
      <c r="A29953" s="32">
        <v>44545</v>
      </c>
      <c r="B29953" s="1" t="s">
        <v>22</v>
      </c>
      <c r="C29953">
        <v>382442</v>
      </c>
      <c r="D29953">
        <v>4093668</v>
      </c>
      <c r="E29953" s="31">
        <v>379081</v>
      </c>
      <c r="F29953">
        <v>3172</v>
      </c>
      <c r="G29953" s="31">
        <v>189</v>
      </c>
      <c r="H29953" s="31">
        <v>3</v>
      </c>
    </row>
    <row r="29954" spans="1:8">
      <c r="A29954" s="32">
        <v>44545</v>
      </c>
      <c r="B29954" s="1" t="s">
        <v>23</v>
      </c>
      <c r="C29954">
        <v>169445</v>
      </c>
      <c r="D29954">
        <v>1798131</v>
      </c>
      <c r="E29954" s="31">
        <v>168008</v>
      </c>
      <c r="F29954">
        <v>1315</v>
      </c>
      <c r="G29954" s="31">
        <v>122</v>
      </c>
      <c r="H29954" s="31">
        <v>1</v>
      </c>
    </row>
    <row r="29955" spans="1:8">
      <c r="A29955" s="32">
        <v>44545</v>
      </c>
      <c r="B29955" s="1" t="s">
        <v>24</v>
      </c>
      <c r="C29955">
        <v>8125</v>
      </c>
      <c r="D29955">
        <v>319931</v>
      </c>
      <c r="E29955" s="31">
        <v>7982</v>
      </c>
      <c r="F29955">
        <v>61</v>
      </c>
      <c r="G29955" s="31">
        <v>82</v>
      </c>
      <c r="H29955" s="31">
        <v>0</v>
      </c>
    </row>
    <row r="29956" spans="1:8">
      <c r="A29956" s="32">
        <v>44545</v>
      </c>
      <c r="B29956" s="1" t="s">
        <v>25</v>
      </c>
      <c r="C29956">
        <v>4868</v>
      </c>
      <c r="D29956">
        <v>129931</v>
      </c>
      <c r="E29956" s="31">
        <v>4816</v>
      </c>
      <c r="F29956">
        <v>52</v>
      </c>
      <c r="G29956" s="31">
        <v>0</v>
      </c>
      <c r="H29956" s="31">
        <v>0</v>
      </c>
    </row>
    <row r="29957" spans="1:8">
      <c r="A29957" s="32">
        <v>44545</v>
      </c>
      <c r="B29957" s="1" t="s">
        <v>26</v>
      </c>
      <c r="C29957">
        <v>7970</v>
      </c>
      <c r="D29957">
        <v>211018</v>
      </c>
      <c r="E29957" s="31">
        <v>7818</v>
      </c>
      <c r="F29957">
        <v>129</v>
      </c>
      <c r="G29957" s="31">
        <v>1</v>
      </c>
      <c r="H29957" s="31">
        <v>0</v>
      </c>
    </row>
    <row r="29958" spans="1:8">
      <c r="A29958" s="32">
        <v>44545</v>
      </c>
      <c r="B29958" s="1" t="s">
        <v>27</v>
      </c>
      <c r="C29958">
        <v>3115</v>
      </c>
      <c r="D29958">
        <v>125753</v>
      </c>
      <c r="E29958" s="31">
        <v>3077</v>
      </c>
      <c r="F29958">
        <v>38</v>
      </c>
      <c r="G29958" s="31">
        <v>0</v>
      </c>
      <c r="H29958" s="31">
        <v>0</v>
      </c>
    </row>
    <row r="29959" spans="1:8">
      <c r="A29959" s="32">
        <v>44545</v>
      </c>
      <c r="B29959" s="1" t="s">
        <v>28</v>
      </c>
      <c r="C29959">
        <v>5158</v>
      </c>
      <c r="D29959">
        <v>131552</v>
      </c>
      <c r="E29959" s="31">
        <v>5128</v>
      </c>
      <c r="F29959">
        <v>29</v>
      </c>
      <c r="G29959" s="31">
        <v>1</v>
      </c>
      <c r="H29959" s="31">
        <v>0</v>
      </c>
    </row>
    <row r="29960" spans="1:8">
      <c r="A29960" s="32">
        <v>44545</v>
      </c>
      <c r="B29960" s="1" t="s">
        <v>29</v>
      </c>
      <c r="C29960">
        <v>8895</v>
      </c>
      <c r="D29960">
        <v>360700</v>
      </c>
      <c r="E29960" s="31">
        <v>8850</v>
      </c>
      <c r="F29960">
        <v>97</v>
      </c>
      <c r="G29960" s="31">
        <v>4</v>
      </c>
      <c r="H29960" s="31">
        <v>1</v>
      </c>
    </row>
    <row r="29961" spans="1:8">
      <c r="A29961" s="32">
        <v>44545</v>
      </c>
      <c r="B29961" s="1" t="s">
        <v>30</v>
      </c>
      <c r="C29961">
        <v>19272</v>
      </c>
      <c r="D29961">
        <v>464491</v>
      </c>
      <c r="E29961" s="31">
        <v>19045</v>
      </c>
      <c r="F29961">
        <v>218</v>
      </c>
      <c r="G29961" s="31">
        <v>7</v>
      </c>
      <c r="H29961" s="31">
        <v>0</v>
      </c>
    </row>
    <row r="29962" spans="1:8">
      <c r="A29962" s="32">
        <v>44545</v>
      </c>
      <c r="B29962" s="1" t="s">
        <v>31</v>
      </c>
      <c r="C29962">
        <v>26864</v>
      </c>
      <c r="D29962">
        <v>712801</v>
      </c>
      <c r="E29962" s="31">
        <v>26603</v>
      </c>
      <c r="F29962">
        <v>209</v>
      </c>
      <c r="G29962" s="31">
        <v>50</v>
      </c>
      <c r="H29962" s="31">
        <v>0</v>
      </c>
    </row>
    <row r="29963" spans="1:8">
      <c r="A29963" s="32">
        <v>44545</v>
      </c>
      <c r="B29963" s="1" t="s">
        <v>32</v>
      </c>
      <c r="C29963">
        <v>106677</v>
      </c>
      <c r="D29963">
        <v>1485095</v>
      </c>
      <c r="E29963" s="31">
        <v>105460</v>
      </c>
      <c r="F29963">
        <v>1161</v>
      </c>
      <c r="G29963" s="31">
        <v>56</v>
      </c>
      <c r="H29963" s="31">
        <v>0</v>
      </c>
    </row>
    <row r="29964" spans="1:8">
      <c r="A29964" s="32">
        <v>44545</v>
      </c>
      <c r="B29964" s="1" t="s">
        <v>33</v>
      </c>
      <c r="C29964">
        <v>14818</v>
      </c>
      <c r="D29964">
        <v>264874</v>
      </c>
      <c r="E29964" s="31">
        <v>14981</v>
      </c>
      <c r="F29964">
        <v>163</v>
      </c>
      <c r="G29964" s="31">
        <v>1</v>
      </c>
      <c r="H29964" s="31">
        <v>0</v>
      </c>
    </row>
    <row r="29965" spans="1:8">
      <c r="A29965" s="32">
        <v>44545</v>
      </c>
      <c r="B29965" s="1" t="s">
        <v>34</v>
      </c>
      <c r="C29965">
        <v>12441</v>
      </c>
      <c r="D29965">
        <v>290919</v>
      </c>
      <c r="E29965" s="31">
        <v>12329</v>
      </c>
      <c r="F29965">
        <v>104</v>
      </c>
      <c r="G29965" s="31">
        <v>8</v>
      </c>
      <c r="H29965" s="31">
        <v>0</v>
      </c>
    </row>
    <row r="29966" spans="1:8">
      <c r="A29966" s="32">
        <v>44545</v>
      </c>
      <c r="B29966" s="1" t="s">
        <v>35</v>
      </c>
      <c r="C29966">
        <v>36016</v>
      </c>
      <c r="D29966">
        <v>463543</v>
      </c>
      <c r="E29966" s="31">
        <v>35703</v>
      </c>
      <c r="F29966">
        <v>292</v>
      </c>
      <c r="G29966" s="31">
        <v>18</v>
      </c>
      <c r="H29966" s="31">
        <v>0</v>
      </c>
    </row>
    <row r="29967" spans="1:8">
      <c r="A29967" s="32">
        <v>44545</v>
      </c>
      <c r="B29967" s="1" t="s">
        <v>36</v>
      </c>
      <c r="C29967">
        <v>203317</v>
      </c>
      <c r="D29967">
        <v>4148087</v>
      </c>
      <c r="E29967" s="31">
        <v>200138</v>
      </c>
      <c r="F29967">
        <v>3064</v>
      </c>
      <c r="G29967" s="31">
        <v>115</v>
      </c>
      <c r="H29967" s="31">
        <v>9</v>
      </c>
    </row>
    <row r="29968" spans="1:8">
      <c r="A29968" s="32">
        <v>44545</v>
      </c>
      <c r="B29968" s="1" t="s">
        <v>37</v>
      </c>
      <c r="C29968">
        <v>78752</v>
      </c>
      <c r="D29968">
        <v>845428</v>
      </c>
      <c r="E29968" s="31">
        <v>77294</v>
      </c>
      <c r="F29968">
        <v>1398</v>
      </c>
      <c r="G29968" s="31">
        <v>60</v>
      </c>
      <c r="H29968" s="31">
        <v>2</v>
      </c>
    </row>
    <row r="29969" spans="1:8">
      <c r="A29969" s="32">
        <v>44545</v>
      </c>
      <c r="B29969" s="1" t="s">
        <v>38</v>
      </c>
      <c r="C29969">
        <v>15936</v>
      </c>
      <c r="D29969">
        <v>278297</v>
      </c>
      <c r="E29969" s="31">
        <v>15786</v>
      </c>
      <c r="F29969">
        <v>149</v>
      </c>
      <c r="G29969" s="31">
        <v>1</v>
      </c>
      <c r="H29969" s="31">
        <v>0</v>
      </c>
    </row>
    <row r="29970" spans="1:8">
      <c r="A29970" s="32">
        <v>44545</v>
      </c>
      <c r="B29970" s="1" t="s">
        <v>39</v>
      </c>
      <c r="C29970">
        <v>5303</v>
      </c>
      <c r="D29970">
        <v>68094</v>
      </c>
      <c r="E29970" s="31">
        <v>5136</v>
      </c>
      <c r="F29970">
        <v>62</v>
      </c>
      <c r="G29970" s="31">
        <v>0</v>
      </c>
      <c r="H29970" s="31">
        <v>0</v>
      </c>
    </row>
    <row r="29971" spans="1:8">
      <c r="A29971" s="32">
        <v>44545</v>
      </c>
      <c r="B29971" s="1" t="s">
        <v>40</v>
      </c>
      <c r="C29971">
        <v>1669</v>
      </c>
      <c r="D29971">
        <v>166158</v>
      </c>
      <c r="E29971" s="31">
        <v>1639</v>
      </c>
      <c r="F29971">
        <v>5</v>
      </c>
      <c r="G29971" s="31">
        <v>0</v>
      </c>
      <c r="H29971" s="31">
        <v>0</v>
      </c>
    </row>
    <row r="29972" spans="1:8">
      <c r="A29972" s="32">
        <v>44545</v>
      </c>
      <c r="B29972" s="1" t="s">
        <v>41</v>
      </c>
      <c r="C29972">
        <v>1733</v>
      </c>
      <c r="D29972">
        <v>62794</v>
      </c>
      <c r="E29972" s="31">
        <v>1728</v>
      </c>
      <c r="F29972">
        <v>5</v>
      </c>
      <c r="G29972" s="31">
        <v>0</v>
      </c>
      <c r="H29972" s="31">
        <v>0</v>
      </c>
    </row>
    <row r="29973" spans="1:8">
      <c r="A29973" s="32">
        <v>44545</v>
      </c>
      <c r="B29973" s="1" t="s">
        <v>42</v>
      </c>
      <c r="C29973">
        <v>15551</v>
      </c>
      <c r="D29973">
        <v>305825</v>
      </c>
      <c r="E29973" s="31">
        <v>15404</v>
      </c>
      <c r="F29973">
        <v>136</v>
      </c>
      <c r="G29973" s="31">
        <v>6</v>
      </c>
      <c r="H29973" s="31">
        <v>1</v>
      </c>
    </row>
    <row r="29974" spans="1:8">
      <c r="A29974" s="32">
        <v>44545</v>
      </c>
      <c r="B29974" s="1" t="s">
        <v>43</v>
      </c>
      <c r="C29974">
        <v>22175</v>
      </c>
      <c r="D29974">
        <v>971170</v>
      </c>
      <c r="E29974" s="31">
        <v>21972</v>
      </c>
      <c r="F29974">
        <v>202</v>
      </c>
      <c r="G29974" s="31">
        <v>1</v>
      </c>
      <c r="H29974" s="31">
        <v>0</v>
      </c>
    </row>
    <row r="29975" spans="1:8">
      <c r="A29975" s="32">
        <v>44545</v>
      </c>
      <c r="B29975" s="1" t="s">
        <v>44</v>
      </c>
      <c r="C29975">
        <v>5794</v>
      </c>
      <c r="D29975">
        <v>211176</v>
      </c>
      <c r="E29975" s="31">
        <v>5699</v>
      </c>
      <c r="F29975">
        <v>93</v>
      </c>
      <c r="G29975" s="31">
        <v>2</v>
      </c>
      <c r="H29975" s="31">
        <v>0</v>
      </c>
    </row>
    <row r="29976" spans="1:8">
      <c r="A29976" s="32">
        <v>44545</v>
      </c>
      <c r="B29976" s="1" t="s">
        <v>45</v>
      </c>
      <c r="C29976">
        <v>3291</v>
      </c>
      <c r="D29976">
        <v>115087</v>
      </c>
      <c r="E29976" s="31">
        <v>3225</v>
      </c>
      <c r="F29976">
        <v>66</v>
      </c>
      <c r="G29976" s="31">
        <v>0</v>
      </c>
      <c r="H29976" s="31">
        <v>0</v>
      </c>
    </row>
    <row r="29977" spans="1:8">
      <c r="A29977" s="32">
        <v>44545</v>
      </c>
      <c r="B29977" s="1" t="s">
        <v>46</v>
      </c>
      <c r="C29977">
        <v>4705</v>
      </c>
      <c r="D29977">
        <v>143085</v>
      </c>
      <c r="E29977" s="31">
        <v>4666</v>
      </c>
      <c r="F29977">
        <v>38</v>
      </c>
      <c r="G29977" s="31">
        <v>0</v>
      </c>
      <c r="H29977" s="31">
        <v>0</v>
      </c>
    </row>
    <row r="29978" spans="1:8">
      <c r="A29978" s="32">
        <v>44545</v>
      </c>
      <c r="B29978" s="1" t="s">
        <v>47</v>
      </c>
      <c r="C29978">
        <v>5412</v>
      </c>
      <c r="D29978">
        <v>170780</v>
      </c>
      <c r="E29978" s="31">
        <v>5330</v>
      </c>
      <c r="F29978">
        <v>82</v>
      </c>
      <c r="G29978" s="31">
        <v>0</v>
      </c>
      <c r="H29978" s="31">
        <v>0</v>
      </c>
    </row>
    <row r="29979" spans="1:8">
      <c r="A29979" s="32">
        <v>44545</v>
      </c>
      <c r="B29979" s="1" t="s">
        <v>48</v>
      </c>
      <c r="C29979">
        <v>4167</v>
      </c>
      <c r="D29979">
        <v>105447</v>
      </c>
      <c r="E29979" s="31">
        <v>4134</v>
      </c>
      <c r="F29979">
        <v>33</v>
      </c>
      <c r="G29979" s="31">
        <v>0</v>
      </c>
      <c r="H29979" s="31">
        <v>0</v>
      </c>
    </row>
    <row r="29980" spans="1:8">
      <c r="A29980" s="32">
        <v>44545</v>
      </c>
      <c r="B29980" s="1" t="s">
        <v>49</v>
      </c>
      <c r="C29980">
        <v>74678</v>
      </c>
      <c r="D29980">
        <v>1407228</v>
      </c>
      <c r="E29980" s="31">
        <v>74011</v>
      </c>
      <c r="F29980">
        <v>625</v>
      </c>
      <c r="G29980" s="31">
        <v>41</v>
      </c>
      <c r="H29980" s="31">
        <v>3</v>
      </c>
    </row>
    <row r="29981" spans="1:8">
      <c r="A29981" s="32">
        <v>44545</v>
      </c>
      <c r="B29981" s="1" t="s">
        <v>50</v>
      </c>
      <c r="C29981">
        <v>5866</v>
      </c>
      <c r="D29981">
        <v>118481</v>
      </c>
      <c r="E29981" s="31">
        <v>5891</v>
      </c>
      <c r="F29981">
        <v>30</v>
      </c>
      <c r="G29981" s="31">
        <v>0</v>
      </c>
      <c r="H29981" s="31">
        <v>0</v>
      </c>
    </row>
    <row r="29982" spans="1:8">
      <c r="A29982" s="32">
        <v>44545</v>
      </c>
      <c r="B29982" s="1" t="s">
        <v>51</v>
      </c>
      <c r="C29982">
        <v>6119</v>
      </c>
      <c r="D29982">
        <v>200414</v>
      </c>
      <c r="E29982" s="31">
        <v>6046</v>
      </c>
      <c r="F29982">
        <v>73</v>
      </c>
      <c r="G29982" s="31">
        <v>0</v>
      </c>
      <c r="H29982" s="31">
        <v>0</v>
      </c>
    </row>
    <row r="29983" spans="1:8">
      <c r="A29983" s="32">
        <v>44545</v>
      </c>
      <c r="B29983" s="1" t="s">
        <v>52</v>
      </c>
      <c r="C29983">
        <v>14395</v>
      </c>
      <c r="D29983">
        <v>124803</v>
      </c>
      <c r="E29983" s="31">
        <v>14259</v>
      </c>
      <c r="F29983">
        <v>136</v>
      </c>
      <c r="G29983" s="31">
        <v>0</v>
      </c>
      <c r="H29983" s="31">
        <v>0</v>
      </c>
    </row>
    <row r="29984" spans="1:8">
      <c r="A29984" s="32">
        <v>44545</v>
      </c>
      <c r="B29984" s="1" t="s">
        <v>53</v>
      </c>
      <c r="C29984">
        <v>8187</v>
      </c>
      <c r="D29984">
        <v>300610</v>
      </c>
      <c r="E29984" s="31">
        <v>8103</v>
      </c>
      <c r="F29984">
        <v>84</v>
      </c>
      <c r="G29984" s="31">
        <v>0</v>
      </c>
      <c r="H29984" s="31">
        <v>0</v>
      </c>
    </row>
    <row r="29985" spans="1:8">
      <c r="A29985" s="32">
        <v>44545</v>
      </c>
      <c r="B29985" s="1" t="s">
        <v>54</v>
      </c>
      <c r="C29985">
        <v>6153</v>
      </c>
      <c r="D29985">
        <v>73131</v>
      </c>
      <c r="E29985" s="31">
        <v>6096</v>
      </c>
      <c r="F29985">
        <v>41</v>
      </c>
      <c r="G29985" s="31">
        <v>0</v>
      </c>
      <c r="H29985" s="31">
        <v>0</v>
      </c>
    </row>
    <row r="29986" spans="1:8">
      <c r="A29986" s="32">
        <v>44545</v>
      </c>
      <c r="B29986" s="1" t="s">
        <v>55</v>
      </c>
      <c r="C29986">
        <v>9103</v>
      </c>
      <c r="D29986">
        <v>175639</v>
      </c>
      <c r="E29986" s="31">
        <v>9037</v>
      </c>
      <c r="F29986">
        <v>66</v>
      </c>
      <c r="G29986" s="31">
        <v>0</v>
      </c>
      <c r="H29986" s="31">
        <v>0</v>
      </c>
    </row>
    <row r="29987" spans="1:8">
      <c r="A29987" s="32">
        <v>44545</v>
      </c>
      <c r="B29987" s="1" t="s">
        <v>56</v>
      </c>
      <c r="C29987">
        <v>50364</v>
      </c>
      <c r="D29987">
        <v>430256</v>
      </c>
      <c r="E29987" s="31">
        <v>49942</v>
      </c>
      <c r="F29987">
        <v>398</v>
      </c>
      <c r="G29987" s="31">
        <v>28</v>
      </c>
      <c r="H29987" s="31">
        <v>0</v>
      </c>
    </row>
    <row r="29988" spans="1:8">
      <c r="A29988" s="32">
        <v>44546</v>
      </c>
      <c r="B29988" s="1" t="s">
        <v>7</v>
      </c>
      <c r="C29988">
        <v>61222</v>
      </c>
      <c r="D29988">
        <v>1248060</v>
      </c>
      <c r="E29988" s="31">
        <v>59699</v>
      </c>
      <c r="F29988">
        <v>1474</v>
      </c>
      <c r="G29988" s="31">
        <v>42</v>
      </c>
      <c r="H29988" s="31">
        <v>0</v>
      </c>
    </row>
    <row r="29989" spans="1:8">
      <c r="A29989" s="32">
        <v>44546</v>
      </c>
      <c r="B29989" s="1" t="s">
        <v>11</v>
      </c>
      <c r="C29989">
        <v>5901</v>
      </c>
      <c r="D29989">
        <v>102794</v>
      </c>
      <c r="E29989" s="31">
        <v>5859</v>
      </c>
      <c r="F29989">
        <v>38</v>
      </c>
      <c r="G29989" s="31">
        <v>4</v>
      </c>
      <c r="H29989" s="31">
        <v>0</v>
      </c>
    </row>
    <row r="29990" spans="1:8">
      <c r="A29990" s="32">
        <v>44546</v>
      </c>
      <c r="B29990" s="1" t="s">
        <v>12</v>
      </c>
      <c r="C29990">
        <v>3487</v>
      </c>
      <c r="D29990">
        <v>134248</v>
      </c>
      <c r="E29990" s="31">
        <v>3434</v>
      </c>
      <c r="F29990">
        <v>53</v>
      </c>
      <c r="G29990" s="31">
        <v>0</v>
      </c>
      <c r="H29990" s="31">
        <v>0</v>
      </c>
    </row>
    <row r="29991" spans="1:8">
      <c r="A29991" s="32">
        <v>44546</v>
      </c>
      <c r="B29991" s="1" t="s">
        <v>13</v>
      </c>
      <c r="C29991">
        <v>16286</v>
      </c>
      <c r="D29991">
        <v>262185</v>
      </c>
      <c r="E29991" s="31">
        <v>16166</v>
      </c>
      <c r="F29991">
        <v>118</v>
      </c>
      <c r="G29991" s="31">
        <v>2</v>
      </c>
      <c r="H29991" s="31">
        <v>0</v>
      </c>
    </row>
    <row r="29992" spans="1:8">
      <c r="A29992" s="32">
        <v>44546</v>
      </c>
      <c r="B29992" s="1" t="s">
        <v>14</v>
      </c>
      <c r="C29992">
        <v>1934</v>
      </c>
      <c r="D29992">
        <v>27573</v>
      </c>
      <c r="E29992" s="31">
        <v>1907</v>
      </c>
      <c r="F29992">
        <v>27</v>
      </c>
      <c r="G29992" s="31">
        <v>0</v>
      </c>
      <c r="H29992" s="31">
        <v>0</v>
      </c>
    </row>
    <row r="29993" spans="1:8">
      <c r="A29993" s="32">
        <v>44546</v>
      </c>
      <c r="B29993" s="1" t="s">
        <v>15</v>
      </c>
      <c r="C29993">
        <v>3604</v>
      </c>
      <c r="D29993">
        <v>113194</v>
      </c>
      <c r="E29993" s="31">
        <v>3548</v>
      </c>
      <c r="F29993">
        <v>56</v>
      </c>
      <c r="G29993" s="31">
        <v>0</v>
      </c>
      <c r="H29993" s="31">
        <v>0</v>
      </c>
    </row>
    <row r="29994" spans="1:8">
      <c r="A29994" s="32">
        <v>44546</v>
      </c>
      <c r="B29994" s="1" t="s">
        <v>16</v>
      </c>
      <c r="C29994">
        <v>9495</v>
      </c>
      <c r="D29994">
        <v>463083</v>
      </c>
      <c r="E29994" s="31">
        <v>9314</v>
      </c>
      <c r="F29994">
        <v>176</v>
      </c>
      <c r="G29994" s="31">
        <v>5</v>
      </c>
      <c r="H29994" s="31">
        <v>0</v>
      </c>
    </row>
    <row r="29995" spans="1:8">
      <c r="A29995" s="32">
        <v>44546</v>
      </c>
      <c r="B29995" s="1" t="s">
        <v>17</v>
      </c>
      <c r="C29995">
        <v>24468</v>
      </c>
      <c r="D29995">
        <v>40567</v>
      </c>
      <c r="E29995" s="31">
        <v>24233</v>
      </c>
      <c r="F29995">
        <v>220</v>
      </c>
      <c r="G29995" s="31">
        <v>15</v>
      </c>
      <c r="H29995" s="31">
        <v>1</v>
      </c>
    </row>
    <row r="29996" spans="1:8">
      <c r="A29996" s="32">
        <v>44546</v>
      </c>
      <c r="B29996" s="1" t="s">
        <v>18</v>
      </c>
      <c r="C29996">
        <v>15508</v>
      </c>
      <c r="D29996">
        <v>521416</v>
      </c>
      <c r="E29996" s="31">
        <v>15380</v>
      </c>
      <c r="F29996">
        <v>117</v>
      </c>
      <c r="G29996" s="31">
        <v>11</v>
      </c>
      <c r="H29996" s="31">
        <v>0</v>
      </c>
    </row>
    <row r="29997" spans="1:8">
      <c r="A29997" s="32">
        <v>44546</v>
      </c>
      <c r="B29997" s="1" t="s">
        <v>19</v>
      </c>
      <c r="C29997">
        <v>17095</v>
      </c>
      <c r="D29997">
        <v>345680</v>
      </c>
      <c r="E29997" s="31">
        <v>16791</v>
      </c>
      <c r="F29997">
        <v>176</v>
      </c>
      <c r="G29997" s="31">
        <v>128</v>
      </c>
      <c r="H29997" s="31">
        <v>2</v>
      </c>
    </row>
    <row r="29998" spans="1:8">
      <c r="A29998" s="32">
        <v>44546</v>
      </c>
      <c r="B29998" s="1" t="s">
        <v>20</v>
      </c>
      <c r="C29998">
        <v>115959</v>
      </c>
      <c r="D29998">
        <v>1622468</v>
      </c>
      <c r="E29998" s="31">
        <v>114826</v>
      </c>
      <c r="F29998">
        <v>1059</v>
      </c>
      <c r="G29998" s="31">
        <v>74</v>
      </c>
      <c r="H29998" s="31">
        <v>3</v>
      </c>
    </row>
    <row r="29999" spans="1:8">
      <c r="A29999" s="32">
        <v>44546</v>
      </c>
      <c r="B29999" s="1" t="s">
        <v>21</v>
      </c>
      <c r="C29999">
        <v>100569</v>
      </c>
      <c r="D29999">
        <v>1214091</v>
      </c>
      <c r="E29999" s="31">
        <v>99483</v>
      </c>
      <c r="F29999">
        <v>1028</v>
      </c>
      <c r="G29999" s="31">
        <v>55</v>
      </c>
      <c r="H29999" s="31">
        <v>0</v>
      </c>
    </row>
    <row r="30000" spans="1:8">
      <c r="A30000" s="32">
        <v>44546</v>
      </c>
      <c r="B30000" s="1" t="s">
        <v>22</v>
      </c>
      <c r="C30000">
        <v>382472</v>
      </c>
      <c r="D30000">
        <v>4099785</v>
      </c>
      <c r="E30000" s="31">
        <v>379094</v>
      </c>
      <c r="F30000">
        <v>3172</v>
      </c>
      <c r="G30000" s="31">
        <v>206</v>
      </c>
      <c r="H30000" s="31">
        <v>3</v>
      </c>
    </row>
    <row r="30001" spans="1:8">
      <c r="A30001" s="32">
        <v>44546</v>
      </c>
      <c r="B30001" s="1" t="s">
        <v>23</v>
      </c>
      <c r="C30001">
        <v>169481</v>
      </c>
      <c r="D30001">
        <v>1801176</v>
      </c>
      <c r="E30001" s="31">
        <v>168027</v>
      </c>
      <c r="F30001">
        <v>1315</v>
      </c>
      <c r="G30001" s="31">
        <v>139</v>
      </c>
      <c r="H30001" s="31">
        <v>1</v>
      </c>
    </row>
    <row r="30002" spans="1:8">
      <c r="A30002" s="32">
        <v>44546</v>
      </c>
      <c r="B30002" s="1" t="s">
        <v>24</v>
      </c>
      <c r="C30002">
        <v>8135</v>
      </c>
      <c r="D30002">
        <v>320809</v>
      </c>
      <c r="E30002" s="31">
        <v>7989</v>
      </c>
      <c r="F30002">
        <v>62</v>
      </c>
      <c r="G30002" s="31">
        <v>84</v>
      </c>
      <c r="H30002" s="31">
        <v>0</v>
      </c>
    </row>
    <row r="30003" spans="1:8">
      <c r="A30003" s="32">
        <v>44546</v>
      </c>
      <c r="B30003" s="1" t="s">
        <v>25</v>
      </c>
      <c r="C30003">
        <v>4868</v>
      </c>
      <c r="D30003">
        <v>130133</v>
      </c>
      <c r="E30003" s="31">
        <v>4816</v>
      </c>
      <c r="F30003">
        <v>52</v>
      </c>
      <c r="G30003" s="31">
        <v>0</v>
      </c>
      <c r="H30003" s="31">
        <v>0</v>
      </c>
    </row>
    <row r="30004" spans="1:8">
      <c r="A30004" s="32">
        <v>44546</v>
      </c>
      <c r="B30004" s="1" t="s">
        <v>26</v>
      </c>
      <c r="C30004">
        <v>7970</v>
      </c>
      <c r="D30004">
        <v>211347</v>
      </c>
      <c r="E30004" s="31">
        <v>7818</v>
      </c>
      <c r="F30004">
        <v>129</v>
      </c>
      <c r="G30004" s="31">
        <v>1</v>
      </c>
      <c r="H30004" s="31">
        <v>0</v>
      </c>
    </row>
    <row r="30005" spans="1:8">
      <c r="A30005" s="32">
        <v>44546</v>
      </c>
      <c r="B30005" s="1" t="s">
        <v>27</v>
      </c>
      <c r="C30005">
        <v>3115</v>
      </c>
      <c r="D30005">
        <v>125819</v>
      </c>
      <c r="E30005" s="31">
        <v>3077</v>
      </c>
      <c r="F30005">
        <v>38</v>
      </c>
      <c r="G30005" s="31">
        <v>0</v>
      </c>
      <c r="H30005" s="31">
        <v>0</v>
      </c>
    </row>
    <row r="30006" spans="1:8">
      <c r="A30006" s="32">
        <v>44546</v>
      </c>
      <c r="B30006" s="1" t="s">
        <v>28</v>
      </c>
      <c r="C30006">
        <v>5159</v>
      </c>
      <c r="D30006">
        <v>131552</v>
      </c>
      <c r="E30006" s="31">
        <v>5128</v>
      </c>
      <c r="F30006">
        <v>29</v>
      </c>
      <c r="G30006" s="31">
        <v>2</v>
      </c>
      <c r="H30006" s="31">
        <v>0</v>
      </c>
    </row>
    <row r="30007" spans="1:8">
      <c r="A30007" s="32">
        <v>44546</v>
      </c>
      <c r="B30007" s="1" t="s">
        <v>29</v>
      </c>
      <c r="C30007">
        <v>8896</v>
      </c>
      <c r="D30007">
        <v>361159</v>
      </c>
      <c r="E30007" s="31">
        <v>8851</v>
      </c>
      <c r="F30007">
        <v>97</v>
      </c>
      <c r="G30007" s="31">
        <v>4</v>
      </c>
      <c r="H30007" s="31">
        <v>1</v>
      </c>
    </row>
    <row r="30008" spans="1:8">
      <c r="A30008" s="32">
        <v>44546</v>
      </c>
      <c r="B30008" s="1" t="s">
        <v>30</v>
      </c>
      <c r="C30008">
        <v>19273</v>
      </c>
      <c r="D30008">
        <v>465332</v>
      </c>
      <c r="E30008" s="31">
        <v>19046</v>
      </c>
      <c r="F30008">
        <v>219</v>
      </c>
      <c r="G30008" s="31">
        <v>7</v>
      </c>
      <c r="H30008" s="31">
        <v>0</v>
      </c>
    </row>
    <row r="30009" spans="1:8">
      <c r="A30009" s="32">
        <v>44546</v>
      </c>
      <c r="B30009" s="1" t="s">
        <v>31</v>
      </c>
      <c r="C30009">
        <v>26869</v>
      </c>
      <c r="D30009">
        <v>712801</v>
      </c>
      <c r="E30009" s="31">
        <v>26606</v>
      </c>
      <c r="F30009">
        <v>209</v>
      </c>
      <c r="G30009" s="31">
        <v>49</v>
      </c>
      <c r="H30009" s="31">
        <v>0</v>
      </c>
    </row>
    <row r="30010" spans="1:8">
      <c r="A30010" s="32">
        <v>44546</v>
      </c>
      <c r="B30010" s="1" t="s">
        <v>32</v>
      </c>
      <c r="C30010">
        <v>106681</v>
      </c>
      <c r="D30010">
        <v>1487982</v>
      </c>
      <c r="E30010" s="31">
        <v>105466</v>
      </c>
      <c r="F30010">
        <v>1161</v>
      </c>
      <c r="G30010" s="31">
        <v>54</v>
      </c>
      <c r="H30010" s="31">
        <v>0</v>
      </c>
    </row>
    <row r="30011" spans="1:8">
      <c r="A30011" s="32">
        <v>44546</v>
      </c>
      <c r="B30011" s="1" t="s">
        <v>33</v>
      </c>
      <c r="C30011">
        <v>14818</v>
      </c>
      <c r="D30011">
        <v>264874</v>
      </c>
      <c r="E30011" s="31">
        <v>14981</v>
      </c>
      <c r="F30011">
        <v>163</v>
      </c>
      <c r="G30011" s="31">
        <v>1</v>
      </c>
      <c r="H30011" s="31">
        <v>0</v>
      </c>
    </row>
    <row r="30012" spans="1:8">
      <c r="A30012" s="32">
        <v>44546</v>
      </c>
      <c r="B30012" s="1" t="s">
        <v>34</v>
      </c>
      <c r="C30012">
        <v>12442</v>
      </c>
      <c r="D30012">
        <v>291267</v>
      </c>
      <c r="E30012" s="31">
        <v>12329</v>
      </c>
      <c r="F30012">
        <v>104</v>
      </c>
      <c r="G30012" s="31">
        <v>9</v>
      </c>
      <c r="H30012" s="31">
        <v>0</v>
      </c>
    </row>
    <row r="30013" spans="1:8">
      <c r="A30013" s="32">
        <v>44546</v>
      </c>
      <c r="B30013" s="1" t="s">
        <v>35</v>
      </c>
      <c r="C30013">
        <v>36017</v>
      </c>
      <c r="D30013">
        <v>464445</v>
      </c>
      <c r="E30013" s="31">
        <v>35704</v>
      </c>
      <c r="F30013">
        <v>292</v>
      </c>
      <c r="G30013" s="31">
        <v>20</v>
      </c>
      <c r="H30013" s="31">
        <v>0</v>
      </c>
    </row>
    <row r="30014" spans="1:8">
      <c r="A30014" s="32">
        <v>44546</v>
      </c>
      <c r="B30014" s="1" t="s">
        <v>36</v>
      </c>
      <c r="C30014">
        <v>203330</v>
      </c>
      <c r="D30014">
        <v>4159745</v>
      </c>
      <c r="E30014" s="31">
        <v>200159</v>
      </c>
      <c r="F30014">
        <v>3064</v>
      </c>
      <c r="G30014" s="31">
        <v>107</v>
      </c>
      <c r="H30014" s="31">
        <v>9</v>
      </c>
    </row>
    <row r="30015" spans="1:8">
      <c r="A30015" s="32">
        <v>44546</v>
      </c>
      <c r="B30015" s="1" t="s">
        <v>37</v>
      </c>
      <c r="C30015">
        <v>78757</v>
      </c>
      <c r="D30015">
        <v>847661</v>
      </c>
      <c r="E30015" s="31">
        <v>77298</v>
      </c>
      <c r="F30015">
        <v>1398</v>
      </c>
      <c r="G30015" s="31">
        <v>61</v>
      </c>
      <c r="H30015" s="31">
        <v>2</v>
      </c>
    </row>
    <row r="30016" spans="1:8">
      <c r="A30016" s="32">
        <v>44546</v>
      </c>
      <c r="B30016" s="1" t="s">
        <v>38</v>
      </c>
      <c r="C30016">
        <v>15937</v>
      </c>
      <c r="D30016">
        <v>278652</v>
      </c>
      <c r="E30016" s="31">
        <v>15787</v>
      </c>
      <c r="F30016">
        <v>149</v>
      </c>
      <c r="G30016" s="31">
        <v>1</v>
      </c>
      <c r="H30016" s="31">
        <v>0</v>
      </c>
    </row>
    <row r="30017" spans="1:8">
      <c r="A30017" s="32">
        <v>44546</v>
      </c>
      <c r="B30017" s="1" t="s">
        <v>39</v>
      </c>
      <c r="C30017">
        <v>5303</v>
      </c>
      <c r="D30017">
        <v>68098</v>
      </c>
      <c r="E30017" s="31">
        <v>5136</v>
      </c>
      <c r="F30017">
        <v>62</v>
      </c>
      <c r="G30017" s="31">
        <v>0</v>
      </c>
      <c r="H30017" s="31">
        <v>0</v>
      </c>
    </row>
    <row r="30018" spans="1:8">
      <c r="A30018" s="32">
        <v>44546</v>
      </c>
      <c r="B30018" s="1" t="s">
        <v>40</v>
      </c>
      <c r="C30018">
        <v>1669</v>
      </c>
      <c r="D30018">
        <v>166394</v>
      </c>
      <c r="E30018" s="31">
        <v>1639</v>
      </c>
      <c r="F30018">
        <v>5</v>
      </c>
      <c r="G30018" s="31">
        <v>0</v>
      </c>
      <c r="H30018" s="31">
        <v>0</v>
      </c>
    </row>
    <row r="30019" spans="1:8">
      <c r="A30019" s="32">
        <v>44546</v>
      </c>
      <c r="B30019" s="1" t="s">
        <v>41</v>
      </c>
      <c r="C30019">
        <v>1733</v>
      </c>
      <c r="D30019">
        <v>63489</v>
      </c>
      <c r="E30019" s="31">
        <v>1728</v>
      </c>
      <c r="F30019">
        <v>5</v>
      </c>
      <c r="G30019" s="31">
        <v>0</v>
      </c>
      <c r="H30019" s="31">
        <v>0</v>
      </c>
    </row>
    <row r="30020" spans="1:8">
      <c r="A30020" s="32">
        <v>44546</v>
      </c>
      <c r="B30020" s="1" t="s">
        <v>42</v>
      </c>
      <c r="C30020">
        <v>15551</v>
      </c>
      <c r="D30020">
        <v>305825</v>
      </c>
      <c r="E30020" s="31">
        <v>15404</v>
      </c>
      <c r="F30020">
        <v>136</v>
      </c>
      <c r="G30020" s="31">
        <v>6</v>
      </c>
      <c r="H30020" s="31">
        <v>1</v>
      </c>
    </row>
    <row r="30021" spans="1:8">
      <c r="A30021" s="32">
        <v>44546</v>
      </c>
      <c r="B30021" s="1" t="s">
        <v>43</v>
      </c>
      <c r="C30021">
        <v>22175</v>
      </c>
      <c r="D30021">
        <v>975796</v>
      </c>
      <c r="E30021" s="31">
        <v>21972</v>
      </c>
      <c r="F30021">
        <v>202</v>
      </c>
      <c r="G30021" s="31">
        <v>1</v>
      </c>
      <c r="H30021" s="31">
        <v>0</v>
      </c>
    </row>
    <row r="30022" spans="1:8">
      <c r="A30022" s="32">
        <v>44546</v>
      </c>
      <c r="B30022" s="1" t="s">
        <v>44</v>
      </c>
      <c r="C30022">
        <v>5794</v>
      </c>
      <c r="D30022">
        <v>211176</v>
      </c>
      <c r="E30022" s="31">
        <v>5699</v>
      </c>
      <c r="F30022">
        <v>93</v>
      </c>
      <c r="G30022" s="31">
        <v>2</v>
      </c>
      <c r="H30022" s="31">
        <v>0</v>
      </c>
    </row>
    <row r="30023" spans="1:8">
      <c r="A30023" s="32">
        <v>44546</v>
      </c>
      <c r="B30023" s="1" t="s">
        <v>45</v>
      </c>
      <c r="C30023">
        <v>3291</v>
      </c>
      <c r="D30023">
        <v>115230</v>
      </c>
      <c r="E30023" s="31">
        <v>3225</v>
      </c>
      <c r="F30023">
        <v>66</v>
      </c>
      <c r="G30023" s="31">
        <v>0</v>
      </c>
      <c r="H30023" s="31">
        <v>0</v>
      </c>
    </row>
    <row r="30024" spans="1:8">
      <c r="A30024" s="32">
        <v>44546</v>
      </c>
      <c r="B30024" s="1" t="s">
        <v>46</v>
      </c>
      <c r="C30024">
        <v>4705</v>
      </c>
      <c r="D30024">
        <v>143361</v>
      </c>
      <c r="E30024" s="31">
        <v>4666</v>
      </c>
      <c r="F30024">
        <v>38</v>
      </c>
      <c r="G30024" s="31">
        <v>0</v>
      </c>
      <c r="H30024" s="31">
        <v>0</v>
      </c>
    </row>
    <row r="30025" spans="1:8">
      <c r="A30025" s="32">
        <v>44546</v>
      </c>
      <c r="B30025" s="1" t="s">
        <v>47</v>
      </c>
      <c r="C30025">
        <v>5412</v>
      </c>
      <c r="D30025">
        <v>170783</v>
      </c>
      <c r="E30025" s="31">
        <v>5330</v>
      </c>
      <c r="F30025">
        <v>82</v>
      </c>
      <c r="G30025" s="31">
        <v>0</v>
      </c>
      <c r="H30025" s="31">
        <v>0</v>
      </c>
    </row>
    <row r="30026" spans="1:8">
      <c r="A30026" s="32">
        <v>44546</v>
      </c>
      <c r="B30026" s="1" t="s">
        <v>48</v>
      </c>
      <c r="C30026">
        <v>4167</v>
      </c>
      <c r="D30026">
        <v>105447</v>
      </c>
      <c r="E30026" s="31">
        <v>4134</v>
      </c>
      <c r="F30026">
        <v>33</v>
      </c>
      <c r="G30026" s="31">
        <v>0</v>
      </c>
      <c r="H30026" s="31">
        <v>0</v>
      </c>
    </row>
    <row r="30027" spans="1:8">
      <c r="A30027" s="32">
        <v>44546</v>
      </c>
      <c r="B30027" s="1" t="s">
        <v>49</v>
      </c>
      <c r="C30027">
        <v>74684</v>
      </c>
      <c r="D30027">
        <v>1409739</v>
      </c>
      <c r="E30027" s="31">
        <v>74019</v>
      </c>
      <c r="F30027">
        <v>625</v>
      </c>
      <c r="G30027" s="31">
        <v>34</v>
      </c>
      <c r="H30027" s="31">
        <v>3</v>
      </c>
    </row>
    <row r="30028" spans="1:8">
      <c r="A30028" s="32">
        <v>44546</v>
      </c>
      <c r="B30028" s="1" t="s">
        <v>50</v>
      </c>
      <c r="C30028">
        <v>5866</v>
      </c>
      <c r="D30028">
        <v>118685</v>
      </c>
      <c r="E30028" s="31">
        <v>5891</v>
      </c>
      <c r="F30028">
        <v>30</v>
      </c>
      <c r="G30028" s="31">
        <v>0</v>
      </c>
      <c r="H30028" s="31">
        <v>0</v>
      </c>
    </row>
    <row r="30029" spans="1:8">
      <c r="A30029" s="32">
        <v>44546</v>
      </c>
      <c r="B30029" s="1" t="s">
        <v>51</v>
      </c>
      <c r="C30029">
        <v>6119</v>
      </c>
      <c r="D30029">
        <v>200899</v>
      </c>
      <c r="E30029" s="31">
        <v>6046</v>
      </c>
      <c r="F30029">
        <v>73</v>
      </c>
      <c r="G30029" s="31">
        <v>0</v>
      </c>
      <c r="H30029" s="31">
        <v>0</v>
      </c>
    </row>
    <row r="30030" spans="1:8">
      <c r="A30030" s="32">
        <v>44546</v>
      </c>
      <c r="B30030" s="1" t="s">
        <v>52</v>
      </c>
      <c r="C30030">
        <v>14395</v>
      </c>
      <c r="D30030">
        <v>124803</v>
      </c>
      <c r="E30030" s="31">
        <v>14259</v>
      </c>
      <c r="F30030">
        <v>136</v>
      </c>
      <c r="G30030" s="31">
        <v>0</v>
      </c>
      <c r="H30030" s="31">
        <v>0</v>
      </c>
    </row>
    <row r="30031" spans="1:8">
      <c r="A30031" s="32">
        <v>44546</v>
      </c>
      <c r="B30031" s="1" t="s">
        <v>53</v>
      </c>
      <c r="C30031">
        <v>8187</v>
      </c>
      <c r="D30031">
        <v>301349</v>
      </c>
      <c r="E30031" s="31">
        <v>8103</v>
      </c>
      <c r="F30031">
        <v>84</v>
      </c>
      <c r="G30031" s="31">
        <v>0</v>
      </c>
      <c r="H30031" s="31">
        <v>0</v>
      </c>
    </row>
    <row r="30032" spans="1:8">
      <c r="A30032" s="32">
        <v>44546</v>
      </c>
      <c r="B30032" s="1" t="s">
        <v>54</v>
      </c>
      <c r="C30032">
        <v>6153</v>
      </c>
      <c r="D30032">
        <v>73131</v>
      </c>
      <c r="E30032" s="31">
        <v>6096</v>
      </c>
      <c r="F30032">
        <v>41</v>
      </c>
      <c r="G30032" s="31">
        <v>0</v>
      </c>
      <c r="H30032" s="31">
        <v>0</v>
      </c>
    </row>
    <row r="30033" spans="1:8">
      <c r="A30033" s="32">
        <v>44546</v>
      </c>
      <c r="B30033" s="1" t="s">
        <v>55</v>
      </c>
      <c r="C30033">
        <v>9105</v>
      </c>
      <c r="D30033">
        <v>175749</v>
      </c>
      <c r="E30033" s="31">
        <v>9037</v>
      </c>
      <c r="F30033">
        <v>66</v>
      </c>
      <c r="G30033" s="31">
        <v>0</v>
      </c>
      <c r="H30033" s="31">
        <v>0</v>
      </c>
    </row>
    <row r="30034" spans="1:8">
      <c r="A30034" s="32">
        <v>44546</v>
      </c>
      <c r="B30034" s="1" t="s">
        <v>56</v>
      </c>
      <c r="C30034">
        <v>50370</v>
      </c>
      <c r="D30034">
        <v>430741</v>
      </c>
      <c r="E30034" s="31">
        <v>49944</v>
      </c>
      <c r="F30034">
        <v>398</v>
      </c>
      <c r="G30034" s="31">
        <v>31</v>
      </c>
      <c r="H30034" s="31">
        <v>0</v>
      </c>
    </row>
    <row r="30035" spans="1:8">
      <c r="A30035" s="32">
        <v>44547</v>
      </c>
      <c r="B30035" s="1" t="s">
        <v>7</v>
      </c>
      <c r="C30035">
        <v>61225</v>
      </c>
      <c r="D30035">
        <v>1250817</v>
      </c>
      <c r="E30035" s="31">
        <v>59701</v>
      </c>
      <c r="F30035">
        <v>1474</v>
      </c>
      <c r="G30035" s="31">
        <v>49</v>
      </c>
      <c r="H30035" s="31">
        <v>0</v>
      </c>
    </row>
    <row r="30036" spans="1:8">
      <c r="A30036" s="32">
        <v>44547</v>
      </c>
      <c r="B30036" s="1" t="s">
        <v>11</v>
      </c>
      <c r="C30036">
        <v>5901</v>
      </c>
      <c r="D30036">
        <v>103128</v>
      </c>
      <c r="E30036" s="31">
        <v>5859</v>
      </c>
      <c r="F30036">
        <v>38</v>
      </c>
      <c r="G30036" s="31">
        <v>4</v>
      </c>
      <c r="H30036" s="31">
        <v>0</v>
      </c>
    </row>
    <row r="30037" spans="1:8">
      <c r="A30037" s="32">
        <v>44547</v>
      </c>
      <c r="B30037" s="1" t="s">
        <v>12</v>
      </c>
      <c r="C30037">
        <v>3487</v>
      </c>
      <c r="D30037">
        <v>134457</v>
      </c>
      <c r="E30037" s="31">
        <v>3434</v>
      </c>
      <c r="F30037">
        <v>53</v>
      </c>
      <c r="G30037" s="31">
        <v>0</v>
      </c>
      <c r="H30037" s="31">
        <v>0</v>
      </c>
    </row>
    <row r="30038" spans="1:8">
      <c r="A30038" s="32">
        <v>44547</v>
      </c>
      <c r="B30038" s="1" t="s">
        <v>13</v>
      </c>
      <c r="C30038">
        <v>16286</v>
      </c>
      <c r="D30038">
        <v>262414</v>
      </c>
      <c r="E30038" s="31">
        <v>16166</v>
      </c>
      <c r="F30038">
        <v>118</v>
      </c>
      <c r="G30038" s="31">
        <v>2</v>
      </c>
      <c r="H30038" s="31">
        <v>0</v>
      </c>
    </row>
    <row r="30039" spans="1:8">
      <c r="A30039" s="32">
        <v>44547</v>
      </c>
      <c r="B30039" s="1" t="s">
        <v>14</v>
      </c>
      <c r="C30039">
        <v>1934</v>
      </c>
      <c r="D30039">
        <v>27574</v>
      </c>
      <c r="E30039" s="31">
        <v>1907</v>
      </c>
      <c r="F30039">
        <v>27</v>
      </c>
      <c r="G30039" s="31">
        <v>0</v>
      </c>
      <c r="H30039" s="31">
        <v>0</v>
      </c>
    </row>
    <row r="30040" spans="1:8">
      <c r="A30040" s="32">
        <v>44547</v>
      </c>
      <c r="B30040" s="1" t="s">
        <v>15</v>
      </c>
      <c r="C30040">
        <v>3605</v>
      </c>
      <c r="D30040">
        <v>113329</v>
      </c>
      <c r="E30040" s="31">
        <v>3548</v>
      </c>
      <c r="F30040">
        <v>56</v>
      </c>
      <c r="G30040" s="31">
        <v>1</v>
      </c>
      <c r="H30040" s="31">
        <v>0</v>
      </c>
    </row>
    <row r="30041" spans="1:8">
      <c r="A30041" s="32">
        <v>44547</v>
      </c>
      <c r="B30041" s="1" t="s">
        <v>16</v>
      </c>
      <c r="C30041">
        <v>9495</v>
      </c>
      <c r="D30041">
        <v>464064</v>
      </c>
      <c r="E30041" s="31">
        <v>9315</v>
      </c>
      <c r="F30041">
        <v>176</v>
      </c>
      <c r="G30041" s="31">
        <v>4</v>
      </c>
      <c r="H30041" s="31">
        <v>0</v>
      </c>
    </row>
    <row r="30042" spans="1:8">
      <c r="A30042" s="32">
        <v>44547</v>
      </c>
      <c r="B30042" s="1" t="s">
        <v>17</v>
      </c>
      <c r="C30042">
        <v>24468</v>
      </c>
      <c r="D30042">
        <v>40567</v>
      </c>
      <c r="E30042" s="31">
        <v>24235</v>
      </c>
      <c r="F30042">
        <v>220</v>
      </c>
      <c r="G30042" s="31">
        <v>13</v>
      </c>
      <c r="H30042" s="31">
        <v>1</v>
      </c>
    </row>
    <row r="30043" spans="1:8">
      <c r="A30043" s="32">
        <v>44547</v>
      </c>
      <c r="B30043" s="1" t="s">
        <v>18</v>
      </c>
      <c r="C30043">
        <v>15510</v>
      </c>
      <c r="D30043">
        <v>521852</v>
      </c>
      <c r="E30043" s="31">
        <v>15380</v>
      </c>
      <c r="F30043">
        <v>117</v>
      </c>
      <c r="G30043" s="31">
        <v>13</v>
      </c>
      <c r="H30043" s="31">
        <v>0</v>
      </c>
    </row>
    <row r="30044" spans="1:8">
      <c r="A30044" s="32">
        <v>44547</v>
      </c>
      <c r="B30044" s="1" t="s">
        <v>19</v>
      </c>
      <c r="C30044">
        <v>17147</v>
      </c>
      <c r="D30044">
        <v>346840</v>
      </c>
      <c r="E30044" s="31">
        <v>16802</v>
      </c>
      <c r="F30044">
        <v>176</v>
      </c>
      <c r="G30044" s="31">
        <v>169</v>
      </c>
      <c r="H30044" s="31">
        <v>2</v>
      </c>
    </row>
    <row r="30045" spans="1:8">
      <c r="A30045" s="32">
        <v>44547</v>
      </c>
      <c r="B30045" s="1" t="s">
        <v>20</v>
      </c>
      <c r="C30045">
        <v>115965</v>
      </c>
      <c r="D30045">
        <v>1625158</v>
      </c>
      <c r="E30045" s="31">
        <v>114830</v>
      </c>
      <c r="F30045">
        <v>1059</v>
      </c>
      <c r="G30045" s="31">
        <v>76</v>
      </c>
      <c r="H30045" s="31">
        <v>3</v>
      </c>
    </row>
    <row r="30046" spans="1:8">
      <c r="A30046" s="32">
        <v>44547</v>
      </c>
      <c r="B30046" s="1" t="s">
        <v>21</v>
      </c>
      <c r="C30046">
        <v>100577</v>
      </c>
      <c r="D30046">
        <v>1217022</v>
      </c>
      <c r="E30046" s="31">
        <v>99486</v>
      </c>
      <c r="F30046">
        <v>1028</v>
      </c>
      <c r="G30046" s="31">
        <v>55</v>
      </c>
      <c r="H30046" s="31">
        <v>0</v>
      </c>
    </row>
    <row r="30047" spans="1:8">
      <c r="A30047" s="32">
        <v>44547</v>
      </c>
      <c r="B30047" s="1" t="s">
        <v>22</v>
      </c>
      <c r="C30047">
        <v>382492</v>
      </c>
      <c r="D30047">
        <v>4108121</v>
      </c>
      <c r="E30047" s="31">
        <v>379121</v>
      </c>
      <c r="F30047">
        <v>3172</v>
      </c>
      <c r="G30047" s="31">
        <v>199</v>
      </c>
      <c r="H30047" s="31">
        <v>3</v>
      </c>
    </row>
    <row r="30048" spans="1:8">
      <c r="A30048" s="32">
        <v>44547</v>
      </c>
      <c r="B30048" s="1" t="s">
        <v>23</v>
      </c>
      <c r="C30048">
        <v>169504</v>
      </c>
      <c r="D30048">
        <v>1804632</v>
      </c>
      <c r="E30048" s="31">
        <v>168047</v>
      </c>
      <c r="F30048">
        <v>1316</v>
      </c>
      <c r="G30048" s="31">
        <v>141</v>
      </c>
      <c r="H30048" s="31">
        <v>1</v>
      </c>
    </row>
    <row r="30049" spans="1:8">
      <c r="A30049" s="32">
        <v>44547</v>
      </c>
      <c r="B30049" s="1" t="s">
        <v>24</v>
      </c>
      <c r="C30049">
        <v>8147</v>
      </c>
      <c r="D30049">
        <v>321709</v>
      </c>
      <c r="E30049" s="31">
        <v>7991</v>
      </c>
      <c r="F30049">
        <v>62</v>
      </c>
      <c r="G30049" s="31">
        <v>94</v>
      </c>
      <c r="H30049" s="31">
        <v>0</v>
      </c>
    </row>
    <row r="30050" spans="1:8">
      <c r="A30050" s="32">
        <v>44547</v>
      </c>
      <c r="B30050" s="1" t="s">
        <v>25</v>
      </c>
      <c r="C30050">
        <v>4868</v>
      </c>
      <c r="D30050">
        <v>130312</v>
      </c>
      <c r="E30050" s="31">
        <v>4816</v>
      </c>
      <c r="F30050">
        <v>52</v>
      </c>
      <c r="G30050" s="31">
        <v>0</v>
      </c>
      <c r="H30050" s="31">
        <v>0</v>
      </c>
    </row>
    <row r="30051" spans="1:8">
      <c r="A30051" s="32">
        <v>44547</v>
      </c>
      <c r="B30051" s="1" t="s">
        <v>26</v>
      </c>
      <c r="C30051">
        <v>7970</v>
      </c>
      <c r="D30051">
        <v>211702</v>
      </c>
      <c r="E30051" s="31">
        <v>7818</v>
      </c>
      <c r="F30051">
        <v>129</v>
      </c>
      <c r="G30051" s="31">
        <v>1</v>
      </c>
      <c r="H30051" s="31">
        <v>0</v>
      </c>
    </row>
    <row r="30052" spans="1:8">
      <c r="A30052" s="32">
        <v>44547</v>
      </c>
      <c r="B30052" s="1" t="s">
        <v>27</v>
      </c>
      <c r="C30052">
        <v>3115</v>
      </c>
      <c r="D30052">
        <v>125873</v>
      </c>
      <c r="E30052" s="31">
        <v>3077</v>
      </c>
      <c r="F30052">
        <v>38</v>
      </c>
      <c r="G30052" s="31">
        <v>0</v>
      </c>
      <c r="H30052" s="31">
        <v>0</v>
      </c>
    </row>
    <row r="30053" spans="1:8">
      <c r="A30053" s="32">
        <v>44547</v>
      </c>
      <c r="B30053" s="1" t="s">
        <v>28</v>
      </c>
      <c r="C30053">
        <v>5159</v>
      </c>
      <c r="D30053">
        <v>133350</v>
      </c>
      <c r="E30053" s="31">
        <v>5128</v>
      </c>
      <c r="F30053">
        <v>29</v>
      </c>
      <c r="G30053" s="31">
        <v>2</v>
      </c>
      <c r="H30053" s="31">
        <v>0</v>
      </c>
    </row>
    <row r="30054" spans="1:8">
      <c r="A30054" s="32">
        <v>44547</v>
      </c>
      <c r="B30054" s="1" t="s">
        <v>29</v>
      </c>
      <c r="C30054">
        <v>8897</v>
      </c>
      <c r="D30054">
        <v>361658</v>
      </c>
      <c r="E30054" s="31">
        <v>8852</v>
      </c>
      <c r="F30054">
        <v>97</v>
      </c>
      <c r="G30054" s="31">
        <v>4</v>
      </c>
      <c r="H30054" s="31">
        <v>1</v>
      </c>
    </row>
    <row r="30055" spans="1:8">
      <c r="A30055" s="32">
        <v>44547</v>
      </c>
      <c r="B30055" s="1" t="s">
        <v>30</v>
      </c>
      <c r="C30055">
        <v>19273</v>
      </c>
      <c r="D30055">
        <v>466099</v>
      </c>
      <c r="E30055" s="31">
        <v>19048</v>
      </c>
      <c r="F30055">
        <v>219</v>
      </c>
      <c r="G30055" s="31">
        <v>6</v>
      </c>
      <c r="H30055" s="31">
        <v>0</v>
      </c>
    </row>
    <row r="30056" spans="1:8">
      <c r="A30056" s="32">
        <v>44547</v>
      </c>
      <c r="B30056" s="1" t="s">
        <v>31</v>
      </c>
      <c r="C30056">
        <v>26869</v>
      </c>
      <c r="D30056">
        <v>715709</v>
      </c>
      <c r="E30056" s="31">
        <v>26611</v>
      </c>
      <c r="F30056">
        <v>209</v>
      </c>
      <c r="G30056" s="31">
        <v>45</v>
      </c>
      <c r="H30056" s="31">
        <v>0</v>
      </c>
    </row>
    <row r="30057" spans="1:8">
      <c r="A30057" s="32">
        <v>44547</v>
      </c>
      <c r="B30057" s="1" t="s">
        <v>32</v>
      </c>
      <c r="C30057">
        <v>106684</v>
      </c>
      <c r="D30057">
        <v>1490629</v>
      </c>
      <c r="E30057" s="31">
        <v>105474</v>
      </c>
      <c r="F30057">
        <v>1161</v>
      </c>
      <c r="G30057" s="31">
        <v>49</v>
      </c>
      <c r="H30057" s="31">
        <v>0</v>
      </c>
    </row>
    <row r="30058" spans="1:8">
      <c r="A30058" s="32">
        <v>44547</v>
      </c>
      <c r="B30058" s="1" t="s">
        <v>33</v>
      </c>
      <c r="C30058">
        <v>14818</v>
      </c>
      <c r="D30058">
        <v>268101</v>
      </c>
      <c r="E30058" s="31">
        <v>14981</v>
      </c>
      <c r="F30058">
        <v>163</v>
      </c>
      <c r="G30058" s="31">
        <v>1</v>
      </c>
      <c r="H30058" s="31">
        <v>0</v>
      </c>
    </row>
    <row r="30059" spans="1:8">
      <c r="A30059" s="32">
        <v>44547</v>
      </c>
      <c r="B30059" s="1" t="s">
        <v>34</v>
      </c>
      <c r="C30059">
        <v>12446</v>
      </c>
      <c r="D30059">
        <v>292344</v>
      </c>
      <c r="E30059" s="31">
        <v>12330</v>
      </c>
      <c r="F30059">
        <v>104</v>
      </c>
      <c r="G30059" s="31">
        <v>12</v>
      </c>
      <c r="H30059" s="31">
        <v>0</v>
      </c>
    </row>
    <row r="30060" spans="1:8">
      <c r="A30060" s="32">
        <v>44547</v>
      </c>
      <c r="B30060" s="1" t="s">
        <v>35</v>
      </c>
      <c r="C30060">
        <v>36021</v>
      </c>
      <c r="D30060">
        <v>465063</v>
      </c>
      <c r="E30060" s="31">
        <v>35705</v>
      </c>
      <c r="F30060">
        <v>292</v>
      </c>
      <c r="G30060" s="31">
        <v>20</v>
      </c>
      <c r="H30060" s="31">
        <v>0</v>
      </c>
    </row>
    <row r="30061" spans="1:8">
      <c r="A30061" s="32">
        <v>44547</v>
      </c>
      <c r="B30061" s="1" t="s">
        <v>36</v>
      </c>
      <c r="C30061">
        <v>203345</v>
      </c>
      <c r="D30061">
        <v>4167709</v>
      </c>
      <c r="E30061" s="31">
        <v>200169</v>
      </c>
      <c r="F30061">
        <v>3064</v>
      </c>
      <c r="G30061" s="31">
        <v>112</v>
      </c>
      <c r="H30061" s="31">
        <v>9</v>
      </c>
    </row>
    <row r="30062" spans="1:8">
      <c r="A30062" s="32">
        <v>44547</v>
      </c>
      <c r="B30062" s="1" t="s">
        <v>37</v>
      </c>
      <c r="C30062">
        <v>78760</v>
      </c>
      <c r="D30062">
        <v>849249</v>
      </c>
      <c r="E30062" s="31">
        <v>77301</v>
      </c>
      <c r="F30062">
        <v>1398</v>
      </c>
      <c r="G30062" s="31">
        <v>61</v>
      </c>
      <c r="H30062" s="31">
        <v>2</v>
      </c>
    </row>
    <row r="30063" spans="1:8">
      <c r="A30063" s="32">
        <v>44547</v>
      </c>
      <c r="B30063" s="1" t="s">
        <v>38</v>
      </c>
      <c r="C30063">
        <v>15937</v>
      </c>
      <c r="D30063">
        <v>278957</v>
      </c>
      <c r="E30063" s="31">
        <v>15787</v>
      </c>
      <c r="F30063">
        <v>149</v>
      </c>
      <c r="G30063" s="31">
        <v>1</v>
      </c>
      <c r="H30063" s="31">
        <v>0</v>
      </c>
    </row>
    <row r="30064" spans="1:8">
      <c r="A30064" s="32">
        <v>44547</v>
      </c>
      <c r="B30064" s="1" t="s">
        <v>39</v>
      </c>
      <c r="C30064">
        <v>5303</v>
      </c>
      <c r="D30064">
        <v>68102</v>
      </c>
      <c r="E30064" s="31">
        <v>5136</v>
      </c>
      <c r="F30064">
        <v>62</v>
      </c>
      <c r="G30064" s="31">
        <v>0</v>
      </c>
      <c r="H30064" s="31">
        <v>0</v>
      </c>
    </row>
    <row r="30065" spans="1:8">
      <c r="A30065" s="32">
        <v>44547</v>
      </c>
      <c r="B30065" s="1" t="s">
        <v>40</v>
      </c>
      <c r="C30065">
        <v>1669</v>
      </c>
      <c r="D30065">
        <v>166700</v>
      </c>
      <c r="E30065" s="31">
        <v>1639</v>
      </c>
      <c r="F30065">
        <v>5</v>
      </c>
      <c r="G30065" s="31">
        <v>0</v>
      </c>
      <c r="H30065" s="31">
        <v>0</v>
      </c>
    </row>
    <row r="30066" spans="1:8">
      <c r="A30066" s="32">
        <v>44547</v>
      </c>
      <c r="B30066" s="1" t="s">
        <v>41</v>
      </c>
      <c r="C30066">
        <v>1733</v>
      </c>
      <c r="D30066">
        <v>63489</v>
      </c>
      <c r="E30066" s="31">
        <v>1728</v>
      </c>
      <c r="F30066">
        <v>5</v>
      </c>
      <c r="G30066" s="31">
        <v>0</v>
      </c>
      <c r="H30066" s="31">
        <v>0</v>
      </c>
    </row>
    <row r="30067" spans="1:8">
      <c r="A30067" s="32">
        <v>44547</v>
      </c>
      <c r="B30067" s="1" t="s">
        <v>42</v>
      </c>
      <c r="C30067">
        <v>15551</v>
      </c>
      <c r="D30067">
        <v>310392</v>
      </c>
      <c r="E30067" s="31">
        <v>15406</v>
      </c>
      <c r="F30067">
        <v>136</v>
      </c>
      <c r="G30067" s="31">
        <v>9</v>
      </c>
      <c r="H30067" s="31">
        <v>1</v>
      </c>
    </row>
    <row r="30068" spans="1:8">
      <c r="A30068" s="32">
        <v>44547</v>
      </c>
      <c r="B30068" s="1" t="s">
        <v>43</v>
      </c>
      <c r="C30068">
        <v>22175</v>
      </c>
      <c r="D30068">
        <v>975800</v>
      </c>
      <c r="E30068" s="31">
        <v>21973</v>
      </c>
      <c r="F30068">
        <v>202</v>
      </c>
      <c r="G30068" s="31">
        <v>0</v>
      </c>
      <c r="H30068" s="31">
        <v>0</v>
      </c>
    </row>
    <row r="30069" spans="1:8">
      <c r="A30069" s="32">
        <v>44547</v>
      </c>
      <c r="B30069" s="1" t="s">
        <v>44</v>
      </c>
      <c r="C30069">
        <v>5795</v>
      </c>
      <c r="D30069">
        <v>211176</v>
      </c>
      <c r="E30069" s="31">
        <v>5699</v>
      </c>
      <c r="F30069">
        <v>93</v>
      </c>
      <c r="G30069" s="31">
        <v>3</v>
      </c>
      <c r="H30069" s="31">
        <v>0</v>
      </c>
    </row>
    <row r="30070" spans="1:8">
      <c r="A30070" s="32">
        <v>44547</v>
      </c>
      <c r="B30070" s="1" t="s">
        <v>45</v>
      </c>
      <c r="C30070">
        <v>3291</v>
      </c>
      <c r="D30070">
        <v>115389</v>
      </c>
      <c r="E30070" s="31">
        <v>3225</v>
      </c>
      <c r="F30070">
        <v>66</v>
      </c>
      <c r="G30070" s="31">
        <v>0</v>
      </c>
      <c r="H30070" s="31">
        <v>0</v>
      </c>
    </row>
    <row r="30071" spans="1:8">
      <c r="A30071" s="32">
        <v>44547</v>
      </c>
      <c r="B30071" s="1" t="s">
        <v>46</v>
      </c>
      <c r="C30071">
        <v>4705</v>
      </c>
      <c r="D30071">
        <v>143623</v>
      </c>
      <c r="E30071" s="31">
        <v>4666</v>
      </c>
      <c r="F30071">
        <v>38</v>
      </c>
      <c r="G30071" s="31">
        <v>0</v>
      </c>
      <c r="H30071" s="31">
        <v>0</v>
      </c>
    </row>
    <row r="30072" spans="1:8">
      <c r="A30072" s="32">
        <v>44547</v>
      </c>
      <c r="B30072" s="1" t="s">
        <v>47</v>
      </c>
      <c r="C30072">
        <v>5412</v>
      </c>
      <c r="D30072">
        <v>172213</v>
      </c>
      <c r="E30072" s="31">
        <v>5330</v>
      </c>
      <c r="F30072">
        <v>82</v>
      </c>
      <c r="G30072" s="31">
        <v>0</v>
      </c>
      <c r="H30072" s="31">
        <v>0</v>
      </c>
    </row>
    <row r="30073" spans="1:8">
      <c r="A30073" s="32">
        <v>44547</v>
      </c>
      <c r="B30073" s="1" t="s">
        <v>48</v>
      </c>
      <c r="C30073">
        <v>4167</v>
      </c>
      <c r="D30073">
        <v>105447</v>
      </c>
      <c r="E30073" s="31">
        <v>4134</v>
      </c>
      <c r="F30073">
        <v>33</v>
      </c>
      <c r="G30073" s="31">
        <v>0</v>
      </c>
      <c r="H30073" s="31">
        <v>0</v>
      </c>
    </row>
    <row r="30074" spans="1:8">
      <c r="A30074" s="32">
        <v>44547</v>
      </c>
      <c r="B30074" s="1" t="s">
        <v>49</v>
      </c>
      <c r="C30074">
        <v>74684</v>
      </c>
      <c r="D30074">
        <v>1412247</v>
      </c>
      <c r="E30074" s="31">
        <v>74021</v>
      </c>
      <c r="F30074">
        <v>625</v>
      </c>
      <c r="G30074" s="31">
        <v>38</v>
      </c>
      <c r="H30074" s="31">
        <v>3</v>
      </c>
    </row>
    <row r="30075" spans="1:8">
      <c r="A30075" s="32">
        <v>44547</v>
      </c>
      <c r="B30075" s="1" t="s">
        <v>50</v>
      </c>
      <c r="C30075">
        <v>5866</v>
      </c>
      <c r="D30075">
        <v>118914</v>
      </c>
      <c r="E30075" s="31">
        <v>5891</v>
      </c>
      <c r="F30075">
        <v>30</v>
      </c>
      <c r="G30075" s="31">
        <v>0</v>
      </c>
      <c r="H30075" s="31">
        <v>0</v>
      </c>
    </row>
    <row r="30076" spans="1:8">
      <c r="A30076" s="32">
        <v>44547</v>
      </c>
      <c r="B30076" s="1" t="s">
        <v>51</v>
      </c>
      <c r="C30076">
        <v>6119</v>
      </c>
      <c r="D30076">
        <v>201294</v>
      </c>
      <c r="E30076" s="31">
        <v>6046</v>
      </c>
      <c r="F30076">
        <v>73</v>
      </c>
      <c r="G30076" s="31">
        <v>0</v>
      </c>
      <c r="H30076" s="31">
        <v>0</v>
      </c>
    </row>
    <row r="30077" spans="1:8">
      <c r="A30077" s="32">
        <v>44547</v>
      </c>
      <c r="B30077" s="1" t="s">
        <v>52</v>
      </c>
      <c r="C30077">
        <v>14395</v>
      </c>
      <c r="D30077">
        <v>124805</v>
      </c>
      <c r="E30077" s="31">
        <v>14259</v>
      </c>
      <c r="F30077">
        <v>136</v>
      </c>
      <c r="G30077" s="31">
        <v>0</v>
      </c>
      <c r="H30077" s="31">
        <v>0</v>
      </c>
    </row>
    <row r="30078" spans="1:8">
      <c r="A30078" s="32">
        <v>44547</v>
      </c>
      <c r="B30078" s="1" t="s">
        <v>53</v>
      </c>
      <c r="C30078">
        <v>8187</v>
      </c>
      <c r="D30078">
        <v>301965</v>
      </c>
      <c r="E30078" s="31">
        <v>8103</v>
      </c>
      <c r="F30078">
        <v>84</v>
      </c>
      <c r="G30078" s="31">
        <v>0</v>
      </c>
      <c r="H30078" s="31">
        <v>0</v>
      </c>
    </row>
    <row r="30079" spans="1:8">
      <c r="A30079" s="32">
        <v>44547</v>
      </c>
      <c r="B30079" s="1" t="s">
        <v>54</v>
      </c>
      <c r="C30079">
        <v>6153</v>
      </c>
      <c r="D30079">
        <v>73134</v>
      </c>
      <c r="E30079" s="31">
        <v>6096</v>
      </c>
      <c r="F30079">
        <v>41</v>
      </c>
      <c r="G30079" s="31">
        <v>0</v>
      </c>
      <c r="H30079" s="31">
        <v>0</v>
      </c>
    </row>
    <row r="30080" spans="1:8">
      <c r="A30080" s="32">
        <v>44547</v>
      </c>
      <c r="B30080" s="1" t="s">
        <v>55</v>
      </c>
      <c r="C30080">
        <v>9106</v>
      </c>
      <c r="D30080">
        <v>175837</v>
      </c>
      <c r="E30080" s="31">
        <v>9037</v>
      </c>
      <c r="F30080">
        <v>66</v>
      </c>
      <c r="G30080" s="31">
        <v>2</v>
      </c>
      <c r="H30080" s="31">
        <v>0</v>
      </c>
    </row>
    <row r="30081" spans="1:8">
      <c r="A30081" s="32">
        <v>44547</v>
      </c>
      <c r="B30081" s="1" t="s">
        <v>56</v>
      </c>
      <c r="C30081">
        <v>50371</v>
      </c>
      <c r="D30081">
        <v>431315</v>
      </c>
      <c r="E30081" s="31">
        <v>49946</v>
      </c>
      <c r="F30081">
        <v>398</v>
      </c>
      <c r="G30081" s="31">
        <v>28</v>
      </c>
      <c r="H30081" s="31">
        <v>0</v>
      </c>
    </row>
    <row r="30082" spans="1:8">
      <c r="A30082" s="32">
        <v>44548</v>
      </c>
      <c r="B30082" s="1" t="s">
        <v>7</v>
      </c>
      <c r="C30082">
        <v>61239</v>
      </c>
      <c r="D30082">
        <v>1252808</v>
      </c>
      <c r="E30082" s="31">
        <v>59705</v>
      </c>
      <c r="F30082">
        <v>1474</v>
      </c>
      <c r="G30082" s="31">
        <v>50</v>
      </c>
      <c r="H30082" s="31">
        <v>0</v>
      </c>
    </row>
    <row r="30083" spans="1:8">
      <c r="A30083" s="32">
        <v>44548</v>
      </c>
      <c r="B30083" s="1" t="s">
        <v>11</v>
      </c>
      <c r="C30083">
        <v>5901</v>
      </c>
      <c r="D30083">
        <v>103208</v>
      </c>
      <c r="E30083" s="31">
        <v>5859</v>
      </c>
      <c r="F30083">
        <v>38</v>
      </c>
      <c r="G30083" s="31">
        <v>4</v>
      </c>
      <c r="H30083" s="31">
        <v>0</v>
      </c>
    </row>
    <row r="30084" spans="1:8">
      <c r="A30084" s="32">
        <v>44548</v>
      </c>
      <c r="B30084" s="1" t="s">
        <v>12</v>
      </c>
      <c r="C30084">
        <v>3487</v>
      </c>
      <c r="D30084">
        <v>134457</v>
      </c>
      <c r="E30084" s="31">
        <v>3434</v>
      </c>
      <c r="F30084">
        <v>53</v>
      </c>
      <c r="G30084" s="31">
        <v>0</v>
      </c>
      <c r="H30084" s="31">
        <v>0</v>
      </c>
    </row>
    <row r="30085" spans="1:8">
      <c r="A30085" s="32">
        <v>44548</v>
      </c>
      <c r="B30085" s="1" t="s">
        <v>13</v>
      </c>
      <c r="C30085">
        <v>16286</v>
      </c>
      <c r="D30085">
        <v>262730</v>
      </c>
      <c r="E30085" s="31">
        <v>16166</v>
      </c>
      <c r="F30085">
        <v>118</v>
      </c>
      <c r="G30085" s="31">
        <v>2</v>
      </c>
      <c r="H30085" s="31">
        <v>0</v>
      </c>
    </row>
    <row r="30086" spans="1:8">
      <c r="A30086" s="32">
        <v>44548</v>
      </c>
      <c r="B30086" s="1" t="s">
        <v>14</v>
      </c>
      <c r="C30086">
        <v>1934</v>
      </c>
      <c r="D30086">
        <v>27576</v>
      </c>
      <c r="E30086" s="31">
        <v>1907</v>
      </c>
      <c r="F30086">
        <v>27</v>
      </c>
      <c r="G30086" s="31">
        <v>0</v>
      </c>
      <c r="H30086" s="31">
        <v>0</v>
      </c>
    </row>
    <row r="30087" spans="1:8">
      <c r="A30087" s="32">
        <v>44548</v>
      </c>
      <c r="B30087" s="1" t="s">
        <v>15</v>
      </c>
      <c r="C30087">
        <v>3605</v>
      </c>
      <c r="D30087">
        <v>113329</v>
      </c>
      <c r="E30087" s="31">
        <v>3548</v>
      </c>
      <c r="F30087">
        <v>56</v>
      </c>
      <c r="G30087" s="31">
        <v>1</v>
      </c>
      <c r="H30087" s="31">
        <v>0</v>
      </c>
    </row>
    <row r="30088" spans="1:8">
      <c r="A30088" s="32">
        <v>44548</v>
      </c>
      <c r="B30088" s="1" t="s">
        <v>16</v>
      </c>
      <c r="C30088">
        <v>9495</v>
      </c>
      <c r="D30088">
        <v>464064</v>
      </c>
      <c r="E30088" s="31">
        <v>9318</v>
      </c>
      <c r="F30088">
        <v>176</v>
      </c>
      <c r="G30088" s="31">
        <v>1</v>
      </c>
      <c r="H30088" s="31">
        <v>0</v>
      </c>
    </row>
    <row r="30089" spans="1:8">
      <c r="A30089" s="32">
        <v>44548</v>
      </c>
      <c r="B30089" s="1" t="s">
        <v>17</v>
      </c>
      <c r="C30089">
        <v>24469</v>
      </c>
      <c r="D30089">
        <v>40567</v>
      </c>
      <c r="E30089" s="31">
        <v>24235</v>
      </c>
      <c r="F30089">
        <v>220</v>
      </c>
      <c r="G30089" s="31">
        <v>14</v>
      </c>
      <c r="H30089" s="31">
        <v>1</v>
      </c>
    </row>
    <row r="30090" spans="1:8">
      <c r="A30090" s="32">
        <v>44548</v>
      </c>
      <c r="B30090" s="1" t="s">
        <v>18</v>
      </c>
      <c r="C30090">
        <v>15511</v>
      </c>
      <c r="D30090">
        <v>522471</v>
      </c>
      <c r="E30090" s="31">
        <v>15383</v>
      </c>
      <c r="F30090">
        <v>117</v>
      </c>
      <c r="G30090" s="31">
        <v>11</v>
      </c>
      <c r="H30090" s="31">
        <v>0</v>
      </c>
    </row>
    <row r="30091" spans="1:8">
      <c r="A30091" s="32">
        <v>44548</v>
      </c>
      <c r="B30091" s="1" t="s">
        <v>19</v>
      </c>
      <c r="C30091">
        <v>17166</v>
      </c>
      <c r="D30091">
        <v>346840</v>
      </c>
      <c r="E30091" s="31">
        <v>16823</v>
      </c>
      <c r="F30091">
        <v>176</v>
      </c>
      <c r="G30091" s="31">
        <v>167</v>
      </c>
      <c r="H30091" s="31">
        <v>2</v>
      </c>
    </row>
    <row r="30092" spans="1:8">
      <c r="A30092" s="32">
        <v>44548</v>
      </c>
      <c r="B30092" s="1" t="s">
        <v>20</v>
      </c>
      <c r="C30092">
        <v>115976</v>
      </c>
      <c r="D30092">
        <v>1627119</v>
      </c>
      <c r="E30092" s="31">
        <v>114831</v>
      </c>
      <c r="F30092">
        <v>1059</v>
      </c>
      <c r="G30092" s="31">
        <v>86</v>
      </c>
      <c r="H30092" s="31">
        <v>3</v>
      </c>
    </row>
    <row r="30093" spans="1:8">
      <c r="A30093" s="32">
        <v>44548</v>
      </c>
      <c r="B30093" s="1" t="s">
        <v>21</v>
      </c>
      <c r="C30093">
        <v>100591</v>
      </c>
      <c r="D30093">
        <v>1219181</v>
      </c>
      <c r="E30093" s="31">
        <v>99496</v>
      </c>
      <c r="F30093">
        <v>1028</v>
      </c>
      <c r="G30093" s="31">
        <v>53</v>
      </c>
      <c r="H30093" s="31">
        <v>0</v>
      </c>
    </row>
    <row r="30094" spans="1:8">
      <c r="A30094" s="32">
        <v>44548</v>
      </c>
      <c r="B30094" s="1" t="s">
        <v>22</v>
      </c>
      <c r="C30094">
        <v>382520</v>
      </c>
      <c r="D30094">
        <v>4112911</v>
      </c>
      <c r="E30094" s="31">
        <v>379121</v>
      </c>
      <c r="F30094">
        <v>3172</v>
      </c>
      <c r="G30094" s="31">
        <v>227</v>
      </c>
      <c r="H30094" s="31">
        <v>3</v>
      </c>
    </row>
    <row r="30095" spans="1:8">
      <c r="A30095" s="32">
        <v>44548</v>
      </c>
      <c r="B30095" s="1" t="s">
        <v>23</v>
      </c>
      <c r="C30095">
        <v>169533</v>
      </c>
      <c r="D30095">
        <v>1804632</v>
      </c>
      <c r="E30095" s="31">
        <v>168075</v>
      </c>
      <c r="F30095">
        <v>1316</v>
      </c>
      <c r="G30095" s="31">
        <v>142</v>
      </c>
      <c r="H30095" s="31">
        <v>1</v>
      </c>
    </row>
    <row r="30096" spans="1:8">
      <c r="A30096" s="32">
        <v>44548</v>
      </c>
      <c r="B30096" s="1" t="s">
        <v>24</v>
      </c>
      <c r="C30096">
        <v>8157</v>
      </c>
      <c r="D30096">
        <v>321786</v>
      </c>
      <c r="E30096" s="31">
        <v>7995</v>
      </c>
      <c r="F30096">
        <v>62</v>
      </c>
      <c r="G30096" s="31">
        <v>100</v>
      </c>
      <c r="H30096" s="31">
        <v>0</v>
      </c>
    </row>
    <row r="30097" spans="1:8">
      <c r="A30097" s="32">
        <v>44548</v>
      </c>
      <c r="B30097" s="1" t="s">
        <v>25</v>
      </c>
      <c r="C30097">
        <v>4868</v>
      </c>
      <c r="D30097">
        <v>130312</v>
      </c>
      <c r="E30097" s="31">
        <v>4816</v>
      </c>
      <c r="F30097">
        <v>52</v>
      </c>
      <c r="G30097" s="31">
        <v>0</v>
      </c>
      <c r="H30097" s="31">
        <v>0</v>
      </c>
    </row>
    <row r="30098" spans="1:8">
      <c r="A30098" s="32">
        <v>44548</v>
      </c>
      <c r="B30098" s="1" t="s">
        <v>26</v>
      </c>
      <c r="C30098">
        <v>7970</v>
      </c>
      <c r="D30098">
        <v>211740</v>
      </c>
      <c r="E30098" s="31">
        <v>7818</v>
      </c>
      <c r="F30098">
        <v>129</v>
      </c>
      <c r="G30098" s="31">
        <v>1</v>
      </c>
      <c r="H30098" s="31">
        <v>0</v>
      </c>
    </row>
    <row r="30099" spans="1:8">
      <c r="A30099" s="32">
        <v>44548</v>
      </c>
      <c r="B30099" s="1" t="s">
        <v>27</v>
      </c>
      <c r="C30099">
        <v>3115</v>
      </c>
      <c r="D30099">
        <v>125911</v>
      </c>
      <c r="E30099" s="31">
        <v>3077</v>
      </c>
      <c r="F30099">
        <v>38</v>
      </c>
      <c r="G30099" s="31">
        <v>0</v>
      </c>
      <c r="H30099" s="31">
        <v>0</v>
      </c>
    </row>
    <row r="30100" spans="1:8">
      <c r="A30100" s="32">
        <v>44548</v>
      </c>
      <c r="B30100" s="1" t="s">
        <v>28</v>
      </c>
      <c r="C30100">
        <v>5159</v>
      </c>
      <c r="D30100">
        <v>133350</v>
      </c>
      <c r="E30100" s="31">
        <v>5128</v>
      </c>
      <c r="F30100">
        <v>29</v>
      </c>
      <c r="G30100" s="31">
        <v>2</v>
      </c>
      <c r="H30100" s="31">
        <v>0</v>
      </c>
    </row>
    <row r="30101" spans="1:8">
      <c r="A30101" s="32">
        <v>44548</v>
      </c>
      <c r="B30101" s="1" t="s">
        <v>29</v>
      </c>
      <c r="C30101">
        <v>8899</v>
      </c>
      <c r="D30101">
        <v>361658</v>
      </c>
      <c r="E30101" s="31">
        <v>8852</v>
      </c>
      <c r="F30101">
        <v>97</v>
      </c>
      <c r="G30101" s="31">
        <v>6</v>
      </c>
      <c r="H30101" s="31">
        <v>1</v>
      </c>
    </row>
    <row r="30102" spans="1:8">
      <c r="A30102" s="32">
        <v>44548</v>
      </c>
      <c r="B30102" s="1" t="s">
        <v>30</v>
      </c>
      <c r="C30102">
        <v>19276</v>
      </c>
      <c r="D30102">
        <v>466782</v>
      </c>
      <c r="E30102" s="31">
        <v>19049</v>
      </c>
      <c r="F30102">
        <v>219</v>
      </c>
      <c r="G30102" s="31">
        <v>5</v>
      </c>
      <c r="H30102" s="31">
        <v>0</v>
      </c>
    </row>
    <row r="30103" spans="1:8">
      <c r="A30103" s="32">
        <v>44548</v>
      </c>
      <c r="B30103" s="1" t="s">
        <v>31</v>
      </c>
      <c r="C30103">
        <v>26872</v>
      </c>
      <c r="D30103">
        <v>715709</v>
      </c>
      <c r="E30103" s="31">
        <v>26611</v>
      </c>
      <c r="F30103">
        <v>209</v>
      </c>
      <c r="G30103" s="31">
        <v>45</v>
      </c>
      <c r="H30103" s="31">
        <v>0</v>
      </c>
    </row>
    <row r="30104" spans="1:8">
      <c r="A30104" s="32">
        <v>44548</v>
      </c>
      <c r="B30104" s="1" t="s">
        <v>32</v>
      </c>
      <c r="C30104">
        <v>106689</v>
      </c>
      <c r="D30104">
        <v>1490629</v>
      </c>
      <c r="E30104" s="31">
        <v>105478</v>
      </c>
      <c r="F30104">
        <v>1161</v>
      </c>
      <c r="G30104" s="31">
        <v>50</v>
      </c>
      <c r="H30104" s="31">
        <v>0</v>
      </c>
    </row>
    <row r="30105" spans="1:8">
      <c r="A30105" s="32">
        <v>44548</v>
      </c>
      <c r="B30105" s="1" t="s">
        <v>33</v>
      </c>
      <c r="C30105">
        <v>14818</v>
      </c>
      <c r="D30105">
        <v>268101</v>
      </c>
      <c r="E30105" s="31">
        <v>14981</v>
      </c>
      <c r="F30105">
        <v>163</v>
      </c>
      <c r="G30105" s="31">
        <v>1</v>
      </c>
      <c r="H30105" s="31">
        <v>0</v>
      </c>
    </row>
    <row r="30106" spans="1:8">
      <c r="A30106" s="32">
        <v>44548</v>
      </c>
      <c r="B30106" s="1" t="s">
        <v>34</v>
      </c>
      <c r="C30106">
        <v>12447</v>
      </c>
      <c r="D30106">
        <v>292733</v>
      </c>
      <c r="E30106" s="31">
        <v>12330</v>
      </c>
      <c r="F30106">
        <v>104</v>
      </c>
      <c r="G30106" s="31">
        <v>13</v>
      </c>
      <c r="H30106" s="31">
        <v>0</v>
      </c>
    </row>
    <row r="30107" spans="1:8">
      <c r="A30107" s="32">
        <v>44548</v>
      </c>
      <c r="B30107" s="1" t="s">
        <v>35</v>
      </c>
      <c r="C30107">
        <v>36027</v>
      </c>
      <c r="D30107">
        <v>466229</v>
      </c>
      <c r="E30107" s="31">
        <v>35709</v>
      </c>
      <c r="F30107">
        <v>292</v>
      </c>
      <c r="G30107" s="31">
        <v>20</v>
      </c>
      <c r="H30107" s="31">
        <v>1</v>
      </c>
    </row>
    <row r="30108" spans="1:8">
      <c r="A30108" s="32">
        <v>44548</v>
      </c>
      <c r="B30108" s="1" t="s">
        <v>36</v>
      </c>
      <c r="C30108">
        <v>203359</v>
      </c>
      <c r="D30108">
        <v>4174672</v>
      </c>
      <c r="E30108" s="31">
        <v>200180</v>
      </c>
      <c r="F30108">
        <v>3064</v>
      </c>
      <c r="G30108" s="31">
        <v>115</v>
      </c>
      <c r="H30108" s="31">
        <v>9</v>
      </c>
    </row>
    <row r="30109" spans="1:8">
      <c r="A30109" s="32">
        <v>44548</v>
      </c>
      <c r="B30109" s="1" t="s">
        <v>37</v>
      </c>
      <c r="C30109">
        <v>78762</v>
      </c>
      <c r="D30109">
        <v>850813</v>
      </c>
      <c r="E30109" s="31">
        <v>77305</v>
      </c>
      <c r="F30109">
        <v>1398</v>
      </c>
      <c r="G30109" s="31">
        <v>59</v>
      </c>
      <c r="H30109" s="31">
        <v>2</v>
      </c>
    </row>
    <row r="30110" spans="1:8">
      <c r="A30110" s="32">
        <v>44548</v>
      </c>
      <c r="B30110" s="1" t="s">
        <v>38</v>
      </c>
      <c r="C30110">
        <v>15937</v>
      </c>
      <c r="D30110">
        <v>278957</v>
      </c>
      <c r="E30110" s="31">
        <v>15787</v>
      </c>
      <c r="F30110">
        <v>149</v>
      </c>
      <c r="G30110" s="31">
        <v>1</v>
      </c>
      <c r="H30110" s="31">
        <v>0</v>
      </c>
    </row>
    <row r="30111" spans="1:8">
      <c r="A30111" s="32">
        <v>44548</v>
      </c>
      <c r="B30111" s="1" t="s">
        <v>39</v>
      </c>
      <c r="C30111">
        <v>5303</v>
      </c>
      <c r="D30111">
        <v>68180</v>
      </c>
      <c r="E30111" s="31">
        <v>5136</v>
      </c>
      <c r="F30111">
        <v>62</v>
      </c>
      <c r="G30111" s="31">
        <v>0</v>
      </c>
      <c r="H30111" s="31">
        <v>0</v>
      </c>
    </row>
    <row r="30112" spans="1:8">
      <c r="A30112" s="32">
        <v>44548</v>
      </c>
      <c r="B30112" s="1" t="s">
        <v>40</v>
      </c>
      <c r="C30112">
        <v>1669</v>
      </c>
      <c r="D30112">
        <v>167034</v>
      </c>
      <c r="E30112" s="31">
        <v>1639</v>
      </c>
      <c r="F30112">
        <v>5</v>
      </c>
      <c r="G30112" s="31">
        <v>0</v>
      </c>
      <c r="H30112" s="31">
        <v>0</v>
      </c>
    </row>
    <row r="30113" spans="1:8">
      <c r="A30113" s="32">
        <v>44548</v>
      </c>
      <c r="B30113" s="1" t="s">
        <v>41</v>
      </c>
      <c r="C30113">
        <v>1733</v>
      </c>
      <c r="D30113">
        <v>63489</v>
      </c>
      <c r="E30113" s="31">
        <v>1728</v>
      </c>
      <c r="F30113">
        <v>5</v>
      </c>
      <c r="G30113" s="31">
        <v>0</v>
      </c>
      <c r="H30113" s="31">
        <v>0</v>
      </c>
    </row>
    <row r="30114" spans="1:8">
      <c r="A30114" s="32">
        <v>44548</v>
      </c>
      <c r="B30114" s="1" t="s">
        <v>42</v>
      </c>
      <c r="C30114">
        <v>15551</v>
      </c>
      <c r="D30114">
        <v>310392</v>
      </c>
      <c r="E30114" s="31">
        <v>15406</v>
      </c>
      <c r="F30114">
        <v>136</v>
      </c>
      <c r="G30114" s="31">
        <v>9</v>
      </c>
      <c r="H30114" s="31">
        <v>1</v>
      </c>
    </row>
    <row r="30115" spans="1:8">
      <c r="A30115" s="32">
        <v>44548</v>
      </c>
      <c r="B30115" s="1" t="s">
        <v>43</v>
      </c>
      <c r="C30115">
        <v>22175</v>
      </c>
      <c r="D30115">
        <v>977622</v>
      </c>
      <c r="E30115" s="31">
        <v>21973</v>
      </c>
      <c r="F30115">
        <v>202</v>
      </c>
      <c r="G30115" s="31">
        <v>0</v>
      </c>
      <c r="H30115" s="31">
        <v>0</v>
      </c>
    </row>
    <row r="30116" spans="1:8">
      <c r="A30116" s="32">
        <v>44548</v>
      </c>
      <c r="B30116" s="1" t="s">
        <v>44</v>
      </c>
      <c r="C30116">
        <v>5795</v>
      </c>
      <c r="D30116">
        <v>211176</v>
      </c>
      <c r="E30116" s="31">
        <v>5699</v>
      </c>
      <c r="F30116">
        <v>93</v>
      </c>
      <c r="G30116" s="31">
        <v>3</v>
      </c>
      <c r="H30116" s="31">
        <v>0</v>
      </c>
    </row>
    <row r="30117" spans="1:8">
      <c r="A30117" s="32">
        <v>44548</v>
      </c>
      <c r="B30117" s="1" t="s">
        <v>45</v>
      </c>
      <c r="C30117">
        <v>3291</v>
      </c>
      <c r="D30117">
        <v>115567</v>
      </c>
      <c r="E30117" s="31">
        <v>3225</v>
      </c>
      <c r="F30117">
        <v>66</v>
      </c>
      <c r="G30117" s="31">
        <v>0</v>
      </c>
      <c r="H30117" s="31">
        <v>0</v>
      </c>
    </row>
    <row r="30118" spans="1:8">
      <c r="A30118" s="32">
        <v>44548</v>
      </c>
      <c r="B30118" s="1" t="s">
        <v>46</v>
      </c>
      <c r="C30118">
        <v>4705</v>
      </c>
      <c r="D30118">
        <v>143918</v>
      </c>
      <c r="E30118" s="31">
        <v>4666</v>
      </c>
      <c r="F30118">
        <v>38</v>
      </c>
      <c r="G30118" s="31">
        <v>0</v>
      </c>
      <c r="H30118" s="31">
        <v>0</v>
      </c>
    </row>
    <row r="30119" spans="1:8">
      <c r="A30119" s="32">
        <v>44548</v>
      </c>
      <c r="B30119" s="1" t="s">
        <v>47</v>
      </c>
      <c r="C30119">
        <v>5412</v>
      </c>
      <c r="D30119">
        <v>172218</v>
      </c>
      <c r="E30119" s="31">
        <v>5330</v>
      </c>
      <c r="F30119">
        <v>82</v>
      </c>
      <c r="G30119" s="31">
        <v>0</v>
      </c>
      <c r="H30119" s="31">
        <v>0</v>
      </c>
    </row>
    <row r="30120" spans="1:8">
      <c r="A30120" s="32">
        <v>44548</v>
      </c>
      <c r="B30120" s="1" t="s">
        <v>48</v>
      </c>
      <c r="C30120">
        <v>4167</v>
      </c>
      <c r="D30120">
        <v>105447</v>
      </c>
      <c r="E30120" s="31">
        <v>4134</v>
      </c>
      <c r="F30120">
        <v>33</v>
      </c>
      <c r="G30120" s="31">
        <v>0</v>
      </c>
      <c r="H30120" s="31">
        <v>0</v>
      </c>
    </row>
    <row r="30121" spans="1:8">
      <c r="A30121" s="32">
        <v>44548</v>
      </c>
      <c r="B30121" s="1" t="s">
        <v>49</v>
      </c>
      <c r="C30121">
        <v>74687</v>
      </c>
      <c r="D30121">
        <v>1414358</v>
      </c>
      <c r="E30121" s="31">
        <v>74026</v>
      </c>
      <c r="F30121">
        <v>625</v>
      </c>
      <c r="G30121" s="31">
        <v>33</v>
      </c>
      <c r="H30121" s="31">
        <v>3</v>
      </c>
    </row>
    <row r="30122" spans="1:8">
      <c r="A30122" s="32">
        <v>44548</v>
      </c>
      <c r="B30122" s="1" t="s">
        <v>50</v>
      </c>
      <c r="C30122">
        <v>5866</v>
      </c>
      <c r="D30122">
        <v>119129</v>
      </c>
      <c r="E30122" s="31">
        <v>5891</v>
      </c>
      <c r="F30122">
        <v>30</v>
      </c>
      <c r="G30122" s="31">
        <v>0</v>
      </c>
      <c r="H30122" s="31">
        <v>0</v>
      </c>
    </row>
    <row r="30123" spans="1:8">
      <c r="A30123" s="32">
        <v>44548</v>
      </c>
      <c r="B30123" s="1" t="s">
        <v>51</v>
      </c>
      <c r="C30123">
        <v>6119</v>
      </c>
      <c r="D30123">
        <v>201566</v>
      </c>
      <c r="E30123" s="31">
        <v>6046</v>
      </c>
      <c r="F30123">
        <v>73</v>
      </c>
      <c r="G30123" s="31">
        <v>0</v>
      </c>
      <c r="H30123" s="31">
        <v>0</v>
      </c>
    </row>
    <row r="30124" spans="1:8">
      <c r="A30124" s="32">
        <v>44548</v>
      </c>
      <c r="B30124" s="1" t="s">
        <v>52</v>
      </c>
      <c r="C30124">
        <v>14395</v>
      </c>
      <c r="D30124">
        <v>124811</v>
      </c>
      <c r="E30124" s="31">
        <v>14259</v>
      </c>
      <c r="F30124">
        <v>136</v>
      </c>
      <c r="G30124" s="31">
        <v>0</v>
      </c>
      <c r="H30124" s="31">
        <v>0</v>
      </c>
    </row>
    <row r="30125" spans="1:8">
      <c r="A30125" s="32">
        <v>44548</v>
      </c>
      <c r="B30125" s="1" t="s">
        <v>53</v>
      </c>
      <c r="C30125">
        <v>8187</v>
      </c>
      <c r="D30125">
        <v>302484</v>
      </c>
      <c r="E30125" s="31">
        <v>8103</v>
      </c>
      <c r="F30125">
        <v>84</v>
      </c>
      <c r="G30125" s="31">
        <v>0</v>
      </c>
      <c r="H30125" s="31">
        <v>0</v>
      </c>
    </row>
    <row r="30126" spans="1:8">
      <c r="A30126" s="32">
        <v>44548</v>
      </c>
      <c r="B30126" s="1" t="s">
        <v>54</v>
      </c>
      <c r="C30126">
        <v>6153</v>
      </c>
      <c r="D30126">
        <v>73134</v>
      </c>
      <c r="E30126" s="31">
        <v>6096</v>
      </c>
      <c r="F30126">
        <v>41</v>
      </c>
      <c r="G30126" s="31">
        <v>0</v>
      </c>
      <c r="H30126" s="31">
        <v>0</v>
      </c>
    </row>
    <row r="30127" spans="1:8">
      <c r="A30127" s="32">
        <v>44548</v>
      </c>
      <c r="B30127" s="1" t="s">
        <v>55</v>
      </c>
      <c r="C30127">
        <v>9106</v>
      </c>
      <c r="D30127">
        <v>175944</v>
      </c>
      <c r="E30127" s="31">
        <v>9037</v>
      </c>
      <c r="F30127">
        <v>66</v>
      </c>
      <c r="G30127" s="31">
        <v>3</v>
      </c>
      <c r="H30127" s="31">
        <v>0</v>
      </c>
    </row>
    <row r="30128" spans="1:8">
      <c r="A30128" s="32">
        <v>44548</v>
      </c>
      <c r="B30128" s="1" t="s">
        <v>56</v>
      </c>
      <c r="C30128">
        <v>50377</v>
      </c>
      <c r="D30128">
        <v>431665</v>
      </c>
      <c r="E30128" s="31">
        <v>49950</v>
      </c>
      <c r="F30128">
        <v>398</v>
      </c>
      <c r="G30128" s="31">
        <v>33</v>
      </c>
      <c r="H30128" s="31">
        <v>0</v>
      </c>
    </row>
    <row r="30129" spans="1:8">
      <c r="A30129" s="32">
        <v>44549</v>
      </c>
      <c r="B30129" s="1" t="s">
        <v>7</v>
      </c>
      <c r="C30129">
        <v>61251</v>
      </c>
      <c r="D30129">
        <v>1254023</v>
      </c>
      <c r="E30129" s="31">
        <v>59706</v>
      </c>
      <c r="F30129">
        <v>1474</v>
      </c>
      <c r="G30129" s="31">
        <v>60</v>
      </c>
      <c r="H30129" s="31">
        <v>0</v>
      </c>
    </row>
    <row r="30130" spans="1:8">
      <c r="A30130" s="32">
        <v>44549</v>
      </c>
      <c r="B30130" s="1" t="s">
        <v>11</v>
      </c>
      <c r="C30130">
        <v>5901</v>
      </c>
      <c r="D30130">
        <v>103213</v>
      </c>
      <c r="E30130" s="31">
        <v>5860</v>
      </c>
      <c r="F30130">
        <v>38</v>
      </c>
      <c r="G30130" s="31">
        <v>3</v>
      </c>
      <c r="H30130" s="31">
        <v>0</v>
      </c>
    </row>
    <row r="30131" spans="1:8">
      <c r="A30131" s="32">
        <v>44549</v>
      </c>
      <c r="B30131" s="1" t="s">
        <v>12</v>
      </c>
      <c r="C30131">
        <v>3487</v>
      </c>
      <c r="D30131">
        <v>134457</v>
      </c>
      <c r="E30131" s="31">
        <v>3434</v>
      </c>
      <c r="F30131">
        <v>53</v>
      </c>
      <c r="G30131" s="31">
        <v>0</v>
      </c>
      <c r="H30131" s="31">
        <v>0</v>
      </c>
    </row>
    <row r="30132" spans="1:8">
      <c r="A30132" s="32">
        <v>44549</v>
      </c>
      <c r="B30132" s="1" t="s">
        <v>13</v>
      </c>
      <c r="C30132">
        <v>16287</v>
      </c>
      <c r="D30132">
        <v>262830</v>
      </c>
      <c r="E30132" s="31">
        <v>16166</v>
      </c>
      <c r="F30132">
        <v>118</v>
      </c>
      <c r="G30132" s="31">
        <v>2</v>
      </c>
      <c r="H30132" s="31">
        <v>0</v>
      </c>
    </row>
    <row r="30133" spans="1:8">
      <c r="A30133" s="32">
        <v>44549</v>
      </c>
      <c r="B30133" s="1" t="s">
        <v>14</v>
      </c>
      <c r="C30133">
        <v>1934</v>
      </c>
      <c r="D30133">
        <v>27579</v>
      </c>
      <c r="E30133" s="31">
        <v>1907</v>
      </c>
      <c r="F30133">
        <v>27</v>
      </c>
      <c r="G30133" s="31">
        <v>0</v>
      </c>
      <c r="H30133" s="31">
        <v>0</v>
      </c>
    </row>
    <row r="30134" spans="1:8">
      <c r="A30134" s="32">
        <v>44549</v>
      </c>
      <c r="B30134" s="1" t="s">
        <v>15</v>
      </c>
      <c r="C30134">
        <v>3605</v>
      </c>
      <c r="D30134">
        <v>113329</v>
      </c>
      <c r="E30134" s="31">
        <v>3548</v>
      </c>
      <c r="F30134">
        <v>56</v>
      </c>
      <c r="G30134" s="31">
        <v>1</v>
      </c>
      <c r="H30134" s="31">
        <v>0</v>
      </c>
    </row>
    <row r="30135" spans="1:8">
      <c r="A30135" s="32">
        <v>44549</v>
      </c>
      <c r="B30135" s="1" t="s">
        <v>16</v>
      </c>
      <c r="C30135">
        <v>9495</v>
      </c>
      <c r="D30135">
        <v>464064</v>
      </c>
      <c r="E30135" s="31">
        <v>9318</v>
      </c>
      <c r="F30135">
        <v>176</v>
      </c>
      <c r="G30135" s="31">
        <v>1</v>
      </c>
      <c r="H30135" s="31">
        <v>0</v>
      </c>
    </row>
    <row r="30136" spans="1:8">
      <c r="A30136" s="32">
        <v>44549</v>
      </c>
      <c r="B30136" s="1" t="s">
        <v>17</v>
      </c>
      <c r="C30136">
        <v>24470</v>
      </c>
      <c r="D30136">
        <v>40567</v>
      </c>
      <c r="E30136" s="31">
        <v>24236</v>
      </c>
      <c r="F30136">
        <v>220</v>
      </c>
      <c r="G30136" s="31">
        <v>14</v>
      </c>
      <c r="H30136" s="31">
        <v>1</v>
      </c>
    </row>
    <row r="30137" spans="1:8">
      <c r="A30137" s="32">
        <v>44549</v>
      </c>
      <c r="B30137" s="1" t="s">
        <v>18</v>
      </c>
      <c r="C30137">
        <v>15514</v>
      </c>
      <c r="D30137">
        <v>523186</v>
      </c>
      <c r="E30137" s="31">
        <v>15383</v>
      </c>
      <c r="F30137">
        <v>117</v>
      </c>
      <c r="G30137" s="31">
        <v>14</v>
      </c>
      <c r="H30137" s="31">
        <v>0</v>
      </c>
    </row>
    <row r="30138" spans="1:8">
      <c r="A30138" s="32">
        <v>44549</v>
      </c>
      <c r="B30138" s="1" t="s">
        <v>19</v>
      </c>
      <c r="C30138">
        <v>17185</v>
      </c>
      <c r="D30138">
        <v>346840</v>
      </c>
      <c r="E30138" s="31">
        <v>16826</v>
      </c>
      <c r="F30138">
        <v>176</v>
      </c>
      <c r="G30138" s="31">
        <v>183</v>
      </c>
      <c r="H30138" s="31">
        <v>2</v>
      </c>
    </row>
    <row r="30139" spans="1:8">
      <c r="A30139" s="32">
        <v>44549</v>
      </c>
      <c r="B30139" s="1" t="s">
        <v>20</v>
      </c>
      <c r="C30139">
        <v>115986</v>
      </c>
      <c r="D30139">
        <v>1627764</v>
      </c>
      <c r="E30139" s="31">
        <v>114841</v>
      </c>
      <c r="F30139">
        <v>1059</v>
      </c>
      <c r="G30139" s="31">
        <v>86</v>
      </c>
      <c r="H30139" s="31">
        <v>3</v>
      </c>
    </row>
    <row r="30140" spans="1:8">
      <c r="A30140" s="32">
        <v>44549</v>
      </c>
      <c r="B30140" s="1" t="s">
        <v>21</v>
      </c>
      <c r="C30140">
        <v>100595</v>
      </c>
      <c r="D30140">
        <v>1221179</v>
      </c>
      <c r="E30140" s="31">
        <v>99498</v>
      </c>
      <c r="F30140">
        <v>1028</v>
      </c>
      <c r="G30140" s="31">
        <v>65</v>
      </c>
      <c r="H30140" s="31">
        <v>0</v>
      </c>
    </row>
    <row r="30141" spans="1:8">
      <c r="A30141" s="32">
        <v>44549</v>
      </c>
      <c r="B30141" s="1" t="s">
        <v>22</v>
      </c>
      <c r="C30141">
        <v>382553</v>
      </c>
      <c r="D30141">
        <v>4112911</v>
      </c>
      <c r="E30141" s="31">
        <v>379144</v>
      </c>
      <c r="F30141">
        <v>3172</v>
      </c>
      <c r="G30141" s="31">
        <v>237</v>
      </c>
      <c r="H30141" s="31">
        <v>3</v>
      </c>
    </row>
    <row r="30142" spans="1:8">
      <c r="A30142" s="32">
        <v>44549</v>
      </c>
      <c r="B30142" s="1" t="s">
        <v>23</v>
      </c>
      <c r="C30142">
        <v>169555</v>
      </c>
      <c r="D30142">
        <v>1804632</v>
      </c>
      <c r="E30142" s="31">
        <v>168089</v>
      </c>
      <c r="F30142">
        <v>1316</v>
      </c>
      <c r="G30142" s="31">
        <v>150</v>
      </c>
      <c r="H30142" s="31">
        <v>1</v>
      </c>
    </row>
    <row r="30143" spans="1:8">
      <c r="A30143" s="32">
        <v>44549</v>
      </c>
      <c r="B30143" s="1" t="s">
        <v>24</v>
      </c>
      <c r="C30143">
        <v>8161</v>
      </c>
      <c r="D30143">
        <v>323783</v>
      </c>
      <c r="E30143" s="31">
        <v>8004</v>
      </c>
      <c r="F30143">
        <v>62</v>
      </c>
      <c r="G30143" s="31">
        <v>95</v>
      </c>
      <c r="H30143" s="31">
        <v>0</v>
      </c>
    </row>
    <row r="30144" spans="1:8">
      <c r="A30144" s="32">
        <v>44549</v>
      </c>
      <c r="B30144" s="1" t="s">
        <v>25</v>
      </c>
      <c r="C30144">
        <v>4868</v>
      </c>
      <c r="D30144">
        <v>130312</v>
      </c>
      <c r="E30144" s="31">
        <v>4816</v>
      </c>
      <c r="F30144">
        <v>52</v>
      </c>
      <c r="G30144" s="31">
        <v>0</v>
      </c>
      <c r="H30144" s="31">
        <v>0</v>
      </c>
    </row>
    <row r="30145" spans="1:8">
      <c r="A30145" s="32">
        <v>44549</v>
      </c>
      <c r="B30145" s="1" t="s">
        <v>26</v>
      </c>
      <c r="C30145">
        <v>7971</v>
      </c>
      <c r="D30145">
        <v>211796</v>
      </c>
      <c r="E30145" s="31">
        <v>7818</v>
      </c>
      <c r="F30145">
        <v>129</v>
      </c>
      <c r="G30145" s="31">
        <v>2</v>
      </c>
      <c r="H30145" s="31">
        <v>0</v>
      </c>
    </row>
    <row r="30146" spans="1:8">
      <c r="A30146" s="32">
        <v>44549</v>
      </c>
      <c r="B30146" s="1" t="s">
        <v>27</v>
      </c>
      <c r="C30146">
        <v>3115</v>
      </c>
      <c r="D30146">
        <v>125914</v>
      </c>
      <c r="E30146" s="31">
        <v>3077</v>
      </c>
      <c r="F30146">
        <v>38</v>
      </c>
      <c r="G30146" s="31">
        <v>0</v>
      </c>
      <c r="H30146" s="31">
        <v>0</v>
      </c>
    </row>
    <row r="30147" spans="1:8">
      <c r="A30147" s="32">
        <v>44549</v>
      </c>
      <c r="B30147" s="1" t="s">
        <v>28</v>
      </c>
      <c r="C30147">
        <v>5159</v>
      </c>
      <c r="D30147">
        <v>133350</v>
      </c>
      <c r="E30147" s="31">
        <v>5128</v>
      </c>
      <c r="F30147">
        <v>29</v>
      </c>
      <c r="G30147" s="31">
        <v>2</v>
      </c>
      <c r="H30147" s="31">
        <v>0</v>
      </c>
    </row>
    <row r="30148" spans="1:8">
      <c r="A30148" s="32">
        <v>44549</v>
      </c>
      <c r="B30148" s="1" t="s">
        <v>29</v>
      </c>
      <c r="C30148">
        <v>8902</v>
      </c>
      <c r="D30148">
        <v>361658</v>
      </c>
      <c r="E30148" s="31">
        <v>8852</v>
      </c>
      <c r="F30148">
        <v>97</v>
      </c>
      <c r="G30148" s="31">
        <v>8</v>
      </c>
      <c r="H30148" s="31">
        <v>1</v>
      </c>
    </row>
    <row r="30149" spans="1:8">
      <c r="A30149" s="32">
        <v>44549</v>
      </c>
      <c r="B30149" s="1" t="s">
        <v>30</v>
      </c>
      <c r="C30149">
        <v>19276</v>
      </c>
      <c r="D30149">
        <v>466782</v>
      </c>
      <c r="E30149" s="31">
        <v>19049</v>
      </c>
      <c r="F30149">
        <v>219</v>
      </c>
      <c r="G30149" s="31">
        <v>8</v>
      </c>
      <c r="H30149" s="31">
        <v>0</v>
      </c>
    </row>
    <row r="30150" spans="1:8">
      <c r="A30150" s="32">
        <v>44549</v>
      </c>
      <c r="B30150" s="1" t="s">
        <v>31</v>
      </c>
      <c r="C30150">
        <v>26873</v>
      </c>
      <c r="D30150">
        <v>715709</v>
      </c>
      <c r="E30150" s="31">
        <v>26611</v>
      </c>
      <c r="F30150">
        <v>209</v>
      </c>
      <c r="G30150" s="31">
        <v>44</v>
      </c>
      <c r="H30150" s="31">
        <v>0</v>
      </c>
    </row>
    <row r="30151" spans="1:8">
      <c r="A30151" s="32">
        <v>44549</v>
      </c>
      <c r="B30151" s="1" t="s">
        <v>32</v>
      </c>
      <c r="C30151">
        <v>106696</v>
      </c>
      <c r="D30151">
        <v>1490629</v>
      </c>
      <c r="E30151" s="31">
        <v>105486</v>
      </c>
      <c r="F30151">
        <v>1161</v>
      </c>
      <c r="G30151" s="31">
        <v>49</v>
      </c>
      <c r="H30151" s="31">
        <v>0</v>
      </c>
    </row>
    <row r="30152" spans="1:8">
      <c r="A30152" s="32">
        <v>44549</v>
      </c>
      <c r="B30152" s="1" t="s">
        <v>33</v>
      </c>
      <c r="C30152">
        <v>14818</v>
      </c>
      <c r="D30152">
        <v>268101</v>
      </c>
      <c r="E30152" s="31">
        <v>14981</v>
      </c>
      <c r="F30152">
        <v>163</v>
      </c>
      <c r="G30152" s="31">
        <v>1</v>
      </c>
      <c r="H30152" s="31">
        <v>0</v>
      </c>
    </row>
    <row r="30153" spans="1:8">
      <c r="A30153" s="32">
        <v>44549</v>
      </c>
      <c r="B30153" s="1" t="s">
        <v>34</v>
      </c>
      <c r="C30153">
        <v>12451</v>
      </c>
      <c r="D30153">
        <v>292854</v>
      </c>
      <c r="E30153" s="31">
        <v>12333</v>
      </c>
      <c r="F30153">
        <v>104</v>
      </c>
      <c r="G30153" s="31">
        <v>14</v>
      </c>
      <c r="H30153" s="31">
        <v>0</v>
      </c>
    </row>
    <row r="30154" spans="1:8">
      <c r="A30154" s="32">
        <v>44549</v>
      </c>
      <c r="B30154" s="1" t="s">
        <v>35</v>
      </c>
      <c r="C30154">
        <v>36033</v>
      </c>
      <c r="D30154">
        <v>466552</v>
      </c>
      <c r="E30154" s="31">
        <v>35710</v>
      </c>
      <c r="F30154">
        <v>292</v>
      </c>
      <c r="G30154" s="31">
        <v>25</v>
      </c>
      <c r="H30154" s="31">
        <v>1</v>
      </c>
    </row>
    <row r="30155" spans="1:8">
      <c r="A30155" s="32">
        <v>44549</v>
      </c>
      <c r="B30155" s="1" t="s">
        <v>36</v>
      </c>
      <c r="C30155">
        <v>203372</v>
      </c>
      <c r="D30155">
        <v>4179677</v>
      </c>
      <c r="E30155" s="31">
        <v>200185</v>
      </c>
      <c r="F30155">
        <v>3064</v>
      </c>
      <c r="G30155" s="31">
        <v>123</v>
      </c>
      <c r="H30155" s="31">
        <v>9</v>
      </c>
    </row>
    <row r="30156" spans="1:8">
      <c r="A30156" s="32">
        <v>44549</v>
      </c>
      <c r="B30156" s="1" t="s">
        <v>37</v>
      </c>
      <c r="C30156">
        <v>78769</v>
      </c>
      <c r="D30156">
        <v>851893</v>
      </c>
      <c r="E30156" s="31">
        <v>77314</v>
      </c>
      <c r="F30156">
        <v>1398</v>
      </c>
      <c r="G30156" s="31">
        <v>57</v>
      </c>
      <c r="H30156" s="31">
        <v>2</v>
      </c>
    </row>
    <row r="30157" spans="1:8">
      <c r="A30157" s="32">
        <v>44549</v>
      </c>
      <c r="B30157" s="1" t="s">
        <v>38</v>
      </c>
      <c r="C30157">
        <v>15937</v>
      </c>
      <c r="D30157">
        <v>278957</v>
      </c>
      <c r="E30157" s="31">
        <v>15787</v>
      </c>
      <c r="F30157">
        <v>149</v>
      </c>
      <c r="G30157" s="31">
        <v>1</v>
      </c>
      <c r="H30157" s="31">
        <v>0</v>
      </c>
    </row>
    <row r="30158" spans="1:8">
      <c r="A30158" s="32">
        <v>44549</v>
      </c>
      <c r="B30158" s="1" t="s">
        <v>39</v>
      </c>
      <c r="C30158">
        <v>5303</v>
      </c>
      <c r="D30158">
        <v>68181</v>
      </c>
      <c r="E30158" s="31">
        <v>5136</v>
      </c>
      <c r="F30158">
        <v>62</v>
      </c>
      <c r="G30158" s="31">
        <v>0</v>
      </c>
      <c r="H30158" s="31">
        <v>0</v>
      </c>
    </row>
    <row r="30159" spans="1:8">
      <c r="A30159" s="32">
        <v>44549</v>
      </c>
      <c r="B30159" s="1" t="s">
        <v>40</v>
      </c>
      <c r="C30159">
        <v>1669</v>
      </c>
      <c r="D30159">
        <v>167062</v>
      </c>
      <c r="E30159" s="31">
        <v>1639</v>
      </c>
      <c r="F30159">
        <v>5</v>
      </c>
      <c r="G30159" s="31">
        <v>0</v>
      </c>
      <c r="H30159" s="31">
        <v>0</v>
      </c>
    </row>
    <row r="30160" spans="1:8">
      <c r="A30160" s="32">
        <v>44549</v>
      </c>
      <c r="B30160" s="1" t="s">
        <v>41</v>
      </c>
      <c r="C30160">
        <v>1733</v>
      </c>
      <c r="D30160">
        <v>63489</v>
      </c>
      <c r="E30160" s="31">
        <v>1728</v>
      </c>
      <c r="F30160">
        <v>5</v>
      </c>
      <c r="G30160" s="31">
        <v>0</v>
      </c>
      <c r="H30160" s="31">
        <v>0</v>
      </c>
    </row>
    <row r="30161" spans="1:8">
      <c r="A30161" s="32">
        <v>44549</v>
      </c>
      <c r="B30161" s="1" t="s">
        <v>42</v>
      </c>
      <c r="C30161">
        <v>15551</v>
      </c>
      <c r="D30161">
        <v>310392</v>
      </c>
      <c r="E30161" s="31">
        <v>15406</v>
      </c>
      <c r="F30161">
        <v>136</v>
      </c>
      <c r="G30161" s="31">
        <v>9</v>
      </c>
      <c r="H30161" s="31">
        <v>1</v>
      </c>
    </row>
    <row r="30162" spans="1:8">
      <c r="A30162" s="32">
        <v>44549</v>
      </c>
      <c r="B30162" s="1" t="s">
        <v>43</v>
      </c>
      <c r="C30162">
        <v>22175</v>
      </c>
      <c r="D30162">
        <v>977622</v>
      </c>
      <c r="E30162" s="31">
        <v>21973</v>
      </c>
      <c r="F30162">
        <v>202</v>
      </c>
      <c r="G30162" s="31">
        <v>0</v>
      </c>
      <c r="H30162" s="31">
        <v>0</v>
      </c>
    </row>
    <row r="30163" spans="1:8">
      <c r="A30163" s="32">
        <v>44549</v>
      </c>
      <c r="B30163" s="1" t="s">
        <v>44</v>
      </c>
      <c r="C30163">
        <v>5795</v>
      </c>
      <c r="D30163">
        <v>211176</v>
      </c>
      <c r="E30163" s="31">
        <v>5699</v>
      </c>
      <c r="F30163">
        <v>93</v>
      </c>
      <c r="G30163" s="31">
        <v>3</v>
      </c>
      <c r="H30163" s="31">
        <v>0</v>
      </c>
    </row>
    <row r="30164" spans="1:8">
      <c r="A30164" s="32">
        <v>44549</v>
      </c>
      <c r="B30164" s="1" t="s">
        <v>45</v>
      </c>
      <c r="C30164">
        <v>3291</v>
      </c>
      <c r="D30164">
        <v>115603</v>
      </c>
      <c r="E30164" s="31">
        <v>3225</v>
      </c>
      <c r="F30164">
        <v>66</v>
      </c>
      <c r="G30164" s="31">
        <v>0</v>
      </c>
      <c r="H30164" s="31">
        <v>0</v>
      </c>
    </row>
    <row r="30165" spans="1:8">
      <c r="A30165" s="32">
        <v>44549</v>
      </c>
      <c r="B30165" s="1" t="s">
        <v>46</v>
      </c>
      <c r="C30165">
        <v>4705</v>
      </c>
      <c r="D30165">
        <v>144033</v>
      </c>
      <c r="E30165" s="31">
        <v>4666</v>
      </c>
      <c r="F30165">
        <v>38</v>
      </c>
      <c r="G30165" s="31">
        <v>0</v>
      </c>
      <c r="H30165" s="31">
        <v>0</v>
      </c>
    </row>
    <row r="30166" spans="1:8">
      <c r="A30166" s="32">
        <v>44549</v>
      </c>
      <c r="B30166" s="1" t="s">
        <v>47</v>
      </c>
      <c r="C30166">
        <v>5412</v>
      </c>
      <c r="D30166">
        <v>172219</v>
      </c>
      <c r="E30166" s="31">
        <v>5330</v>
      </c>
      <c r="F30166">
        <v>82</v>
      </c>
      <c r="G30166" s="31">
        <v>0</v>
      </c>
      <c r="H30166" s="31">
        <v>0</v>
      </c>
    </row>
    <row r="30167" spans="1:8">
      <c r="A30167" s="32">
        <v>44549</v>
      </c>
      <c r="B30167" s="1" t="s">
        <v>48</v>
      </c>
      <c r="C30167">
        <v>4167</v>
      </c>
      <c r="D30167">
        <v>105447</v>
      </c>
      <c r="E30167" s="31">
        <v>4134</v>
      </c>
      <c r="F30167">
        <v>33</v>
      </c>
      <c r="G30167" s="31">
        <v>0</v>
      </c>
      <c r="H30167" s="31">
        <v>0</v>
      </c>
    </row>
    <row r="30168" spans="1:8">
      <c r="A30168" s="32">
        <v>44549</v>
      </c>
      <c r="B30168" s="1" t="s">
        <v>49</v>
      </c>
      <c r="C30168">
        <v>74689</v>
      </c>
      <c r="D30168">
        <v>1415349</v>
      </c>
      <c r="E30168" s="31">
        <v>74030</v>
      </c>
      <c r="F30168">
        <v>625</v>
      </c>
      <c r="G30168" s="31">
        <v>32</v>
      </c>
      <c r="H30168" s="31">
        <v>3</v>
      </c>
    </row>
    <row r="30169" spans="1:8">
      <c r="A30169" s="32">
        <v>44549</v>
      </c>
      <c r="B30169" s="1" t="s">
        <v>50</v>
      </c>
      <c r="C30169">
        <v>5866</v>
      </c>
      <c r="D30169">
        <v>119243</v>
      </c>
      <c r="E30169" s="31">
        <v>5891</v>
      </c>
      <c r="F30169">
        <v>30</v>
      </c>
      <c r="G30169" s="31">
        <v>0</v>
      </c>
      <c r="H30169" s="31">
        <v>0</v>
      </c>
    </row>
    <row r="30170" spans="1:8">
      <c r="A30170" s="32">
        <v>44549</v>
      </c>
      <c r="B30170" s="1" t="s">
        <v>51</v>
      </c>
      <c r="C30170">
        <v>6119</v>
      </c>
      <c r="D30170">
        <v>201617</v>
      </c>
      <c r="E30170" s="31">
        <v>6046</v>
      </c>
      <c r="F30170">
        <v>73</v>
      </c>
      <c r="G30170" s="31">
        <v>0</v>
      </c>
      <c r="H30170" s="31">
        <v>0</v>
      </c>
    </row>
    <row r="30171" spans="1:8">
      <c r="A30171" s="32">
        <v>44549</v>
      </c>
      <c r="B30171" s="1" t="s">
        <v>52</v>
      </c>
      <c r="C30171">
        <v>14395</v>
      </c>
      <c r="D30171">
        <v>124812</v>
      </c>
      <c r="E30171" s="31">
        <v>14259</v>
      </c>
      <c r="F30171">
        <v>136</v>
      </c>
      <c r="G30171" s="31">
        <v>0</v>
      </c>
      <c r="H30171" s="31">
        <v>0</v>
      </c>
    </row>
    <row r="30172" spans="1:8">
      <c r="A30172" s="32">
        <v>44549</v>
      </c>
      <c r="B30172" s="1" t="s">
        <v>53</v>
      </c>
      <c r="C30172">
        <v>8187</v>
      </c>
      <c r="D30172">
        <v>302490</v>
      </c>
      <c r="E30172" s="31">
        <v>8103</v>
      </c>
      <c r="F30172">
        <v>84</v>
      </c>
      <c r="G30172" s="31">
        <v>0</v>
      </c>
      <c r="H30172" s="31">
        <v>0</v>
      </c>
    </row>
    <row r="30173" spans="1:8">
      <c r="A30173" s="32">
        <v>44549</v>
      </c>
      <c r="B30173" s="1" t="s">
        <v>54</v>
      </c>
      <c r="C30173">
        <v>6153</v>
      </c>
      <c r="D30173">
        <v>73134</v>
      </c>
      <c r="E30173" s="31">
        <v>6096</v>
      </c>
      <c r="F30173">
        <v>41</v>
      </c>
      <c r="G30173" s="31">
        <v>0</v>
      </c>
      <c r="H30173" s="31">
        <v>0</v>
      </c>
    </row>
    <row r="30174" spans="1:8">
      <c r="A30174" s="32">
        <v>44549</v>
      </c>
      <c r="B30174" s="1" t="s">
        <v>55</v>
      </c>
      <c r="C30174">
        <v>9112</v>
      </c>
      <c r="D30174">
        <v>176036</v>
      </c>
      <c r="E30174" s="31">
        <v>9037</v>
      </c>
      <c r="F30174">
        <v>66</v>
      </c>
      <c r="G30174" s="31">
        <v>3</v>
      </c>
      <c r="H30174" s="31">
        <v>0</v>
      </c>
    </row>
    <row r="30175" spans="1:8">
      <c r="A30175" s="32">
        <v>44549</v>
      </c>
      <c r="B30175" s="1" t="s">
        <v>56</v>
      </c>
      <c r="C30175">
        <v>50380</v>
      </c>
      <c r="D30175">
        <v>431715</v>
      </c>
      <c r="E30175" s="31">
        <v>49953</v>
      </c>
      <c r="F30175">
        <v>398</v>
      </c>
      <c r="G30175" s="31">
        <v>33</v>
      </c>
      <c r="H30175" s="31">
        <v>0</v>
      </c>
    </row>
    <row r="30176" spans="1:8">
      <c r="A30176" s="32">
        <v>44550</v>
      </c>
      <c r="B30176" s="1" t="s">
        <v>7</v>
      </c>
      <c r="C30176">
        <v>61265</v>
      </c>
      <c r="D30176">
        <v>1254948</v>
      </c>
      <c r="E30176" s="31">
        <v>59708</v>
      </c>
      <c r="F30176">
        <v>1474</v>
      </c>
      <c r="G30176" s="31">
        <v>71</v>
      </c>
      <c r="H30176" s="31">
        <v>0</v>
      </c>
    </row>
    <row r="30177" spans="1:8">
      <c r="A30177" s="32">
        <v>44550</v>
      </c>
      <c r="B30177" s="1" t="s">
        <v>11</v>
      </c>
      <c r="C30177">
        <v>5901</v>
      </c>
      <c r="D30177">
        <v>103450</v>
      </c>
      <c r="E30177" s="31">
        <v>5863</v>
      </c>
      <c r="F30177">
        <v>38</v>
      </c>
      <c r="G30177" s="31">
        <v>0</v>
      </c>
      <c r="H30177" s="31">
        <v>0</v>
      </c>
    </row>
    <row r="30178" spans="1:8">
      <c r="A30178" s="32">
        <v>44550</v>
      </c>
      <c r="B30178" s="1" t="s">
        <v>12</v>
      </c>
      <c r="C30178">
        <v>3487</v>
      </c>
      <c r="D30178">
        <v>134839</v>
      </c>
      <c r="E30178" s="31">
        <v>3434</v>
      </c>
      <c r="F30178">
        <v>53</v>
      </c>
      <c r="G30178" s="31">
        <v>0</v>
      </c>
      <c r="H30178" s="31">
        <v>0</v>
      </c>
    </row>
    <row r="30179" spans="1:8">
      <c r="A30179" s="32">
        <v>44550</v>
      </c>
      <c r="B30179" s="1" t="s">
        <v>13</v>
      </c>
      <c r="C30179">
        <v>16287</v>
      </c>
      <c r="D30179">
        <v>262981</v>
      </c>
      <c r="E30179" s="31">
        <v>16167</v>
      </c>
      <c r="F30179">
        <v>118</v>
      </c>
      <c r="G30179" s="31">
        <v>2</v>
      </c>
      <c r="H30179" s="31">
        <v>0</v>
      </c>
    </row>
    <row r="30180" spans="1:8">
      <c r="A30180" s="32">
        <v>44550</v>
      </c>
      <c r="B30180" s="1" t="s">
        <v>14</v>
      </c>
      <c r="C30180">
        <v>1934</v>
      </c>
      <c r="D30180">
        <v>27612</v>
      </c>
      <c r="E30180" s="31">
        <v>1907</v>
      </c>
      <c r="F30180">
        <v>27</v>
      </c>
      <c r="G30180" s="31">
        <v>0</v>
      </c>
      <c r="H30180" s="31">
        <v>0</v>
      </c>
    </row>
    <row r="30181" spans="1:8">
      <c r="A30181" s="32">
        <v>44550</v>
      </c>
      <c r="B30181" s="1" t="s">
        <v>15</v>
      </c>
      <c r="C30181">
        <v>3605</v>
      </c>
      <c r="D30181">
        <v>114223</v>
      </c>
      <c r="E30181" s="31">
        <v>3548</v>
      </c>
      <c r="F30181">
        <v>56</v>
      </c>
      <c r="G30181" s="31">
        <v>1</v>
      </c>
      <c r="H30181" s="31">
        <v>0</v>
      </c>
    </row>
    <row r="30182" spans="1:8">
      <c r="A30182" s="32">
        <v>44550</v>
      </c>
      <c r="B30182" s="1" t="s">
        <v>16</v>
      </c>
      <c r="C30182">
        <v>9495</v>
      </c>
      <c r="D30182">
        <v>465801</v>
      </c>
      <c r="E30182" s="31">
        <v>9318</v>
      </c>
      <c r="F30182">
        <v>176</v>
      </c>
      <c r="G30182" s="31">
        <v>1</v>
      </c>
      <c r="H30182" s="31">
        <v>0</v>
      </c>
    </row>
    <row r="30183" spans="1:8">
      <c r="A30183" s="32">
        <v>44550</v>
      </c>
      <c r="B30183" s="1" t="s">
        <v>17</v>
      </c>
      <c r="C30183">
        <v>24472</v>
      </c>
      <c r="D30183">
        <v>40574</v>
      </c>
      <c r="E30183" s="31">
        <v>24238</v>
      </c>
      <c r="F30183">
        <v>220</v>
      </c>
      <c r="G30183" s="31">
        <v>14</v>
      </c>
      <c r="H30183" s="31">
        <v>1</v>
      </c>
    </row>
    <row r="30184" spans="1:8">
      <c r="A30184" s="32">
        <v>44550</v>
      </c>
      <c r="B30184" s="1" t="s">
        <v>18</v>
      </c>
      <c r="C30184">
        <v>15515</v>
      </c>
      <c r="D30184">
        <v>523204</v>
      </c>
      <c r="E30184" s="31">
        <v>15383</v>
      </c>
      <c r="F30184">
        <v>117</v>
      </c>
      <c r="G30184" s="31">
        <v>15</v>
      </c>
      <c r="H30184" s="31">
        <v>0</v>
      </c>
    </row>
    <row r="30185" spans="1:8">
      <c r="A30185" s="32">
        <v>44550</v>
      </c>
      <c r="B30185" s="1" t="s">
        <v>19</v>
      </c>
      <c r="C30185">
        <v>17196</v>
      </c>
      <c r="D30185">
        <v>348611</v>
      </c>
      <c r="E30185" s="31">
        <v>16840</v>
      </c>
      <c r="F30185">
        <v>176</v>
      </c>
      <c r="G30185" s="31">
        <v>180</v>
      </c>
      <c r="H30185" s="31">
        <v>2</v>
      </c>
    </row>
    <row r="30186" spans="1:8">
      <c r="A30186" s="32">
        <v>44550</v>
      </c>
      <c r="B30186" s="1" t="s">
        <v>20</v>
      </c>
      <c r="C30186">
        <v>115987</v>
      </c>
      <c r="D30186">
        <v>1631176</v>
      </c>
      <c r="E30186" s="31">
        <v>114848</v>
      </c>
      <c r="F30186">
        <v>1059</v>
      </c>
      <c r="G30186" s="31">
        <v>80</v>
      </c>
      <c r="H30186" s="31">
        <v>3</v>
      </c>
    </row>
    <row r="30187" spans="1:8">
      <c r="A30187" s="32">
        <v>44550</v>
      </c>
      <c r="B30187" s="1" t="s">
        <v>21</v>
      </c>
      <c r="C30187">
        <v>100600</v>
      </c>
      <c r="D30187">
        <v>1222869</v>
      </c>
      <c r="E30187" s="31">
        <v>99503</v>
      </c>
      <c r="F30187">
        <v>1028</v>
      </c>
      <c r="G30187" s="31">
        <v>64</v>
      </c>
      <c r="H30187" s="31">
        <v>0</v>
      </c>
    </row>
    <row r="30188" spans="1:8">
      <c r="A30188" s="32">
        <v>44550</v>
      </c>
      <c r="B30188" s="1" t="s">
        <v>22</v>
      </c>
      <c r="C30188">
        <v>382564</v>
      </c>
      <c r="D30188">
        <v>4122443</v>
      </c>
      <c r="E30188" s="31">
        <v>379153</v>
      </c>
      <c r="F30188">
        <v>3172</v>
      </c>
      <c r="G30188" s="31">
        <v>239</v>
      </c>
      <c r="H30188" s="31">
        <v>3</v>
      </c>
    </row>
    <row r="30189" spans="1:8">
      <c r="A30189" s="32">
        <v>44550</v>
      </c>
      <c r="B30189" s="1" t="s">
        <v>23</v>
      </c>
      <c r="C30189">
        <v>169572</v>
      </c>
      <c r="D30189">
        <v>1811161</v>
      </c>
      <c r="E30189" s="31">
        <v>168087</v>
      </c>
      <c r="F30189">
        <v>1316</v>
      </c>
      <c r="G30189" s="31">
        <v>169</v>
      </c>
      <c r="H30189" s="31">
        <v>1</v>
      </c>
    </row>
    <row r="30190" spans="1:8">
      <c r="A30190" s="32">
        <v>44550</v>
      </c>
      <c r="B30190" s="1" t="s">
        <v>24</v>
      </c>
      <c r="C30190">
        <v>8168</v>
      </c>
      <c r="D30190">
        <v>323139</v>
      </c>
      <c r="E30190" s="31">
        <v>8015</v>
      </c>
      <c r="F30190">
        <v>62</v>
      </c>
      <c r="G30190" s="31">
        <v>91</v>
      </c>
      <c r="H30190" s="31">
        <v>0</v>
      </c>
    </row>
    <row r="30191" spans="1:8">
      <c r="A30191" s="32">
        <v>44550</v>
      </c>
      <c r="B30191" s="1" t="s">
        <v>25</v>
      </c>
      <c r="C30191">
        <v>4868</v>
      </c>
      <c r="D30191">
        <v>130760</v>
      </c>
      <c r="E30191" s="31">
        <v>4816</v>
      </c>
      <c r="F30191">
        <v>52</v>
      </c>
      <c r="G30191" s="31">
        <v>0</v>
      </c>
      <c r="H30191" s="31">
        <v>0</v>
      </c>
    </row>
    <row r="30192" spans="1:8">
      <c r="A30192" s="32">
        <v>44550</v>
      </c>
      <c r="B30192" s="1" t="s">
        <v>26</v>
      </c>
      <c r="C30192">
        <v>7987</v>
      </c>
      <c r="D30192">
        <v>211888</v>
      </c>
      <c r="E30192" s="31">
        <v>7818</v>
      </c>
      <c r="F30192">
        <v>129</v>
      </c>
      <c r="G30192" s="31">
        <v>18</v>
      </c>
      <c r="H30192" s="31">
        <v>0</v>
      </c>
    </row>
    <row r="30193" spans="1:8">
      <c r="A30193" s="32">
        <v>44550</v>
      </c>
      <c r="B30193" s="1" t="s">
        <v>27</v>
      </c>
      <c r="C30193">
        <v>3115</v>
      </c>
      <c r="D30193">
        <v>125931</v>
      </c>
      <c r="E30193" s="31">
        <v>3077</v>
      </c>
      <c r="F30193">
        <v>38</v>
      </c>
      <c r="G30193" s="31">
        <v>0</v>
      </c>
      <c r="H30193" s="31">
        <v>0</v>
      </c>
    </row>
    <row r="30194" spans="1:8">
      <c r="A30194" s="32">
        <v>44550</v>
      </c>
      <c r="B30194" s="1" t="s">
        <v>28</v>
      </c>
      <c r="C30194">
        <v>5160</v>
      </c>
      <c r="D30194">
        <v>133350</v>
      </c>
      <c r="E30194" s="31">
        <v>5128</v>
      </c>
      <c r="F30194">
        <v>29</v>
      </c>
      <c r="G30194" s="31">
        <v>3</v>
      </c>
      <c r="H30194" s="31">
        <v>0</v>
      </c>
    </row>
    <row r="30195" spans="1:8">
      <c r="A30195" s="32">
        <v>44550</v>
      </c>
      <c r="B30195" s="1" t="s">
        <v>29</v>
      </c>
      <c r="C30195">
        <v>8906</v>
      </c>
      <c r="D30195">
        <v>362878</v>
      </c>
      <c r="E30195" s="31">
        <v>8854</v>
      </c>
      <c r="F30195">
        <v>97</v>
      </c>
      <c r="G30195" s="31">
        <v>9</v>
      </c>
      <c r="H30195" s="31">
        <v>1</v>
      </c>
    </row>
    <row r="30196" spans="1:8">
      <c r="A30196" s="32">
        <v>44550</v>
      </c>
      <c r="B30196" s="1" t="s">
        <v>30</v>
      </c>
      <c r="C30196">
        <v>19276</v>
      </c>
      <c r="D30196">
        <v>466783</v>
      </c>
      <c r="E30196" s="31">
        <v>19049</v>
      </c>
      <c r="F30196">
        <v>219</v>
      </c>
      <c r="G30196" s="31">
        <v>8</v>
      </c>
      <c r="H30196" s="31">
        <v>0</v>
      </c>
    </row>
    <row r="30197" spans="1:8">
      <c r="A30197" s="32">
        <v>44550</v>
      </c>
      <c r="B30197" s="1" t="s">
        <v>31</v>
      </c>
      <c r="C30197">
        <v>26873</v>
      </c>
      <c r="D30197">
        <v>715709</v>
      </c>
      <c r="E30197" s="31">
        <v>26630</v>
      </c>
      <c r="F30197">
        <v>209</v>
      </c>
      <c r="G30197" s="31">
        <v>35</v>
      </c>
      <c r="H30197" s="31">
        <v>0</v>
      </c>
    </row>
    <row r="30198" spans="1:8">
      <c r="A30198" s="32">
        <v>44550</v>
      </c>
      <c r="B30198" s="1" t="s">
        <v>32</v>
      </c>
      <c r="C30198">
        <v>106696</v>
      </c>
      <c r="D30198">
        <v>1496371</v>
      </c>
      <c r="E30198" s="31">
        <v>105487</v>
      </c>
      <c r="F30198">
        <v>1161</v>
      </c>
      <c r="G30198" s="31">
        <v>48</v>
      </c>
      <c r="H30198" s="31">
        <v>0</v>
      </c>
    </row>
    <row r="30199" spans="1:8">
      <c r="A30199" s="32">
        <v>44550</v>
      </c>
      <c r="B30199" s="1" t="s">
        <v>33</v>
      </c>
      <c r="C30199">
        <v>14818</v>
      </c>
      <c r="D30199">
        <v>268101</v>
      </c>
      <c r="E30199" s="31">
        <v>14981</v>
      </c>
      <c r="F30199">
        <v>163</v>
      </c>
      <c r="G30199" s="31">
        <v>1</v>
      </c>
      <c r="H30199" s="31">
        <v>0</v>
      </c>
    </row>
    <row r="30200" spans="1:8">
      <c r="A30200" s="32">
        <v>44550</v>
      </c>
      <c r="B30200" s="1" t="s">
        <v>34</v>
      </c>
      <c r="C30200">
        <v>12452</v>
      </c>
      <c r="D30200">
        <v>293104</v>
      </c>
      <c r="E30200" s="31">
        <v>12334</v>
      </c>
      <c r="F30200">
        <v>104</v>
      </c>
      <c r="G30200" s="31">
        <v>14</v>
      </c>
      <c r="H30200" s="31">
        <v>0</v>
      </c>
    </row>
    <row r="30201" spans="1:8">
      <c r="A30201" s="32">
        <v>44550</v>
      </c>
      <c r="B30201" s="1" t="s">
        <v>35</v>
      </c>
      <c r="C30201">
        <v>36038</v>
      </c>
      <c r="D30201">
        <v>466604</v>
      </c>
      <c r="E30201" s="31">
        <v>35711</v>
      </c>
      <c r="F30201">
        <v>292</v>
      </c>
      <c r="G30201" s="31">
        <v>30</v>
      </c>
      <c r="H30201" s="31">
        <v>1</v>
      </c>
    </row>
    <row r="30202" spans="1:8">
      <c r="A30202" s="32">
        <v>44550</v>
      </c>
      <c r="B30202" s="1" t="s">
        <v>36</v>
      </c>
      <c r="C30202">
        <v>203375</v>
      </c>
      <c r="D30202">
        <v>4185942</v>
      </c>
      <c r="E30202" s="31">
        <v>200199</v>
      </c>
      <c r="F30202">
        <v>3064</v>
      </c>
      <c r="G30202" s="31">
        <v>112</v>
      </c>
      <c r="H30202" s="31">
        <v>10</v>
      </c>
    </row>
    <row r="30203" spans="1:8">
      <c r="A30203" s="32">
        <v>44550</v>
      </c>
      <c r="B30203" s="1" t="s">
        <v>37</v>
      </c>
      <c r="C30203">
        <v>78771</v>
      </c>
      <c r="D30203">
        <v>852766</v>
      </c>
      <c r="E30203" s="31">
        <v>77318</v>
      </c>
      <c r="F30203">
        <v>1398</v>
      </c>
      <c r="G30203" s="31">
        <v>55</v>
      </c>
      <c r="H30203" s="31">
        <v>2</v>
      </c>
    </row>
    <row r="30204" spans="1:8">
      <c r="A30204" s="32">
        <v>44550</v>
      </c>
      <c r="B30204" s="1" t="s">
        <v>38</v>
      </c>
      <c r="C30204">
        <v>15937</v>
      </c>
      <c r="D30204">
        <v>279757</v>
      </c>
      <c r="E30204" s="31">
        <v>15787</v>
      </c>
      <c r="F30204">
        <v>149</v>
      </c>
      <c r="G30204" s="31">
        <v>1</v>
      </c>
      <c r="H30204" s="31">
        <v>0</v>
      </c>
    </row>
    <row r="30205" spans="1:8">
      <c r="A30205" s="32">
        <v>44550</v>
      </c>
      <c r="B30205" s="1" t="s">
        <v>39</v>
      </c>
      <c r="C30205">
        <v>5303</v>
      </c>
      <c r="D30205">
        <v>68185</v>
      </c>
      <c r="E30205" s="31">
        <v>5136</v>
      </c>
      <c r="F30205">
        <v>62</v>
      </c>
      <c r="G30205" s="31">
        <v>0</v>
      </c>
      <c r="H30205" s="31">
        <v>0</v>
      </c>
    </row>
    <row r="30206" spans="1:8">
      <c r="A30206" s="32">
        <v>44550</v>
      </c>
      <c r="B30206" s="1" t="s">
        <v>40</v>
      </c>
      <c r="C30206">
        <v>1669</v>
      </c>
      <c r="D30206">
        <v>167070</v>
      </c>
      <c r="E30206" s="31">
        <v>1639</v>
      </c>
      <c r="F30206">
        <v>5</v>
      </c>
      <c r="G30206" s="31">
        <v>0</v>
      </c>
      <c r="H30206" s="31">
        <v>0</v>
      </c>
    </row>
    <row r="30207" spans="1:8">
      <c r="A30207" s="32">
        <v>44550</v>
      </c>
      <c r="B30207" s="1" t="s">
        <v>41</v>
      </c>
      <c r="C30207">
        <v>1733</v>
      </c>
      <c r="D30207">
        <v>63489</v>
      </c>
      <c r="E30207" s="31">
        <v>1728</v>
      </c>
      <c r="F30207">
        <v>5</v>
      </c>
      <c r="G30207" s="31">
        <v>0</v>
      </c>
      <c r="H30207" s="31">
        <v>0</v>
      </c>
    </row>
    <row r="30208" spans="1:8">
      <c r="A30208" s="32">
        <v>44550</v>
      </c>
      <c r="B30208" s="1" t="s">
        <v>42</v>
      </c>
      <c r="C30208">
        <v>15551</v>
      </c>
      <c r="D30208">
        <v>310392</v>
      </c>
      <c r="E30208" s="31">
        <v>15406</v>
      </c>
      <c r="F30208">
        <v>136</v>
      </c>
      <c r="G30208" s="31">
        <v>9</v>
      </c>
      <c r="H30208" s="31">
        <v>1</v>
      </c>
    </row>
    <row r="30209" spans="1:8">
      <c r="A30209" s="32">
        <v>44550</v>
      </c>
      <c r="B30209" s="1" t="s">
        <v>43</v>
      </c>
      <c r="C30209">
        <v>22175</v>
      </c>
      <c r="D30209">
        <v>977622</v>
      </c>
      <c r="E30209" s="31">
        <v>21973</v>
      </c>
      <c r="F30209">
        <v>202</v>
      </c>
      <c r="G30209" s="31">
        <v>0</v>
      </c>
      <c r="H30209" s="31">
        <v>0</v>
      </c>
    </row>
    <row r="30210" spans="1:8">
      <c r="A30210" s="32">
        <v>44550</v>
      </c>
      <c r="B30210" s="1" t="s">
        <v>44</v>
      </c>
      <c r="C30210">
        <v>5796</v>
      </c>
      <c r="D30210">
        <v>211176</v>
      </c>
      <c r="E30210" s="31">
        <v>5699</v>
      </c>
      <c r="F30210">
        <v>93</v>
      </c>
      <c r="G30210" s="31">
        <v>4</v>
      </c>
      <c r="H30210" s="31">
        <v>0</v>
      </c>
    </row>
    <row r="30211" spans="1:8">
      <c r="A30211" s="32">
        <v>44550</v>
      </c>
      <c r="B30211" s="1" t="s">
        <v>45</v>
      </c>
      <c r="C30211">
        <v>3291</v>
      </c>
      <c r="D30211">
        <v>115657</v>
      </c>
      <c r="E30211" s="31">
        <v>3225</v>
      </c>
      <c r="F30211">
        <v>66</v>
      </c>
      <c r="G30211" s="31">
        <v>0</v>
      </c>
      <c r="H30211" s="31">
        <v>0</v>
      </c>
    </row>
    <row r="30212" spans="1:8">
      <c r="A30212" s="32">
        <v>44550</v>
      </c>
      <c r="B30212" s="1" t="s">
        <v>46</v>
      </c>
      <c r="C30212">
        <v>4705</v>
      </c>
      <c r="D30212">
        <v>144037</v>
      </c>
      <c r="E30212" s="31">
        <v>4666</v>
      </c>
      <c r="F30212">
        <v>38</v>
      </c>
      <c r="G30212" s="31">
        <v>0</v>
      </c>
      <c r="H30212" s="31">
        <v>0</v>
      </c>
    </row>
    <row r="30213" spans="1:8">
      <c r="A30213" s="32">
        <v>44550</v>
      </c>
      <c r="B30213" s="1" t="s">
        <v>47</v>
      </c>
      <c r="C30213">
        <v>5412</v>
      </c>
      <c r="D30213">
        <v>172225</v>
      </c>
      <c r="E30213" s="31">
        <v>5330</v>
      </c>
      <c r="F30213">
        <v>82</v>
      </c>
      <c r="G30213" s="31">
        <v>0</v>
      </c>
      <c r="H30213" s="31">
        <v>0</v>
      </c>
    </row>
    <row r="30214" spans="1:8">
      <c r="A30214" s="32">
        <v>44550</v>
      </c>
      <c r="B30214" s="1" t="s">
        <v>48</v>
      </c>
      <c r="C30214">
        <v>4167</v>
      </c>
      <c r="D30214">
        <v>105447</v>
      </c>
      <c r="E30214" s="31">
        <v>4134</v>
      </c>
      <c r="F30214">
        <v>33</v>
      </c>
      <c r="G30214" s="31">
        <v>0</v>
      </c>
      <c r="H30214" s="31">
        <v>0</v>
      </c>
    </row>
    <row r="30215" spans="1:8">
      <c r="A30215" s="32">
        <v>44550</v>
      </c>
      <c r="B30215" s="1" t="s">
        <v>49</v>
      </c>
      <c r="C30215">
        <v>74692</v>
      </c>
      <c r="D30215">
        <v>1416658</v>
      </c>
      <c r="E30215" s="31">
        <v>74031</v>
      </c>
      <c r="F30215">
        <v>625</v>
      </c>
      <c r="G30215" s="31">
        <v>33</v>
      </c>
      <c r="H30215" s="31">
        <v>3</v>
      </c>
    </row>
    <row r="30216" spans="1:8">
      <c r="A30216" s="32">
        <v>44550</v>
      </c>
      <c r="B30216" s="1" t="s">
        <v>50</v>
      </c>
      <c r="C30216">
        <v>5866</v>
      </c>
      <c r="D30216">
        <v>119308</v>
      </c>
      <c r="E30216" s="31">
        <v>5891</v>
      </c>
      <c r="F30216">
        <v>30</v>
      </c>
      <c r="G30216" s="31">
        <v>0</v>
      </c>
      <c r="H30216" s="31">
        <v>0</v>
      </c>
    </row>
    <row r="30217" spans="1:8">
      <c r="A30217" s="32">
        <v>44550</v>
      </c>
      <c r="B30217" s="1" t="s">
        <v>51</v>
      </c>
      <c r="C30217">
        <v>6119</v>
      </c>
      <c r="D30217">
        <v>201685</v>
      </c>
      <c r="E30217" s="31">
        <v>6046</v>
      </c>
      <c r="F30217">
        <v>73</v>
      </c>
      <c r="G30217" s="31">
        <v>0</v>
      </c>
      <c r="H30217" s="31">
        <v>0</v>
      </c>
    </row>
    <row r="30218" spans="1:8">
      <c r="A30218" s="32">
        <v>44550</v>
      </c>
      <c r="B30218" s="1" t="s">
        <v>52</v>
      </c>
      <c r="C30218">
        <v>14395</v>
      </c>
      <c r="D30218">
        <v>124820</v>
      </c>
      <c r="E30218" s="31">
        <v>14259</v>
      </c>
      <c r="F30218">
        <v>136</v>
      </c>
      <c r="G30218" s="31">
        <v>0</v>
      </c>
      <c r="H30218" s="31">
        <v>0</v>
      </c>
    </row>
    <row r="30219" spans="1:8">
      <c r="A30219" s="32">
        <v>44550</v>
      </c>
      <c r="B30219" s="1" t="s">
        <v>53</v>
      </c>
      <c r="C30219">
        <v>8187</v>
      </c>
      <c r="D30219">
        <v>302495</v>
      </c>
      <c r="E30219" s="31">
        <v>8103</v>
      </c>
      <c r="F30219">
        <v>84</v>
      </c>
      <c r="G30219" s="31">
        <v>0</v>
      </c>
      <c r="H30219" s="31">
        <v>0</v>
      </c>
    </row>
    <row r="30220" spans="1:8">
      <c r="A30220" s="32">
        <v>44550</v>
      </c>
      <c r="B30220" s="1" t="s">
        <v>54</v>
      </c>
      <c r="C30220">
        <v>6153</v>
      </c>
      <c r="D30220">
        <v>73138</v>
      </c>
      <c r="E30220" s="31">
        <v>6096</v>
      </c>
      <c r="F30220">
        <v>41</v>
      </c>
      <c r="G30220" s="31">
        <v>0</v>
      </c>
      <c r="H30220" s="31">
        <v>0</v>
      </c>
    </row>
    <row r="30221" spans="1:8">
      <c r="A30221" s="32">
        <v>44550</v>
      </c>
      <c r="B30221" s="1" t="s">
        <v>55</v>
      </c>
      <c r="C30221">
        <v>9112</v>
      </c>
      <c r="D30221">
        <v>176056</v>
      </c>
      <c r="E30221" s="31">
        <v>9037</v>
      </c>
      <c r="F30221">
        <v>66</v>
      </c>
      <c r="G30221" s="31">
        <v>9</v>
      </c>
      <c r="H30221" s="31">
        <v>0</v>
      </c>
    </row>
    <row r="30222" spans="1:8">
      <c r="A30222" s="32">
        <v>44550</v>
      </c>
      <c r="B30222" s="1" t="s">
        <v>56</v>
      </c>
      <c r="C30222">
        <v>50382</v>
      </c>
      <c r="D30222">
        <v>432210</v>
      </c>
      <c r="E30222" s="31">
        <v>49955</v>
      </c>
      <c r="F30222">
        <v>398</v>
      </c>
      <c r="G30222" s="31">
        <v>32</v>
      </c>
      <c r="H30222" s="31">
        <v>0</v>
      </c>
    </row>
    <row r="30223" spans="1:8">
      <c r="A30223" s="32">
        <v>44551</v>
      </c>
      <c r="B30223" s="1" t="s">
        <v>7</v>
      </c>
      <c r="C30223">
        <v>61280</v>
      </c>
      <c r="D30223">
        <v>1256376</v>
      </c>
      <c r="E30223" s="31">
        <v>59722</v>
      </c>
      <c r="F30223">
        <v>1474</v>
      </c>
      <c r="G30223" s="31">
        <v>83</v>
      </c>
      <c r="H30223" s="31">
        <v>0</v>
      </c>
    </row>
    <row r="30224" spans="1:8">
      <c r="A30224" s="32">
        <v>44551</v>
      </c>
      <c r="B30224" s="1" t="s">
        <v>11</v>
      </c>
      <c r="C30224">
        <v>5901</v>
      </c>
      <c r="D30224">
        <v>103668</v>
      </c>
      <c r="E30224" s="31">
        <v>5863</v>
      </c>
      <c r="F30224">
        <v>38</v>
      </c>
      <c r="G30224" s="31">
        <v>0</v>
      </c>
      <c r="H30224" s="31">
        <v>0</v>
      </c>
    </row>
    <row r="30225" spans="1:8">
      <c r="A30225" s="32">
        <v>44551</v>
      </c>
      <c r="B30225" s="1" t="s">
        <v>12</v>
      </c>
      <c r="C30225">
        <v>3487</v>
      </c>
      <c r="D30225">
        <v>135024</v>
      </c>
      <c r="E30225" s="31">
        <v>3434</v>
      </c>
      <c r="F30225">
        <v>53</v>
      </c>
      <c r="G30225" s="31">
        <v>0</v>
      </c>
      <c r="H30225" s="31">
        <v>0</v>
      </c>
    </row>
    <row r="30226" spans="1:8">
      <c r="A30226" s="32">
        <v>44551</v>
      </c>
      <c r="B30226" s="1" t="s">
        <v>13</v>
      </c>
      <c r="C30226">
        <v>16287</v>
      </c>
      <c r="D30226">
        <v>263572</v>
      </c>
      <c r="E30226" s="31">
        <v>16167</v>
      </c>
      <c r="F30226">
        <v>118</v>
      </c>
      <c r="G30226" s="31">
        <v>2</v>
      </c>
      <c r="H30226" s="31">
        <v>0</v>
      </c>
    </row>
    <row r="30227" spans="1:8">
      <c r="A30227" s="32">
        <v>44551</v>
      </c>
      <c r="B30227" s="1" t="s">
        <v>14</v>
      </c>
      <c r="C30227">
        <v>1934</v>
      </c>
      <c r="D30227">
        <v>27615</v>
      </c>
      <c r="E30227" s="31">
        <v>1907</v>
      </c>
      <c r="F30227">
        <v>27</v>
      </c>
      <c r="G30227" s="31">
        <v>0</v>
      </c>
      <c r="H30227" s="31">
        <v>0</v>
      </c>
    </row>
    <row r="30228" spans="1:8">
      <c r="A30228" s="32">
        <v>44551</v>
      </c>
      <c r="B30228" s="1" t="s">
        <v>15</v>
      </c>
      <c r="C30228">
        <v>3605</v>
      </c>
      <c r="D30228">
        <v>114266</v>
      </c>
      <c r="E30228" s="31">
        <v>3548</v>
      </c>
      <c r="F30228">
        <v>56</v>
      </c>
      <c r="G30228" s="31">
        <v>1</v>
      </c>
      <c r="H30228" s="31">
        <v>0</v>
      </c>
    </row>
    <row r="30229" spans="1:8">
      <c r="A30229" s="32">
        <v>44551</v>
      </c>
      <c r="B30229" s="1" t="s">
        <v>16</v>
      </c>
      <c r="C30229">
        <v>9495</v>
      </c>
      <c r="D30229">
        <v>466818</v>
      </c>
      <c r="E30229" s="31">
        <v>9318</v>
      </c>
      <c r="F30229">
        <v>176</v>
      </c>
      <c r="G30229" s="31">
        <v>1</v>
      </c>
      <c r="H30229" s="31">
        <v>0</v>
      </c>
    </row>
    <row r="30230" spans="1:8">
      <c r="A30230" s="32">
        <v>44551</v>
      </c>
      <c r="B30230" s="1" t="s">
        <v>17</v>
      </c>
      <c r="C30230">
        <v>24475</v>
      </c>
      <c r="D30230">
        <v>40574</v>
      </c>
      <c r="E30230" s="31">
        <v>24243</v>
      </c>
      <c r="F30230">
        <v>220</v>
      </c>
      <c r="G30230" s="31">
        <v>12</v>
      </c>
      <c r="H30230" s="31">
        <v>1</v>
      </c>
    </row>
    <row r="30231" spans="1:8">
      <c r="A30231" s="32">
        <v>44551</v>
      </c>
      <c r="B30231" s="1" t="s">
        <v>18</v>
      </c>
      <c r="C30231">
        <v>15522</v>
      </c>
      <c r="D30231">
        <v>523546</v>
      </c>
      <c r="E30231" s="31">
        <v>15387</v>
      </c>
      <c r="F30231">
        <v>117</v>
      </c>
      <c r="G30231" s="31">
        <v>18</v>
      </c>
      <c r="H30231" s="31">
        <v>0</v>
      </c>
    </row>
    <row r="30232" spans="1:8">
      <c r="A30232" s="32">
        <v>44551</v>
      </c>
      <c r="B30232" s="1" t="s">
        <v>19</v>
      </c>
      <c r="C30232">
        <v>17205</v>
      </c>
      <c r="D30232">
        <v>349836</v>
      </c>
      <c r="E30232" s="31">
        <v>16851</v>
      </c>
      <c r="F30232">
        <v>176</v>
      </c>
      <c r="G30232" s="31">
        <v>178</v>
      </c>
      <c r="H30232" s="31">
        <v>1</v>
      </c>
    </row>
    <row r="30233" spans="1:8">
      <c r="A30233" s="32">
        <v>44551</v>
      </c>
      <c r="B30233" s="1" t="s">
        <v>20</v>
      </c>
      <c r="C30233">
        <v>115994</v>
      </c>
      <c r="D30233">
        <v>1634097</v>
      </c>
      <c r="E30233" s="31">
        <v>114862</v>
      </c>
      <c r="F30233">
        <v>1059</v>
      </c>
      <c r="G30233" s="31">
        <v>73</v>
      </c>
      <c r="H30233" s="31">
        <v>2</v>
      </c>
    </row>
    <row r="30234" spans="1:8">
      <c r="A30234" s="32">
        <v>44551</v>
      </c>
      <c r="B30234" s="1" t="s">
        <v>21</v>
      </c>
      <c r="C30234">
        <v>100604</v>
      </c>
      <c r="D30234">
        <v>1225741</v>
      </c>
      <c r="E30234" s="31">
        <v>99515</v>
      </c>
      <c r="F30234">
        <v>1028</v>
      </c>
      <c r="G30234" s="31">
        <v>57</v>
      </c>
      <c r="H30234" s="31">
        <v>0</v>
      </c>
    </row>
    <row r="30235" spans="1:8">
      <c r="A30235" s="32">
        <v>44551</v>
      </c>
      <c r="B30235" s="1" t="s">
        <v>22</v>
      </c>
      <c r="C30235">
        <v>382602</v>
      </c>
      <c r="D30235">
        <v>4130105</v>
      </c>
      <c r="E30235" s="31">
        <v>379160</v>
      </c>
      <c r="F30235">
        <v>3172</v>
      </c>
      <c r="G30235" s="31">
        <v>270</v>
      </c>
      <c r="H30235" s="31">
        <v>3</v>
      </c>
    </row>
    <row r="30236" spans="1:8">
      <c r="A30236" s="32">
        <v>44551</v>
      </c>
      <c r="B30236" s="1" t="s">
        <v>23</v>
      </c>
      <c r="C30236">
        <v>169585</v>
      </c>
      <c r="D30236">
        <v>1816641</v>
      </c>
      <c r="E30236" s="31">
        <v>168105</v>
      </c>
      <c r="F30236">
        <v>1317</v>
      </c>
      <c r="G30236" s="31">
        <v>163</v>
      </c>
      <c r="H30236" s="31">
        <v>1</v>
      </c>
    </row>
    <row r="30237" spans="1:8">
      <c r="A30237" s="32">
        <v>44551</v>
      </c>
      <c r="B30237" s="1" t="s">
        <v>24</v>
      </c>
      <c r="C30237">
        <v>8174</v>
      </c>
      <c r="D30237">
        <v>324107</v>
      </c>
      <c r="E30237" s="31">
        <v>8025</v>
      </c>
      <c r="F30237">
        <v>62</v>
      </c>
      <c r="G30237" s="31">
        <v>87</v>
      </c>
      <c r="H30237" s="31">
        <v>0</v>
      </c>
    </row>
    <row r="30238" spans="1:8">
      <c r="A30238" s="32">
        <v>44551</v>
      </c>
      <c r="B30238" s="1" t="s">
        <v>25</v>
      </c>
      <c r="C30238">
        <v>4868</v>
      </c>
      <c r="D30238">
        <v>130955</v>
      </c>
      <c r="E30238" s="31">
        <v>4816</v>
      </c>
      <c r="F30238">
        <v>52</v>
      </c>
      <c r="G30238" s="31">
        <v>0</v>
      </c>
      <c r="H30238" s="31">
        <v>0</v>
      </c>
    </row>
    <row r="30239" spans="1:8">
      <c r="A30239" s="32">
        <v>44551</v>
      </c>
      <c r="B30239" s="1" t="s">
        <v>26</v>
      </c>
      <c r="C30239">
        <v>8003</v>
      </c>
      <c r="D30239">
        <v>212270</v>
      </c>
      <c r="E30239" s="31">
        <v>7818</v>
      </c>
      <c r="F30239">
        <v>130</v>
      </c>
      <c r="G30239" s="31">
        <v>33</v>
      </c>
      <c r="H30239" s="31">
        <v>0</v>
      </c>
    </row>
    <row r="30240" spans="1:8">
      <c r="A30240" s="32">
        <v>44551</v>
      </c>
      <c r="B30240" s="1" t="s">
        <v>27</v>
      </c>
      <c r="C30240">
        <v>3115</v>
      </c>
      <c r="D30240">
        <v>126318</v>
      </c>
      <c r="E30240" s="31">
        <v>3077</v>
      </c>
      <c r="F30240">
        <v>38</v>
      </c>
      <c r="G30240" s="31">
        <v>0</v>
      </c>
      <c r="H30240" s="31">
        <v>0</v>
      </c>
    </row>
    <row r="30241" spans="1:8">
      <c r="A30241" s="32">
        <v>44551</v>
      </c>
      <c r="B30241" s="1" t="s">
        <v>28</v>
      </c>
      <c r="C30241">
        <v>5160</v>
      </c>
      <c r="D30241">
        <v>133350</v>
      </c>
      <c r="E30241" s="31">
        <v>5128</v>
      </c>
      <c r="F30241">
        <v>29</v>
      </c>
      <c r="G30241" s="31">
        <v>3</v>
      </c>
      <c r="H30241" s="31">
        <v>0</v>
      </c>
    </row>
    <row r="30242" spans="1:8">
      <c r="A30242" s="32">
        <v>44551</v>
      </c>
      <c r="B30242" s="1" t="s">
        <v>29</v>
      </c>
      <c r="C30242">
        <v>8910</v>
      </c>
      <c r="D30242">
        <v>364420</v>
      </c>
      <c r="E30242" s="31">
        <v>8857</v>
      </c>
      <c r="F30242">
        <v>97</v>
      </c>
      <c r="G30242" s="31">
        <v>12</v>
      </c>
      <c r="H30242" s="31">
        <v>1</v>
      </c>
    </row>
    <row r="30243" spans="1:8">
      <c r="A30243" s="32">
        <v>44551</v>
      </c>
      <c r="B30243" s="1" t="s">
        <v>30</v>
      </c>
      <c r="C30243">
        <v>19276</v>
      </c>
      <c r="D30243">
        <v>468342</v>
      </c>
      <c r="E30243" s="31">
        <v>19049</v>
      </c>
      <c r="F30243">
        <v>219</v>
      </c>
      <c r="G30243" s="31">
        <v>8</v>
      </c>
      <c r="H30243" s="31">
        <v>0</v>
      </c>
    </row>
    <row r="30244" spans="1:8">
      <c r="A30244" s="32">
        <v>44551</v>
      </c>
      <c r="B30244" s="1" t="s">
        <v>31</v>
      </c>
      <c r="C30244">
        <v>26877</v>
      </c>
      <c r="D30244">
        <v>720878</v>
      </c>
      <c r="E30244" s="31">
        <v>26637</v>
      </c>
      <c r="F30244">
        <v>209</v>
      </c>
      <c r="G30244" s="31">
        <v>27</v>
      </c>
      <c r="H30244" s="31">
        <v>0</v>
      </c>
    </row>
    <row r="30245" spans="1:8">
      <c r="A30245" s="32">
        <v>44551</v>
      </c>
      <c r="B30245" s="1" t="s">
        <v>32</v>
      </c>
      <c r="C30245">
        <v>106699</v>
      </c>
      <c r="D30245">
        <v>1499112</v>
      </c>
      <c r="E30245" s="31">
        <v>105494</v>
      </c>
      <c r="F30245">
        <v>1161</v>
      </c>
      <c r="G30245" s="31">
        <v>44</v>
      </c>
      <c r="H30245" s="31">
        <v>0</v>
      </c>
    </row>
    <row r="30246" spans="1:8">
      <c r="A30246" s="32">
        <v>44551</v>
      </c>
      <c r="B30246" s="1" t="s">
        <v>33</v>
      </c>
      <c r="C30246">
        <v>14818</v>
      </c>
      <c r="D30246">
        <v>268101</v>
      </c>
      <c r="E30246" s="31">
        <v>14981</v>
      </c>
      <c r="F30246">
        <v>163</v>
      </c>
      <c r="G30246" s="31">
        <v>1</v>
      </c>
      <c r="H30246" s="31">
        <v>0</v>
      </c>
    </row>
    <row r="30247" spans="1:8">
      <c r="A30247" s="32">
        <v>44551</v>
      </c>
      <c r="B30247" s="1" t="s">
        <v>34</v>
      </c>
      <c r="C30247">
        <v>12456</v>
      </c>
      <c r="D30247">
        <v>293213</v>
      </c>
      <c r="E30247" s="31">
        <v>12334</v>
      </c>
      <c r="F30247">
        <v>104</v>
      </c>
      <c r="G30247" s="31">
        <v>18</v>
      </c>
      <c r="H30247" s="31">
        <v>0</v>
      </c>
    </row>
    <row r="30248" spans="1:8">
      <c r="A30248" s="32">
        <v>44551</v>
      </c>
      <c r="B30248" s="1" t="s">
        <v>35</v>
      </c>
      <c r="C30248">
        <v>36040</v>
      </c>
      <c r="D30248">
        <v>467251</v>
      </c>
      <c r="E30248" s="31">
        <v>35714</v>
      </c>
      <c r="F30248">
        <v>292</v>
      </c>
      <c r="G30248" s="31">
        <v>32</v>
      </c>
      <c r="H30248" s="31">
        <v>1</v>
      </c>
    </row>
    <row r="30249" spans="1:8">
      <c r="A30249" s="32">
        <v>44551</v>
      </c>
      <c r="B30249" s="1" t="s">
        <v>36</v>
      </c>
      <c r="C30249">
        <v>203402</v>
      </c>
      <c r="D30249">
        <v>4188918</v>
      </c>
      <c r="E30249" s="31">
        <v>200220</v>
      </c>
      <c r="F30249">
        <v>3064</v>
      </c>
      <c r="G30249" s="31">
        <v>118</v>
      </c>
      <c r="H30249" s="31">
        <v>10</v>
      </c>
    </row>
    <row r="30250" spans="1:8">
      <c r="A30250" s="32">
        <v>44551</v>
      </c>
      <c r="B30250" s="1" t="s">
        <v>37</v>
      </c>
      <c r="C30250">
        <v>78772</v>
      </c>
      <c r="D30250">
        <v>854737</v>
      </c>
      <c r="E30250" s="31">
        <v>77323</v>
      </c>
      <c r="F30250">
        <v>1398</v>
      </c>
      <c r="G30250" s="31">
        <v>51</v>
      </c>
      <c r="H30250" s="31">
        <v>2</v>
      </c>
    </row>
    <row r="30251" spans="1:8">
      <c r="A30251" s="32">
        <v>44551</v>
      </c>
      <c r="B30251" s="1" t="s">
        <v>38</v>
      </c>
      <c r="C30251">
        <v>15937</v>
      </c>
      <c r="D30251">
        <v>280358</v>
      </c>
      <c r="E30251" s="31">
        <v>15787</v>
      </c>
      <c r="F30251">
        <v>149</v>
      </c>
      <c r="G30251" s="31">
        <v>1</v>
      </c>
      <c r="H30251" s="31">
        <v>0</v>
      </c>
    </row>
    <row r="30252" spans="1:8">
      <c r="A30252" s="32">
        <v>44551</v>
      </c>
      <c r="B30252" s="1" t="s">
        <v>39</v>
      </c>
      <c r="C30252">
        <v>5303</v>
      </c>
      <c r="D30252">
        <v>68191</v>
      </c>
      <c r="E30252" s="31">
        <v>5136</v>
      </c>
      <c r="F30252">
        <v>62</v>
      </c>
      <c r="G30252" s="31">
        <v>0</v>
      </c>
      <c r="H30252" s="31">
        <v>0</v>
      </c>
    </row>
    <row r="30253" spans="1:8">
      <c r="A30253" s="32">
        <v>44551</v>
      </c>
      <c r="B30253" s="1" t="s">
        <v>40</v>
      </c>
      <c r="C30253">
        <v>1669</v>
      </c>
      <c r="D30253">
        <v>167446</v>
      </c>
      <c r="E30253" s="31">
        <v>1639</v>
      </c>
      <c r="F30253">
        <v>5</v>
      </c>
      <c r="G30253" s="31">
        <v>0</v>
      </c>
      <c r="H30253" s="31">
        <v>0</v>
      </c>
    </row>
    <row r="30254" spans="1:8">
      <c r="A30254" s="32">
        <v>44551</v>
      </c>
      <c r="B30254" s="1" t="s">
        <v>41</v>
      </c>
      <c r="C30254">
        <v>1733</v>
      </c>
      <c r="D30254">
        <v>63489</v>
      </c>
      <c r="E30254" s="31">
        <v>1728</v>
      </c>
      <c r="F30254">
        <v>5</v>
      </c>
      <c r="G30254" s="31">
        <v>0</v>
      </c>
      <c r="H30254" s="31">
        <v>0</v>
      </c>
    </row>
    <row r="30255" spans="1:8">
      <c r="A30255" s="32">
        <v>44551</v>
      </c>
      <c r="B30255" s="1" t="s">
        <v>42</v>
      </c>
      <c r="C30255">
        <v>15552</v>
      </c>
      <c r="D30255">
        <v>310392</v>
      </c>
      <c r="E30255" s="31">
        <v>15406</v>
      </c>
      <c r="F30255">
        <v>136</v>
      </c>
      <c r="G30255" s="31">
        <v>9</v>
      </c>
      <c r="H30255" s="31">
        <v>1</v>
      </c>
    </row>
    <row r="30256" spans="1:8">
      <c r="A30256" s="32">
        <v>44551</v>
      </c>
      <c r="B30256" s="1" t="s">
        <v>43</v>
      </c>
      <c r="C30256">
        <v>22175</v>
      </c>
      <c r="D30256">
        <v>977622</v>
      </c>
      <c r="E30256" s="31">
        <v>21973</v>
      </c>
      <c r="F30256">
        <v>202</v>
      </c>
      <c r="G30256" s="31">
        <v>0</v>
      </c>
      <c r="H30256" s="31">
        <v>0</v>
      </c>
    </row>
    <row r="30257" spans="1:8">
      <c r="A30257" s="32">
        <v>44551</v>
      </c>
      <c r="B30257" s="1" t="s">
        <v>44</v>
      </c>
      <c r="C30257">
        <v>5799</v>
      </c>
      <c r="D30257">
        <v>211176</v>
      </c>
      <c r="E30257" s="31">
        <v>5699</v>
      </c>
      <c r="F30257">
        <v>93</v>
      </c>
      <c r="G30257" s="31">
        <v>7</v>
      </c>
      <c r="H30257" s="31">
        <v>0</v>
      </c>
    </row>
    <row r="30258" spans="1:8">
      <c r="A30258" s="32">
        <v>44551</v>
      </c>
      <c r="B30258" s="1" t="s">
        <v>45</v>
      </c>
      <c r="C30258">
        <v>3291</v>
      </c>
      <c r="D30258">
        <v>115889</v>
      </c>
      <c r="E30258" s="31">
        <v>3225</v>
      </c>
      <c r="F30258">
        <v>66</v>
      </c>
      <c r="G30258" s="31">
        <v>0</v>
      </c>
      <c r="H30258" s="31">
        <v>0</v>
      </c>
    </row>
    <row r="30259" spans="1:8">
      <c r="A30259" s="32">
        <v>44551</v>
      </c>
      <c r="B30259" s="1" t="s">
        <v>46</v>
      </c>
      <c r="C30259">
        <v>4705</v>
      </c>
      <c r="D30259">
        <v>144130</v>
      </c>
      <c r="E30259" s="31">
        <v>4666</v>
      </c>
      <c r="F30259">
        <v>38</v>
      </c>
      <c r="G30259" s="31">
        <v>0</v>
      </c>
      <c r="H30259" s="31">
        <v>0</v>
      </c>
    </row>
    <row r="30260" spans="1:8">
      <c r="A30260" s="32">
        <v>44551</v>
      </c>
      <c r="B30260" s="1" t="s">
        <v>47</v>
      </c>
      <c r="C30260">
        <v>5412</v>
      </c>
      <c r="D30260">
        <v>172227</v>
      </c>
      <c r="E30260" s="31">
        <v>5330</v>
      </c>
      <c r="F30260">
        <v>82</v>
      </c>
      <c r="G30260" s="31">
        <v>0</v>
      </c>
      <c r="H30260" s="31">
        <v>0</v>
      </c>
    </row>
    <row r="30261" spans="1:8">
      <c r="A30261" s="32">
        <v>44551</v>
      </c>
      <c r="B30261" s="1" t="s">
        <v>48</v>
      </c>
      <c r="C30261">
        <v>4167</v>
      </c>
      <c r="D30261">
        <v>105447</v>
      </c>
      <c r="E30261" s="31">
        <v>4134</v>
      </c>
      <c r="F30261">
        <v>33</v>
      </c>
      <c r="G30261" s="31">
        <v>0</v>
      </c>
      <c r="H30261" s="31">
        <v>0</v>
      </c>
    </row>
    <row r="30262" spans="1:8">
      <c r="A30262" s="32">
        <v>44551</v>
      </c>
      <c r="B30262" s="1" t="s">
        <v>49</v>
      </c>
      <c r="C30262">
        <v>74703</v>
      </c>
      <c r="D30262">
        <v>1420225</v>
      </c>
      <c r="E30262" s="31">
        <v>74039</v>
      </c>
      <c r="F30262">
        <v>625</v>
      </c>
      <c r="G30262" s="31">
        <v>28</v>
      </c>
      <c r="H30262" s="31">
        <v>3</v>
      </c>
    </row>
    <row r="30263" spans="1:8">
      <c r="A30263" s="32">
        <v>44551</v>
      </c>
      <c r="B30263" s="1" t="s">
        <v>50</v>
      </c>
      <c r="C30263">
        <v>5866</v>
      </c>
      <c r="D30263">
        <v>119543</v>
      </c>
      <c r="E30263" s="31">
        <v>5891</v>
      </c>
      <c r="F30263">
        <v>30</v>
      </c>
      <c r="G30263" s="31">
        <v>0</v>
      </c>
      <c r="H30263" s="31">
        <v>0</v>
      </c>
    </row>
    <row r="30264" spans="1:8">
      <c r="A30264" s="32">
        <v>44551</v>
      </c>
      <c r="B30264" s="1" t="s">
        <v>51</v>
      </c>
      <c r="C30264">
        <v>6119</v>
      </c>
      <c r="D30264">
        <v>202056</v>
      </c>
      <c r="E30264" s="31">
        <v>6046</v>
      </c>
      <c r="F30264">
        <v>73</v>
      </c>
      <c r="G30264" s="31">
        <v>0</v>
      </c>
      <c r="H30264" s="31">
        <v>0</v>
      </c>
    </row>
    <row r="30265" spans="1:8">
      <c r="A30265" s="32">
        <v>44551</v>
      </c>
      <c r="B30265" s="1" t="s">
        <v>52</v>
      </c>
      <c r="C30265">
        <v>14395</v>
      </c>
      <c r="D30265">
        <v>124826</v>
      </c>
      <c r="E30265" s="31">
        <v>14259</v>
      </c>
      <c r="F30265">
        <v>136</v>
      </c>
      <c r="G30265" s="31">
        <v>0</v>
      </c>
      <c r="H30265" s="31">
        <v>0</v>
      </c>
    </row>
    <row r="30266" spans="1:8">
      <c r="A30266" s="32">
        <v>44551</v>
      </c>
      <c r="B30266" s="1" t="s">
        <v>53</v>
      </c>
      <c r="C30266">
        <v>8187</v>
      </c>
      <c r="D30266">
        <v>303360</v>
      </c>
      <c r="E30266" s="31">
        <v>8103</v>
      </c>
      <c r="F30266">
        <v>84</v>
      </c>
      <c r="G30266" s="31">
        <v>0</v>
      </c>
      <c r="H30266" s="31">
        <v>0</v>
      </c>
    </row>
    <row r="30267" spans="1:8">
      <c r="A30267" s="32">
        <v>44551</v>
      </c>
      <c r="B30267" s="1" t="s">
        <v>54</v>
      </c>
      <c r="C30267">
        <v>6153</v>
      </c>
      <c r="D30267">
        <v>73141</v>
      </c>
      <c r="E30267" s="31">
        <v>6096</v>
      </c>
      <c r="F30267">
        <v>41</v>
      </c>
      <c r="G30267" s="31">
        <v>0</v>
      </c>
      <c r="H30267" s="31">
        <v>0</v>
      </c>
    </row>
    <row r="30268" spans="1:8">
      <c r="A30268" s="32">
        <v>44551</v>
      </c>
      <c r="B30268" s="1" t="s">
        <v>55</v>
      </c>
      <c r="C30268">
        <v>9115</v>
      </c>
      <c r="D30268">
        <v>176150</v>
      </c>
      <c r="E30268" s="31">
        <v>9037</v>
      </c>
      <c r="F30268">
        <v>66</v>
      </c>
      <c r="G30268" s="31">
        <v>9</v>
      </c>
      <c r="H30268" s="31">
        <v>0</v>
      </c>
    </row>
    <row r="30269" spans="1:8">
      <c r="A30269" s="32">
        <v>44551</v>
      </c>
      <c r="B30269" s="1" t="s">
        <v>56</v>
      </c>
      <c r="C30269">
        <v>50393</v>
      </c>
      <c r="D30269">
        <v>433301</v>
      </c>
      <c r="E30269" s="31">
        <v>49956</v>
      </c>
      <c r="F30269">
        <v>398</v>
      </c>
      <c r="G30269" s="31">
        <v>40</v>
      </c>
      <c r="H30269" s="31">
        <v>0</v>
      </c>
    </row>
    <row r="30270" spans="1:8">
      <c r="A30270" s="32">
        <v>44552</v>
      </c>
      <c r="B30270" s="1" t="s">
        <v>7</v>
      </c>
      <c r="C30270">
        <v>61309</v>
      </c>
      <c r="D30270">
        <v>1259649</v>
      </c>
      <c r="E30270" s="31">
        <v>59727</v>
      </c>
      <c r="F30270">
        <v>1474</v>
      </c>
      <c r="G30270" s="31">
        <v>84</v>
      </c>
      <c r="H30270" s="31">
        <v>0</v>
      </c>
    </row>
    <row r="30271" spans="1:8">
      <c r="A30271" s="32">
        <v>44552</v>
      </c>
      <c r="B30271" s="1" t="s">
        <v>11</v>
      </c>
      <c r="C30271">
        <v>5901</v>
      </c>
      <c r="D30271">
        <v>103829</v>
      </c>
      <c r="E30271" s="31">
        <v>5863</v>
      </c>
      <c r="F30271">
        <v>38</v>
      </c>
      <c r="G30271" s="31">
        <v>0</v>
      </c>
      <c r="H30271" s="31">
        <v>0</v>
      </c>
    </row>
    <row r="30272" spans="1:8">
      <c r="A30272" s="32">
        <v>44552</v>
      </c>
      <c r="B30272" s="1" t="s">
        <v>12</v>
      </c>
      <c r="C30272">
        <v>3487</v>
      </c>
      <c r="D30272">
        <v>135296</v>
      </c>
      <c r="E30272" s="31">
        <v>3434</v>
      </c>
      <c r="F30272">
        <v>53</v>
      </c>
      <c r="G30272" s="31">
        <v>0</v>
      </c>
      <c r="H30272" s="31">
        <v>0</v>
      </c>
    </row>
    <row r="30273" spans="1:8">
      <c r="A30273" s="32">
        <v>44552</v>
      </c>
      <c r="B30273" s="1" t="s">
        <v>13</v>
      </c>
      <c r="C30273">
        <v>16288</v>
      </c>
      <c r="D30273">
        <v>263946</v>
      </c>
      <c r="E30273" s="31">
        <v>16167</v>
      </c>
      <c r="F30273">
        <v>118</v>
      </c>
      <c r="G30273" s="31">
        <v>2</v>
      </c>
      <c r="H30273" s="31">
        <v>0</v>
      </c>
    </row>
    <row r="30274" spans="1:8">
      <c r="A30274" s="32">
        <v>44552</v>
      </c>
      <c r="B30274" s="1" t="s">
        <v>14</v>
      </c>
      <c r="C30274">
        <v>1934</v>
      </c>
      <c r="D30274">
        <v>27616</v>
      </c>
      <c r="E30274" s="31">
        <v>1907</v>
      </c>
      <c r="F30274">
        <v>27</v>
      </c>
      <c r="G30274" s="31">
        <v>0</v>
      </c>
      <c r="H30274" s="31">
        <v>0</v>
      </c>
    </row>
    <row r="30275" spans="1:8">
      <c r="A30275" s="32">
        <v>44552</v>
      </c>
      <c r="B30275" s="1" t="s">
        <v>15</v>
      </c>
      <c r="C30275">
        <v>3606</v>
      </c>
      <c r="D30275">
        <v>114429</v>
      </c>
      <c r="E30275" s="31">
        <v>3548</v>
      </c>
      <c r="F30275">
        <v>56</v>
      </c>
      <c r="G30275" s="31">
        <v>2</v>
      </c>
      <c r="H30275" s="31">
        <v>0</v>
      </c>
    </row>
    <row r="30276" spans="1:8">
      <c r="A30276" s="32">
        <v>44552</v>
      </c>
      <c r="B30276" s="1" t="s">
        <v>16</v>
      </c>
      <c r="C30276">
        <v>9495</v>
      </c>
      <c r="D30276">
        <v>467836</v>
      </c>
      <c r="E30276" s="31">
        <v>9318</v>
      </c>
      <c r="F30276">
        <v>176</v>
      </c>
      <c r="G30276" s="31">
        <v>1</v>
      </c>
      <c r="H30276" s="31">
        <v>0</v>
      </c>
    </row>
    <row r="30277" spans="1:8">
      <c r="A30277" s="32">
        <v>44552</v>
      </c>
      <c r="B30277" s="1" t="s">
        <v>17</v>
      </c>
      <c r="C30277">
        <v>24477</v>
      </c>
      <c r="D30277">
        <v>40574</v>
      </c>
      <c r="E30277" s="31">
        <v>24244</v>
      </c>
      <c r="F30277">
        <v>220</v>
      </c>
      <c r="G30277" s="31">
        <v>13</v>
      </c>
      <c r="H30277" s="31">
        <v>1</v>
      </c>
    </row>
    <row r="30278" spans="1:8">
      <c r="A30278" s="32">
        <v>44552</v>
      </c>
      <c r="B30278" s="1" t="s">
        <v>18</v>
      </c>
      <c r="C30278">
        <v>15530</v>
      </c>
      <c r="D30278">
        <v>524767</v>
      </c>
      <c r="E30278" s="31">
        <v>15388</v>
      </c>
      <c r="F30278">
        <v>117</v>
      </c>
      <c r="G30278" s="31">
        <v>25</v>
      </c>
      <c r="H30278" s="31">
        <v>0</v>
      </c>
    </row>
    <row r="30279" spans="1:8">
      <c r="A30279" s="32">
        <v>44552</v>
      </c>
      <c r="B30279" s="1" t="s">
        <v>19</v>
      </c>
      <c r="C30279">
        <v>17229</v>
      </c>
      <c r="D30279">
        <v>350823</v>
      </c>
      <c r="E30279" s="31">
        <v>16864</v>
      </c>
      <c r="F30279">
        <v>176</v>
      </c>
      <c r="G30279" s="31">
        <v>189</v>
      </c>
      <c r="H30279" s="31">
        <v>1</v>
      </c>
    </row>
    <row r="30280" spans="1:8">
      <c r="A30280" s="32">
        <v>44552</v>
      </c>
      <c r="B30280" s="1" t="s">
        <v>20</v>
      </c>
      <c r="C30280">
        <v>116003</v>
      </c>
      <c r="D30280">
        <v>1636658</v>
      </c>
      <c r="E30280" s="31">
        <v>114867</v>
      </c>
      <c r="F30280">
        <v>1059</v>
      </c>
      <c r="G30280" s="31">
        <v>77</v>
      </c>
      <c r="H30280" s="31">
        <v>2</v>
      </c>
    </row>
    <row r="30281" spans="1:8">
      <c r="A30281" s="32">
        <v>44552</v>
      </c>
      <c r="B30281" s="1" t="s">
        <v>21</v>
      </c>
      <c r="C30281">
        <v>100615</v>
      </c>
      <c r="D30281">
        <v>1227477</v>
      </c>
      <c r="E30281" s="31">
        <v>99519</v>
      </c>
      <c r="F30281">
        <v>1028</v>
      </c>
      <c r="G30281" s="31">
        <v>57</v>
      </c>
      <c r="H30281" s="31">
        <v>0</v>
      </c>
    </row>
    <row r="30282" spans="1:8">
      <c r="A30282" s="32">
        <v>44552</v>
      </c>
      <c r="B30282" s="1" t="s">
        <v>22</v>
      </c>
      <c r="C30282">
        <v>382642</v>
      </c>
      <c r="D30282">
        <v>4138351</v>
      </c>
      <c r="E30282" s="31">
        <v>379173</v>
      </c>
      <c r="F30282">
        <v>3173</v>
      </c>
      <c r="G30282" s="31">
        <v>296</v>
      </c>
      <c r="H30282" s="31">
        <v>3</v>
      </c>
    </row>
    <row r="30283" spans="1:8">
      <c r="A30283" s="32">
        <v>44552</v>
      </c>
      <c r="B30283" s="1" t="s">
        <v>23</v>
      </c>
      <c r="C30283">
        <v>169597</v>
      </c>
      <c r="D30283">
        <v>1819784</v>
      </c>
      <c r="E30283" s="31">
        <v>168106</v>
      </c>
      <c r="F30283">
        <v>1318</v>
      </c>
      <c r="G30283" s="31">
        <v>173</v>
      </c>
      <c r="H30283" s="31">
        <v>1</v>
      </c>
    </row>
    <row r="30284" spans="1:8">
      <c r="A30284" s="32">
        <v>44552</v>
      </c>
      <c r="B30284" s="1" t="s">
        <v>24</v>
      </c>
      <c r="C30284">
        <v>8176</v>
      </c>
      <c r="D30284">
        <v>324962</v>
      </c>
      <c r="E30284" s="31">
        <v>8037</v>
      </c>
      <c r="F30284">
        <v>62</v>
      </c>
      <c r="G30284" s="31">
        <v>77</v>
      </c>
      <c r="H30284" s="31">
        <v>0</v>
      </c>
    </row>
    <row r="30285" spans="1:8">
      <c r="A30285" s="32">
        <v>44552</v>
      </c>
      <c r="B30285" s="1" t="s">
        <v>25</v>
      </c>
      <c r="C30285">
        <v>4868</v>
      </c>
      <c r="D30285">
        <v>131342</v>
      </c>
      <c r="E30285" s="31">
        <v>4816</v>
      </c>
      <c r="F30285">
        <v>52</v>
      </c>
      <c r="G30285" s="31">
        <v>0</v>
      </c>
      <c r="H30285" s="31">
        <v>0</v>
      </c>
    </row>
    <row r="30286" spans="1:8">
      <c r="A30286" s="32">
        <v>44552</v>
      </c>
      <c r="B30286" s="1" t="s">
        <v>26</v>
      </c>
      <c r="C30286">
        <v>8006</v>
      </c>
      <c r="D30286">
        <v>212815</v>
      </c>
      <c r="E30286" s="31">
        <v>7818</v>
      </c>
      <c r="F30286">
        <v>130</v>
      </c>
      <c r="G30286" s="31">
        <v>36</v>
      </c>
      <c r="H30286" s="31">
        <v>0</v>
      </c>
    </row>
    <row r="30287" spans="1:8">
      <c r="A30287" s="32">
        <v>44552</v>
      </c>
      <c r="B30287" s="1" t="s">
        <v>27</v>
      </c>
      <c r="C30287">
        <v>3115</v>
      </c>
      <c r="D30287">
        <v>126385</v>
      </c>
      <c r="E30287" s="31">
        <v>3077</v>
      </c>
      <c r="F30287">
        <v>38</v>
      </c>
      <c r="G30287" s="31">
        <v>0</v>
      </c>
      <c r="H30287" s="31">
        <v>0</v>
      </c>
    </row>
    <row r="30288" spans="1:8">
      <c r="A30288" s="32">
        <v>44552</v>
      </c>
      <c r="B30288" s="1" t="s">
        <v>28</v>
      </c>
      <c r="C30288">
        <v>5160</v>
      </c>
      <c r="D30288">
        <v>133350</v>
      </c>
      <c r="E30288" s="31">
        <v>5128</v>
      </c>
      <c r="F30288">
        <v>29</v>
      </c>
      <c r="G30288" s="31">
        <v>3</v>
      </c>
      <c r="H30288" s="31">
        <v>0</v>
      </c>
    </row>
    <row r="30289" spans="1:8">
      <c r="A30289" s="32">
        <v>44552</v>
      </c>
      <c r="B30289" s="1" t="s">
        <v>29</v>
      </c>
      <c r="C30289">
        <v>8914</v>
      </c>
      <c r="D30289">
        <v>364993</v>
      </c>
      <c r="E30289" s="31">
        <v>8858</v>
      </c>
      <c r="F30289">
        <v>97</v>
      </c>
      <c r="G30289" s="31">
        <v>15</v>
      </c>
      <c r="H30289" s="31">
        <v>1</v>
      </c>
    </row>
    <row r="30290" spans="1:8">
      <c r="A30290" s="32">
        <v>44552</v>
      </c>
      <c r="B30290" s="1" t="s">
        <v>30</v>
      </c>
      <c r="C30290">
        <v>19276</v>
      </c>
      <c r="D30290">
        <v>469259</v>
      </c>
      <c r="E30290" s="31">
        <v>19050</v>
      </c>
      <c r="F30290">
        <v>219</v>
      </c>
      <c r="G30290" s="31">
        <v>7</v>
      </c>
      <c r="H30290" s="31">
        <v>0</v>
      </c>
    </row>
    <row r="30291" spans="1:8">
      <c r="A30291" s="32">
        <v>44552</v>
      </c>
      <c r="B30291" s="1" t="s">
        <v>31</v>
      </c>
      <c r="C30291">
        <v>26880</v>
      </c>
      <c r="D30291">
        <v>722716</v>
      </c>
      <c r="E30291" s="31">
        <v>26645</v>
      </c>
      <c r="F30291">
        <v>209</v>
      </c>
      <c r="G30291" s="31">
        <v>23</v>
      </c>
      <c r="H30291" s="31">
        <v>0</v>
      </c>
    </row>
    <row r="30292" spans="1:8">
      <c r="A30292" s="32">
        <v>44552</v>
      </c>
      <c r="B30292" s="1" t="s">
        <v>32</v>
      </c>
      <c r="C30292">
        <v>106708</v>
      </c>
      <c r="D30292">
        <v>1502145</v>
      </c>
      <c r="E30292" s="31">
        <v>105502</v>
      </c>
      <c r="F30292">
        <v>1161</v>
      </c>
      <c r="G30292" s="31">
        <v>45</v>
      </c>
      <c r="H30292" s="31">
        <v>0</v>
      </c>
    </row>
    <row r="30293" spans="1:8">
      <c r="A30293" s="32">
        <v>44552</v>
      </c>
      <c r="B30293" s="1" t="s">
        <v>33</v>
      </c>
      <c r="C30293">
        <v>14818</v>
      </c>
      <c r="D30293">
        <v>268101</v>
      </c>
      <c r="E30293" s="31">
        <v>14981</v>
      </c>
      <c r="F30293">
        <v>163</v>
      </c>
      <c r="G30293" s="31">
        <v>1</v>
      </c>
      <c r="H30293" s="31">
        <v>0</v>
      </c>
    </row>
    <row r="30294" spans="1:8">
      <c r="A30294" s="32">
        <v>44552</v>
      </c>
      <c r="B30294" s="1" t="s">
        <v>34</v>
      </c>
      <c r="C30294">
        <v>12460</v>
      </c>
      <c r="D30294">
        <v>293655</v>
      </c>
      <c r="E30294" s="31">
        <v>12336</v>
      </c>
      <c r="F30294">
        <v>104</v>
      </c>
      <c r="G30294" s="31">
        <v>20</v>
      </c>
      <c r="H30294" s="31">
        <v>0</v>
      </c>
    </row>
    <row r="30295" spans="1:8">
      <c r="A30295" s="32">
        <v>44552</v>
      </c>
      <c r="B30295" s="1" t="s">
        <v>35</v>
      </c>
      <c r="C30295">
        <v>36051</v>
      </c>
      <c r="D30295">
        <v>468168</v>
      </c>
      <c r="E30295" s="31">
        <v>35715</v>
      </c>
      <c r="F30295">
        <v>292</v>
      </c>
      <c r="G30295" s="31">
        <v>33</v>
      </c>
      <c r="H30295" s="31">
        <v>2</v>
      </c>
    </row>
    <row r="30296" spans="1:8">
      <c r="A30296" s="32">
        <v>44552</v>
      </c>
      <c r="B30296" s="1" t="s">
        <v>36</v>
      </c>
      <c r="C30296">
        <v>203426</v>
      </c>
      <c r="D30296">
        <v>4196885</v>
      </c>
      <c r="E30296" s="31">
        <v>200231</v>
      </c>
      <c r="F30296">
        <v>3064</v>
      </c>
      <c r="G30296" s="31">
        <v>131</v>
      </c>
      <c r="H30296" s="31">
        <v>10</v>
      </c>
    </row>
    <row r="30297" spans="1:8">
      <c r="A30297" s="32">
        <v>44552</v>
      </c>
      <c r="B30297" s="1" t="s">
        <v>37</v>
      </c>
      <c r="C30297">
        <v>78792</v>
      </c>
      <c r="D30297">
        <v>855751</v>
      </c>
      <c r="E30297" s="31">
        <v>77323</v>
      </c>
      <c r="F30297">
        <v>1398</v>
      </c>
      <c r="G30297" s="31">
        <v>71</v>
      </c>
      <c r="H30297" s="31">
        <v>2</v>
      </c>
    </row>
    <row r="30298" spans="1:8">
      <c r="A30298" s="32">
        <v>44552</v>
      </c>
      <c r="B30298" s="1" t="s">
        <v>38</v>
      </c>
      <c r="C30298">
        <v>15938</v>
      </c>
      <c r="D30298">
        <v>280858</v>
      </c>
      <c r="E30298" s="31">
        <v>15787</v>
      </c>
      <c r="F30298">
        <v>149</v>
      </c>
      <c r="G30298" s="31">
        <v>2</v>
      </c>
      <c r="H30298" s="31">
        <v>0</v>
      </c>
    </row>
    <row r="30299" spans="1:8">
      <c r="A30299" s="32">
        <v>44552</v>
      </c>
      <c r="B30299" s="1" t="s">
        <v>39</v>
      </c>
      <c r="C30299">
        <v>5303</v>
      </c>
      <c r="D30299">
        <v>68201</v>
      </c>
      <c r="E30299" s="31">
        <v>5136</v>
      </c>
      <c r="F30299">
        <v>62</v>
      </c>
      <c r="G30299" s="31">
        <v>0</v>
      </c>
      <c r="H30299" s="31">
        <v>0</v>
      </c>
    </row>
    <row r="30300" spans="1:8">
      <c r="A30300" s="32">
        <v>44552</v>
      </c>
      <c r="B30300" s="1" t="s">
        <v>40</v>
      </c>
      <c r="C30300">
        <v>1669</v>
      </c>
      <c r="D30300">
        <v>167995</v>
      </c>
      <c r="E30300" s="31">
        <v>1639</v>
      </c>
      <c r="F30300">
        <v>5</v>
      </c>
      <c r="G30300" s="31">
        <v>0</v>
      </c>
      <c r="H30300" s="31">
        <v>0</v>
      </c>
    </row>
    <row r="30301" spans="1:8">
      <c r="A30301" s="32">
        <v>44552</v>
      </c>
      <c r="B30301" s="1" t="s">
        <v>41</v>
      </c>
      <c r="C30301">
        <v>1733</v>
      </c>
      <c r="D30301">
        <v>63489</v>
      </c>
      <c r="E30301" s="31">
        <v>1728</v>
      </c>
      <c r="F30301">
        <v>5</v>
      </c>
      <c r="G30301" s="31">
        <v>0</v>
      </c>
      <c r="H30301" s="31">
        <v>0</v>
      </c>
    </row>
    <row r="30302" spans="1:8">
      <c r="A30302" s="32">
        <v>44552</v>
      </c>
      <c r="B30302" s="1" t="s">
        <v>42</v>
      </c>
      <c r="C30302">
        <v>15553</v>
      </c>
      <c r="D30302">
        <v>310392</v>
      </c>
      <c r="E30302" s="31">
        <v>15406</v>
      </c>
      <c r="F30302">
        <v>136</v>
      </c>
      <c r="G30302" s="31">
        <v>9</v>
      </c>
      <c r="H30302" s="31">
        <v>1</v>
      </c>
    </row>
    <row r="30303" spans="1:8">
      <c r="A30303" s="32">
        <v>44552</v>
      </c>
      <c r="B30303" s="1" t="s">
        <v>43</v>
      </c>
      <c r="C30303">
        <v>22175</v>
      </c>
      <c r="D30303">
        <v>981736</v>
      </c>
      <c r="E30303" s="31">
        <v>21973</v>
      </c>
      <c r="F30303">
        <v>202</v>
      </c>
      <c r="G30303" s="31">
        <v>0</v>
      </c>
      <c r="H30303" s="31">
        <v>0</v>
      </c>
    </row>
    <row r="30304" spans="1:8">
      <c r="A30304" s="32">
        <v>44552</v>
      </c>
      <c r="B30304" s="1" t="s">
        <v>44</v>
      </c>
      <c r="C30304">
        <v>5799</v>
      </c>
      <c r="D30304">
        <v>213348</v>
      </c>
      <c r="E30304" s="31">
        <v>5699</v>
      </c>
      <c r="F30304">
        <v>93</v>
      </c>
      <c r="G30304" s="31">
        <v>7</v>
      </c>
      <c r="H30304" s="31">
        <v>0</v>
      </c>
    </row>
    <row r="30305" spans="1:8">
      <c r="A30305" s="32">
        <v>44552</v>
      </c>
      <c r="B30305" s="1" t="s">
        <v>45</v>
      </c>
      <c r="C30305">
        <v>3291</v>
      </c>
      <c r="D30305">
        <v>116098</v>
      </c>
      <c r="E30305" s="31">
        <v>3225</v>
      </c>
      <c r="F30305">
        <v>66</v>
      </c>
      <c r="G30305" s="31">
        <v>0</v>
      </c>
      <c r="H30305" s="31">
        <v>0</v>
      </c>
    </row>
    <row r="30306" spans="1:8">
      <c r="A30306" s="32">
        <v>44552</v>
      </c>
      <c r="B30306" s="1" t="s">
        <v>46</v>
      </c>
      <c r="C30306">
        <v>4705</v>
      </c>
      <c r="D30306">
        <v>144454</v>
      </c>
      <c r="E30306" s="31">
        <v>4666</v>
      </c>
      <c r="F30306">
        <v>38</v>
      </c>
      <c r="G30306" s="31">
        <v>0</v>
      </c>
      <c r="H30306" s="31">
        <v>0</v>
      </c>
    </row>
    <row r="30307" spans="1:8">
      <c r="A30307" s="32">
        <v>44552</v>
      </c>
      <c r="B30307" s="1" t="s">
        <v>47</v>
      </c>
      <c r="C30307">
        <v>5412</v>
      </c>
      <c r="D30307">
        <v>172233</v>
      </c>
      <c r="E30307" s="31">
        <v>5330</v>
      </c>
      <c r="F30307">
        <v>82</v>
      </c>
      <c r="G30307" s="31">
        <v>0</v>
      </c>
      <c r="H30307" s="31">
        <v>0</v>
      </c>
    </row>
    <row r="30308" spans="1:8">
      <c r="A30308" s="32">
        <v>44552</v>
      </c>
      <c r="B30308" s="1" t="s">
        <v>48</v>
      </c>
      <c r="C30308">
        <v>4167</v>
      </c>
      <c r="D30308">
        <v>105447</v>
      </c>
      <c r="E30308" s="31">
        <v>4134</v>
      </c>
      <c r="F30308">
        <v>33</v>
      </c>
      <c r="G30308" s="31">
        <v>0</v>
      </c>
      <c r="H30308" s="31">
        <v>0</v>
      </c>
    </row>
    <row r="30309" spans="1:8">
      <c r="A30309" s="32">
        <v>44552</v>
      </c>
      <c r="B30309" s="1" t="s">
        <v>49</v>
      </c>
      <c r="C30309">
        <v>74703</v>
      </c>
      <c r="D30309">
        <v>1420225</v>
      </c>
      <c r="E30309" s="31">
        <v>74039</v>
      </c>
      <c r="F30309">
        <v>625</v>
      </c>
      <c r="G30309" s="31">
        <v>28</v>
      </c>
      <c r="H30309" s="31">
        <v>3</v>
      </c>
    </row>
    <row r="30310" spans="1:8">
      <c r="A30310" s="32">
        <v>44552</v>
      </c>
      <c r="B30310" s="1" t="s">
        <v>50</v>
      </c>
      <c r="C30310">
        <v>5866</v>
      </c>
      <c r="D30310">
        <v>119802</v>
      </c>
      <c r="E30310" s="31">
        <v>5891</v>
      </c>
      <c r="F30310">
        <v>30</v>
      </c>
      <c r="G30310" s="31">
        <v>0</v>
      </c>
      <c r="H30310" s="31">
        <v>0</v>
      </c>
    </row>
    <row r="30311" spans="1:8">
      <c r="A30311" s="32">
        <v>44552</v>
      </c>
      <c r="B30311" s="1" t="s">
        <v>51</v>
      </c>
      <c r="C30311">
        <v>6120</v>
      </c>
      <c r="D30311">
        <v>202483</v>
      </c>
      <c r="E30311" s="31">
        <v>6046</v>
      </c>
      <c r="F30311">
        <v>73</v>
      </c>
      <c r="G30311" s="31">
        <v>1</v>
      </c>
      <c r="H30311" s="31">
        <v>0</v>
      </c>
    </row>
    <row r="30312" spans="1:8">
      <c r="A30312" s="32">
        <v>44552</v>
      </c>
      <c r="B30312" s="1" t="s">
        <v>52</v>
      </c>
      <c r="C30312">
        <v>14395</v>
      </c>
      <c r="D30312">
        <v>124829</v>
      </c>
      <c r="E30312" s="31">
        <v>14259</v>
      </c>
      <c r="F30312">
        <v>136</v>
      </c>
      <c r="G30312" s="31">
        <v>0</v>
      </c>
      <c r="H30312" s="31">
        <v>0</v>
      </c>
    </row>
    <row r="30313" spans="1:8">
      <c r="A30313" s="32">
        <v>44552</v>
      </c>
      <c r="B30313" s="1" t="s">
        <v>53</v>
      </c>
      <c r="C30313">
        <v>8187</v>
      </c>
      <c r="D30313">
        <v>304191</v>
      </c>
      <c r="E30313" s="31">
        <v>8103</v>
      </c>
      <c r="F30313">
        <v>84</v>
      </c>
      <c r="G30313" s="31">
        <v>0</v>
      </c>
      <c r="H30313" s="31">
        <v>0</v>
      </c>
    </row>
    <row r="30314" spans="1:8">
      <c r="A30314" s="32">
        <v>44552</v>
      </c>
      <c r="B30314" s="1" t="s">
        <v>54</v>
      </c>
      <c r="C30314">
        <v>6153</v>
      </c>
      <c r="D30314">
        <v>73141</v>
      </c>
      <c r="E30314" s="31">
        <v>6096</v>
      </c>
      <c r="F30314">
        <v>41</v>
      </c>
      <c r="G30314" s="31">
        <v>0</v>
      </c>
      <c r="H30314" s="31">
        <v>0</v>
      </c>
    </row>
    <row r="30315" spans="1:8">
      <c r="A30315" s="32">
        <v>44552</v>
      </c>
      <c r="B30315" s="1" t="s">
        <v>55</v>
      </c>
      <c r="C30315">
        <v>9115</v>
      </c>
      <c r="D30315">
        <v>176252</v>
      </c>
      <c r="E30315" s="31">
        <v>9037</v>
      </c>
      <c r="F30315">
        <v>66</v>
      </c>
      <c r="G30315" s="31">
        <v>12</v>
      </c>
      <c r="H30315" s="31">
        <v>0</v>
      </c>
    </row>
    <row r="30316" spans="1:8">
      <c r="A30316" s="32">
        <v>44552</v>
      </c>
      <c r="B30316" s="1" t="s">
        <v>56</v>
      </c>
      <c r="C30316">
        <v>50399</v>
      </c>
      <c r="D30316">
        <v>434235</v>
      </c>
      <c r="E30316" s="31">
        <v>49958</v>
      </c>
      <c r="F30316">
        <v>398</v>
      </c>
      <c r="G30316" s="31">
        <v>43</v>
      </c>
      <c r="H30316" s="31">
        <v>1</v>
      </c>
    </row>
    <row r="30317" spans="1:8">
      <c r="A30317" s="32">
        <v>44553</v>
      </c>
      <c r="B30317" s="1" t="s">
        <v>7</v>
      </c>
      <c r="C30317">
        <v>61335</v>
      </c>
      <c r="D30317">
        <v>1262348</v>
      </c>
      <c r="E30317" s="31">
        <v>59729</v>
      </c>
      <c r="F30317">
        <v>1474</v>
      </c>
      <c r="G30317" s="31">
        <v>108</v>
      </c>
      <c r="H30317" s="31">
        <v>0</v>
      </c>
    </row>
    <row r="30318" spans="1:8">
      <c r="A30318" s="32">
        <v>44553</v>
      </c>
      <c r="B30318" s="1" t="s">
        <v>11</v>
      </c>
      <c r="C30318">
        <v>5901</v>
      </c>
      <c r="D30318">
        <v>104010</v>
      </c>
      <c r="E30318" s="31">
        <v>5863</v>
      </c>
      <c r="F30318">
        <v>38</v>
      </c>
      <c r="G30318" s="31">
        <v>0</v>
      </c>
      <c r="H30318" s="31">
        <v>0</v>
      </c>
    </row>
    <row r="30319" spans="1:8">
      <c r="A30319" s="32">
        <v>44553</v>
      </c>
      <c r="B30319" s="1" t="s">
        <v>12</v>
      </c>
      <c r="C30319">
        <v>3487</v>
      </c>
      <c r="D30319">
        <v>135500</v>
      </c>
      <c r="E30319" s="31">
        <v>3434</v>
      </c>
      <c r="F30319">
        <v>53</v>
      </c>
      <c r="G30319" s="31">
        <v>0</v>
      </c>
      <c r="H30319" s="31">
        <v>0</v>
      </c>
    </row>
    <row r="30320" spans="1:8">
      <c r="A30320" s="32">
        <v>44553</v>
      </c>
      <c r="B30320" s="1" t="s">
        <v>13</v>
      </c>
      <c r="C30320">
        <v>16289</v>
      </c>
      <c r="D30320">
        <v>264222</v>
      </c>
      <c r="E30320" s="31">
        <v>16168</v>
      </c>
      <c r="F30320">
        <v>118</v>
      </c>
      <c r="G30320" s="31">
        <v>3</v>
      </c>
      <c r="H30320" s="31">
        <v>0</v>
      </c>
    </row>
    <row r="30321" spans="1:8">
      <c r="A30321" s="32">
        <v>44553</v>
      </c>
      <c r="B30321" s="1" t="s">
        <v>14</v>
      </c>
      <c r="C30321">
        <v>1934</v>
      </c>
      <c r="D30321">
        <v>27617</v>
      </c>
      <c r="E30321" s="31">
        <v>1907</v>
      </c>
      <c r="F30321">
        <v>27</v>
      </c>
      <c r="G30321" s="31">
        <v>0</v>
      </c>
      <c r="H30321" s="31">
        <v>0</v>
      </c>
    </row>
    <row r="30322" spans="1:8">
      <c r="A30322" s="32">
        <v>44553</v>
      </c>
      <c r="B30322" s="1" t="s">
        <v>15</v>
      </c>
      <c r="C30322">
        <v>3606</v>
      </c>
      <c r="D30322">
        <v>114522</v>
      </c>
      <c r="E30322" s="31">
        <v>3548</v>
      </c>
      <c r="F30322">
        <v>56</v>
      </c>
      <c r="G30322" s="31">
        <v>2</v>
      </c>
      <c r="H30322" s="31">
        <v>0</v>
      </c>
    </row>
    <row r="30323" spans="1:8">
      <c r="A30323" s="32">
        <v>44553</v>
      </c>
      <c r="B30323" s="1" t="s">
        <v>16</v>
      </c>
      <c r="C30323">
        <v>9495</v>
      </c>
      <c r="D30323">
        <v>468494</v>
      </c>
      <c r="E30323" s="31">
        <v>9319</v>
      </c>
      <c r="F30323">
        <v>176</v>
      </c>
      <c r="G30323" s="31">
        <v>0</v>
      </c>
      <c r="H30323" s="31">
        <v>0</v>
      </c>
    </row>
    <row r="30324" spans="1:8">
      <c r="A30324" s="32">
        <v>44553</v>
      </c>
      <c r="B30324" s="1" t="s">
        <v>17</v>
      </c>
      <c r="C30324">
        <v>24477</v>
      </c>
      <c r="D30324">
        <v>40574</v>
      </c>
      <c r="E30324" s="31">
        <v>24244</v>
      </c>
      <c r="F30324">
        <v>220</v>
      </c>
      <c r="G30324" s="31">
        <v>13</v>
      </c>
      <c r="H30324" s="31">
        <v>1</v>
      </c>
    </row>
    <row r="30325" spans="1:8">
      <c r="A30325" s="32">
        <v>44553</v>
      </c>
      <c r="B30325" s="1" t="s">
        <v>18</v>
      </c>
      <c r="C30325">
        <v>15535</v>
      </c>
      <c r="D30325">
        <v>525391</v>
      </c>
      <c r="E30325" s="31">
        <v>15388</v>
      </c>
      <c r="F30325">
        <v>117</v>
      </c>
      <c r="G30325" s="31">
        <v>30</v>
      </c>
      <c r="H30325" s="31">
        <v>0</v>
      </c>
    </row>
    <row r="30326" spans="1:8">
      <c r="A30326" s="32">
        <v>44553</v>
      </c>
      <c r="B30326" s="1" t="s">
        <v>19</v>
      </c>
      <c r="C30326">
        <v>17244</v>
      </c>
      <c r="D30326">
        <v>351708</v>
      </c>
      <c r="E30326" s="31">
        <v>16882</v>
      </c>
      <c r="F30326">
        <v>176</v>
      </c>
      <c r="G30326" s="31">
        <v>186</v>
      </c>
      <c r="H30326" s="31">
        <v>1</v>
      </c>
    </row>
    <row r="30327" spans="1:8">
      <c r="A30327" s="32">
        <v>44553</v>
      </c>
      <c r="B30327" s="1" t="s">
        <v>20</v>
      </c>
      <c r="C30327">
        <v>116006</v>
      </c>
      <c r="D30327">
        <v>1639637</v>
      </c>
      <c r="E30327" s="31">
        <v>114880</v>
      </c>
      <c r="F30327">
        <v>1059</v>
      </c>
      <c r="G30327" s="31">
        <v>67</v>
      </c>
      <c r="H30327" s="31">
        <v>2</v>
      </c>
    </row>
    <row r="30328" spans="1:8">
      <c r="A30328" s="32">
        <v>44553</v>
      </c>
      <c r="B30328" s="1" t="s">
        <v>21</v>
      </c>
      <c r="C30328">
        <v>100622</v>
      </c>
      <c r="D30328">
        <v>1228220</v>
      </c>
      <c r="E30328" s="31">
        <v>99527</v>
      </c>
      <c r="F30328">
        <v>1028</v>
      </c>
      <c r="G30328" s="31">
        <v>60</v>
      </c>
      <c r="H30328" s="31">
        <v>0</v>
      </c>
    </row>
    <row r="30329" spans="1:8">
      <c r="A30329" s="32">
        <v>44553</v>
      </c>
      <c r="B30329" s="1" t="s">
        <v>22</v>
      </c>
      <c r="C30329">
        <v>382679</v>
      </c>
      <c r="D30329">
        <v>4145473</v>
      </c>
      <c r="E30329" s="31">
        <v>379191</v>
      </c>
      <c r="F30329">
        <v>3173</v>
      </c>
      <c r="G30329" s="31">
        <v>315</v>
      </c>
      <c r="H30329" s="31">
        <v>2</v>
      </c>
    </row>
    <row r="30330" spans="1:8">
      <c r="A30330" s="32">
        <v>44553</v>
      </c>
      <c r="B30330" s="1" t="s">
        <v>23</v>
      </c>
      <c r="C30330">
        <v>169634</v>
      </c>
      <c r="D30330">
        <v>1823059</v>
      </c>
      <c r="E30330" s="31">
        <v>168128</v>
      </c>
      <c r="F30330">
        <v>1319</v>
      </c>
      <c r="G30330" s="31">
        <v>187</v>
      </c>
      <c r="H30330" s="31">
        <v>0</v>
      </c>
    </row>
    <row r="30331" spans="1:8">
      <c r="A30331" s="32">
        <v>44553</v>
      </c>
      <c r="B30331" s="1" t="s">
        <v>24</v>
      </c>
      <c r="C30331">
        <v>8177</v>
      </c>
      <c r="D30331">
        <v>325581</v>
      </c>
      <c r="E30331" s="31">
        <v>8044</v>
      </c>
      <c r="F30331">
        <v>62</v>
      </c>
      <c r="G30331" s="31">
        <v>71</v>
      </c>
      <c r="H30331" s="31">
        <v>0</v>
      </c>
    </row>
    <row r="30332" spans="1:8">
      <c r="A30332" s="32">
        <v>44553</v>
      </c>
      <c r="B30332" s="1" t="s">
        <v>25</v>
      </c>
      <c r="C30332">
        <v>4869</v>
      </c>
      <c r="D30332">
        <v>131580</v>
      </c>
      <c r="E30332" s="31">
        <v>4816</v>
      </c>
      <c r="F30332">
        <v>52</v>
      </c>
      <c r="G30332" s="31">
        <v>1</v>
      </c>
      <c r="H30332" s="31">
        <v>0</v>
      </c>
    </row>
    <row r="30333" spans="1:8">
      <c r="A30333" s="32">
        <v>44553</v>
      </c>
      <c r="B30333" s="1" t="s">
        <v>26</v>
      </c>
      <c r="C30333">
        <v>8008</v>
      </c>
      <c r="D30333">
        <v>213192</v>
      </c>
      <c r="E30333" s="31">
        <v>7818</v>
      </c>
      <c r="F30333">
        <v>131</v>
      </c>
      <c r="G30333" s="31">
        <v>37</v>
      </c>
      <c r="H30333" s="31">
        <v>0</v>
      </c>
    </row>
    <row r="30334" spans="1:8">
      <c r="A30334" s="32">
        <v>44553</v>
      </c>
      <c r="B30334" s="1" t="s">
        <v>27</v>
      </c>
      <c r="C30334">
        <v>3115</v>
      </c>
      <c r="D30334">
        <v>126436</v>
      </c>
      <c r="E30334" s="31">
        <v>3077</v>
      </c>
      <c r="F30334">
        <v>38</v>
      </c>
      <c r="G30334" s="31">
        <v>0</v>
      </c>
      <c r="H30334" s="31">
        <v>0</v>
      </c>
    </row>
    <row r="30335" spans="1:8">
      <c r="A30335" s="32">
        <v>44553</v>
      </c>
      <c r="B30335" s="1" t="s">
        <v>28</v>
      </c>
      <c r="C30335">
        <v>5160</v>
      </c>
      <c r="D30335">
        <v>133350</v>
      </c>
      <c r="E30335" s="31">
        <v>5129</v>
      </c>
      <c r="F30335">
        <v>29</v>
      </c>
      <c r="G30335" s="31">
        <v>2</v>
      </c>
      <c r="H30335" s="31">
        <v>0</v>
      </c>
    </row>
    <row r="30336" spans="1:8">
      <c r="A30336" s="32">
        <v>44553</v>
      </c>
      <c r="B30336" s="1" t="s">
        <v>29</v>
      </c>
      <c r="C30336">
        <v>8917</v>
      </c>
      <c r="D30336">
        <v>365560</v>
      </c>
      <c r="E30336" s="31">
        <v>8860</v>
      </c>
      <c r="F30336">
        <v>97</v>
      </c>
      <c r="G30336" s="31">
        <v>16</v>
      </c>
      <c r="H30336" s="31">
        <v>1</v>
      </c>
    </row>
    <row r="30337" spans="1:8">
      <c r="A30337" s="32">
        <v>44553</v>
      </c>
      <c r="B30337" s="1" t="s">
        <v>30</v>
      </c>
      <c r="C30337">
        <v>19276</v>
      </c>
      <c r="D30337">
        <v>470538</v>
      </c>
      <c r="E30337" s="31">
        <v>19051</v>
      </c>
      <c r="F30337">
        <v>219</v>
      </c>
      <c r="G30337" s="31">
        <v>6</v>
      </c>
      <c r="H30337" s="31">
        <v>0</v>
      </c>
    </row>
    <row r="30338" spans="1:8">
      <c r="A30338" s="32">
        <v>44553</v>
      </c>
      <c r="B30338" s="1" t="s">
        <v>31</v>
      </c>
      <c r="C30338">
        <v>26880</v>
      </c>
      <c r="D30338">
        <v>724143</v>
      </c>
      <c r="E30338" s="31">
        <v>26656</v>
      </c>
      <c r="F30338">
        <v>209</v>
      </c>
      <c r="G30338" s="31">
        <v>23</v>
      </c>
      <c r="H30338" s="31">
        <v>0</v>
      </c>
    </row>
    <row r="30339" spans="1:8">
      <c r="A30339" s="32">
        <v>44553</v>
      </c>
      <c r="B30339" s="1" t="s">
        <v>32</v>
      </c>
      <c r="C30339">
        <v>106710</v>
      </c>
      <c r="D30339">
        <v>1505050</v>
      </c>
      <c r="E30339" s="31">
        <v>105509</v>
      </c>
      <c r="F30339">
        <v>1161</v>
      </c>
      <c r="G30339" s="31">
        <v>40</v>
      </c>
      <c r="H30339" s="31">
        <v>0</v>
      </c>
    </row>
    <row r="30340" spans="1:8">
      <c r="A30340" s="32">
        <v>44553</v>
      </c>
      <c r="B30340" s="1" t="s">
        <v>33</v>
      </c>
      <c r="C30340">
        <v>14818</v>
      </c>
      <c r="D30340">
        <v>268101</v>
      </c>
      <c r="E30340" s="31">
        <v>14981</v>
      </c>
      <c r="F30340">
        <v>163</v>
      </c>
      <c r="G30340" s="31">
        <v>1</v>
      </c>
      <c r="H30340" s="31">
        <v>0</v>
      </c>
    </row>
    <row r="30341" spans="1:8">
      <c r="A30341" s="32">
        <v>44553</v>
      </c>
      <c r="B30341" s="1" t="s">
        <v>34</v>
      </c>
      <c r="C30341">
        <v>12464</v>
      </c>
      <c r="D30341">
        <v>294751</v>
      </c>
      <c r="E30341" s="31">
        <v>12336</v>
      </c>
      <c r="F30341">
        <v>104</v>
      </c>
      <c r="G30341" s="31">
        <v>24</v>
      </c>
      <c r="H30341" s="31">
        <v>0</v>
      </c>
    </row>
    <row r="30342" spans="1:8">
      <c r="A30342" s="32">
        <v>44553</v>
      </c>
      <c r="B30342" s="1" t="s">
        <v>35</v>
      </c>
      <c r="C30342">
        <v>36061</v>
      </c>
      <c r="D30342">
        <v>468976</v>
      </c>
      <c r="E30342" s="31">
        <v>35716</v>
      </c>
      <c r="F30342">
        <v>292</v>
      </c>
      <c r="G30342" s="31">
        <v>43</v>
      </c>
      <c r="H30342" s="31">
        <v>2</v>
      </c>
    </row>
    <row r="30343" spans="1:8">
      <c r="A30343" s="32">
        <v>44553</v>
      </c>
      <c r="B30343" s="1" t="s">
        <v>36</v>
      </c>
      <c r="C30343">
        <v>203459</v>
      </c>
      <c r="D30343">
        <v>4203979</v>
      </c>
      <c r="E30343" s="31">
        <v>200239</v>
      </c>
      <c r="F30343">
        <v>3064</v>
      </c>
      <c r="G30343" s="31">
        <v>156</v>
      </c>
      <c r="H30343" s="31">
        <v>19</v>
      </c>
    </row>
    <row r="30344" spans="1:8">
      <c r="A30344" s="32">
        <v>44553</v>
      </c>
      <c r="B30344" s="1" t="s">
        <v>37</v>
      </c>
      <c r="C30344">
        <v>78800</v>
      </c>
      <c r="D30344">
        <v>857823</v>
      </c>
      <c r="E30344" s="31">
        <v>77332</v>
      </c>
      <c r="F30344">
        <v>1398</v>
      </c>
      <c r="G30344" s="31">
        <v>70</v>
      </c>
      <c r="H30344" s="31">
        <v>2</v>
      </c>
    </row>
    <row r="30345" spans="1:8">
      <c r="A30345" s="32">
        <v>44553</v>
      </c>
      <c r="B30345" s="1" t="s">
        <v>38</v>
      </c>
      <c r="C30345">
        <v>15939</v>
      </c>
      <c r="D30345">
        <v>281264</v>
      </c>
      <c r="E30345" s="31">
        <v>15787</v>
      </c>
      <c r="F30345">
        <v>149</v>
      </c>
      <c r="G30345" s="31">
        <v>3</v>
      </c>
      <c r="H30345" s="31">
        <v>0</v>
      </c>
    </row>
    <row r="30346" spans="1:8">
      <c r="A30346" s="32">
        <v>44553</v>
      </c>
      <c r="B30346" s="1" t="s">
        <v>39</v>
      </c>
      <c r="C30346">
        <v>5303</v>
      </c>
      <c r="D30346">
        <v>68312</v>
      </c>
      <c r="E30346" s="31">
        <v>5136</v>
      </c>
      <c r="F30346">
        <v>62</v>
      </c>
      <c r="G30346" s="31">
        <v>0</v>
      </c>
      <c r="H30346" s="31">
        <v>0</v>
      </c>
    </row>
    <row r="30347" spans="1:8">
      <c r="A30347" s="32">
        <v>44553</v>
      </c>
      <c r="B30347" s="1" t="s">
        <v>40</v>
      </c>
      <c r="C30347">
        <v>1669</v>
      </c>
      <c r="D30347">
        <v>168266</v>
      </c>
      <c r="E30347" s="31">
        <v>1639</v>
      </c>
      <c r="F30347">
        <v>5</v>
      </c>
      <c r="G30347" s="31">
        <v>0</v>
      </c>
      <c r="H30347" s="31">
        <v>0</v>
      </c>
    </row>
    <row r="30348" spans="1:8">
      <c r="A30348" s="32">
        <v>44553</v>
      </c>
      <c r="B30348" s="1" t="s">
        <v>41</v>
      </c>
      <c r="C30348">
        <v>1733</v>
      </c>
      <c r="D30348">
        <v>64047</v>
      </c>
      <c r="E30348" s="31">
        <v>1728</v>
      </c>
      <c r="F30348">
        <v>5</v>
      </c>
      <c r="G30348" s="31">
        <v>0</v>
      </c>
      <c r="H30348" s="31">
        <v>0</v>
      </c>
    </row>
    <row r="30349" spans="1:8">
      <c r="A30349" s="32">
        <v>44553</v>
      </c>
      <c r="B30349" s="1" t="s">
        <v>42</v>
      </c>
      <c r="C30349">
        <v>15554</v>
      </c>
      <c r="D30349">
        <v>310392</v>
      </c>
      <c r="E30349" s="31">
        <v>15406</v>
      </c>
      <c r="F30349">
        <v>136</v>
      </c>
      <c r="G30349" s="31">
        <v>9</v>
      </c>
      <c r="H30349" s="31">
        <v>1</v>
      </c>
    </row>
    <row r="30350" spans="1:8">
      <c r="A30350" s="32">
        <v>44553</v>
      </c>
      <c r="B30350" s="1" t="s">
        <v>43</v>
      </c>
      <c r="C30350">
        <v>22177</v>
      </c>
      <c r="D30350">
        <v>981919</v>
      </c>
      <c r="E30350" s="31">
        <v>21973</v>
      </c>
      <c r="F30350">
        <v>202</v>
      </c>
      <c r="G30350" s="31">
        <v>2</v>
      </c>
      <c r="H30350" s="31">
        <v>0</v>
      </c>
    </row>
    <row r="30351" spans="1:8">
      <c r="A30351" s="32">
        <v>44553</v>
      </c>
      <c r="B30351" s="1" t="s">
        <v>44</v>
      </c>
      <c r="C30351">
        <v>5800</v>
      </c>
      <c r="D30351">
        <v>213348</v>
      </c>
      <c r="E30351" s="31">
        <v>5699</v>
      </c>
      <c r="F30351">
        <v>93</v>
      </c>
      <c r="G30351" s="31">
        <v>8</v>
      </c>
      <c r="H30351" s="31">
        <v>0</v>
      </c>
    </row>
    <row r="30352" spans="1:8">
      <c r="A30352" s="32">
        <v>44553</v>
      </c>
      <c r="B30352" s="1" t="s">
        <v>45</v>
      </c>
      <c r="C30352">
        <v>3291</v>
      </c>
      <c r="D30352">
        <v>116301</v>
      </c>
      <c r="E30352" s="31">
        <v>3225</v>
      </c>
      <c r="F30352">
        <v>66</v>
      </c>
      <c r="G30352" s="31">
        <v>0</v>
      </c>
      <c r="H30352" s="31">
        <v>0</v>
      </c>
    </row>
    <row r="30353" spans="1:8">
      <c r="A30353" s="32">
        <v>44553</v>
      </c>
      <c r="B30353" s="1" t="s">
        <v>46</v>
      </c>
      <c r="C30353">
        <v>4705</v>
      </c>
      <c r="D30353">
        <v>144772</v>
      </c>
      <c r="E30353" s="31">
        <v>4666</v>
      </c>
      <c r="F30353">
        <v>38</v>
      </c>
      <c r="G30353" s="31">
        <v>0</v>
      </c>
      <c r="H30353" s="31">
        <v>0</v>
      </c>
    </row>
    <row r="30354" spans="1:8">
      <c r="A30354" s="32">
        <v>44553</v>
      </c>
      <c r="B30354" s="1" t="s">
        <v>47</v>
      </c>
      <c r="C30354">
        <v>5412</v>
      </c>
      <c r="D30354">
        <v>172234</v>
      </c>
      <c r="E30354" s="31">
        <v>5330</v>
      </c>
      <c r="F30354">
        <v>82</v>
      </c>
      <c r="G30354" s="31">
        <v>0</v>
      </c>
      <c r="H30354" s="31">
        <v>0</v>
      </c>
    </row>
    <row r="30355" spans="1:8">
      <c r="A30355" s="32">
        <v>44553</v>
      </c>
      <c r="B30355" s="1" t="s">
        <v>48</v>
      </c>
      <c r="C30355">
        <v>4167</v>
      </c>
      <c r="D30355">
        <v>105447</v>
      </c>
      <c r="E30355" s="31">
        <v>4134</v>
      </c>
      <c r="F30355">
        <v>33</v>
      </c>
      <c r="G30355" s="31">
        <v>0</v>
      </c>
      <c r="H30355" s="31">
        <v>0</v>
      </c>
    </row>
    <row r="30356" spans="1:8">
      <c r="A30356" s="32">
        <v>44553</v>
      </c>
      <c r="B30356" s="1" t="s">
        <v>49</v>
      </c>
      <c r="C30356">
        <v>74732</v>
      </c>
      <c r="D30356">
        <v>1425359</v>
      </c>
      <c r="E30356" s="31">
        <v>74046</v>
      </c>
      <c r="F30356">
        <v>626</v>
      </c>
      <c r="G30356" s="31">
        <v>43</v>
      </c>
      <c r="H30356" s="31">
        <v>2</v>
      </c>
    </row>
    <row r="30357" spans="1:8">
      <c r="A30357" s="32">
        <v>44553</v>
      </c>
      <c r="B30357" s="1" t="s">
        <v>50</v>
      </c>
      <c r="C30357">
        <v>5866</v>
      </c>
      <c r="D30357">
        <v>120015</v>
      </c>
      <c r="E30357" s="31">
        <v>5891</v>
      </c>
      <c r="F30357">
        <v>30</v>
      </c>
      <c r="G30357" s="31">
        <v>0</v>
      </c>
      <c r="H30357" s="31">
        <v>0</v>
      </c>
    </row>
    <row r="30358" spans="1:8">
      <c r="A30358" s="32">
        <v>44553</v>
      </c>
      <c r="B30358" s="1" t="s">
        <v>51</v>
      </c>
      <c r="C30358">
        <v>6120</v>
      </c>
      <c r="D30358">
        <v>202803</v>
      </c>
      <c r="E30358" s="31">
        <v>6046</v>
      </c>
      <c r="F30358">
        <v>73</v>
      </c>
      <c r="G30358" s="31">
        <v>1</v>
      </c>
      <c r="H30358" s="31">
        <v>0</v>
      </c>
    </row>
    <row r="30359" spans="1:8">
      <c r="A30359" s="32">
        <v>44553</v>
      </c>
      <c r="B30359" s="1" t="s">
        <v>52</v>
      </c>
      <c r="C30359">
        <v>14395</v>
      </c>
      <c r="D30359">
        <v>124831</v>
      </c>
      <c r="E30359" s="31">
        <v>14259</v>
      </c>
      <c r="F30359">
        <v>136</v>
      </c>
      <c r="G30359" s="31">
        <v>0</v>
      </c>
      <c r="H30359" s="31">
        <v>0</v>
      </c>
    </row>
    <row r="30360" spans="1:8">
      <c r="A30360" s="32">
        <v>44553</v>
      </c>
      <c r="B30360" s="1" t="s">
        <v>53</v>
      </c>
      <c r="C30360">
        <v>8187</v>
      </c>
      <c r="D30360">
        <v>304850</v>
      </c>
      <c r="E30360" s="31">
        <v>8103</v>
      </c>
      <c r="F30360">
        <v>84</v>
      </c>
      <c r="G30360" s="31">
        <v>0</v>
      </c>
      <c r="H30360" s="31">
        <v>0</v>
      </c>
    </row>
    <row r="30361" spans="1:8">
      <c r="A30361" s="32">
        <v>44553</v>
      </c>
      <c r="B30361" s="1" t="s">
        <v>54</v>
      </c>
      <c r="C30361">
        <v>6153</v>
      </c>
      <c r="D30361">
        <v>73146</v>
      </c>
      <c r="E30361" s="31">
        <v>6096</v>
      </c>
      <c r="F30361">
        <v>41</v>
      </c>
      <c r="G30361" s="31">
        <v>0</v>
      </c>
      <c r="H30361" s="31">
        <v>0</v>
      </c>
    </row>
    <row r="30362" spans="1:8">
      <c r="A30362" s="32">
        <v>44553</v>
      </c>
      <c r="B30362" s="1" t="s">
        <v>55</v>
      </c>
      <c r="C30362">
        <v>9118</v>
      </c>
      <c r="D30362">
        <v>176357</v>
      </c>
      <c r="E30362" s="31">
        <v>9037</v>
      </c>
      <c r="F30362">
        <v>66</v>
      </c>
      <c r="G30362" s="31">
        <v>12</v>
      </c>
      <c r="H30362" s="31">
        <v>0</v>
      </c>
    </row>
    <row r="30363" spans="1:8">
      <c r="A30363" s="32">
        <v>44553</v>
      </c>
      <c r="B30363" s="1" t="s">
        <v>56</v>
      </c>
      <c r="C30363">
        <v>50424</v>
      </c>
      <c r="D30363">
        <v>434959</v>
      </c>
      <c r="E30363" s="31">
        <v>49962</v>
      </c>
      <c r="F30363">
        <v>398</v>
      </c>
      <c r="G30363" s="31">
        <v>70</v>
      </c>
      <c r="H30363" s="31">
        <v>1</v>
      </c>
    </row>
    <row r="30364" spans="1:8">
      <c r="A30364" s="32">
        <v>44554</v>
      </c>
      <c r="B30364" s="1" t="s">
        <v>7</v>
      </c>
      <c r="C30364">
        <v>61347</v>
      </c>
      <c r="D30364">
        <v>1264646</v>
      </c>
      <c r="E30364" s="31">
        <v>59738</v>
      </c>
      <c r="F30364">
        <v>1474</v>
      </c>
      <c r="G30364" s="31">
        <v>132</v>
      </c>
      <c r="H30364" s="31">
        <v>0</v>
      </c>
    </row>
    <row r="30365" spans="1:8">
      <c r="A30365" s="32">
        <v>44554</v>
      </c>
      <c r="B30365" s="1" t="s">
        <v>11</v>
      </c>
      <c r="C30365">
        <v>5901</v>
      </c>
      <c r="D30365">
        <v>104169</v>
      </c>
      <c r="E30365" s="31">
        <v>5863</v>
      </c>
      <c r="F30365">
        <v>38</v>
      </c>
      <c r="G30365" s="31">
        <v>0</v>
      </c>
      <c r="H30365" s="31">
        <v>0</v>
      </c>
    </row>
    <row r="30366" spans="1:8">
      <c r="A30366" s="32">
        <v>44554</v>
      </c>
      <c r="B30366" s="1" t="s">
        <v>12</v>
      </c>
      <c r="C30366">
        <v>3487</v>
      </c>
      <c r="D30366">
        <v>135686</v>
      </c>
      <c r="E30366" s="31">
        <v>3434</v>
      </c>
      <c r="F30366">
        <v>53</v>
      </c>
      <c r="G30366" s="31">
        <v>0</v>
      </c>
      <c r="H30366" s="31">
        <v>0</v>
      </c>
    </row>
    <row r="30367" spans="1:8">
      <c r="A30367" s="32">
        <v>44554</v>
      </c>
      <c r="B30367" s="1" t="s">
        <v>13</v>
      </c>
      <c r="C30367">
        <v>16288</v>
      </c>
      <c r="D30367">
        <v>264222</v>
      </c>
      <c r="E30367" s="31">
        <v>16168</v>
      </c>
      <c r="F30367">
        <v>118</v>
      </c>
      <c r="G30367" s="31">
        <v>2</v>
      </c>
      <c r="H30367" s="31">
        <v>0</v>
      </c>
    </row>
    <row r="30368" spans="1:8">
      <c r="A30368" s="32">
        <v>44554</v>
      </c>
      <c r="B30368" s="1" t="s">
        <v>14</v>
      </c>
      <c r="C30368">
        <v>1934</v>
      </c>
      <c r="D30368">
        <v>27617</v>
      </c>
      <c r="E30368" s="31">
        <v>1907</v>
      </c>
      <c r="F30368">
        <v>27</v>
      </c>
      <c r="G30368" s="31">
        <v>0</v>
      </c>
      <c r="H30368" s="31">
        <v>0</v>
      </c>
    </row>
    <row r="30369" spans="1:8">
      <c r="A30369" s="32">
        <v>44554</v>
      </c>
      <c r="B30369" s="1" t="s">
        <v>15</v>
      </c>
      <c r="C30369">
        <v>3606</v>
      </c>
      <c r="D30369">
        <v>114596</v>
      </c>
      <c r="E30369" s="31">
        <v>3549</v>
      </c>
      <c r="F30369">
        <v>56</v>
      </c>
      <c r="G30369" s="31">
        <v>1</v>
      </c>
      <c r="H30369" s="31">
        <v>0</v>
      </c>
    </row>
    <row r="30370" spans="1:8">
      <c r="A30370" s="32">
        <v>44554</v>
      </c>
      <c r="B30370" s="1" t="s">
        <v>16</v>
      </c>
      <c r="C30370">
        <v>9505</v>
      </c>
      <c r="D30370">
        <v>469502</v>
      </c>
      <c r="E30370" s="31">
        <v>9319</v>
      </c>
      <c r="F30370">
        <v>176</v>
      </c>
      <c r="G30370" s="31">
        <v>10</v>
      </c>
      <c r="H30370" s="31">
        <v>0</v>
      </c>
    </row>
    <row r="30371" spans="1:8">
      <c r="A30371" s="32">
        <v>44554</v>
      </c>
      <c r="B30371" s="1" t="s">
        <v>17</v>
      </c>
      <c r="C30371">
        <v>24478</v>
      </c>
      <c r="D30371">
        <v>40574</v>
      </c>
      <c r="E30371" s="31">
        <v>24246</v>
      </c>
      <c r="F30371">
        <v>220</v>
      </c>
      <c r="G30371" s="31">
        <v>12</v>
      </c>
      <c r="H30371" s="31">
        <v>1</v>
      </c>
    </row>
    <row r="30372" spans="1:8">
      <c r="A30372" s="32">
        <v>44554</v>
      </c>
      <c r="B30372" s="1" t="s">
        <v>18</v>
      </c>
      <c r="C30372">
        <v>15542</v>
      </c>
      <c r="D30372">
        <v>525972</v>
      </c>
      <c r="E30372" s="31">
        <v>15391</v>
      </c>
      <c r="F30372">
        <v>117</v>
      </c>
      <c r="G30372" s="31">
        <v>34</v>
      </c>
      <c r="H30372" s="31">
        <v>0</v>
      </c>
    </row>
    <row r="30373" spans="1:8">
      <c r="A30373" s="32">
        <v>44554</v>
      </c>
      <c r="B30373" s="1" t="s">
        <v>19</v>
      </c>
      <c r="C30373">
        <v>17260</v>
      </c>
      <c r="D30373">
        <v>352550</v>
      </c>
      <c r="E30373" s="31">
        <v>16897</v>
      </c>
      <c r="F30373">
        <v>176</v>
      </c>
      <c r="G30373" s="31">
        <v>187</v>
      </c>
      <c r="H30373" s="31">
        <v>1</v>
      </c>
    </row>
    <row r="30374" spans="1:8">
      <c r="A30374" s="32">
        <v>44554</v>
      </c>
      <c r="B30374" s="1" t="s">
        <v>20</v>
      </c>
      <c r="C30374">
        <v>116013</v>
      </c>
      <c r="D30374">
        <v>1641926</v>
      </c>
      <c r="E30374" s="31">
        <v>114885</v>
      </c>
      <c r="F30374">
        <v>1059</v>
      </c>
      <c r="G30374" s="31">
        <v>69</v>
      </c>
      <c r="H30374" s="31">
        <v>1</v>
      </c>
    </row>
    <row r="30375" spans="1:8">
      <c r="A30375" s="32">
        <v>44554</v>
      </c>
      <c r="B30375" s="1" t="s">
        <v>21</v>
      </c>
      <c r="C30375">
        <v>100628</v>
      </c>
      <c r="D30375">
        <v>1231446</v>
      </c>
      <c r="E30375" s="31">
        <v>99538</v>
      </c>
      <c r="F30375">
        <v>1028</v>
      </c>
      <c r="G30375" s="31">
        <v>56</v>
      </c>
      <c r="H30375" s="31">
        <v>0</v>
      </c>
    </row>
    <row r="30376" spans="1:8">
      <c r="A30376" s="32">
        <v>44554</v>
      </c>
      <c r="B30376" s="1" t="s">
        <v>22</v>
      </c>
      <c r="C30376">
        <v>382718</v>
      </c>
      <c r="D30376">
        <v>4152039</v>
      </c>
      <c r="E30376" s="31">
        <v>379210</v>
      </c>
      <c r="F30376">
        <v>3173</v>
      </c>
      <c r="G30376" s="31">
        <v>335</v>
      </c>
      <c r="H30376" s="31">
        <v>2</v>
      </c>
    </row>
    <row r="30377" spans="1:8">
      <c r="A30377" s="32">
        <v>44554</v>
      </c>
      <c r="B30377" s="1" t="s">
        <v>23</v>
      </c>
      <c r="C30377">
        <v>169658</v>
      </c>
      <c r="D30377">
        <v>1826301</v>
      </c>
      <c r="E30377" s="31">
        <v>168130</v>
      </c>
      <c r="F30377">
        <v>1319</v>
      </c>
      <c r="G30377" s="31">
        <v>209</v>
      </c>
      <c r="H30377" s="31">
        <v>2</v>
      </c>
    </row>
    <row r="30378" spans="1:8">
      <c r="A30378" s="32">
        <v>44554</v>
      </c>
      <c r="B30378" s="1" t="s">
        <v>24</v>
      </c>
      <c r="C30378">
        <v>8181</v>
      </c>
      <c r="D30378">
        <v>326457</v>
      </c>
      <c r="E30378" s="31">
        <v>8058</v>
      </c>
      <c r="F30378">
        <v>62</v>
      </c>
      <c r="G30378" s="31">
        <v>61</v>
      </c>
      <c r="H30378" s="31">
        <v>0</v>
      </c>
    </row>
    <row r="30379" spans="1:8">
      <c r="A30379" s="32">
        <v>44554</v>
      </c>
      <c r="B30379" s="1" t="s">
        <v>25</v>
      </c>
      <c r="C30379">
        <v>4869</v>
      </c>
      <c r="D30379">
        <v>131784</v>
      </c>
      <c r="E30379" s="31">
        <v>4816</v>
      </c>
      <c r="F30379">
        <v>52</v>
      </c>
      <c r="G30379" s="31">
        <v>1</v>
      </c>
      <c r="H30379" s="31">
        <v>0</v>
      </c>
    </row>
    <row r="30380" spans="1:8">
      <c r="A30380" s="32">
        <v>44554</v>
      </c>
      <c r="B30380" s="1" t="s">
        <v>26</v>
      </c>
      <c r="C30380">
        <v>8016</v>
      </c>
      <c r="D30380">
        <v>213562</v>
      </c>
      <c r="E30380" s="31">
        <v>7818</v>
      </c>
      <c r="F30380">
        <v>131</v>
      </c>
      <c r="G30380" s="31">
        <v>45</v>
      </c>
      <c r="H30380" s="31">
        <v>0</v>
      </c>
    </row>
    <row r="30381" spans="1:8">
      <c r="A30381" s="32">
        <v>44554</v>
      </c>
      <c r="B30381" s="1" t="s">
        <v>27</v>
      </c>
      <c r="C30381">
        <v>3115</v>
      </c>
      <c r="D30381">
        <v>126504</v>
      </c>
      <c r="E30381" s="31">
        <v>3077</v>
      </c>
      <c r="F30381">
        <v>38</v>
      </c>
      <c r="G30381" s="31">
        <v>0</v>
      </c>
      <c r="H30381" s="31">
        <v>0</v>
      </c>
    </row>
    <row r="30382" spans="1:8">
      <c r="A30382" s="32">
        <v>44554</v>
      </c>
      <c r="B30382" s="1" t="s">
        <v>28</v>
      </c>
      <c r="C30382">
        <v>5161</v>
      </c>
      <c r="D30382">
        <v>135182</v>
      </c>
      <c r="E30382" s="31">
        <v>5129</v>
      </c>
      <c r="F30382">
        <v>29</v>
      </c>
      <c r="G30382" s="31">
        <v>3</v>
      </c>
      <c r="H30382" s="31">
        <v>0</v>
      </c>
    </row>
    <row r="30383" spans="1:8">
      <c r="A30383" s="32">
        <v>44554</v>
      </c>
      <c r="B30383" s="1" t="s">
        <v>29</v>
      </c>
      <c r="C30383">
        <v>8922</v>
      </c>
      <c r="D30383">
        <v>366041</v>
      </c>
      <c r="E30383" s="31">
        <v>8860</v>
      </c>
      <c r="F30383">
        <v>97</v>
      </c>
      <c r="G30383" s="31">
        <v>19</v>
      </c>
      <c r="H30383" s="31">
        <v>0</v>
      </c>
    </row>
    <row r="30384" spans="1:8">
      <c r="A30384" s="32">
        <v>44554</v>
      </c>
      <c r="B30384" s="1" t="s">
        <v>30</v>
      </c>
      <c r="C30384">
        <v>19276</v>
      </c>
      <c r="D30384">
        <v>470636</v>
      </c>
      <c r="E30384" s="31">
        <v>19051</v>
      </c>
      <c r="F30384">
        <v>219</v>
      </c>
      <c r="G30384" s="31">
        <v>6</v>
      </c>
      <c r="H30384" s="31">
        <v>0</v>
      </c>
    </row>
    <row r="30385" spans="1:8">
      <c r="A30385" s="32">
        <v>44554</v>
      </c>
      <c r="B30385" s="1" t="s">
        <v>31</v>
      </c>
      <c r="C30385">
        <v>26883</v>
      </c>
      <c r="D30385">
        <v>725383</v>
      </c>
      <c r="E30385" s="31">
        <v>26654</v>
      </c>
      <c r="F30385">
        <v>209</v>
      </c>
      <c r="G30385" s="31">
        <v>17</v>
      </c>
      <c r="H30385" s="31">
        <v>0</v>
      </c>
    </row>
    <row r="30386" spans="1:8">
      <c r="A30386" s="32">
        <v>44554</v>
      </c>
      <c r="B30386" s="1" t="s">
        <v>32</v>
      </c>
      <c r="C30386">
        <v>106714</v>
      </c>
      <c r="D30386">
        <v>1507682</v>
      </c>
      <c r="E30386" s="31">
        <v>105517</v>
      </c>
      <c r="F30386">
        <v>1161</v>
      </c>
      <c r="G30386" s="31">
        <v>36</v>
      </c>
      <c r="H30386" s="31">
        <v>0</v>
      </c>
    </row>
    <row r="30387" spans="1:8">
      <c r="A30387" s="32">
        <v>44554</v>
      </c>
      <c r="B30387" s="1" t="s">
        <v>33</v>
      </c>
      <c r="C30387">
        <v>14818</v>
      </c>
      <c r="D30387">
        <v>271132</v>
      </c>
      <c r="E30387" s="31">
        <v>14982</v>
      </c>
      <c r="F30387">
        <v>163</v>
      </c>
      <c r="G30387" s="31">
        <v>0</v>
      </c>
      <c r="H30387" s="31">
        <v>0</v>
      </c>
    </row>
    <row r="30388" spans="1:8">
      <c r="A30388" s="32">
        <v>44554</v>
      </c>
      <c r="B30388" s="1" t="s">
        <v>34</v>
      </c>
      <c r="C30388">
        <v>12468</v>
      </c>
      <c r="D30388">
        <v>295269</v>
      </c>
      <c r="E30388" s="31">
        <v>12336</v>
      </c>
      <c r="F30388">
        <v>104</v>
      </c>
      <c r="G30388" s="31">
        <v>28</v>
      </c>
      <c r="H30388" s="31">
        <v>0</v>
      </c>
    </row>
    <row r="30389" spans="1:8">
      <c r="A30389" s="32">
        <v>44554</v>
      </c>
      <c r="B30389" s="1" t="s">
        <v>35</v>
      </c>
      <c r="C30389">
        <v>36074</v>
      </c>
      <c r="D30389">
        <v>469753</v>
      </c>
      <c r="E30389" s="31">
        <v>35722</v>
      </c>
      <c r="F30389">
        <v>292</v>
      </c>
      <c r="G30389" s="31">
        <v>47</v>
      </c>
      <c r="H30389" s="31">
        <v>3</v>
      </c>
    </row>
    <row r="30390" spans="1:8">
      <c r="A30390" s="32">
        <v>44554</v>
      </c>
      <c r="B30390" s="1" t="s">
        <v>36</v>
      </c>
      <c r="C30390">
        <v>203485</v>
      </c>
      <c r="D30390">
        <v>4214391</v>
      </c>
      <c r="E30390" s="31">
        <v>200247</v>
      </c>
      <c r="F30390">
        <v>3064</v>
      </c>
      <c r="G30390" s="31">
        <v>174</v>
      </c>
      <c r="H30390" s="31">
        <v>19</v>
      </c>
    </row>
    <row r="30391" spans="1:8">
      <c r="A30391" s="32">
        <v>44554</v>
      </c>
      <c r="B30391" s="1" t="s">
        <v>37</v>
      </c>
      <c r="C30391">
        <v>78805</v>
      </c>
      <c r="D30391">
        <v>859711</v>
      </c>
      <c r="E30391" s="31">
        <v>77333</v>
      </c>
      <c r="F30391">
        <v>1398</v>
      </c>
      <c r="G30391" s="31">
        <v>74</v>
      </c>
      <c r="H30391" s="31">
        <v>2</v>
      </c>
    </row>
    <row r="30392" spans="1:8">
      <c r="A30392" s="32">
        <v>44554</v>
      </c>
      <c r="B30392" s="1" t="s">
        <v>38</v>
      </c>
      <c r="C30392">
        <v>15941</v>
      </c>
      <c r="D30392">
        <v>281590</v>
      </c>
      <c r="E30392" s="31">
        <v>15787</v>
      </c>
      <c r="F30392">
        <v>149</v>
      </c>
      <c r="G30392" s="31">
        <v>5</v>
      </c>
      <c r="H30392" s="31">
        <v>0</v>
      </c>
    </row>
    <row r="30393" spans="1:8">
      <c r="A30393" s="32">
        <v>44554</v>
      </c>
      <c r="B30393" s="1" t="s">
        <v>39</v>
      </c>
      <c r="C30393">
        <v>5303</v>
      </c>
      <c r="D30393">
        <v>68324</v>
      </c>
      <c r="E30393" s="31">
        <v>5136</v>
      </c>
      <c r="F30393">
        <v>62</v>
      </c>
      <c r="G30393" s="31">
        <v>0</v>
      </c>
      <c r="H30393" s="31">
        <v>0</v>
      </c>
    </row>
    <row r="30394" spans="1:8">
      <c r="A30394" s="32">
        <v>44554</v>
      </c>
      <c r="B30394" s="1" t="s">
        <v>40</v>
      </c>
      <c r="C30394">
        <v>1669</v>
      </c>
      <c r="D30394">
        <v>168447</v>
      </c>
      <c r="E30394" s="31">
        <v>1639</v>
      </c>
      <c r="F30394">
        <v>5</v>
      </c>
      <c r="G30394" s="31">
        <v>0</v>
      </c>
      <c r="H30394" s="31">
        <v>0</v>
      </c>
    </row>
    <row r="30395" spans="1:8">
      <c r="A30395" s="32">
        <v>44554</v>
      </c>
      <c r="B30395" s="1" t="s">
        <v>41</v>
      </c>
      <c r="C30395">
        <v>1733</v>
      </c>
      <c r="D30395">
        <v>64047</v>
      </c>
      <c r="E30395" s="31">
        <v>1728</v>
      </c>
      <c r="F30395">
        <v>5</v>
      </c>
      <c r="G30395" s="31">
        <v>0</v>
      </c>
      <c r="H30395" s="31">
        <v>0</v>
      </c>
    </row>
    <row r="30396" spans="1:8">
      <c r="A30396" s="32">
        <v>44554</v>
      </c>
      <c r="B30396" s="1" t="s">
        <v>42</v>
      </c>
      <c r="C30396">
        <v>15554</v>
      </c>
      <c r="D30396">
        <v>310392</v>
      </c>
      <c r="E30396" s="31">
        <v>15413</v>
      </c>
      <c r="F30396">
        <v>136</v>
      </c>
      <c r="G30396" s="31">
        <v>4</v>
      </c>
      <c r="H30396" s="31">
        <v>1</v>
      </c>
    </row>
    <row r="30397" spans="1:8">
      <c r="A30397" s="32">
        <v>44554</v>
      </c>
      <c r="B30397" s="1" t="s">
        <v>43</v>
      </c>
      <c r="C30397">
        <v>22180</v>
      </c>
      <c r="D30397">
        <v>981919</v>
      </c>
      <c r="E30397" s="31">
        <v>21973</v>
      </c>
      <c r="F30397">
        <v>202</v>
      </c>
      <c r="G30397" s="31">
        <v>5</v>
      </c>
      <c r="H30397" s="31">
        <v>0</v>
      </c>
    </row>
    <row r="30398" spans="1:8">
      <c r="A30398" s="32">
        <v>44554</v>
      </c>
      <c r="B30398" s="1" t="s">
        <v>44</v>
      </c>
      <c r="C30398">
        <v>5802</v>
      </c>
      <c r="D30398">
        <v>213348</v>
      </c>
      <c r="E30398" s="31">
        <v>5699</v>
      </c>
      <c r="F30398">
        <v>93</v>
      </c>
      <c r="G30398" s="31">
        <v>10</v>
      </c>
      <c r="H30398" s="31">
        <v>0</v>
      </c>
    </row>
    <row r="30399" spans="1:8">
      <c r="A30399" s="32">
        <v>44554</v>
      </c>
      <c r="B30399" s="1" t="s">
        <v>45</v>
      </c>
      <c r="C30399">
        <v>3291</v>
      </c>
      <c r="D30399">
        <v>116447</v>
      </c>
      <c r="E30399" s="31">
        <v>3225</v>
      </c>
      <c r="F30399">
        <v>66</v>
      </c>
      <c r="G30399" s="31">
        <v>0</v>
      </c>
      <c r="H30399" s="31">
        <v>0</v>
      </c>
    </row>
    <row r="30400" spans="1:8">
      <c r="A30400" s="32">
        <v>44554</v>
      </c>
      <c r="B30400" s="1" t="s">
        <v>46</v>
      </c>
      <c r="C30400">
        <v>4705</v>
      </c>
      <c r="D30400">
        <v>145029</v>
      </c>
      <c r="E30400" s="31">
        <v>4666</v>
      </c>
      <c r="F30400">
        <v>38</v>
      </c>
      <c r="G30400" s="31">
        <v>0</v>
      </c>
      <c r="H30400" s="31">
        <v>0</v>
      </c>
    </row>
    <row r="30401" spans="1:8">
      <c r="A30401" s="32">
        <v>44554</v>
      </c>
      <c r="B30401" s="1" t="s">
        <v>47</v>
      </c>
      <c r="C30401">
        <v>5412</v>
      </c>
      <c r="D30401">
        <v>173609</v>
      </c>
      <c r="E30401" s="31">
        <v>5330</v>
      </c>
      <c r="F30401">
        <v>82</v>
      </c>
      <c r="G30401" s="31">
        <v>0</v>
      </c>
      <c r="H30401" s="31">
        <v>0</v>
      </c>
    </row>
    <row r="30402" spans="1:8">
      <c r="A30402" s="32">
        <v>44554</v>
      </c>
      <c r="B30402" s="1" t="s">
        <v>48</v>
      </c>
      <c r="C30402">
        <v>4167</v>
      </c>
      <c r="D30402">
        <v>105447</v>
      </c>
      <c r="E30402" s="31">
        <v>4134</v>
      </c>
      <c r="F30402">
        <v>33</v>
      </c>
      <c r="G30402" s="31">
        <v>0</v>
      </c>
      <c r="H30402" s="31">
        <v>0</v>
      </c>
    </row>
    <row r="30403" spans="1:8">
      <c r="A30403" s="32">
        <v>44554</v>
      </c>
      <c r="B30403" s="1" t="s">
        <v>49</v>
      </c>
      <c r="C30403">
        <v>74751</v>
      </c>
      <c r="D30403">
        <v>1427863</v>
      </c>
      <c r="E30403" s="31">
        <v>74048</v>
      </c>
      <c r="F30403">
        <v>626</v>
      </c>
      <c r="G30403" s="31">
        <v>58</v>
      </c>
      <c r="H30403" s="31">
        <v>2</v>
      </c>
    </row>
    <row r="30404" spans="1:8">
      <c r="A30404" s="32">
        <v>44554</v>
      </c>
      <c r="B30404" s="1" t="s">
        <v>50</v>
      </c>
      <c r="C30404">
        <v>5866</v>
      </c>
      <c r="D30404">
        <v>120160</v>
      </c>
      <c r="E30404" s="31">
        <v>5891</v>
      </c>
      <c r="F30404">
        <v>30</v>
      </c>
      <c r="G30404" s="31">
        <v>0</v>
      </c>
      <c r="H30404" s="31">
        <v>0</v>
      </c>
    </row>
    <row r="30405" spans="1:8">
      <c r="A30405" s="32">
        <v>44554</v>
      </c>
      <c r="B30405" s="1" t="s">
        <v>51</v>
      </c>
      <c r="C30405">
        <v>6120</v>
      </c>
      <c r="D30405">
        <v>203041</v>
      </c>
      <c r="E30405" s="31">
        <v>6046</v>
      </c>
      <c r="F30405">
        <v>73</v>
      </c>
      <c r="G30405" s="31">
        <v>1</v>
      </c>
      <c r="H30405" s="31">
        <v>0</v>
      </c>
    </row>
    <row r="30406" spans="1:8">
      <c r="A30406" s="32">
        <v>44554</v>
      </c>
      <c r="B30406" s="1" t="s">
        <v>52</v>
      </c>
      <c r="C30406">
        <v>14396</v>
      </c>
      <c r="D30406">
        <v>124842</v>
      </c>
      <c r="E30406" s="31">
        <v>14260</v>
      </c>
      <c r="F30406">
        <v>136</v>
      </c>
      <c r="G30406" s="31">
        <v>0</v>
      </c>
      <c r="H30406" s="31">
        <v>0</v>
      </c>
    </row>
    <row r="30407" spans="1:8">
      <c r="A30407" s="32">
        <v>44554</v>
      </c>
      <c r="B30407" s="1" t="s">
        <v>53</v>
      </c>
      <c r="C30407">
        <v>8187</v>
      </c>
      <c r="D30407">
        <v>305423</v>
      </c>
      <c r="E30407" s="31">
        <v>8103</v>
      </c>
      <c r="F30407">
        <v>84</v>
      </c>
      <c r="G30407" s="31">
        <v>0</v>
      </c>
      <c r="H30407" s="31">
        <v>0</v>
      </c>
    </row>
    <row r="30408" spans="1:8">
      <c r="A30408" s="32">
        <v>44554</v>
      </c>
      <c r="B30408" s="1" t="s">
        <v>54</v>
      </c>
      <c r="C30408">
        <v>6153</v>
      </c>
      <c r="D30408">
        <v>73148</v>
      </c>
      <c r="E30408" s="31">
        <v>6096</v>
      </c>
      <c r="F30408">
        <v>41</v>
      </c>
      <c r="G30408" s="31">
        <v>0</v>
      </c>
      <c r="H30408" s="31">
        <v>0</v>
      </c>
    </row>
    <row r="30409" spans="1:8">
      <c r="A30409" s="32">
        <v>44554</v>
      </c>
      <c r="B30409" s="1" t="s">
        <v>55</v>
      </c>
      <c r="C30409">
        <v>9118</v>
      </c>
      <c r="D30409">
        <v>176445</v>
      </c>
      <c r="E30409" s="31">
        <v>9039</v>
      </c>
      <c r="F30409">
        <v>66</v>
      </c>
      <c r="G30409" s="31">
        <v>13</v>
      </c>
      <c r="H30409" s="31">
        <v>0</v>
      </c>
    </row>
    <row r="30410" spans="1:8">
      <c r="A30410" s="32">
        <v>44554</v>
      </c>
      <c r="B30410" s="1" t="s">
        <v>56</v>
      </c>
      <c r="C30410">
        <v>50457</v>
      </c>
      <c r="D30410">
        <v>435531</v>
      </c>
      <c r="E30410" s="31">
        <v>49963</v>
      </c>
      <c r="F30410">
        <v>398</v>
      </c>
      <c r="G30410" s="31">
        <v>100</v>
      </c>
      <c r="H30410" s="31">
        <v>3</v>
      </c>
    </row>
    <row r="30411" spans="1:8">
      <c r="A30411" s="32">
        <v>44555</v>
      </c>
      <c r="B30411" s="1" t="s">
        <v>7</v>
      </c>
      <c r="C30411">
        <v>61369</v>
      </c>
      <c r="D30411">
        <v>1266896</v>
      </c>
      <c r="E30411" s="31">
        <v>59747</v>
      </c>
      <c r="F30411">
        <v>1474</v>
      </c>
      <c r="G30411" s="31">
        <v>135</v>
      </c>
      <c r="H30411" s="31">
        <v>0</v>
      </c>
    </row>
    <row r="30412" spans="1:8">
      <c r="A30412" s="32">
        <v>44555</v>
      </c>
      <c r="B30412" s="1" t="s">
        <v>11</v>
      </c>
      <c r="C30412">
        <v>5901</v>
      </c>
      <c r="D30412">
        <v>104225</v>
      </c>
      <c r="E30412" s="31">
        <v>5863</v>
      </c>
      <c r="F30412">
        <v>38</v>
      </c>
      <c r="G30412" s="31">
        <v>0</v>
      </c>
      <c r="H30412" s="31">
        <v>0</v>
      </c>
    </row>
    <row r="30413" spans="1:8">
      <c r="A30413" s="32">
        <v>44555</v>
      </c>
      <c r="B30413" s="1" t="s">
        <v>12</v>
      </c>
      <c r="C30413">
        <v>3487</v>
      </c>
      <c r="D30413">
        <v>135686</v>
      </c>
      <c r="E30413" s="31">
        <v>3434</v>
      </c>
      <c r="F30413">
        <v>53</v>
      </c>
      <c r="G30413" s="31">
        <v>0</v>
      </c>
      <c r="H30413" s="31">
        <v>0</v>
      </c>
    </row>
    <row r="30414" spans="1:8">
      <c r="A30414" s="32">
        <v>44555</v>
      </c>
      <c r="B30414" s="1" t="s">
        <v>13</v>
      </c>
      <c r="C30414">
        <v>16288</v>
      </c>
      <c r="D30414">
        <v>264222</v>
      </c>
      <c r="E30414" s="31">
        <v>16168</v>
      </c>
      <c r="F30414">
        <v>118</v>
      </c>
      <c r="G30414" s="31">
        <v>2</v>
      </c>
      <c r="H30414" s="31">
        <v>0</v>
      </c>
    </row>
    <row r="30415" spans="1:8">
      <c r="A30415" s="32">
        <v>44555</v>
      </c>
      <c r="B30415" s="1" t="s">
        <v>14</v>
      </c>
      <c r="C30415">
        <v>1934</v>
      </c>
      <c r="D30415">
        <v>27617</v>
      </c>
      <c r="E30415" s="31">
        <v>1907</v>
      </c>
      <c r="F30415">
        <v>27</v>
      </c>
      <c r="G30415" s="31">
        <v>0</v>
      </c>
      <c r="H30415" s="31">
        <v>0</v>
      </c>
    </row>
    <row r="30416" spans="1:8">
      <c r="A30416" s="32">
        <v>44555</v>
      </c>
      <c r="B30416" s="1" t="s">
        <v>15</v>
      </c>
      <c r="C30416">
        <v>3606</v>
      </c>
      <c r="D30416">
        <v>114596</v>
      </c>
      <c r="E30416" s="31">
        <v>3550</v>
      </c>
      <c r="F30416">
        <v>56</v>
      </c>
      <c r="G30416" s="31">
        <v>0</v>
      </c>
      <c r="H30416" s="31">
        <v>0</v>
      </c>
    </row>
    <row r="30417" spans="1:8">
      <c r="A30417" s="32">
        <v>44555</v>
      </c>
      <c r="B30417" s="1" t="s">
        <v>16</v>
      </c>
      <c r="C30417">
        <v>9511</v>
      </c>
      <c r="D30417">
        <v>469502</v>
      </c>
      <c r="E30417" s="31">
        <v>9319</v>
      </c>
      <c r="F30417">
        <v>176</v>
      </c>
      <c r="G30417" s="31">
        <v>16</v>
      </c>
      <c r="H30417" s="31">
        <v>0</v>
      </c>
    </row>
    <row r="30418" spans="1:8">
      <c r="A30418" s="32">
        <v>44555</v>
      </c>
      <c r="B30418" s="1" t="s">
        <v>17</v>
      </c>
      <c r="C30418">
        <v>24480</v>
      </c>
      <c r="D30418">
        <v>40574</v>
      </c>
      <c r="E30418" s="31">
        <v>24247</v>
      </c>
      <c r="F30418">
        <v>220</v>
      </c>
      <c r="G30418" s="31">
        <v>13</v>
      </c>
      <c r="H30418" s="31">
        <v>1</v>
      </c>
    </row>
    <row r="30419" spans="1:8">
      <c r="A30419" s="32">
        <v>44555</v>
      </c>
      <c r="B30419" s="1" t="s">
        <v>18</v>
      </c>
      <c r="C30419">
        <v>15552</v>
      </c>
      <c r="D30419">
        <v>526631</v>
      </c>
      <c r="E30419" s="31">
        <v>15393</v>
      </c>
      <c r="F30419">
        <v>117</v>
      </c>
      <c r="G30419" s="31">
        <v>42</v>
      </c>
      <c r="H30419" s="31">
        <v>0</v>
      </c>
    </row>
    <row r="30420" spans="1:8">
      <c r="A30420" s="32">
        <v>44555</v>
      </c>
      <c r="B30420" s="1" t="s">
        <v>19</v>
      </c>
      <c r="C30420">
        <v>17276</v>
      </c>
      <c r="D30420">
        <v>352550</v>
      </c>
      <c r="E30420" s="31">
        <v>16915</v>
      </c>
      <c r="F30420">
        <v>176</v>
      </c>
      <c r="G30420" s="31">
        <v>185</v>
      </c>
      <c r="H30420" s="31">
        <v>1</v>
      </c>
    </row>
    <row r="30421" spans="1:8">
      <c r="A30421" s="32">
        <v>44555</v>
      </c>
      <c r="B30421" s="1" t="s">
        <v>20</v>
      </c>
      <c r="C30421">
        <v>116020</v>
      </c>
      <c r="D30421">
        <v>1644344</v>
      </c>
      <c r="E30421" s="31">
        <v>114890</v>
      </c>
      <c r="F30421">
        <v>1059</v>
      </c>
      <c r="G30421" s="31">
        <v>71</v>
      </c>
      <c r="H30421" s="31">
        <v>1</v>
      </c>
    </row>
    <row r="30422" spans="1:8">
      <c r="A30422" s="32">
        <v>44555</v>
      </c>
      <c r="B30422" s="1" t="s">
        <v>21</v>
      </c>
      <c r="C30422">
        <v>100635</v>
      </c>
      <c r="D30422">
        <v>1233842</v>
      </c>
      <c r="E30422" s="31">
        <v>99551</v>
      </c>
      <c r="F30422">
        <v>1028</v>
      </c>
      <c r="G30422" s="31">
        <v>49</v>
      </c>
      <c r="H30422" s="31">
        <v>0</v>
      </c>
    </row>
    <row r="30423" spans="1:8">
      <c r="A30423" s="32">
        <v>44555</v>
      </c>
      <c r="B30423" s="1" t="s">
        <v>22</v>
      </c>
      <c r="C30423">
        <v>382756</v>
      </c>
      <c r="D30423">
        <v>4158125</v>
      </c>
      <c r="E30423" s="31">
        <v>379223</v>
      </c>
      <c r="F30423">
        <v>3174</v>
      </c>
      <c r="G30423" s="31">
        <v>359</v>
      </c>
      <c r="H30423" s="31">
        <v>2</v>
      </c>
    </row>
    <row r="30424" spans="1:8">
      <c r="A30424" s="32">
        <v>44555</v>
      </c>
      <c r="B30424" s="1" t="s">
        <v>23</v>
      </c>
      <c r="C30424">
        <v>169687</v>
      </c>
      <c r="D30424">
        <v>1826301</v>
      </c>
      <c r="E30424" s="31">
        <v>168149</v>
      </c>
      <c r="F30424">
        <v>1319</v>
      </c>
      <c r="G30424" s="31">
        <v>219</v>
      </c>
      <c r="H30424" s="31">
        <v>2</v>
      </c>
    </row>
    <row r="30425" spans="1:8">
      <c r="A30425" s="32">
        <v>44555</v>
      </c>
      <c r="B30425" s="1" t="s">
        <v>24</v>
      </c>
      <c r="C30425">
        <v>8186</v>
      </c>
      <c r="D30425">
        <v>326679</v>
      </c>
      <c r="E30425" s="31">
        <v>8058</v>
      </c>
      <c r="F30425">
        <v>62</v>
      </c>
      <c r="G30425" s="31">
        <v>59</v>
      </c>
      <c r="H30425" s="31">
        <v>0</v>
      </c>
    </row>
    <row r="30426" spans="1:8">
      <c r="A30426" s="32">
        <v>44555</v>
      </c>
      <c r="B30426" s="1" t="s">
        <v>25</v>
      </c>
      <c r="C30426">
        <v>4869</v>
      </c>
      <c r="D30426">
        <v>131784</v>
      </c>
      <c r="E30426" s="31">
        <v>4816</v>
      </c>
      <c r="F30426">
        <v>52</v>
      </c>
      <c r="G30426" s="31">
        <v>1</v>
      </c>
      <c r="H30426" s="31">
        <v>0</v>
      </c>
    </row>
    <row r="30427" spans="1:8">
      <c r="A30427" s="32">
        <v>44555</v>
      </c>
      <c r="B30427" s="1" t="s">
        <v>26</v>
      </c>
      <c r="C30427">
        <v>8026</v>
      </c>
      <c r="D30427">
        <v>213926</v>
      </c>
      <c r="E30427" s="31">
        <v>7818</v>
      </c>
      <c r="F30427">
        <v>131</v>
      </c>
      <c r="G30427" s="31">
        <v>55</v>
      </c>
      <c r="H30427" s="31">
        <v>0</v>
      </c>
    </row>
    <row r="30428" spans="1:8">
      <c r="A30428" s="32">
        <v>44555</v>
      </c>
      <c r="B30428" s="1" t="s">
        <v>27</v>
      </c>
      <c r="C30428">
        <v>3115</v>
      </c>
      <c r="D30428">
        <v>126539</v>
      </c>
      <c r="E30428" s="31">
        <v>3077</v>
      </c>
      <c r="F30428">
        <v>38</v>
      </c>
      <c r="G30428" s="31">
        <v>0</v>
      </c>
      <c r="H30428" s="31">
        <v>0</v>
      </c>
    </row>
    <row r="30429" spans="1:8">
      <c r="A30429" s="32">
        <v>44555</v>
      </c>
      <c r="B30429" s="1" t="s">
        <v>28</v>
      </c>
      <c r="C30429">
        <v>5161</v>
      </c>
      <c r="D30429">
        <v>135182</v>
      </c>
      <c r="E30429" s="31">
        <v>5129</v>
      </c>
      <c r="F30429">
        <v>29</v>
      </c>
      <c r="G30429" s="31">
        <v>3</v>
      </c>
      <c r="H30429" s="31">
        <v>0</v>
      </c>
    </row>
    <row r="30430" spans="1:8">
      <c r="A30430" s="32">
        <v>44555</v>
      </c>
      <c r="B30430" s="1" t="s">
        <v>29</v>
      </c>
      <c r="C30430">
        <v>8924</v>
      </c>
      <c r="D30430">
        <v>366041</v>
      </c>
      <c r="E30430" s="31">
        <v>8862</v>
      </c>
      <c r="F30430">
        <v>97</v>
      </c>
      <c r="G30430" s="31">
        <v>21</v>
      </c>
      <c r="H30430" s="31">
        <v>0</v>
      </c>
    </row>
    <row r="30431" spans="1:8">
      <c r="A30431" s="32">
        <v>44555</v>
      </c>
      <c r="B30431" s="1" t="s">
        <v>30</v>
      </c>
      <c r="C30431">
        <v>19276</v>
      </c>
      <c r="D30431">
        <v>471910</v>
      </c>
      <c r="E30431" s="31">
        <v>19052</v>
      </c>
      <c r="F30431">
        <v>219</v>
      </c>
      <c r="G30431" s="31">
        <v>5</v>
      </c>
      <c r="H30431" s="31">
        <v>0</v>
      </c>
    </row>
    <row r="30432" spans="1:8">
      <c r="A30432" s="32">
        <v>44555</v>
      </c>
      <c r="B30432" s="1" t="s">
        <v>31</v>
      </c>
      <c r="C30432">
        <v>26882</v>
      </c>
      <c r="D30432">
        <v>725383</v>
      </c>
      <c r="E30432" s="31">
        <v>26654</v>
      </c>
      <c r="F30432">
        <v>209</v>
      </c>
      <c r="G30432" s="31">
        <v>16</v>
      </c>
      <c r="H30432" s="31">
        <v>0</v>
      </c>
    </row>
    <row r="30433" spans="1:8">
      <c r="A30433" s="32">
        <v>44555</v>
      </c>
      <c r="B30433" s="1" t="s">
        <v>32</v>
      </c>
      <c r="C30433">
        <v>106719</v>
      </c>
      <c r="D30433">
        <v>1507682</v>
      </c>
      <c r="E30433" s="31">
        <v>105522</v>
      </c>
      <c r="F30433">
        <v>1161</v>
      </c>
      <c r="G30433" s="31">
        <v>36</v>
      </c>
      <c r="H30433" s="31">
        <v>0</v>
      </c>
    </row>
    <row r="30434" spans="1:8">
      <c r="A30434" s="32">
        <v>44555</v>
      </c>
      <c r="B30434" s="1" t="s">
        <v>33</v>
      </c>
      <c r="C30434">
        <v>14818</v>
      </c>
      <c r="D30434">
        <v>271132</v>
      </c>
      <c r="E30434" s="31">
        <v>14982</v>
      </c>
      <c r="F30434">
        <v>163</v>
      </c>
      <c r="G30434" s="31">
        <v>0</v>
      </c>
      <c r="H30434" s="31">
        <v>0</v>
      </c>
    </row>
    <row r="30435" spans="1:8">
      <c r="A30435" s="32">
        <v>44555</v>
      </c>
      <c r="B30435" s="1" t="s">
        <v>34</v>
      </c>
      <c r="C30435">
        <v>12471</v>
      </c>
      <c r="D30435">
        <v>295507</v>
      </c>
      <c r="E30435" s="31">
        <v>12337</v>
      </c>
      <c r="F30435">
        <v>104</v>
      </c>
      <c r="G30435" s="31">
        <v>30</v>
      </c>
      <c r="H30435" s="31">
        <v>0</v>
      </c>
    </row>
    <row r="30436" spans="1:8">
      <c r="A30436" s="32">
        <v>44555</v>
      </c>
      <c r="B30436" s="1" t="s">
        <v>35</v>
      </c>
      <c r="C30436">
        <v>36088</v>
      </c>
      <c r="D30436">
        <v>470892</v>
      </c>
      <c r="E30436" s="31">
        <v>35725</v>
      </c>
      <c r="F30436">
        <v>292</v>
      </c>
      <c r="G30436" s="31">
        <v>57</v>
      </c>
      <c r="H30436" s="31">
        <v>3</v>
      </c>
    </row>
    <row r="30437" spans="1:8">
      <c r="A30437" s="32">
        <v>44555</v>
      </c>
      <c r="B30437" s="1" t="s">
        <v>36</v>
      </c>
      <c r="C30437">
        <v>203507</v>
      </c>
      <c r="D30437">
        <v>4225114</v>
      </c>
      <c r="E30437" s="31">
        <v>200268</v>
      </c>
      <c r="F30437">
        <v>3064</v>
      </c>
      <c r="G30437" s="31">
        <v>175</v>
      </c>
      <c r="H30437" s="31">
        <v>19</v>
      </c>
    </row>
    <row r="30438" spans="1:8">
      <c r="A30438" s="32">
        <v>44555</v>
      </c>
      <c r="B30438" s="1" t="s">
        <v>37</v>
      </c>
      <c r="C30438">
        <v>78819</v>
      </c>
      <c r="D30438">
        <v>861247</v>
      </c>
      <c r="E30438" s="31">
        <v>77333</v>
      </c>
      <c r="F30438">
        <v>1398</v>
      </c>
      <c r="G30438" s="31">
        <v>88</v>
      </c>
      <c r="H30438" s="31">
        <v>2</v>
      </c>
    </row>
    <row r="30439" spans="1:8">
      <c r="A30439" s="32">
        <v>44555</v>
      </c>
      <c r="B30439" s="1" t="s">
        <v>38</v>
      </c>
      <c r="C30439">
        <v>15943</v>
      </c>
      <c r="D30439">
        <v>281590</v>
      </c>
      <c r="E30439" s="31">
        <v>15787</v>
      </c>
      <c r="F30439">
        <v>149</v>
      </c>
      <c r="G30439" s="31">
        <v>7</v>
      </c>
      <c r="H30439" s="31">
        <v>0</v>
      </c>
    </row>
    <row r="30440" spans="1:8">
      <c r="A30440" s="32">
        <v>44555</v>
      </c>
      <c r="B30440" s="1" t="s">
        <v>39</v>
      </c>
      <c r="C30440">
        <v>5303</v>
      </c>
      <c r="D30440">
        <v>68395</v>
      </c>
      <c r="E30440" s="31">
        <v>5136</v>
      </c>
      <c r="F30440">
        <v>62</v>
      </c>
      <c r="G30440" s="31">
        <v>0</v>
      </c>
      <c r="H30440" s="31">
        <v>0</v>
      </c>
    </row>
    <row r="30441" spans="1:8">
      <c r="A30441" s="32">
        <v>44555</v>
      </c>
      <c r="B30441" s="1" t="s">
        <v>40</v>
      </c>
      <c r="C30441">
        <v>1669</v>
      </c>
      <c r="D30441">
        <v>168871</v>
      </c>
      <c r="E30441" s="31">
        <v>1639</v>
      </c>
      <c r="F30441">
        <v>5</v>
      </c>
      <c r="G30441" s="31">
        <v>0</v>
      </c>
      <c r="H30441" s="31">
        <v>0</v>
      </c>
    </row>
    <row r="30442" spans="1:8">
      <c r="A30442" s="32">
        <v>44555</v>
      </c>
      <c r="B30442" s="1" t="s">
        <v>41</v>
      </c>
      <c r="C30442">
        <v>1733</v>
      </c>
      <c r="D30442">
        <v>64047</v>
      </c>
      <c r="E30442" s="31">
        <v>1728</v>
      </c>
      <c r="F30442">
        <v>5</v>
      </c>
      <c r="G30442" s="31">
        <v>0</v>
      </c>
      <c r="H30442" s="31">
        <v>0</v>
      </c>
    </row>
    <row r="30443" spans="1:8">
      <c r="A30443" s="32">
        <v>44555</v>
      </c>
      <c r="B30443" s="1" t="s">
        <v>42</v>
      </c>
      <c r="C30443">
        <v>15555</v>
      </c>
      <c r="D30443">
        <v>310392</v>
      </c>
      <c r="E30443" s="31">
        <v>15413</v>
      </c>
      <c r="F30443">
        <v>136</v>
      </c>
      <c r="G30443" s="31">
        <v>4</v>
      </c>
      <c r="H30443" s="31">
        <v>1</v>
      </c>
    </row>
    <row r="30444" spans="1:8">
      <c r="A30444" s="32">
        <v>44555</v>
      </c>
      <c r="B30444" s="1" t="s">
        <v>43</v>
      </c>
      <c r="C30444">
        <v>22181</v>
      </c>
      <c r="D30444">
        <v>983656</v>
      </c>
      <c r="E30444" s="31">
        <v>21973</v>
      </c>
      <c r="F30444">
        <v>202</v>
      </c>
      <c r="G30444" s="31">
        <v>6</v>
      </c>
      <c r="H30444" s="31">
        <v>0</v>
      </c>
    </row>
    <row r="30445" spans="1:8">
      <c r="A30445" s="32">
        <v>44555</v>
      </c>
      <c r="B30445" s="1" t="s">
        <v>44</v>
      </c>
      <c r="C30445">
        <v>5805</v>
      </c>
      <c r="D30445">
        <v>213348</v>
      </c>
      <c r="E30445" s="31">
        <v>5700</v>
      </c>
      <c r="F30445">
        <v>93</v>
      </c>
      <c r="G30445" s="31">
        <v>12</v>
      </c>
      <c r="H30445" s="31">
        <v>0</v>
      </c>
    </row>
    <row r="30446" spans="1:8">
      <c r="A30446" s="32">
        <v>44555</v>
      </c>
      <c r="B30446" s="1" t="s">
        <v>45</v>
      </c>
      <c r="C30446">
        <v>3291</v>
      </c>
      <c r="D30446">
        <v>116582</v>
      </c>
      <c r="E30446" s="31">
        <v>3225</v>
      </c>
      <c r="F30446">
        <v>66</v>
      </c>
      <c r="G30446" s="31">
        <v>0</v>
      </c>
      <c r="H30446" s="31">
        <v>0</v>
      </c>
    </row>
    <row r="30447" spans="1:8">
      <c r="A30447" s="32">
        <v>44555</v>
      </c>
      <c r="B30447" s="1" t="s">
        <v>46</v>
      </c>
      <c r="C30447">
        <v>4705</v>
      </c>
      <c r="D30447">
        <v>145256</v>
      </c>
      <c r="E30447" s="31">
        <v>4666</v>
      </c>
      <c r="F30447">
        <v>38</v>
      </c>
      <c r="G30447" s="31">
        <v>0</v>
      </c>
      <c r="H30447" s="31">
        <v>0</v>
      </c>
    </row>
    <row r="30448" spans="1:8">
      <c r="A30448" s="32">
        <v>44555</v>
      </c>
      <c r="B30448" s="1" t="s">
        <v>47</v>
      </c>
      <c r="C30448">
        <v>5412</v>
      </c>
      <c r="D30448">
        <v>173615</v>
      </c>
      <c r="E30448" s="31">
        <v>5330</v>
      </c>
      <c r="F30448">
        <v>82</v>
      </c>
      <c r="G30448" s="31">
        <v>0</v>
      </c>
      <c r="H30448" s="31">
        <v>0</v>
      </c>
    </row>
    <row r="30449" spans="1:8">
      <c r="A30449" s="32">
        <v>44555</v>
      </c>
      <c r="B30449" s="1" t="s">
        <v>48</v>
      </c>
      <c r="C30449">
        <v>4167</v>
      </c>
      <c r="D30449">
        <v>105447</v>
      </c>
      <c r="E30449" s="31">
        <v>4134</v>
      </c>
      <c r="F30449">
        <v>33</v>
      </c>
      <c r="G30449" s="31">
        <v>0</v>
      </c>
      <c r="H30449" s="31">
        <v>0</v>
      </c>
    </row>
    <row r="30450" spans="1:8">
      <c r="A30450" s="32">
        <v>44555</v>
      </c>
      <c r="B30450" s="1" t="s">
        <v>49</v>
      </c>
      <c r="C30450">
        <v>74761</v>
      </c>
      <c r="D30450">
        <v>1430250</v>
      </c>
      <c r="E30450" s="31">
        <v>74050</v>
      </c>
      <c r="F30450">
        <v>626</v>
      </c>
      <c r="G30450" s="31">
        <v>75</v>
      </c>
      <c r="H30450" s="31">
        <v>3</v>
      </c>
    </row>
    <row r="30451" spans="1:8">
      <c r="A30451" s="32">
        <v>44555</v>
      </c>
      <c r="B30451" s="1" t="s">
        <v>50</v>
      </c>
      <c r="C30451">
        <v>5866</v>
      </c>
      <c r="D30451">
        <v>120378</v>
      </c>
      <c r="E30451" s="31">
        <v>5891</v>
      </c>
      <c r="F30451">
        <v>30</v>
      </c>
      <c r="G30451" s="31">
        <v>0</v>
      </c>
      <c r="H30451" s="31">
        <v>0</v>
      </c>
    </row>
    <row r="30452" spans="1:8">
      <c r="A30452" s="32">
        <v>44555</v>
      </c>
      <c r="B30452" s="1" t="s">
        <v>51</v>
      </c>
      <c r="C30452">
        <v>6123</v>
      </c>
      <c r="D30452">
        <v>203377</v>
      </c>
      <c r="E30452" s="31">
        <v>6046</v>
      </c>
      <c r="F30452">
        <v>73</v>
      </c>
      <c r="G30452" s="31">
        <v>4</v>
      </c>
      <c r="H30452" s="31">
        <v>0</v>
      </c>
    </row>
    <row r="30453" spans="1:8">
      <c r="A30453" s="32">
        <v>44555</v>
      </c>
      <c r="B30453" s="1" t="s">
        <v>52</v>
      </c>
      <c r="C30453">
        <v>14396</v>
      </c>
      <c r="D30453">
        <v>124852</v>
      </c>
      <c r="E30453" s="31">
        <v>14260</v>
      </c>
      <c r="F30453">
        <v>136</v>
      </c>
      <c r="G30453" s="31">
        <v>0</v>
      </c>
      <c r="H30453" s="31">
        <v>0</v>
      </c>
    </row>
    <row r="30454" spans="1:8">
      <c r="A30454" s="32">
        <v>44555</v>
      </c>
      <c r="B30454" s="1" t="s">
        <v>53</v>
      </c>
      <c r="C30454">
        <v>8187</v>
      </c>
      <c r="D30454">
        <v>305931</v>
      </c>
      <c r="E30454" s="31">
        <v>8103</v>
      </c>
      <c r="F30454">
        <v>84</v>
      </c>
      <c r="G30454" s="31">
        <v>0</v>
      </c>
      <c r="H30454" s="31">
        <v>0</v>
      </c>
    </row>
    <row r="30455" spans="1:8">
      <c r="A30455" s="32">
        <v>44555</v>
      </c>
      <c r="B30455" s="1" t="s">
        <v>54</v>
      </c>
      <c r="C30455">
        <v>6153</v>
      </c>
      <c r="D30455">
        <v>73148</v>
      </c>
      <c r="E30455" s="31">
        <v>6096</v>
      </c>
      <c r="F30455">
        <v>41</v>
      </c>
      <c r="G30455" s="31">
        <v>0</v>
      </c>
      <c r="H30455" s="31">
        <v>0</v>
      </c>
    </row>
    <row r="30456" spans="1:8">
      <c r="A30456" s="32">
        <v>44555</v>
      </c>
      <c r="B30456" s="1" t="s">
        <v>55</v>
      </c>
      <c r="C30456">
        <v>9118</v>
      </c>
      <c r="D30456">
        <v>176445</v>
      </c>
      <c r="E30456" s="31">
        <v>9039</v>
      </c>
      <c r="F30456">
        <v>66</v>
      </c>
      <c r="G30456" s="31">
        <v>13</v>
      </c>
      <c r="H30456" s="31">
        <v>0</v>
      </c>
    </row>
    <row r="30457" spans="1:8">
      <c r="A30457" s="32">
        <v>44555</v>
      </c>
      <c r="B30457" s="1" t="s">
        <v>56</v>
      </c>
      <c r="C30457">
        <v>50486</v>
      </c>
      <c r="D30457">
        <v>436090</v>
      </c>
      <c r="E30457" s="31">
        <v>49972</v>
      </c>
      <c r="F30457">
        <v>398</v>
      </c>
      <c r="G30457" s="31">
        <v>122</v>
      </c>
      <c r="H30457" s="31">
        <v>3</v>
      </c>
    </row>
    <row r="30458" spans="1:8">
      <c r="A30458" s="32">
        <v>44556</v>
      </c>
      <c r="B30458" s="1" t="s">
        <v>7</v>
      </c>
      <c r="C30458">
        <v>61391</v>
      </c>
      <c r="D30458">
        <v>1268054</v>
      </c>
      <c r="E30458" s="31">
        <v>59754</v>
      </c>
      <c r="F30458">
        <v>1474</v>
      </c>
      <c r="G30458" s="31">
        <v>148</v>
      </c>
      <c r="H30458" s="31">
        <v>0</v>
      </c>
    </row>
    <row r="30459" spans="1:8">
      <c r="A30459" s="32">
        <v>44556</v>
      </c>
      <c r="B30459" s="1" t="s">
        <v>11</v>
      </c>
      <c r="C30459">
        <v>5901</v>
      </c>
      <c r="D30459">
        <v>104228</v>
      </c>
      <c r="E30459" s="31">
        <v>5863</v>
      </c>
      <c r="F30459">
        <v>38</v>
      </c>
      <c r="G30459" s="31">
        <v>0</v>
      </c>
      <c r="H30459" s="31">
        <v>0</v>
      </c>
    </row>
    <row r="30460" spans="1:8">
      <c r="A30460" s="32">
        <v>44556</v>
      </c>
      <c r="B30460" s="1" t="s">
        <v>12</v>
      </c>
      <c r="C30460">
        <v>3487</v>
      </c>
      <c r="D30460">
        <v>135686</v>
      </c>
      <c r="E30460" s="31">
        <v>3434</v>
      </c>
      <c r="F30460">
        <v>53</v>
      </c>
      <c r="G30460" s="31">
        <v>0</v>
      </c>
      <c r="H30460" s="31">
        <v>0</v>
      </c>
    </row>
    <row r="30461" spans="1:8">
      <c r="A30461" s="32">
        <v>44556</v>
      </c>
      <c r="B30461" s="1" t="s">
        <v>13</v>
      </c>
      <c r="C30461">
        <v>16288</v>
      </c>
      <c r="D30461">
        <v>264222</v>
      </c>
      <c r="E30461" s="31">
        <v>16168</v>
      </c>
      <c r="F30461">
        <v>118</v>
      </c>
      <c r="G30461" s="31">
        <v>2</v>
      </c>
      <c r="H30461" s="31">
        <v>0</v>
      </c>
    </row>
    <row r="30462" spans="1:8">
      <c r="A30462" s="32">
        <v>44556</v>
      </c>
      <c r="B30462" s="1" t="s">
        <v>14</v>
      </c>
      <c r="C30462">
        <v>1934</v>
      </c>
      <c r="D30462">
        <v>27617</v>
      </c>
      <c r="E30462" s="31">
        <v>1907</v>
      </c>
      <c r="F30462">
        <v>27</v>
      </c>
      <c r="G30462" s="31">
        <v>0</v>
      </c>
      <c r="H30462" s="31">
        <v>0</v>
      </c>
    </row>
    <row r="30463" spans="1:8">
      <c r="A30463" s="32">
        <v>44556</v>
      </c>
      <c r="B30463" s="1" t="s">
        <v>15</v>
      </c>
      <c r="C30463">
        <v>3606</v>
      </c>
      <c r="D30463">
        <v>114600</v>
      </c>
      <c r="E30463" s="31">
        <v>3550</v>
      </c>
      <c r="F30463">
        <v>56</v>
      </c>
      <c r="G30463" s="31">
        <v>0</v>
      </c>
      <c r="H30463" s="31">
        <v>0</v>
      </c>
    </row>
    <row r="30464" spans="1:8">
      <c r="A30464" s="32">
        <v>44556</v>
      </c>
      <c r="B30464" s="1" t="s">
        <v>16</v>
      </c>
      <c r="C30464">
        <v>9512</v>
      </c>
      <c r="D30464">
        <v>469502</v>
      </c>
      <c r="E30464" s="31">
        <v>9319</v>
      </c>
      <c r="F30464">
        <v>176</v>
      </c>
      <c r="G30464" s="31">
        <v>17</v>
      </c>
      <c r="H30464" s="31">
        <v>0</v>
      </c>
    </row>
    <row r="30465" spans="1:8">
      <c r="A30465" s="32">
        <v>44556</v>
      </c>
      <c r="B30465" s="1" t="s">
        <v>17</v>
      </c>
      <c r="C30465">
        <v>24482</v>
      </c>
      <c r="D30465">
        <v>40574</v>
      </c>
      <c r="E30465" s="31">
        <v>24249</v>
      </c>
      <c r="F30465">
        <v>220</v>
      </c>
      <c r="G30465" s="31">
        <v>13</v>
      </c>
      <c r="H30465" s="31">
        <v>1</v>
      </c>
    </row>
    <row r="30466" spans="1:8">
      <c r="A30466" s="32">
        <v>44556</v>
      </c>
      <c r="B30466" s="1" t="s">
        <v>18</v>
      </c>
      <c r="C30466">
        <v>15558</v>
      </c>
      <c r="D30466">
        <v>527323</v>
      </c>
      <c r="E30466" s="31">
        <v>15394</v>
      </c>
      <c r="F30466">
        <v>117</v>
      </c>
      <c r="G30466" s="31">
        <v>47</v>
      </c>
      <c r="H30466" s="31">
        <v>0</v>
      </c>
    </row>
    <row r="30467" spans="1:8">
      <c r="A30467" s="32">
        <v>44556</v>
      </c>
      <c r="B30467" s="1" t="s">
        <v>19</v>
      </c>
      <c r="C30467">
        <v>17289</v>
      </c>
      <c r="D30467">
        <v>352550</v>
      </c>
      <c r="E30467" s="31">
        <v>16951</v>
      </c>
      <c r="F30467">
        <v>176</v>
      </c>
      <c r="G30467" s="31">
        <v>162</v>
      </c>
      <c r="H30467" s="31">
        <v>1</v>
      </c>
    </row>
    <row r="30468" spans="1:8">
      <c r="A30468" s="32">
        <v>44556</v>
      </c>
      <c r="B30468" s="1" t="s">
        <v>20</v>
      </c>
      <c r="C30468">
        <v>116030</v>
      </c>
      <c r="D30468">
        <v>1644991</v>
      </c>
      <c r="E30468" s="31">
        <v>114890</v>
      </c>
      <c r="F30468">
        <v>1059</v>
      </c>
      <c r="G30468" s="31">
        <v>81</v>
      </c>
      <c r="H30468" s="31">
        <v>1</v>
      </c>
    </row>
    <row r="30469" spans="1:8">
      <c r="A30469" s="32">
        <v>44556</v>
      </c>
      <c r="B30469" s="1" t="s">
        <v>21</v>
      </c>
      <c r="C30469">
        <v>100638</v>
      </c>
      <c r="D30469">
        <v>1236071</v>
      </c>
      <c r="E30469" s="31">
        <v>99556</v>
      </c>
      <c r="F30469">
        <v>1028</v>
      </c>
      <c r="G30469" s="31">
        <v>51</v>
      </c>
      <c r="H30469" s="31">
        <v>0</v>
      </c>
    </row>
    <row r="30470" spans="1:8">
      <c r="A30470" s="32">
        <v>44556</v>
      </c>
      <c r="B30470" s="1" t="s">
        <v>22</v>
      </c>
      <c r="C30470">
        <v>382799</v>
      </c>
      <c r="D30470">
        <v>4158125</v>
      </c>
      <c r="E30470" s="31">
        <v>379250</v>
      </c>
      <c r="F30470">
        <v>3174</v>
      </c>
      <c r="G30470" s="31">
        <v>375</v>
      </c>
      <c r="H30470" s="31">
        <v>2</v>
      </c>
    </row>
    <row r="30471" spans="1:8">
      <c r="A30471" s="32">
        <v>44556</v>
      </c>
      <c r="B30471" s="1" t="s">
        <v>23</v>
      </c>
      <c r="C30471">
        <v>169723</v>
      </c>
      <c r="D30471">
        <v>1826301</v>
      </c>
      <c r="E30471" s="31">
        <v>168177</v>
      </c>
      <c r="F30471">
        <v>1319</v>
      </c>
      <c r="G30471" s="31">
        <v>227</v>
      </c>
      <c r="H30471" s="31">
        <v>2</v>
      </c>
    </row>
    <row r="30472" spans="1:8">
      <c r="A30472" s="32">
        <v>44556</v>
      </c>
      <c r="B30472" s="1" t="s">
        <v>24</v>
      </c>
      <c r="C30472">
        <v>8192</v>
      </c>
      <c r="D30472">
        <v>326721</v>
      </c>
      <c r="E30472" s="31">
        <v>8058</v>
      </c>
      <c r="F30472">
        <v>62</v>
      </c>
      <c r="G30472" s="31">
        <v>72</v>
      </c>
      <c r="H30472" s="31">
        <v>0</v>
      </c>
    </row>
    <row r="30473" spans="1:8">
      <c r="A30473" s="32">
        <v>44556</v>
      </c>
      <c r="B30473" s="1" t="s">
        <v>25</v>
      </c>
      <c r="C30473">
        <v>4869</v>
      </c>
      <c r="D30473">
        <v>131784</v>
      </c>
      <c r="E30473" s="31">
        <v>4816</v>
      </c>
      <c r="F30473">
        <v>52</v>
      </c>
      <c r="G30473" s="31">
        <v>1</v>
      </c>
      <c r="H30473" s="31">
        <v>0</v>
      </c>
    </row>
    <row r="30474" spans="1:8">
      <c r="A30474" s="32">
        <v>44556</v>
      </c>
      <c r="B30474" s="1" t="s">
        <v>26</v>
      </c>
      <c r="C30474">
        <v>8026</v>
      </c>
      <c r="D30474">
        <v>213999</v>
      </c>
      <c r="E30474" s="31">
        <v>7818</v>
      </c>
      <c r="F30474">
        <v>131</v>
      </c>
      <c r="G30474" s="31">
        <v>55</v>
      </c>
      <c r="H30474" s="31">
        <v>0</v>
      </c>
    </row>
    <row r="30475" spans="1:8">
      <c r="A30475" s="32">
        <v>44556</v>
      </c>
      <c r="B30475" s="1" t="s">
        <v>27</v>
      </c>
      <c r="C30475">
        <v>3115</v>
      </c>
      <c r="D30475">
        <v>126546</v>
      </c>
      <c r="E30475" s="31">
        <v>3077</v>
      </c>
      <c r="F30475">
        <v>38</v>
      </c>
      <c r="G30475" s="31">
        <v>0</v>
      </c>
      <c r="H30475" s="31">
        <v>0</v>
      </c>
    </row>
    <row r="30476" spans="1:8">
      <c r="A30476" s="32">
        <v>44556</v>
      </c>
      <c r="B30476" s="1" t="s">
        <v>28</v>
      </c>
      <c r="C30476">
        <v>5161</v>
      </c>
      <c r="D30476">
        <v>135182</v>
      </c>
      <c r="E30476" s="31">
        <v>5129</v>
      </c>
      <c r="F30476">
        <v>29</v>
      </c>
      <c r="G30476" s="31">
        <v>3</v>
      </c>
      <c r="H30476" s="31">
        <v>0</v>
      </c>
    </row>
    <row r="30477" spans="1:8">
      <c r="A30477" s="32">
        <v>44556</v>
      </c>
      <c r="B30477" s="1" t="s">
        <v>29</v>
      </c>
      <c r="C30477">
        <v>8927</v>
      </c>
      <c r="D30477">
        <v>366041</v>
      </c>
      <c r="E30477" s="31">
        <v>8866</v>
      </c>
      <c r="F30477">
        <v>97</v>
      </c>
      <c r="G30477" s="31">
        <v>20</v>
      </c>
      <c r="H30477" s="31">
        <v>0</v>
      </c>
    </row>
    <row r="30478" spans="1:8">
      <c r="A30478" s="32">
        <v>44556</v>
      </c>
      <c r="B30478" s="1" t="s">
        <v>30</v>
      </c>
      <c r="C30478">
        <v>19276</v>
      </c>
      <c r="D30478">
        <v>471936</v>
      </c>
      <c r="E30478" s="31">
        <v>19052</v>
      </c>
      <c r="F30478">
        <v>219</v>
      </c>
      <c r="G30478" s="31">
        <v>5</v>
      </c>
      <c r="H30478" s="31">
        <v>0</v>
      </c>
    </row>
    <row r="30479" spans="1:8">
      <c r="A30479" s="32">
        <v>44556</v>
      </c>
      <c r="B30479" s="1" t="s">
        <v>31</v>
      </c>
      <c r="C30479">
        <v>26883</v>
      </c>
      <c r="D30479">
        <v>725383</v>
      </c>
      <c r="E30479" s="31">
        <v>26654</v>
      </c>
      <c r="F30479">
        <v>209</v>
      </c>
      <c r="G30479" s="31">
        <v>16</v>
      </c>
      <c r="H30479" s="31">
        <v>0</v>
      </c>
    </row>
    <row r="30480" spans="1:8">
      <c r="A30480" s="32">
        <v>44556</v>
      </c>
      <c r="B30480" s="1" t="s">
        <v>32</v>
      </c>
      <c r="C30480">
        <v>106723</v>
      </c>
      <c r="D30480">
        <v>1507682</v>
      </c>
      <c r="E30480" s="31">
        <v>105530</v>
      </c>
      <c r="F30480">
        <v>1161</v>
      </c>
      <c r="G30480" s="31">
        <v>32</v>
      </c>
      <c r="H30480" s="31">
        <v>0</v>
      </c>
    </row>
    <row r="30481" spans="1:8">
      <c r="A30481" s="32">
        <v>44556</v>
      </c>
      <c r="B30481" s="1" t="s">
        <v>33</v>
      </c>
      <c r="C30481">
        <v>14818</v>
      </c>
      <c r="D30481">
        <v>271132</v>
      </c>
      <c r="E30481" s="31">
        <v>14982</v>
      </c>
      <c r="F30481">
        <v>163</v>
      </c>
      <c r="G30481" s="31">
        <v>0</v>
      </c>
      <c r="H30481" s="31">
        <v>0</v>
      </c>
    </row>
    <row r="30482" spans="1:8">
      <c r="A30482" s="32">
        <v>44556</v>
      </c>
      <c r="B30482" s="1" t="s">
        <v>34</v>
      </c>
      <c r="C30482">
        <v>12472</v>
      </c>
      <c r="D30482">
        <v>295674</v>
      </c>
      <c r="E30482" s="31">
        <v>12340</v>
      </c>
      <c r="F30482">
        <v>104</v>
      </c>
      <c r="G30482" s="31">
        <v>28</v>
      </c>
      <c r="H30482" s="31">
        <v>0</v>
      </c>
    </row>
    <row r="30483" spans="1:8">
      <c r="A30483" s="32">
        <v>44556</v>
      </c>
      <c r="B30483" s="1" t="s">
        <v>35</v>
      </c>
      <c r="C30483">
        <v>36095</v>
      </c>
      <c r="D30483">
        <v>471397</v>
      </c>
      <c r="E30483" s="31">
        <v>35728</v>
      </c>
      <c r="F30483">
        <v>292</v>
      </c>
      <c r="G30483" s="31">
        <v>68</v>
      </c>
      <c r="H30483" s="31">
        <v>6</v>
      </c>
    </row>
    <row r="30484" spans="1:8">
      <c r="A30484" s="32">
        <v>44556</v>
      </c>
      <c r="B30484" s="1" t="s">
        <v>36</v>
      </c>
      <c r="C30484">
        <v>203537</v>
      </c>
      <c r="D30484">
        <v>4234220</v>
      </c>
      <c r="E30484" s="31">
        <v>200273</v>
      </c>
      <c r="F30484">
        <v>3064</v>
      </c>
      <c r="G30484" s="31">
        <v>200</v>
      </c>
      <c r="H30484" s="31">
        <v>19</v>
      </c>
    </row>
    <row r="30485" spans="1:8">
      <c r="A30485" s="32">
        <v>44556</v>
      </c>
      <c r="B30485" s="1" t="s">
        <v>37</v>
      </c>
      <c r="C30485">
        <v>78831</v>
      </c>
      <c r="D30485">
        <v>862624</v>
      </c>
      <c r="E30485" s="31">
        <v>77337</v>
      </c>
      <c r="F30485">
        <v>1398</v>
      </c>
      <c r="G30485" s="31">
        <v>96</v>
      </c>
      <c r="H30485" s="31">
        <v>2</v>
      </c>
    </row>
    <row r="30486" spans="1:8">
      <c r="A30486" s="32">
        <v>44556</v>
      </c>
      <c r="B30486" s="1" t="s">
        <v>38</v>
      </c>
      <c r="C30486">
        <v>15943</v>
      </c>
      <c r="D30486">
        <v>281590</v>
      </c>
      <c r="E30486" s="31">
        <v>15788</v>
      </c>
      <c r="F30486">
        <v>149</v>
      </c>
      <c r="G30486" s="31">
        <v>6</v>
      </c>
      <c r="H30486" s="31">
        <v>0</v>
      </c>
    </row>
    <row r="30487" spans="1:8">
      <c r="A30487" s="32">
        <v>44556</v>
      </c>
      <c r="B30487" s="1" t="s">
        <v>39</v>
      </c>
      <c r="C30487">
        <v>5303</v>
      </c>
      <c r="D30487">
        <v>68406</v>
      </c>
      <c r="E30487" s="31">
        <v>5136</v>
      </c>
      <c r="F30487">
        <v>62</v>
      </c>
      <c r="G30487" s="31">
        <v>0</v>
      </c>
      <c r="H30487" s="31">
        <v>0</v>
      </c>
    </row>
    <row r="30488" spans="1:8">
      <c r="A30488" s="32">
        <v>44556</v>
      </c>
      <c r="B30488" s="1" t="s">
        <v>40</v>
      </c>
      <c r="C30488">
        <v>1669</v>
      </c>
      <c r="D30488">
        <v>168912</v>
      </c>
      <c r="E30488" s="31">
        <v>1639</v>
      </c>
      <c r="F30488">
        <v>5</v>
      </c>
      <c r="G30488" s="31">
        <v>0</v>
      </c>
      <c r="H30488" s="31">
        <v>0</v>
      </c>
    </row>
    <row r="30489" spans="1:8">
      <c r="A30489" s="32">
        <v>44556</v>
      </c>
      <c r="B30489" s="1" t="s">
        <v>41</v>
      </c>
      <c r="C30489">
        <v>1733</v>
      </c>
      <c r="D30489">
        <v>64047</v>
      </c>
      <c r="E30489" s="31">
        <v>1728</v>
      </c>
      <c r="F30489">
        <v>5</v>
      </c>
      <c r="G30489" s="31">
        <v>0</v>
      </c>
      <c r="H30489" s="31">
        <v>0</v>
      </c>
    </row>
    <row r="30490" spans="1:8">
      <c r="A30490" s="32">
        <v>44556</v>
      </c>
      <c r="B30490" s="1" t="s">
        <v>42</v>
      </c>
      <c r="C30490">
        <v>15555</v>
      </c>
      <c r="D30490">
        <v>310392</v>
      </c>
      <c r="E30490" s="31">
        <v>15413</v>
      </c>
      <c r="F30490">
        <v>136</v>
      </c>
      <c r="G30490" s="31">
        <v>4</v>
      </c>
      <c r="H30490" s="31">
        <v>1</v>
      </c>
    </row>
    <row r="30491" spans="1:8">
      <c r="A30491" s="32">
        <v>44556</v>
      </c>
      <c r="B30491" s="1" t="s">
        <v>43</v>
      </c>
      <c r="C30491">
        <v>22186</v>
      </c>
      <c r="D30491">
        <v>983656</v>
      </c>
      <c r="E30491" s="31">
        <v>21973</v>
      </c>
      <c r="F30491">
        <v>202</v>
      </c>
      <c r="G30491" s="31">
        <v>11</v>
      </c>
      <c r="H30491" s="31">
        <v>0</v>
      </c>
    </row>
    <row r="30492" spans="1:8">
      <c r="A30492" s="32">
        <v>44556</v>
      </c>
      <c r="B30492" s="1" t="s">
        <v>44</v>
      </c>
      <c r="C30492">
        <v>5806</v>
      </c>
      <c r="D30492">
        <v>213348</v>
      </c>
      <c r="E30492" s="31">
        <v>5701</v>
      </c>
      <c r="F30492">
        <v>93</v>
      </c>
      <c r="G30492" s="31">
        <v>12</v>
      </c>
      <c r="H30492" s="31">
        <v>0</v>
      </c>
    </row>
    <row r="30493" spans="1:8">
      <c r="A30493" s="32">
        <v>44556</v>
      </c>
      <c r="B30493" s="1" t="s">
        <v>45</v>
      </c>
      <c r="C30493">
        <v>3291</v>
      </c>
      <c r="D30493">
        <v>116606</v>
      </c>
      <c r="E30493" s="31">
        <v>3225</v>
      </c>
      <c r="F30493">
        <v>66</v>
      </c>
      <c r="G30493" s="31">
        <v>0</v>
      </c>
      <c r="H30493" s="31">
        <v>0</v>
      </c>
    </row>
    <row r="30494" spans="1:8">
      <c r="A30494" s="32">
        <v>44556</v>
      </c>
      <c r="B30494" s="1" t="s">
        <v>46</v>
      </c>
      <c r="C30494">
        <v>4705</v>
      </c>
      <c r="D30494">
        <v>145353</v>
      </c>
      <c r="E30494" s="31">
        <v>4666</v>
      </c>
      <c r="F30494">
        <v>38</v>
      </c>
      <c r="G30494" s="31">
        <v>0</v>
      </c>
      <c r="H30494" s="31">
        <v>0</v>
      </c>
    </row>
    <row r="30495" spans="1:8">
      <c r="A30495" s="32">
        <v>44556</v>
      </c>
      <c r="B30495" s="1" t="s">
        <v>47</v>
      </c>
      <c r="C30495">
        <v>5412</v>
      </c>
      <c r="D30495">
        <v>173620</v>
      </c>
      <c r="E30495" s="31">
        <v>5330</v>
      </c>
      <c r="F30495">
        <v>82</v>
      </c>
      <c r="G30495" s="31">
        <v>0</v>
      </c>
      <c r="H30495" s="31">
        <v>0</v>
      </c>
    </row>
    <row r="30496" spans="1:8">
      <c r="A30496" s="32">
        <v>44556</v>
      </c>
      <c r="B30496" s="1" t="s">
        <v>48</v>
      </c>
      <c r="C30496">
        <v>4167</v>
      </c>
      <c r="D30496">
        <v>105447</v>
      </c>
      <c r="E30496" s="31">
        <v>4134</v>
      </c>
      <c r="F30496">
        <v>33</v>
      </c>
      <c r="G30496" s="31">
        <v>0</v>
      </c>
      <c r="H30496" s="31">
        <v>0</v>
      </c>
    </row>
    <row r="30497" spans="1:8">
      <c r="A30497" s="32">
        <v>44556</v>
      </c>
      <c r="B30497" s="1" t="s">
        <v>49</v>
      </c>
      <c r="C30497">
        <v>74765</v>
      </c>
      <c r="D30497">
        <v>1431389</v>
      </c>
      <c r="E30497" s="31">
        <v>74052</v>
      </c>
      <c r="F30497">
        <v>626</v>
      </c>
      <c r="G30497" s="31">
        <v>83</v>
      </c>
      <c r="H30497" s="31">
        <v>3</v>
      </c>
    </row>
    <row r="30498" spans="1:8">
      <c r="A30498" s="32">
        <v>44556</v>
      </c>
      <c r="B30498" s="1" t="s">
        <v>50</v>
      </c>
      <c r="C30498">
        <v>5869</v>
      </c>
      <c r="D30498">
        <v>120514</v>
      </c>
      <c r="E30498" s="31">
        <v>5891</v>
      </c>
      <c r="F30498">
        <v>30</v>
      </c>
      <c r="G30498" s="31">
        <v>3</v>
      </c>
      <c r="H30498" s="31">
        <v>0</v>
      </c>
    </row>
    <row r="30499" spans="1:8">
      <c r="A30499" s="32">
        <v>44556</v>
      </c>
      <c r="B30499" s="1" t="s">
        <v>51</v>
      </c>
      <c r="C30499">
        <v>6123</v>
      </c>
      <c r="D30499">
        <v>203452</v>
      </c>
      <c r="E30499" s="31">
        <v>6046</v>
      </c>
      <c r="F30499">
        <v>73</v>
      </c>
      <c r="G30499" s="31">
        <v>4</v>
      </c>
      <c r="H30499" s="31">
        <v>0</v>
      </c>
    </row>
    <row r="30500" spans="1:8">
      <c r="A30500" s="32">
        <v>44556</v>
      </c>
      <c r="B30500" s="1" t="s">
        <v>52</v>
      </c>
      <c r="C30500">
        <v>14396</v>
      </c>
      <c r="D30500">
        <v>124857</v>
      </c>
      <c r="E30500" s="31">
        <v>14260</v>
      </c>
      <c r="F30500">
        <v>136</v>
      </c>
      <c r="G30500" s="31">
        <v>0</v>
      </c>
      <c r="H30500" s="31">
        <v>0</v>
      </c>
    </row>
    <row r="30501" spans="1:8">
      <c r="A30501" s="32">
        <v>44556</v>
      </c>
      <c r="B30501" s="1" t="s">
        <v>53</v>
      </c>
      <c r="C30501">
        <v>8187</v>
      </c>
      <c r="D30501">
        <v>305940</v>
      </c>
      <c r="E30501" s="31">
        <v>8103</v>
      </c>
      <c r="F30501">
        <v>84</v>
      </c>
      <c r="G30501" s="31">
        <v>0</v>
      </c>
      <c r="H30501" s="31">
        <v>0</v>
      </c>
    </row>
    <row r="30502" spans="1:8">
      <c r="A30502" s="32">
        <v>44556</v>
      </c>
      <c r="B30502" s="1" t="s">
        <v>54</v>
      </c>
      <c r="C30502">
        <v>6153</v>
      </c>
      <c r="D30502">
        <v>73148</v>
      </c>
      <c r="E30502" s="31">
        <v>6096</v>
      </c>
      <c r="F30502">
        <v>41</v>
      </c>
      <c r="G30502" s="31">
        <v>0</v>
      </c>
      <c r="H30502" s="31">
        <v>0</v>
      </c>
    </row>
    <row r="30503" spans="1:8">
      <c r="A30503" s="32">
        <v>44556</v>
      </c>
      <c r="B30503" s="1" t="s">
        <v>55</v>
      </c>
      <c r="C30503">
        <v>9120</v>
      </c>
      <c r="D30503">
        <v>176623</v>
      </c>
      <c r="E30503" s="31">
        <v>9041</v>
      </c>
      <c r="F30503">
        <v>66</v>
      </c>
      <c r="G30503" s="31">
        <v>13</v>
      </c>
      <c r="H30503" s="31">
        <v>0</v>
      </c>
    </row>
    <row r="30504" spans="1:8">
      <c r="A30504" s="32">
        <v>44556</v>
      </c>
      <c r="B30504" s="1" t="s">
        <v>56</v>
      </c>
      <c r="C30504">
        <v>50507</v>
      </c>
      <c r="D30504">
        <v>436354</v>
      </c>
      <c r="E30504" s="31">
        <v>49975</v>
      </c>
      <c r="F30504">
        <v>398</v>
      </c>
      <c r="G30504" s="31">
        <v>140</v>
      </c>
      <c r="H30504" s="31">
        <v>6</v>
      </c>
    </row>
    <row r="30505" spans="1:8">
      <c r="A30505" s="32">
        <v>44557</v>
      </c>
      <c r="B30505" s="1" t="s">
        <v>7</v>
      </c>
      <c r="C30505">
        <v>61402</v>
      </c>
      <c r="D30505">
        <v>1269067</v>
      </c>
      <c r="E30505" s="31">
        <v>59760</v>
      </c>
      <c r="F30505">
        <v>1474</v>
      </c>
      <c r="G30505" s="31">
        <v>163</v>
      </c>
      <c r="H30505" s="31">
        <v>0</v>
      </c>
    </row>
    <row r="30506" spans="1:8">
      <c r="A30506" s="32">
        <v>44557</v>
      </c>
      <c r="B30506" s="1" t="s">
        <v>11</v>
      </c>
      <c r="C30506">
        <v>5901</v>
      </c>
      <c r="D30506">
        <v>104395</v>
      </c>
      <c r="E30506" s="31">
        <v>5863</v>
      </c>
      <c r="F30506">
        <v>38</v>
      </c>
      <c r="G30506" s="31">
        <v>0</v>
      </c>
      <c r="H30506" s="31">
        <v>0</v>
      </c>
    </row>
    <row r="30507" spans="1:8">
      <c r="A30507" s="32">
        <v>44557</v>
      </c>
      <c r="B30507" s="1" t="s">
        <v>12</v>
      </c>
      <c r="C30507">
        <v>3488</v>
      </c>
      <c r="D30507">
        <v>136010</v>
      </c>
      <c r="E30507" s="31">
        <v>3434</v>
      </c>
      <c r="F30507">
        <v>53</v>
      </c>
      <c r="G30507" s="31">
        <v>1</v>
      </c>
      <c r="H30507" s="31">
        <v>0</v>
      </c>
    </row>
    <row r="30508" spans="1:8">
      <c r="A30508" s="32">
        <v>44557</v>
      </c>
      <c r="B30508" s="1" t="s">
        <v>13</v>
      </c>
      <c r="C30508">
        <v>16288</v>
      </c>
      <c r="D30508">
        <v>264222</v>
      </c>
      <c r="E30508" s="31">
        <v>16168</v>
      </c>
      <c r="F30508">
        <v>118</v>
      </c>
      <c r="G30508" s="31">
        <v>2</v>
      </c>
      <c r="H30508" s="31">
        <v>0</v>
      </c>
    </row>
    <row r="30509" spans="1:8">
      <c r="A30509" s="32">
        <v>44557</v>
      </c>
      <c r="B30509" s="1" t="s">
        <v>14</v>
      </c>
      <c r="C30509">
        <v>1934</v>
      </c>
      <c r="D30509">
        <v>27659</v>
      </c>
      <c r="E30509" s="31">
        <v>1907</v>
      </c>
      <c r="F30509">
        <v>27</v>
      </c>
      <c r="G30509" s="31">
        <v>0</v>
      </c>
      <c r="H30509" s="31">
        <v>0</v>
      </c>
    </row>
    <row r="30510" spans="1:8">
      <c r="A30510" s="32">
        <v>44557</v>
      </c>
      <c r="B30510" s="1" t="s">
        <v>15</v>
      </c>
      <c r="C30510">
        <v>3606</v>
      </c>
      <c r="D30510">
        <v>115585</v>
      </c>
      <c r="E30510" s="31">
        <v>3550</v>
      </c>
      <c r="F30510">
        <v>56</v>
      </c>
      <c r="G30510" s="31">
        <v>0</v>
      </c>
      <c r="H30510" s="31">
        <v>0</v>
      </c>
    </row>
    <row r="30511" spans="1:8">
      <c r="A30511" s="32">
        <v>44557</v>
      </c>
      <c r="B30511" s="1" t="s">
        <v>16</v>
      </c>
      <c r="C30511">
        <v>9514</v>
      </c>
      <c r="D30511">
        <v>471102</v>
      </c>
      <c r="E30511" s="31">
        <v>9319</v>
      </c>
      <c r="F30511">
        <v>176</v>
      </c>
      <c r="G30511" s="31">
        <v>19</v>
      </c>
      <c r="H30511" s="31">
        <v>0</v>
      </c>
    </row>
    <row r="30512" spans="1:8">
      <c r="A30512" s="32">
        <v>44557</v>
      </c>
      <c r="B30512" s="1" t="s">
        <v>17</v>
      </c>
      <c r="C30512">
        <v>24483</v>
      </c>
      <c r="D30512">
        <v>40590</v>
      </c>
      <c r="E30512" s="31">
        <v>24250</v>
      </c>
      <c r="F30512">
        <v>220</v>
      </c>
      <c r="G30512" s="31">
        <v>13</v>
      </c>
      <c r="H30512" s="31">
        <v>1</v>
      </c>
    </row>
    <row r="30513" spans="1:8">
      <c r="A30513" s="32">
        <v>44557</v>
      </c>
      <c r="B30513" s="1" t="s">
        <v>18</v>
      </c>
      <c r="C30513">
        <v>15568</v>
      </c>
      <c r="D30513">
        <v>527463</v>
      </c>
      <c r="E30513" s="31">
        <v>15398</v>
      </c>
      <c r="F30513">
        <v>117</v>
      </c>
      <c r="G30513" s="31">
        <v>53</v>
      </c>
      <c r="H30513" s="31">
        <v>0</v>
      </c>
    </row>
    <row r="30514" spans="1:8">
      <c r="A30514" s="32">
        <v>44557</v>
      </c>
      <c r="B30514" s="1" t="s">
        <v>19</v>
      </c>
      <c r="C30514">
        <v>17296</v>
      </c>
      <c r="D30514">
        <v>354406</v>
      </c>
      <c r="E30514" s="31">
        <v>16981</v>
      </c>
      <c r="F30514">
        <v>176</v>
      </c>
      <c r="G30514" s="31">
        <v>139</v>
      </c>
      <c r="H30514" s="31">
        <v>1</v>
      </c>
    </row>
    <row r="30515" spans="1:8">
      <c r="A30515" s="32">
        <v>44557</v>
      </c>
      <c r="B30515" s="1" t="s">
        <v>20</v>
      </c>
      <c r="C30515">
        <v>116043</v>
      </c>
      <c r="D30515">
        <v>1647482</v>
      </c>
      <c r="E30515" s="31">
        <v>114894</v>
      </c>
      <c r="F30515">
        <v>1059</v>
      </c>
      <c r="G30515" s="31">
        <v>90</v>
      </c>
      <c r="H30515" s="31">
        <v>1</v>
      </c>
    </row>
    <row r="30516" spans="1:8">
      <c r="A30516" s="32">
        <v>44557</v>
      </c>
      <c r="B30516" s="1" t="s">
        <v>21</v>
      </c>
      <c r="C30516">
        <v>100642</v>
      </c>
      <c r="D30516">
        <v>1237691</v>
      </c>
      <c r="E30516" s="31">
        <v>99561</v>
      </c>
      <c r="F30516">
        <v>1028</v>
      </c>
      <c r="G30516" s="31">
        <v>49</v>
      </c>
      <c r="H30516" s="31">
        <v>1</v>
      </c>
    </row>
    <row r="30517" spans="1:8">
      <c r="A30517" s="32">
        <v>44557</v>
      </c>
      <c r="B30517" s="1" t="s">
        <v>22</v>
      </c>
      <c r="C30517">
        <v>382834</v>
      </c>
      <c r="D30517">
        <v>4169357</v>
      </c>
      <c r="E30517" s="31">
        <v>379281</v>
      </c>
      <c r="F30517">
        <v>3174</v>
      </c>
      <c r="G30517" s="31">
        <v>379</v>
      </c>
      <c r="H30517" s="31">
        <v>2</v>
      </c>
    </row>
    <row r="30518" spans="1:8">
      <c r="A30518" s="32">
        <v>44557</v>
      </c>
      <c r="B30518" s="1" t="s">
        <v>23</v>
      </c>
      <c r="C30518">
        <v>169749</v>
      </c>
      <c r="D30518">
        <v>1833873</v>
      </c>
      <c r="E30518" s="31">
        <v>168205</v>
      </c>
      <c r="F30518">
        <v>1319</v>
      </c>
      <c r="G30518" s="31">
        <v>225</v>
      </c>
      <c r="H30518" s="31">
        <v>2</v>
      </c>
    </row>
    <row r="30519" spans="1:8">
      <c r="A30519" s="32">
        <v>44557</v>
      </c>
      <c r="B30519" s="1" t="s">
        <v>24</v>
      </c>
      <c r="C30519">
        <v>8199</v>
      </c>
      <c r="D30519">
        <v>328081</v>
      </c>
      <c r="E30519" s="31">
        <v>8094</v>
      </c>
      <c r="F30519">
        <v>62</v>
      </c>
      <c r="G30519" s="31">
        <v>43</v>
      </c>
      <c r="H30519" s="31">
        <v>0</v>
      </c>
    </row>
    <row r="30520" spans="1:8">
      <c r="A30520" s="32">
        <v>44557</v>
      </c>
      <c r="B30520" s="1" t="s">
        <v>25</v>
      </c>
      <c r="C30520">
        <v>4869</v>
      </c>
      <c r="D30520">
        <v>132107</v>
      </c>
      <c r="E30520" s="31">
        <v>4816</v>
      </c>
      <c r="F30520">
        <v>52</v>
      </c>
      <c r="G30520" s="31">
        <v>1</v>
      </c>
      <c r="H30520" s="31">
        <v>0</v>
      </c>
    </row>
    <row r="30521" spans="1:8">
      <c r="A30521" s="32">
        <v>44557</v>
      </c>
      <c r="B30521" s="1" t="s">
        <v>26</v>
      </c>
      <c r="C30521">
        <v>8029</v>
      </c>
      <c r="D30521">
        <v>214054</v>
      </c>
      <c r="E30521" s="31">
        <v>7818</v>
      </c>
      <c r="F30521">
        <v>131</v>
      </c>
      <c r="G30521" s="31">
        <v>58</v>
      </c>
      <c r="H30521" s="31">
        <v>0</v>
      </c>
    </row>
    <row r="30522" spans="1:8">
      <c r="A30522" s="32">
        <v>44557</v>
      </c>
      <c r="B30522" s="1" t="s">
        <v>27</v>
      </c>
      <c r="C30522">
        <v>3115</v>
      </c>
      <c r="D30522">
        <v>126554</v>
      </c>
      <c r="E30522" s="31">
        <v>3077</v>
      </c>
      <c r="F30522">
        <v>38</v>
      </c>
      <c r="G30522" s="31">
        <v>0</v>
      </c>
      <c r="H30522" s="31">
        <v>0</v>
      </c>
    </row>
    <row r="30523" spans="1:8">
      <c r="A30523" s="32">
        <v>44557</v>
      </c>
      <c r="B30523" s="1" t="s">
        <v>28</v>
      </c>
      <c r="C30523">
        <v>5161</v>
      </c>
      <c r="D30523">
        <v>135182</v>
      </c>
      <c r="E30523" s="31">
        <v>5130</v>
      </c>
      <c r="F30523">
        <v>29</v>
      </c>
      <c r="G30523" s="31">
        <v>2</v>
      </c>
      <c r="H30523" s="31">
        <v>0</v>
      </c>
    </row>
    <row r="30524" spans="1:8">
      <c r="A30524" s="32">
        <v>44557</v>
      </c>
      <c r="B30524" s="1" t="s">
        <v>29</v>
      </c>
      <c r="C30524">
        <v>8933</v>
      </c>
      <c r="D30524">
        <v>367144</v>
      </c>
      <c r="E30524" s="31">
        <v>8867</v>
      </c>
      <c r="F30524">
        <v>97</v>
      </c>
      <c r="G30524" s="31">
        <v>24</v>
      </c>
      <c r="H30524" s="31">
        <v>0</v>
      </c>
    </row>
    <row r="30525" spans="1:8">
      <c r="A30525" s="32">
        <v>44557</v>
      </c>
      <c r="B30525" s="1" t="s">
        <v>30</v>
      </c>
      <c r="C30525">
        <v>19276</v>
      </c>
      <c r="D30525">
        <v>471936</v>
      </c>
      <c r="E30525" s="31">
        <v>19054</v>
      </c>
      <c r="F30525">
        <v>219</v>
      </c>
      <c r="G30525" s="31">
        <v>3</v>
      </c>
      <c r="H30525" s="31">
        <v>0</v>
      </c>
    </row>
    <row r="30526" spans="1:8">
      <c r="A30526" s="32">
        <v>44557</v>
      </c>
      <c r="B30526" s="1" t="s">
        <v>31</v>
      </c>
      <c r="C30526">
        <v>26883</v>
      </c>
      <c r="D30526">
        <v>725383</v>
      </c>
      <c r="E30526" s="31">
        <v>26663</v>
      </c>
      <c r="F30526">
        <v>209</v>
      </c>
      <c r="G30526" s="31">
        <v>12</v>
      </c>
      <c r="H30526" s="31">
        <v>0</v>
      </c>
    </row>
    <row r="30527" spans="1:8">
      <c r="A30527" s="32">
        <v>44557</v>
      </c>
      <c r="B30527" s="1" t="s">
        <v>32</v>
      </c>
      <c r="C30527">
        <v>106728</v>
      </c>
      <c r="D30527">
        <v>1513222</v>
      </c>
      <c r="E30527" s="31">
        <v>105530</v>
      </c>
      <c r="F30527">
        <v>1161</v>
      </c>
      <c r="G30527" s="31">
        <v>37</v>
      </c>
      <c r="H30527" s="31">
        <v>0</v>
      </c>
    </row>
    <row r="30528" spans="1:8">
      <c r="A30528" s="32">
        <v>44557</v>
      </c>
      <c r="B30528" s="1" t="s">
        <v>33</v>
      </c>
      <c r="C30528">
        <v>14819</v>
      </c>
      <c r="D30528">
        <v>271132</v>
      </c>
      <c r="E30528" s="31">
        <v>14982</v>
      </c>
      <c r="F30528">
        <v>163</v>
      </c>
      <c r="G30528" s="31">
        <v>1</v>
      </c>
      <c r="H30528" s="31">
        <v>0</v>
      </c>
    </row>
    <row r="30529" spans="1:8">
      <c r="A30529" s="32">
        <v>44557</v>
      </c>
      <c r="B30529" s="1" t="s">
        <v>34</v>
      </c>
      <c r="C30529">
        <v>12472</v>
      </c>
      <c r="D30529">
        <v>295938</v>
      </c>
      <c r="E30529" s="31">
        <v>12345</v>
      </c>
      <c r="F30529">
        <v>104</v>
      </c>
      <c r="G30529" s="31">
        <v>23</v>
      </c>
      <c r="H30529" s="31">
        <v>0</v>
      </c>
    </row>
    <row r="30530" spans="1:8">
      <c r="A30530" s="32">
        <v>44557</v>
      </c>
      <c r="B30530" s="1" t="s">
        <v>35</v>
      </c>
      <c r="C30530">
        <v>36102</v>
      </c>
      <c r="D30530">
        <v>471893</v>
      </c>
      <c r="E30530" s="31">
        <v>35729</v>
      </c>
      <c r="F30530">
        <v>292</v>
      </c>
      <c r="G30530" s="31">
        <v>74</v>
      </c>
      <c r="H30530" s="31">
        <v>7</v>
      </c>
    </row>
    <row r="30531" spans="1:8">
      <c r="A30531" s="32">
        <v>44557</v>
      </c>
      <c r="B30531" s="1" t="s">
        <v>36</v>
      </c>
      <c r="C30531">
        <v>203548</v>
      </c>
      <c r="D30531">
        <v>4243606</v>
      </c>
      <c r="E30531" s="31">
        <v>200292</v>
      </c>
      <c r="F30531">
        <v>3064</v>
      </c>
      <c r="G30531" s="31">
        <v>192</v>
      </c>
      <c r="H30531" s="31">
        <v>19</v>
      </c>
    </row>
    <row r="30532" spans="1:8">
      <c r="A30532" s="32">
        <v>44557</v>
      </c>
      <c r="B30532" s="1" t="s">
        <v>37</v>
      </c>
      <c r="C30532">
        <v>78837</v>
      </c>
      <c r="D30532">
        <v>863400</v>
      </c>
      <c r="E30532" s="31">
        <v>77344</v>
      </c>
      <c r="F30532">
        <v>1398</v>
      </c>
      <c r="G30532" s="31">
        <v>95</v>
      </c>
      <c r="H30532" s="31">
        <v>2</v>
      </c>
    </row>
    <row r="30533" spans="1:8">
      <c r="A30533" s="32">
        <v>44557</v>
      </c>
      <c r="B30533" s="1" t="s">
        <v>38</v>
      </c>
      <c r="C30533">
        <v>15943</v>
      </c>
      <c r="D30533">
        <v>282528</v>
      </c>
      <c r="E30533" s="31">
        <v>15788</v>
      </c>
      <c r="F30533">
        <v>149</v>
      </c>
      <c r="G30533" s="31">
        <v>6</v>
      </c>
      <c r="H30533" s="31">
        <v>0</v>
      </c>
    </row>
    <row r="30534" spans="1:8">
      <c r="A30534" s="32">
        <v>44557</v>
      </c>
      <c r="B30534" s="1" t="s">
        <v>39</v>
      </c>
      <c r="C30534">
        <v>5303</v>
      </c>
      <c r="D30534">
        <v>68412</v>
      </c>
      <c r="E30534" s="31">
        <v>5136</v>
      </c>
      <c r="F30534">
        <v>62</v>
      </c>
      <c r="G30534" s="31">
        <v>0</v>
      </c>
      <c r="H30534" s="31">
        <v>0</v>
      </c>
    </row>
    <row r="30535" spans="1:8">
      <c r="A30535" s="32">
        <v>44557</v>
      </c>
      <c r="B30535" s="1" t="s">
        <v>40</v>
      </c>
      <c r="C30535">
        <v>1669</v>
      </c>
      <c r="D30535">
        <v>168920</v>
      </c>
      <c r="E30535" s="31">
        <v>1639</v>
      </c>
      <c r="F30535">
        <v>5</v>
      </c>
      <c r="G30535" s="31">
        <v>0</v>
      </c>
      <c r="H30535" s="31">
        <v>0</v>
      </c>
    </row>
    <row r="30536" spans="1:8">
      <c r="A30536" s="32">
        <v>44557</v>
      </c>
      <c r="B30536" s="1" t="s">
        <v>41</v>
      </c>
      <c r="C30536">
        <v>1733</v>
      </c>
      <c r="D30536">
        <v>64047</v>
      </c>
      <c r="E30536" s="31">
        <v>1728</v>
      </c>
      <c r="F30536">
        <v>5</v>
      </c>
      <c r="G30536" s="31">
        <v>0</v>
      </c>
      <c r="H30536" s="31">
        <v>0</v>
      </c>
    </row>
    <row r="30537" spans="1:8">
      <c r="A30537" s="32">
        <v>44557</v>
      </c>
      <c r="B30537" s="1" t="s">
        <v>42</v>
      </c>
      <c r="C30537">
        <v>15555</v>
      </c>
      <c r="D30537">
        <v>310392</v>
      </c>
      <c r="E30537" s="31">
        <v>15413</v>
      </c>
      <c r="F30537">
        <v>136</v>
      </c>
      <c r="G30537" s="31">
        <v>4</v>
      </c>
      <c r="H30537" s="31">
        <v>1</v>
      </c>
    </row>
    <row r="30538" spans="1:8">
      <c r="A30538" s="32">
        <v>44557</v>
      </c>
      <c r="B30538" s="1" t="s">
        <v>43</v>
      </c>
      <c r="C30538">
        <v>22187</v>
      </c>
      <c r="D30538">
        <v>983935</v>
      </c>
      <c r="E30538" s="31">
        <v>21974</v>
      </c>
      <c r="F30538">
        <v>202</v>
      </c>
      <c r="G30538" s="31">
        <v>11</v>
      </c>
      <c r="H30538" s="31">
        <v>0</v>
      </c>
    </row>
    <row r="30539" spans="1:8">
      <c r="A30539" s="32">
        <v>44557</v>
      </c>
      <c r="B30539" s="1" t="s">
        <v>44</v>
      </c>
      <c r="C30539">
        <v>5810</v>
      </c>
      <c r="D30539">
        <v>213348</v>
      </c>
      <c r="E30539" s="31">
        <v>5701</v>
      </c>
      <c r="F30539">
        <v>93</v>
      </c>
      <c r="G30539" s="31">
        <v>16</v>
      </c>
      <c r="H30539" s="31">
        <v>0</v>
      </c>
    </row>
    <row r="30540" spans="1:8">
      <c r="A30540" s="32">
        <v>44557</v>
      </c>
      <c r="B30540" s="1" t="s">
        <v>45</v>
      </c>
      <c r="C30540">
        <v>3291</v>
      </c>
      <c r="D30540">
        <v>116653</v>
      </c>
      <c r="E30540" s="31">
        <v>3225</v>
      </c>
      <c r="F30540">
        <v>66</v>
      </c>
      <c r="G30540" s="31">
        <v>1</v>
      </c>
      <c r="H30540" s="31">
        <v>0</v>
      </c>
    </row>
    <row r="30541" spans="1:8">
      <c r="A30541" s="32">
        <v>44557</v>
      </c>
      <c r="B30541" s="1" t="s">
        <v>46</v>
      </c>
      <c r="C30541">
        <v>4705</v>
      </c>
      <c r="D30541">
        <v>145368</v>
      </c>
      <c r="E30541" s="31">
        <v>4666</v>
      </c>
      <c r="F30541">
        <v>38</v>
      </c>
      <c r="G30541" s="31">
        <v>0</v>
      </c>
      <c r="H30541" s="31">
        <v>0</v>
      </c>
    </row>
    <row r="30542" spans="1:8">
      <c r="A30542" s="32">
        <v>44557</v>
      </c>
      <c r="B30542" s="1" t="s">
        <v>47</v>
      </c>
      <c r="C30542">
        <v>5412</v>
      </c>
      <c r="D30542">
        <v>173623</v>
      </c>
      <c r="E30542" s="31">
        <v>5330</v>
      </c>
      <c r="F30542">
        <v>82</v>
      </c>
      <c r="G30542" s="31">
        <v>0</v>
      </c>
      <c r="H30542" s="31">
        <v>0</v>
      </c>
    </row>
    <row r="30543" spans="1:8">
      <c r="A30543" s="32">
        <v>44557</v>
      </c>
      <c r="B30543" s="1" t="s">
        <v>48</v>
      </c>
      <c r="C30543">
        <v>4167</v>
      </c>
      <c r="D30543">
        <v>105447</v>
      </c>
      <c r="E30543" s="31">
        <v>4134</v>
      </c>
      <c r="F30543">
        <v>33</v>
      </c>
      <c r="G30543" s="31">
        <v>0</v>
      </c>
      <c r="H30543" s="31">
        <v>0</v>
      </c>
    </row>
    <row r="30544" spans="1:8">
      <c r="A30544" s="32">
        <v>44557</v>
      </c>
      <c r="B30544" s="1" t="s">
        <v>49</v>
      </c>
      <c r="C30544">
        <v>74767</v>
      </c>
      <c r="D30544">
        <v>1432582</v>
      </c>
      <c r="E30544" s="31">
        <v>74060</v>
      </c>
      <c r="F30544">
        <v>626</v>
      </c>
      <c r="G30544" s="31">
        <v>79</v>
      </c>
      <c r="H30544" s="31">
        <v>3</v>
      </c>
    </row>
    <row r="30545" spans="1:8">
      <c r="A30545" s="32">
        <v>44557</v>
      </c>
      <c r="B30545" s="1" t="s">
        <v>50</v>
      </c>
      <c r="C30545">
        <v>5869</v>
      </c>
      <c r="D30545">
        <v>120582</v>
      </c>
      <c r="E30545" s="31">
        <v>5891</v>
      </c>
      <c r="F30545">
        <v>30</v>
      </c>
      <c r="G30545" s="31">
        <v>3</v>
      </c>
      <c r="H30545" s="31">
        <v>0</v>
      </c>
    </row>
    <row r="30546" spans="1:8">
      <c r="A30546" s="32">
        <v>44557</v>
      </c>
      <c r="B30546" s="1" t="s">
        <v>51</v>
      </c>
      <c r="C30546">
        <v>6123</v>
      </c>
      <c r="D30546">
        <v>203537</v>
      </c>
      <c r="E30546" s="31">
        <v>6046</v>
      </c>
      <c r="F30546">
        <v>73</v>
      </c>
      <c r="G30546" s="31">
        <v>5</v>
      </c>
      <c r="H30546" s="31">
        <v>0</v>
      </c>
    </row>
    <row r="30547" spans="1:8">
      <c r="A30547" s="32">
        <v>44557</v>
      </c>
      <c r="B30547" s="1" t="s">
        <v>52</v>
      </c>
      <c r="C30547">
        <v>14396</v>
      </c>
      <c r="D30547">
        <v>124874</v>
      </c>
      <c r="E30547" s="31">
        <v>14259</v>
      </c>
      <c r="F30547">
        <v>136</v>
      </c>
      <c r="G30547" s="31">
        <v>1</v>
      </c>
      <c r="H30547" s="31">
        <v>0</v>
      </c>
    </row>
    <row r="30548" spans="1:8">
      <c r="A30548" s="32">
        <v>44557</v>
      </c>
      <c r="B30548" s="1" t="s">
        <v>53</v>
      </c>
      <c r="C30548">
        <v>8187</v>
      </c>
      <c r="D30548">
        <v>305943</v>
      </c>
      <c r="E30548" s="31">
        <v>8103</v>
      </c>
      <c r="F30548">
        <v>84</v>
      </c>
      <c r="G30548" s="31">
        <v>0</v>
      </c>
      <c r="H30548" s="31">
        <v>0</v>
      </c>
    </row>
    <row r="30549" spans="1:8">
      <c r="A30549" s="32">
        <v>44557</v>
      </c>
      <c r="B30549" s="1" t="s">
        <v>54</v>
      </c>
      <c r="C30549">
        <v>6153</v>
      </c>
      <c r="D30549">
        <v>73152</v>
      </c>
      <c r="E30549" s="31">
        <v>6096</v>
      </c>
      <c r="F30549">
        <v>41</v>
      </c>
      <c r="G30549" s="31">
        <v>0</v>
      </c>
      <c r="H30549" s="31">
        <v>0</v>
      </c>
    </row>
    <row r="30550" spans="1:8">
      <c r="A30550" s="32">
        <v>44557</v>
      </c>
      <c r="B30550" s="1" t="s">
        <v>55</v>
      </c>
      <c r="C30550">
        <v>9120</v>
      </c>
      <c r="D30550">
        <v>176662</v>
      </c>
      <c r="E30550" s="31">
        <v>9041</v>
      </c>
      <c r="F30550">
        <v>66</v>
      </c>
      <c r="G30550" s="31">
        <v>13</v>
      </c>
      <c r="H30550" s="31">
        <v>0</v>
      </c>
    </row>
    <row r="30551" spans="1:8">
      <c r="A30551" s="32">
        <v>44557</v>
      </c>
      <c r="B30551" s="1" t="s">
        <v>56</v>
      </c>
      <c r="C30551">
        <v>50512</v>
      </c>
      <c r="D30551">
        <v>437184</v>
      </c>
      <c r="E30551" s="31">
        <v>49979</v>
      </c>
      <c r="F30551">
        <v>398</v>
      </c>
      <c r="G30551" s="31">
        <v>138</v>
      </c>
      <c r="H30551" s="31">
        <v>6</v>
      </c>
    </row>
    <row r="30552" spans="1:8">
      <c r="A30552" s="32">
        <v>44558</v>
      </c>
      <c r="B30552" s="1" t="s">
        <v>7</v>
      </c>
      <c r="C30552">
        <v>61422</v>
      </c>
      <c r="D30552">
        <v>1271023</v>
      </c>
      <c r="E30552" s="31">
        <v>59776</v>
      </c>
      <c r="F30552">
        <v>1474</v>
      </c>
      <c r="G30552" s="31">
        <v>168</v>
      </c>
      <c r="H30552" s="31">
        <v>0</v>
      </c>
    </row>
    <row r="30553" spans="1:8">
      <c r="A30553" s="32">
        <v>44558</v>
      </c>
      <c r="B30553" s="1" t="s">
        <v>11</v>
      </c>
      <c r="C30553">
        <v>5901</v>
      </c>
      <c r="D30553">
        <v>104643</v>
      </c>
      <c r="E30553" s="31">
        <v>5863</v>
      </c>
      <c r="F30553">
        <v>38</v>
      </c>
      <c r="G30553" s="31">
        <v>0</v>
      </c>
      <c r="H30553" s="31">
        <v>0</v>
      </c>
    </row>
    <row r="30554" spans="1:8">
      <c r="A30554" s="32">
        <v>44558</v>
      </c>
      <c r="B30554" s="1" t="s">
        <v>12</v>
      </c>
      <c r="C30554">
        <v>3488</v>
      </c>
      <c r="D30554">
        <v>136189</v>
      </c>
      <c r="E30554" s="31">
        <v>3434</v>
      </c>
      <c r="F30554">
        <v>53</v>
      </c>
      <c r="G30554" s="31">
        <v>1</v>
      </c>
      <c r="H30554" s="31">
        <v>0</v>
      </c>
    </row>
    <row r="30555" spans="1:8">
      <c r="A30555" s="32">
        <v>44558</v>
      </c>
      <c r="B30555" s="1" t="s">
        <v>13</v>
      </c>
      <c r="C30555">
        <v>16289</v>
      </c>
      <c r="D30555">
        <v>264222</v>
      </c>
      <c r="E30555" s="31">
        <v>16168</v>
      </c>
      <c r="F30555">
        <v>118</v>
      </c>
      <c r="G30555" s="31">
        <v>2</v>
      </c>
      <c r="H30555" s="31">
        <v>0</v>
      </c>
    </row>
    <row r="30556" spans="1:8">
      <c r="A30556" s="32">
        <v>44558</v>
      </c>
      <c r="B30556" s="1" t="s">
        <v>14</v>
      </c>
      <c r="C30556">
        <v>1934</v>
      </c>
      <c r="D30556">
        <v>27661</v>
      </c>
      <c r="E30556" s="31">
        <v>1907</v>
      </c>
      <c r="F30556">
        <v>27</v>
      </c>
      <c r="G30556" s="31">
        <v>0</v>
      </c>
      <c r="H30556" s="31">
        <v>0</v>
      </c>
    </row>
    <row r="30557" spans="1:8">
      <c r="A30557" s="32">
        <v>44558</v>
      </c>
      <c r="B30557" s="1" t="s">
        <v>15</v>
      </c>
      <c r="C30557">
        <v>3606</v>
      </c>
      <c r="D30557">
        <v>115658</v>
      </c>
      <c r="E30557" s="31">
        <v>3550</v>
      </c>
      <c r="F30557">
        <v>56</v>
      </c>
      <c r="G30557" s="31">
        <v>0</v>
      </c>
      <c r="H30557" s="31">
        <v>0</v>
      </c>
    </row>
    <row r="30558" spans="1:8">
      <c r="A30558" s="32">
        <v>44558</v>
      </c>
      <c r="B30558" s="1" t="s">
        <v>16</v>
      </c>
      <c r="C30558">
        <v>9515</v>
      </c>
      <c r="D30558">
        <v>472020</v>
      </c>
      <c r="E30558" s="31">
        <v>9319</v>
      </c>
      <c r="F30558">
        <v>176</v>
      </c>
      <c r="G30558" s="31">
        <v>20</v>
      </c>
      <c r="H30558" s="31">
        <v>0</v>
      </c>
    </row>
    <row r="30559" spans="1:8">
      <c r="A30559" s="32">
        <v>44558</v>
      </c>
      <c r="B30559" s="1" t="s">
        <v>17</v>
      </c>
      <c r="C30559">
        <v>24483</v>
      </c>
      <c r="D30559">
        <v>40590</v>
      </c>
      <c r="E30559" s="31">
        <v>24252</v>
      </c>
      <c r="F30559">
        <v>220</v>
      </c>
      <c r="G30559" s="31">
        <v>11</v>
      </c>
      <c r="H30559" s="31">
        <v>0</v>
      </c>
    </row>
    <row r="30560" spans="1:8">
      <c r="A30560" s="32">
        <v>44558</v>
      </c>
      <c r="B30560" s="1" t="s">
        <v>18</v>
      </c>
      <c r="C30560">
        <v>15591</v>
      </c>
      <c r="D30560">
        <v>527809</v>
      </c>
      <c r="E30560" s="31">
        <v>15402</v>
      </c>
      <c r="F30560">
        <v>117</v>
      </c>
      <c r="G30560" s="31">
        <v>72</v>
      </c>
      <c r="H30560" s="31">
        <v>0</v>
      </c>
    </row>
    <row r="30561" spans="1:8">
      <c r="A30561" s="32">
        <v>44558</v>
      </c>
      <c r="B30561" s="1" t="s">
        <v>19</v>
      </c>
      <c r="C30561">
        <v>17316</v>
      </c>
      <c r="D30561">
        <v>355311</v>
      </c>
      <c r="E30561" s="31">
        <v>17012</v>
      </c>
      <c r="F30561">
        <v>176</v>
      </c>
      <c r="G30561" s="31">
        <v>128</v>
      </c>
      <c r="H30561" s="31">
        <v>1</v>
      </c>
    </row>
    <row r="30562" spans="1:8">
      <c r="A30562" s="32">
        <v>44558</v>
      </c>
      <c r="B30562" s="1" t="s">
        <v>20</v>
      </c>
      <c r="C30562">
        <v>116051</v>
      </c>
      <c r="D30562">
        <v>1651082</v>
      </c>
      <c r="E30562" s="31">
        <v>114903</v>
      </c>
      <c r="F30562">
        <v>1059</v>
      </c>
      <c r="G30562" s="31">
        <v>89</v>
      </c>
      <c r="H30562" s="31">
        <v>1</v>
      </c>
    </row>
    <row r="30563" spans="1:8">
      <c r="A30563" s="32">
        <v>44558</v>
      </c>
      <c r="B30563" s="1" t="s">
        <v>21</v>
      </c>
      <c r="C30563">
        <v>100647</v>
      </c>
      <c r="D30563">
        <v>1240602</v>
      </c>
      <c r="E30563" s="31">
        <v>99568</v>
      </c>
      <c r="F30563">
        <v>1028</v>
      </c>
      <c r="G30563" s="31">
        <v>46</v>
      </c>
      <c r="H30563" s="31">
        <v>1</v>
      </c>
    </row>
    <row r="30564" spans="1:8">
      <c r="A30564" s="32">
        <v>44558</v>
      </c>
      <c r="B30564" s="1" t="s">
        <v>22</v>
      </c>
      <c r="C30564">
        <v>382880</v>
      </c>
      <c r="D30564">
        <v>4178591</v>
      </c>
      <c r="E30564" s="31">
        <v>379310</v>
      </c>
      <c r="F30564">
        <v>3175</v>
      </c>
      <c r="G30564" s="31">
        <v>395</v>
      </c>
      <c r="H30564" s="31">
        <v>2</v>
      </c>
    </row>
    <row r="30565" spans="1:8">
      <c r="A30565" s="32">
        <v>44558</v>
      </c>
      <c r="B30565" s="1" t="s">
        <v>23</v>
      </c>
      <c r="C30565">
        <v>169758</v>
      </c>
      <c r="D30565">
        <v>1839374</v>
      </c>
      <c r="E30565" s="31">
        <v>168229</v>
      </c>
      <c r="F30565">
        <v>1319</v>
      </c>
      <c r="G30565" s="31">
        <v>210</v>
      </c>
      <c r="H30565" s="31">
        <v>2</v>
      </c>
    </row>
    <row r="30566" spans="1:8">
      <c r="A30566" s="32">
        <v>44558</v>
      </c>
      <c r="B30566" s="1" t="s">
        <v>24</v>
      </c>
      <c r="C30566">
        <v>8203</v>
      </c>
      <c r="D30566">
        <v>328995</v>
      </c>
      <c r="E30566" s="31">
        <v>8096</v>
      </c>
      <c r="F30566">
        <v>62</v>
      </c>
      <c r="G30566" s="31">
        <v>45</v>
      </c>
      <c r="H30566" s="31">
        <v>0</v>
      </c>
    </row>
    <row r="30567" spans="1:8">
      <c r="A30567" s="32">
        <v>44558</v>
      </c>
      <c r="B30567" s="1" t="s">
        <v>25</v>
      </c>
      <c r="C30567">
        <v>4869</v>
      </c>
      <c r="D30567">
        <v>132342</v>
      </c>
      <c r="E30567" s="31">
        <v>4816</v>
      </c>
      <c r="F30567">
        <v>52</v>
      </c>
      <c r="G30567" s="31">
        <v>1</v>
      </c>
      <c r="H30567" s="31">
        <v>0</v>
      </c>
    </row>
    <row r="30568" spans="1:8">
      <c r="A30568" s="32">
        <v>44558</v>
      </c>
      <c r="B30568" s="1" t="s">
        <v>26</v>
      </c>
      <c r="C30568">
        <v>8042</v>
      </c>
      <c r="D30568">
        <v>214211</v>
      </c>
      <c r="E30568" s="31">
        <v>7823</v>
      </c>
      <c r="F30568">
        <v>132</v>
      </c>
      <c r="G30568" s="31">
        <v>65</v>
      </c>
      <c r="H30568" s="31">
        <v>0</v>
      </c>
    </row>
    <row r="30569" spans="1:8">
      <c r="A30569" s="32">
        <v>44558</v>
      </c>
      <c r="B30569" s="1" t="s">
        <v>27</v>
      </c>
      <c r="C30569">
        <v>3116</v>
      </c>
      <c r="D30569">
        <v>127043</v>
      </c>
      <c r="E30569" s="31">
        <v>3077</v>
      </c>
      <c r="F30569">
        <v>38</v>
      </c>
      <c r="G30569" s="31">
        <v>1</v>
      </c>
      <c r="H30569" s="31">
        <v>0</v>
      </c>
    </row>
    <row r="30570" spans="1:8">
      <c r="A30570" s="32">
        <v>44558</v>
      </c>
      <c r="B30570" s="1" t="s">
        <v>28</v>
      </c>
      <c r="C30570">
        <v>5161</v>
      </c>
      <c r="D30570">
        <v>135182</v>
      </c>
      <c r="E30570" s="31">
        <v>5132</v>
      </c>
      <c r="F30570">
        <v>29</v>
      </c>
      <c r="G30570" s="31">
        <v>0</v>
      </c>
      <c r="H30570" s="31">
        <v>0</v>
      </c>
    </row>
    <row r="30571" spans="1:8">
      <c r="A30571" s="32">
        <v>44558</v>
      </c>
      <c r="B30571" s="1" t="s">
        <v>29</v>
      </c>
      <c r="C30571">
        <v>8937</v>
      </c>
      <c r="D30571">
        <v>368727</v>
      </c>
      <c r="E30571" s="31">
        <v>8873</v>
      </c>
      <c r="F30571">
        <v>97</v>
      </c>
      <c r="G30571" s="31">
        <v>23</v>
      </c>
      <c r="H30571" s="31">
        <v>0</v>
      </c>
    </row>
    <row r="30572" spans="1:8">
      <c r="A30572" s="32">
        <v>44558</v>
      </c>
      <c r="B30572" s="1" t="s">
        <v>30</v>
      </c>
      <c r="C30572">
        <v>19276</v>
      </c>
      <c r="D30572">
        <v>473524</v>
      </c>
      <c r="E30572" s="31">
        <v>19055</v>
      </c>
      <c r="F30572">
        <v>219</v>
      </c>
      <c r="G30572" s="31">
        <v>2</v>
      </c>
      <c r="H30572" s="31">
        <v>0</v>
      </c>
    </row>
    <row r="30573" spans="1:8">
      <c r="A30573" s="32">
        <v>44558</v>
      </c>
      <c r="B30573" s="1" t="s">
        <v>31</v>
      </c>
      <c r="C30573">
        <v>26888</v>
      </c>
      <c r="D30573">
        <v>733273</v>
      </c>
      <c r="E30573" s="31">
        <v>26663</v>
      </c>
      <c r="F30573">
        <v>209</v>
      </c>
      <c r="G30573" s="31">
        <v>16</v>
      </c>
      <c r="H30573" s="31">
        <v>0</v>
      </c>
    </row>
    <row r="30574" spans="1:8">
      <c r="A30574" s="32">
        <v>44558</v>
      </c>
      <c r="B30574" s="1" t="s">
        <v>32</v>
      </c>
      <c r="C30574">
        <v>106730</v>
      </c>
      <c r="D30574">
        <v>1516048</v>
      </c>
      <c r="E30574" s="31">
        <v>105535</v>
      </c>
      <c r="F30574">
        <v>1161</v>
      </c>
      <c r="G30574" s="31">
        <v>34</v>
      </c>
      <c r="H30574" s="31">
        <v>0</v>
      </c>
    </row>
    <row r="30575" spans="1:8">
      <c r="A30575" s="32">
        <v>44558</v>
      </c>
      <c r="B30575" s="1" t="s">
        <v>33</v>
      </c>
      <c r="C30575">
        <v>14820</v>
      </c>
      <c r="D30575">
        <v>271132</v>
      </c>
      <c r="E30575" s="31">
        <v>14983</v>
      </c>
      <c r="F30575">
        <v>163</v>
      </c>
      <c r="G30575" s="31">
        <v>1</v>
      </c>
      <c r="H30575" s="31">
        <v>0</v>
      </c>
    </row>
    <row r="30576" spans="1:8">
      <c r="A30576" s="32">
        <v>44558</v>
      </c>
      <c r="B30576" s="1" t="s">
        <v>34</v>
      </c>
      <c r="C30576">
        <v>12477</v>
      </c>
      <c r="D30576">
        <v>296538</v>
      </c>
      <c r="E30576" s="31">
        <v>12345</v>
      </c>
      <c r="F30576">
        <v>104</v>
      </c>
      <c r="G30576" s="31">
        <v>28</v>
      </c>
      <c r="H30576" s="31">
        <v>0</v>
      </c>
    </row>
    <row r="30577" spans="1:8">
      <c r="A30577" s="32">
        <v>44558</v>
      </c>
      <c r="B30577" s="1" t="s">
        <v>35</v>
      </c>
      <c r="C30577">
        <v>36120</v>
      </c>
      <c r="D30577">
        <v>472691</v>
      </c>
      <c r="E30577" s="31">
        <v>35736</v>
      </c>
      <c r="F30577">
        <v>292</v>
      </c>
      <c r="G30577" s="31">
        <v>73</v>
      </c>
      <c r="H30577" s="31">
        <v>9</v>
      </c>
    </row>
    <row r="30578" spans="1:8">
      <c r="A30578" s="32">
        <v>44558</v>
      </c>
      <c r="B30578" s="1" t="s">
        <v>36</v>
      </c>
      <c r="C30578">
        <v>203599</v>
      </c>
      <c r="D30578">
        <v>4247894</v>
      </c>
      <c r="E30578" s="31">
        <v>200311</v>
      </c>
      <c r="F30578">
        <v>3064</v>
      </c>
      <c r="G30578" s="31">
        <v>224</v>
      </c>
      <c r="H30578" s="31">
        <v>19</v>
      </c>
    </row>
    <row r="30579" spans="1:8">
      <c r="A30579" s="32">
        <v>44558</v>
      </c>
      <c r="B30579" s="1" t="s">
        <v>37</v>
      </c>
      <c r="C30579">
        <v>78839</v>
      </c>
      <c r="D30579">
        <v>865016</v>
      </c>
      <c r="E30579" s="31">
        <v>77350</v>
      </c>
      <c r="F30579">
        <v>1398</v>
      </c>
      <c r="G30579" s="31">
        <v>91</v>
      </c>
      <c r="H30579" s="31">
        <v>3</v>
      </c>
    </row>
    <row r="30580" spans="1:8">
      <c r="A30580" s="32">
        <v>44558</v>
      </c>
      <c r="B30580" s="1" t="s">
        <v>38</v>
      </c>
      <c r="C30580">
        <v>15944</v>
      </c>
      <c r="D30580">
        <v>283091</v>
      </c>
      <c r="E30580" s="31">
        <v>15788</v>
      </c>
      <c r="F30580">
        <v>149</v>
      </c>
      <c r="G30580" s="31">
        <v>7</v>
      </c>
      <c r="H30580" s="31">
        <v>0</v>
      </c>
    </row>
    <row r="30581" spans="1:8">
      <c r="A30581" s="32">
        <v>44558</v>
      </c>
      <c r="B30581" s="1" t="s">
        <v>39</v>
      </c>
      <c r="C30581">
        <v>5303</v>
      </c>
      <c r="D30581">
        <v>68417</v>
      </c>
      <c r="E30581" s="31">
        <v>5136</v>
      </c>
      <c r="F30581">
        <v>62</v>
      </c>
      <c r="G30581" s="31">
        <v>0</v>
      </c>
      <c r="H30581" s="31">
        <v>0</v>
      </c>
    </row>
    <row r="30582" spans="1:8">
      <c r="A30582" s="32">
        <v>44558</v>
      </c>
      <c r="B30582" s="1" t="s">
        <v>40</v>
      </c>
      <c r="C30582">
        <v>1669</v>
      </c>
      <c r="D30582">
        <v>169298</v>
      </c>
      <c r="E30582" s="31">
        <v>1639</v>
      </c>
      <c r="F30582">
        <v>5</v>
      </c>
      <c r="G30582" s="31">
        <v>0</v>
      </c>
      <c r="H30582" s="31">
        <v>0</v>
      </c>
    </row>
    <row r="30583" spans="1:8">
      <c r="A30583" s="32">
        <v>44558</v>
      </c>
      <c r="B30583" s="1" t="s">
        <v>41</v>
      </c>
      <c r="C30583">
        <v>1740</v>
      </c>
      <c r="D30583">
        <v>64047</v>
      </c>
      <c r="E30583" s="31">
        <v>1728</v>
      </c>
      <c r="F30583">
        <v>5</v>
      </c>
      <c r="G30583" s="31">
        <v>7</v>
      </c>
      <c r="H30583" s="31">
        <v>0</v>
      </c>
    </row>
    <row r="30584" spans="1:8">
      <c r="A30584" s="32">
        <v>44558</v>
      </c>
      <c r="B30584" s="1" t="s">
        <v>42</v>
      </c>
      <c r="C30584">
        <v>15555</v>
      </c>
      <c r="D30584">
        <v>310392</v>
      </c>
      <c r="E30584" s="31">
        <v>15413</v>
      </c>
      <c r="F30584">
        <v>136</v>
      </c>
      <c r="G30584" s="31">
        <v>4</v>
      </c>
      <c r="H30584" s="31">
        <v>1</v>
      </c>
    </row>
    <row r="30585" spans="1:8">
      <c r="A30585" s="32">
        <v>44558</v>
      </c>
      <c r="B30585" s="1" t="s">
        <v>43</v>
      </c>
      <c r="C30585">
        <v>22188</v>
      </c>
      <c r="D30585">
        <v>985055</v>
      </c>
      <c r="E30585" s="31">
        <v>21974</v>
      </c>
      <c r="F30585">
        <v>202</v>
      </c>
      <c r="G30585" s="31">
        <v>12</v>
      </c>
      <c r="H30585" s="31">
        <v>0</v>
      </c>
    </row>
    <row r="30586" spans="1:8">
      <c r="A30586" s="32">
        <v>44558</v>
      </c>
      <c r="B30586" s="1" t="s">
        <v>44</v>
      </c>
      <c r="C30586">
        <v>5814</v>
      </c>
      <c r="D30586">
        <v>215836</v>
      </c>
      <c r="E30586" s="31">
        <v>5703</v>
      </c>
      <c r="F30586">
        <v>93</v>
      </c>
      <c r="G30586" s="31">
        <v>18</v>
      </c>
      <c r="H30586" s="31">
        <v>0</v>
      </c>
    </row>
    <row r="30587" spans="1:8">
      <c r="A30587" s="32">
        <v>44558</v>
      </c>
      <c r="B30587" s="1" t="s">
        <v>45</v>
      </c>
      <c r="C30587">
        <v>3291</v>
      </c>
      <c r="D30587">
        <v>116948</v>
      </c>
      <c r="E30587" s="31">
        <v>3225</v>
      </c>
      <c r="F30587">
        <v>66</v>
      </c>
      <c r="G30587" s="31">
        <v>1</v>
      </c>
      <c r="H30587" s="31">
        <v>0</v>
      </c>
    </row>
    <row r="30588" spans="1:8">
      <c r="A30588" s="32">
        <v>44558</v>
      </c>
      <c r="B30588" s="1" t="s">
        <v>46</v>
      </c>
      <c r="C30588">
        <v>4706</v>
      </c>
      <c r="D30588">
        <v>145475</v>
      </c>
      <c r="E30588" s="31">
        <v>4666</v>
      </c>
      <c r="F30588">
        <v>38</v>
      </c>
      <c r="G30588" s="31">
        <v>1</v>
      </c>
      <c r="H30588" s="31">
        <v>0</v>
      </c>
    </row>
    <row r="30589" spans="1:8">
      <c r="A30589" s="32">
        <v>44558</v>
      </c>
      <c r="B30589" s="1" t="s">
        <v>47</v>
      </c>
      <c r="C30589">
        <v>5412</v>
      </c>
      <c r="D30589">
        <v>173627</v>
      </c>
      <c r="E30589" s="31">
        <v>5330</v>
      </c>
      <c r="F30589">
        <v>82</v>
      </c>
      <c r="G30589" s="31">
        <v>0</v>
      </c>
      <c r="H30589" s="31">
        <v>0</v>
      </c>
    </row>
    <row r="30590" spans="1:8">
      <c r="A30590" s="32">
        <v>44558</v>
      </c>
      <c r="B30590" s="1" t="s">
        <v>48</v>
      </c>
      <c r="C30590">
        <v>4167</v>
      </c>
      <c r="D30590">
        <v>105447</v>
      </c>
      <c r="E30590" s="31">
        <v>4134</v>
      </c>
      <c r="F30590">
        <v>33</v>
      </c>
      <c r="G30590" s="31">
        <v>0</v>
      </c>
      <c r="H30590" s="31">
        <v>0</v>
      </c>
    </row>
    <row r="30591" spans="1:8">
      <c r="A30591" s="32">
        <v>44558</v>
      </c>
      <c r="B30591" s="1" t="s">
        <v>49</v>
      </c>
      <c r="C30591">
        <v>74774</v>
      </c>
      <c r="D30591">
        <v>1435954</v>
      </c>
      <c r="E30591" s="31">
        <v>74060</v>
      </c>
      <c r="F30591">
        <v>626</v>
      </c>
      <c r="G30591" s="31">
        <v>81</v>
      </c>
      <c r="H30591" s="31">
        <v>3</v>
      </c>
    </row>
    <row r="30592" spans="1:8">
      <c r="A30592" s="32">
        <v>44558</v>
      </c>
      <c r="B30592" s="1" t="s">
        <v>50</v>
      </c>
      <c r="C30592">
        <v>5872</v>
      </c>
      <c r="D30592">
        <v>120960</v>
      </c>
      <c r="E30592" s="31">
        <v>5891</v>
      </c>
      <c r="F30592">
        <v>30</v>
      </c>
      <c r="G30592" s="31">
        <v>3</v>
      </c>
      <c r="H30592" s="31">
        <v>0</v>
      </c>
    </row>
    <row r="30593" spans="1:8">
      <c r="A30593" s="32">
        <v>44558</v>
      </c>
      <c r="B30593" s="1" t="s">
        <v>51</v>
      </c>
      <c r="C30593">
        <v>6124</v>
      </c>
      <c r="D30593">
        <v>203990</v>
      </c>
      <c r="E30593" s="31">
        <v>6046</v>
      </c>
      <c r="F30593">
        <v>73</v>
      </c>
      <c r="G30593" s="31">
        <v>6</v>
      </c>
      <c r="H30593" s="31">
        <v>0</v>
      </c>
    </row>
    <row r="30594" spans="1:8">
      <c r="A30594" s="32">
        <v>44558</v>
      </c>
      <c r="B30594" s="1" t="s">
        <v>52</v>
      </c>
      <c r="C30594">
        <v>14396</v>
      </c>
      <c r="D30594">
        <v>124878</v>
      </c>
      <c r="E30594" s="31">
        <v>14259</v>
      </c>
      <c r="F30594">
        <v>136</v>
      </c>
      <c r="G30594" s="31">
        <v>1</v>
      </c>
      <c r="H30594" s="31">
        <v>0</v>
      </c>
    </row>
    <row r="30595" spans="1:8">
      <c r="A30595" s="32">
        <v>44558</v>
      </c>
      <c r="B30595" s="1" t="s">
        <v>53</v>
      </c>
      <c r="C30595">
        <v>8187</v>
      </c>
      <c r="D30595">
        <v>306850</v>
      </c>
      <c r="E30595" s="31">
        <v>8103</v>
      </c>
      <c r="F30595">
        <v>84</v>
      </c>
      <c r="G30595" s="31">
        <v>0</v>
      </c>
      <c r="H30595" s="31">
        <v>0</v>
      </c>
    </row>
    <row r="30596" spans="1:8">
      <c r="A30596" s="32">
        <v>44558</v>
      </c>
      <c r="B30596" s="1" t="s">
        <v>54</v>
      </c>
      <c r="C30596">
        <v>6153</v>
      </c>
      <c r="D30596">
        <v>73154</v>
      </c>
      <c r="E30596" s="31">
        <v>6096</v>
      </c>
      <c r="F30596">
        <v>41</v>
      </c>
      <c r="G30596" s="31">
        <v>0</v>
      </c>
      <c r="H30596" s="31">
        <v>0</v>
      </c>
    </row>
    <row r="30597" spans="1:8">
      <c r="A30597" s="32">
        <v>44558</v>
      </c>
      <c r="B30597" s="1" t="s">
        <v>55</v>
      </c>
      <c r="C30597">
        <v>9120</v>
      </c>
      <c r="D30597">
        <v>176806</v>
      </c>
      <c r="E30597" s="31">
        <v>9041</v>
      </c>
      <c r="F30597">
        <v>66</v>
      </c>
      <c r="G30597" s="31">
        <v>13</v>
      </c>
      <c r="H30597" s="31">
        <v>0</v>
      </c>
    </row>
    <row r="30598" spans="1:8">
      <c r="A30598" s="32">
        <v>44558</v>
      </c>
      <c r="B30598" s="1" t="s">
        <v>56</v>
      </c>
      <c r="C30598">
        <v>50541</v>
      </c>
      <c r="D30598">
        <v>438045</v>
      </c>
      <c r="E30598" s="31">
        <v>49980</v>
      </c>
      <c r="F30598">
        <v>398</v>
      </c>
      <c r="G30598" s="31">
        <v>164</v>
      </c>
      <c r="H30598" s="31">
        <v>7</v>
      </c>
    </row>
    <row r="30599" spans="1:8">
      <c r="A30599" s="32">
        <v>44559</v>
      </c>
      <c r="B30599" s="1" t="s">
        <v>7</v>
      </c>
      <c r="C30599">
        <v>61448</v>
      </c>
      <c r="D30599">
        <v>1274098</v>
      </c>
      <c r="E30599" s="31">
        <v>59790</v>
      </c>
      <c r="F30599">
        <v>1475</v>
      </c>
      <c r="G30599" s="31">
        <v>172</v>
      </c>
      <c r="H30599" s="31">
        <v>0</v>
      </c>
    </row>
    <row r="30600" spans="1:8">
      <c r="A30600" s="32">
        <v>44559</v>
      </c>
      <c r="B30600" s="1" t="s">
        <v>11</v>
      </c>
      <c r="C30600">
        <v>5901</v>
      </c>
      <c r="D30600">
        <v>104794</v>
      </c>
      <c r="E30600" s="31">
        <v>5863</v>
      </c>
      <c r="F30600">
        <v>38</v>
      </c>
      <c r="G30600" s="31">
        <v>0</v>
      </c>
      <c r="H30600" s="31">
        <v>0</v>
      </c>
    </row>
    <row r="30601" spans="1:8">
      <c r="A30601" s="32">
        <v>44559</v>
      </c>
      <c r="B30601" s="1" t="s">
        <v>12</v>
      </c>
      <c r="C30601">
        <v>3488</v>
      </c>
      <c r="D30601">
        <v>136189</v>
      </c>
      <c r="E30601" s="31">
        <v>3434</v>
      </c>
      <c r="F30601">
        <v>53</v>
      </c>
      <c r="G30601" s="31">
        <v>1</v>
      </c>
      <c r="H30601" s="31">
        <v>0</v>
      </c>
    </row>
    <row r="30602" spans="1:8">
      <c r="A30602" s="32">
        <v>44559</v>
      </c>
      <c r="B30602" s="1" t="s">
        <v>13</v>
      </c>
      <c r="C30602">
        <v>16290</v>
      </c>
      <c r="D30602">
        <v>264222</v>
      </c>
      <c r="E30602" s="31">
        <v>16170</v>
      </c>
      <c r="F30602">
        <v>118</v>
      </c>
      <c r="G30602" s="31">
        <v>2</v>
      </c>
      <c r="H30602" s="31">
        <v>0</v>
      </c>
    </row>
    <row r="30603" spans="1:8">
      <c r="A30603" s="32">
        <v>44559</v>
      </c>
      <c r="B30603" s="1" t="s">
        <v>14</v>
      </c>
      <c r="C30603">
        <v>1934</v>
      </c>
      <c r="D30603">
        <v>27661</v>
      </c>
      <c r="E30603" s="31">
        <v>1907</v>
      </c>
      <c r="F30603">
        <v>27</v>
      </c>
      <c r="G30603" s="31">
        <v>0</v>
      </c>
      <c r="H30603" s="31">
        <v>0</v>
      </c>
    </row>
    <row r="30604" spans="1:8">
      <c r="A30604" s="32">
        <v>44559</v>
      </c>
      <c r="B30604" s="1" t="s">
        <v>15</v>
      </c>
      <c r="C30604">
        <v>3607</v>
      </c>
      <c r="D30604">
        <v>115658</v>
      </c>
      <c r="E30604" s="31">
        <v>3550</v>
      </c>
      <c r="F30604">
        <v>56</v>
      </c>
      <c r="G30604" s="31">
        <v>1</v>
      </c>
      <c r="H30604" s="31">
        <v>0</v>
      </c>
    </row>
    <row r="30605" spans="1:8">
      <c r="A30605" s="32">
        <v>44559</v>
      </c>
      <c r="B30605" s="1" t="s">
        <v>16</v>
      </c>
      <c r="C30605">
        <v>9518</v>
      </c>
      <c r="D30605">
        <v>472020</v>
      </c>
      <c r="E30605" s="31">
        <v>9321</v>
      </c>
      <c r="F30605">
        <v>176</v>
      </c>
      <c r="G30605" s="31">
        <v>21</v>
      </c>
      <c r="H30605" s="31">
        <v>0</v>
      </c>
    </row>
    <row r="30606" spans="1:8">
      <c r="A30606" s="32">
        <v>44559</v>
      </c>
      <c r="B30606" s="1" t="s">
        <v>17</v>
      </c>
      <c r="C30606">
        <v>24487</v>
      </c>
      <c r="D30606">
        <v>40590</v>
      </c>
      <c r="E30606" s="31">
        <v>24252</v>
      </c>
      <c r="F30606">
        <v>220</v>
      </c>
      <c r="G30606" s="31">
        <v>15</v>
      </c>
      <c r="H30606" s="31">
        <v>0</v>
      </c>
    </row>
    <row r="30607" spans="1:8">
      <c r="A30607" s="32">
        <v>44559</v>
      </c>
      <c r="B30607" s="1" t="s">
        <v>18</v>
      </c>
      <c r="C30607">
        <v>15597</v>
      </c>
      <c r="D30607">
        <v>529184</v>
      </c>
      <c r="E30607" s="31">
        <v>15405</v>
      </c>
      <c r="F30607">
        <v>117</v>
      </c>
      <c r="G30607" s="31">
        <v>75</v>
      </c>
      <c r="H30607" s="31">
        <v>0</v>
      </c>
    </row>
    <row r="30608" spans="1:8">
      <c r="A30608" s="32">
        <v>44559</v>
      </c>
      <c r="B30608" s="1" t="s">
        <v>19</v>
      </c>
      <c r="C30608">
        <v>17316</v>
      </c>
      <c r="D30608">
        <v>355311</v>
      </c>
      <c r="E30608" s="31">
        <v>17039</v>
      </c>
      <c r="F30608">
        <v>176</v>
      </c>
      <c r="G30608" s="31">
        <v>117</v>
      </c>
      <c r="H30608" s="31">
        <v>1</v>
      </c>
    </row>
    <row r="30609" spans="1:8">
      <c r="A30609" s="32">
        <v>44559</v>
      </c>
      <c r="B30609" s="1" t="s">
        <v>20</v>
      </c>
      <c r="C30609">
        <v>116062</v>
      </c>
      <c r="D30609">
        <v>1653604</v>
      </c>
      <c r="E30609" s="31">
        <v>114907</v>
      </c>
      <c r="F30609">
        <v>1059</v>
      </c>
      <c r="G30609" s="31">
        <v>96</v>
      </c>
      <c r="H30609" s="31">
        <v>1</v>
      </c>
    </row>
    <row r="30610" spans="1:8">
      <c r="A30610" s="32">
        <v>44559</v>
      </c>
      <c r="B30610" s="1" t="s">
        <v>21</v>
      </c>
      <c r="C30610">
        <v>100662</v>
      </c>
      <c r="D30610">
        <v>1242310</v>
      </c>
      <c r="E30610" s="31">
        <v>99578</v>
      </c>
      <c r="F30610">
        <v>1028</v>
      </c>
      <c r="G30610" s="31">
        <v>41</v>
      </c>
      <c r="H30610" s="31">
        <v>1</v>
      </c>
    </row>
    <row r="30611" spans="1:8">
      <c r="A30611" s="32">
        <v>44559</v>
      </c>
      <c r="B30611" s="1" t="s">
        <v>22</v>
      </c>
      <c r="C30611">
        <v>382956</v>
      </c>
      <c r="D30611">
        <v>4186854</v>
      </c>
      <c r="E30611" s="31">
        <v>379330</v>
      </c>
      <c r="F30611">
        <v>3175</v>
      </c>
      <c r="G30611" s="31">
        <v>451</v>
      </c>
      <c r="H30611" s="31">
        <v>1</v>
      </c>
    </row>
    <row r="30612" spans="1:8">
      <c r="A30612" s="32">
        <v>44559</v>
      </c>
      <c r="B30612" s="1" t="s">
        <v>23</v>
      </c>
      <c r="C30612">
        <v>169779</v>
      </c>
      <c r="D30612">
        <v>1839374</v>
      </c>
      <c r="E30612" s="31">
        <v>168251</v>
      </c>
      <c r="F30612">
        <v>1319</v>
      </c>
      <c r="G30612" s="31">
        <v>209</v>
      </c>
      <c r="H30612" s="31">
        <v>2</v>
      </c>
    </row>
    <row r="30613" spans="1:8">
      <c r="A30613" s="32">
        <v>44559</v>
      </c>
      <c r="B30613" s="1" t="s">
        <v>24</v>
      </c>
      <c r="C30613">
        <v>8207</v>
      </c>
      <c r="D30613">
        <v>329078</v>
      </c>
      <c r="E30613" s="31">
        <v>8101</v>
      </c>
      <c r="F30613">
        <v>62</v>
      </c>
      <c r="G30613" s="31">
        <v>44</v>
      </c>
      <c r="H30613" s="31">
        <v>0</v>
      </c>
    </row>
    <row r="30614" spans="1:8">
      <c r="A30614" s="32">
        <v>44559</v>
      </c>
      <c r="B30614" s="1" t="s">
        <v>25</v>
      </c>
      <c r="C30614">
        <v>4869</v>
      </c>
      <c r="D30614">
        <v>132342</v>
      </c>
      <c r="E30614" s="31">
        <v>4816</v>
      </c>
      <c r="F30614">
        <v>52</v>
      </c>
      <c r="G30614" s="31">
        <v>1</v>
      </c>
      <c r="H30614" s="31">
        <v>0</v>
      </c>
    </row>
    <row r="30615" spans="1:8">
      <c r="A30615" s="32">
        <v>44559</v>
      </c>
      <c r="B30615" s="1" t="s">
        <v>26</v>
      </c>
      <c r="C30615">
        <v>8043</v>
      </c>
      <c r="D30615">
        <v>214656</v>
      </c>
      <c r="E30615" s="31">
        <v>7824</v>
      </c>
      <c r="F30615">
        <v>134</v>
      </c>
      <c r="G30615" s="31">
        <v>63</v>
      </c>
      <c r="H30615" s="31">
        <v>0</v>
      </c>
    </row>
    <row r="30616" spans="1:8">
      <c r="A30616" s="32">
        <v>44559</v>
      </c>
      <c r="B30616" s="1" t="s">
        <v>27</v>
      </c>
      <c r="C30616">
        <v>3116</v>
      </c>
      <c r="D30616">
        <v>127106</v>
      </c>
      <c r="E30616" s="31">
        <v>3077</v>
      </c>
      <c r="F30616">
        <v>38</v>
      </c>
      <c r="G30616" s="31">
        <v>1</v>
      </c>
      <c r="H30616" s="31">
        <v>0</v>
      </c>
    </row>
    <row r="30617" spans="1:8">
      <c r="A30617" s="32">
        <v>44559</v>
      </c>
      <c r="B30617" s="1" t="s">
        <v>28</v>
      </c>
      <c r="C30617">
        <v>5161</v>
      </c>
      <c r="D30617">
        <v>135182</v>
      </c>
      <c r="E30617" s="31">
        <v>5132</v>
      </c>
      <c r="F30617">
        <v>29</v>
      </c>
      <c r="G30617" s="31">
        <v>0</v>
      </c>
      <c r="H30617" s="31">
        <v>0</v>
      </c>
    </row>
    <row r="30618" spans="1:8">
      <c r="A30618" s="32">
        <v>44559</v>
      </c>
      <c r="B30618" s="1" t="s">
        <v>29</v>
      </c>
      <c r="C30618">
        <v>8939</v>
      </c>
      <c r="D30618">
        <v>368727</v>
      </c>
      <c r="E30618" s="31">
        <v>8875</v>
      </c>
      <c r="F30618">
        <v>97</v>
      </c>
      <c r="G30618" s="31">
        <v>23</v>
      </c>
      <c r="H30618" s="31">
        <v>0</v>
      </c>
    </row>
    <row r="30619" spans="1:8">
      <c r="A30619" s="32">
        <v>44559</v>
      </c>
      <c r="B30619" s="1" t="s">
        <v>30</v>
      </c>
      <c r="C30619">
        <v>19276</v>
      </c>
      <c r="D30619">
        <v>474764</v>
      </c>
      <c r="E30619" s="31">
        <v>19056</v>
      </c>
      <c r="F30619">
        <v>219</v>
      </c>
      <c r="G30619" s="31">
        <v>1</v>
      </c>
      <c r="H30619" s="31">
        <v>0</v>
      </c>
    </row>
    <row r="30620" spans="1:8">
      <c r="A30620" s="32">
        <v>44559</v>
      </c>
      <c r="B30620" s="1" t="s">
        <v>31</v>
      </c>
      <c r="C30620">
        <v>26893</v>
      </c>
      <c r="D30620">
        <v>733273</v>
      </c>
      <c r="E30620" s="31">
        <v>26663</v>
      </c>
      <c r="F30620">
        <v>209</v>
      </c>
      <c r="G30620" s="31">
        <v>17</v>
      </c>
      <c r="H30620" s="31">
        <v>0</v>
      </c>
    </row>
    <row r="30621" spans="1:8">
      <c r="A30621" s="32">
        <v>44559</v>
      </c>
      <c r="B30621" s="1" t="s">
        <v>32</v>
      </c>
      <c r="C30621">
        <v>106741</v>
      </c>
      <c r="D30621">
        <v>1516048</v>
      </c>
      <c r="E30621" s="31">
        <v>105539</v>
      </c>
      <c r="F30621">
        <v>1161</v>
      </c>
      <c r="G30621" s="31">
        <v>41</v>
      </c>
      <c r="H30621" s="31">
        <v>0</v>
      </c>
    </row>
    <row r="30622" spans="1:8">
      <c r="A30622" s="32">
        <v>44559</v>
      </c>
      <c r="B30622" s="1" t="s">
        <v>33</v>
      </c>
      <c r="C30622">
        <v>14821</v>
      </c>
      <c r="D30622">
        <v>271132</v>
      </c>
      <c r="E30622" s="31">
        <v>14983</v>
      </c>
      <c r="F30622">
        <v>163</v>
      </c>
      <c r="G30622" s="31">
        <v>2</v>
      </c>
      <c r="H30622" s="31">
        <v>0</v>
      </c>
    </row>
    <row r="30623" spans="1:8">
      <c r="A30623" s="32">
        <v>44559</v>
      </c>
      <c r="B30623" s="1" t="s">
        <v>34</v>
      </c>
      <c r="C30623">
        <v>12485</v>
      </c>
      <c r="D30623">
        <v>297317</v>
      </c>
      <c r="E30623" s="31">
        <v>12350</v>
      </c>
      <c r="F30623">
        <v>104</v>
      </c>
      <c r="G30623" s="31">
        <v>31</v>
      </c>
      <c r="H30623" s="31">
        <v>0</v>
      </c>
    </row>
    <row r="30624" spans="1:8">
      <c r="A30624" s="32">
        <v>44559</v>
      </c>
      <c r="B30624" s="1" t="s">
        <v>35</v>
      </c>
      <c r="C30624">
        <v>36156</v>
      </c>
      <c r="D30624">
        <v>473651</v>
      </c>
      <c r="E30624" s="31">
        <v>35741</v>
      </c>
      <c r="F30624">
        <v>292</v>
      </c>
      <c r="G30624" s="31">
        <v>87</v>
      </c>
      <c r="H30624" s="31">
        <v>8</v>
      </c>
    </row>
    <row r="30625" spans="1:8">
      <c r="A30625" s="32">
        <v>44559</v>
      </c>
      <c r="B30625" s="1" t="s">
        <v>36</v>
      </c>
      <c r="C30625">
        <v>203660</v>
      </c>
      <c r="D30625">
        <v>4256751</v>
      </c>
      <c r="E30625" s="31">
        <v>200323</v>
      </c>
      <c r="F30625">
        <v>3064</v>
      </c>
      <c r="G30625" s="31">
        <v>273</v>
      </c>
      <c r="H30625" s="31">
        <v>19</v>
      </c>
    </row>
    <row r="30626" spans="1:8">
      <c r="A30626" s="32">
        <v>44559</v>
      </c>
      <c r="B30626" s="1" t="s">
        <v>37</v>
      </c>
      <c r="C30626">
        <v>78851</v>
      </c>
      <c r="D30626">
        <v>866021</v>
      </c>
      <c r="E30626" s="31">
        <v>77366</v>
      </c>
      <c r="F30626">
        <v>1398</v>
      </c>
      <c r="G30626" s="31">
        <v>87</v>
      </c>
      <c r="H30626" s="31">
        <v>3</v>
      </c>
    </row>
    <row r="30627" spans="1:8">
      <c r="A30627" s="32">
        <v>44559</v>
      </c>
      <c r="B30627" s="1" t="s">
        <v>38</v>
      </c>
      <c r="C30627">
        <v>15946</v>
      </c>
      <c r="D30627">
        <v>283091</v>
      </c>
      <c r="E30627" s="31">
        <v>15789</v>
      </c>
      <c r="F30627">
        <v>149</v>
      </c>
      <c r="G30627" s="31">
        <v>8</v>
      </c>
      <c r="H30627" s="31">
        <v>0</v>
      </c>
    </row>
    <row r="30628" spans="1:8">
      <c r="A30628" s="32">
        <v>44559</v>
      </c>
      <c r="B30628" s="1" t="s">
        <v>39</v>
      </c>
      <c r="C30628">
        <v>5303</v>
      </c>
      <c r="D30628">
        <v>68563</v>
      </c>
      <c r="E30628" s="31">
        <v>5136</v>
      </c>
      <c r="F30628">
        <v>62</v>
      </c>
      <c r="G30628" s="31">
        <v>0</v>
      </c>
      <c r="H30628" s="31">
        <v>0</v>
      </c>
    </row>
    <row r="30629" spans="1:8">
      <c r="A30629" s="32">
        <v>44559</v>
      </c>
      <c r="B30629" s="1" t="s">
        <v>40</v>
      </c>
      <c r="C30629">
        <v>1669</v>
      </c>
      <c r="D30629">
        <v>169900</v>
      </c>
      <c r="E30629" s="31">
        <v>1639</v>
      </c>
      <c r="F30629">
        <v>5</v>
      </c>
      <c r="G30629" s="31">
        <v>0</v>
      </c>
      <c r="H30629" s="31">
        <v>0</v>
      </c>
    </row>
    <row r="30630" spans="1:8">
      <c r="A30630" s="32">
        <v>44559</v>
      </c>
      <c r="B30630" s="1" t="s">
        <v>41</v>
      </c>
      <c r="C30630">
        <v>1747</v>
      </c>
      <c r="D30630">
        <v>64047</v>
      </c>
      <c r="E30630" s="31">
        <v>1728</v>
      </c>
      <c r="F30630">
        <v>5</v>
      </c>
      <c r="G30630" s="31">
        <v>14</v>
      </c>
      <c r="H30630" s="31">
        <v>0</v>
      </c>
    </row>
    <row r="30631" spans="1:8">
      <c r="A30631" s="32">
        <v>44559</v>
      </c>
      <c r="B30631" s="1" t="s">
        <v>42</v>
      </c>
      <c r="C30631">
        <v>15555</v>
      </c>
      <c r="D30631">
        <v>310392</v>
      </c>
      <c r="E30631" s="31">
        <v>15413</v>
      </c>
      <c r="F30631">
        <v>136</v>
      </c>
      <c r="G30631" s="31">
        <v>4</v>
      </c>
      <c r="H30631" s="31">
        <v>1</v>
      </c>
    </row>
    <row r="30632" spans="1:8">
      <c r="A30632" s="32">
        <v>44559</v>
      </c>
      <c r="B30632" s="1" t="s">
        <v>43</v>
      </c>
      <c r="C30632">
        <v>22189</v>
      </c>
      <c r="D30632">
        <v>985055</v>
      </c>
      <c r="E30632" s="31">
        <v>21975</v>
      </c>
      <c r="F30632">
        <v>202</v>
      </c>
      <c r="G30632" s="31">
        <v>12</v>
      </c>
      <c r="H30632" s="31">
        <v>0</v>
      </c>
    </row>
    <row r="30633" spans="1:8">
      <c r="A30633" s="32">
        <v>44559</v>
      </c>
      <c r="B30633" s="1" t="s">
        <v>44</v>
      </c>
      <c r="C30633">
        <v>5824</v>
      </c>
      <c r="D30633">
        <v>215836</v>
      </c>
      <c r="E30633" s="31">
        <v>5704</v>
      </c>
      <c r="F30633">
        <v>93</v>
      </c>
      <c r="G30633" s="31">
        <v>27</v>
      </c>
      <c r="H30633" s="31">
        <v>0</v>
      </c>
    </row>
    <row r="30634" spans="1:8">
      <c r="A30634" s="32">
        <v>44559</v>
      </c>
      <c r="B30634" s="1" t="s">
        <v>45</v>
      </c>
      <c r="C30634">
        <v>3291</v>
      </c>
      <c r="D30634">
        <v>117166</v>
      </c>
      <c r="E30634" s="31">
        <v>3225</v>
      </c>
      <c r="F30634">
        <v>66</v>
      </c>
      <c r="G30634" s="31">
        <v>1</v>
      </c>
      <c r="H30634" s="31">
        <v>0</v>
      </c>
    </row>
    <row r="30635" spans="1:8">
      <c r="A30635" s="32">
        <v>44559</v>
      </c>
      <c r="B30635" s="1" t="s">
        <v>46</v>
      </c>
      <c r="C30635">
        <v>4707</v>
      </c>
      <c r="D30635">
        <v>145824</v>
      </c>
      <c r="E30635" s="31">
        <v>4666</v>
      </c>
      <c r="F30635">
        <v>38</v>
      </c>
      <c r="G30635" s="31">
        <v>2</v>
      </c>
      <c r="H30635" s="31">
        <v>0</v>
      </c>
    </row>
    <row r="30636" spans="1:8">
      <c r="A30636" s="32">
        <v>44559</v>
      </c>
      <c r="B30636" s="1" t="s">
        <v>47</v>
      </c>
      <c r="C30636">
        <v>5412</v>
      </c>
      <c r="D30636">
        <v>173637</v>
      </c>
      <c r="E30636" s="31">
        <v>5330</v>
      </c>
      <c r="F30636">
        <v>82</v>
      </c>
      <c r="G30636" s="31">
        <v>0</v>
      </c>
      <c r="H30636" s="31">
        <v>0</v>
      </c>
    </row>
    <row r="30637" spans="1:8">
      <c r="A30637" s="32">
        <v>44559</v>
      </c>
      <c r="B30637" s="1" t="s">
        <v>48</v>
      </c>
      <c r="C30637">
        <v>4167</v>
      </c>
      <c r="D30637">
        <v>105447</v>
      </c>
      <c r="E30637" s="31">
        <v>4134</v>
      </c>
      <c r="F30637">
        <v>33</v>
      </c>
      <c r="G30637" s="31">
        <v>0</v>
      </c>
      <c r="H30637" s="31">
        <v>0</v>
      </c>
    </row>
    <row r="30638" spans="1:8">
      <c r="A30638" s="32">
        <v>44559</v>
      </c>
      <c r="B30638" s="1" t="s">
        <v>49</v>
      </c>
      <c r="C30638">
        <v>74782</v>
      </c>
      <c r="D30638">
        <v>1438658</v>
      </c>
      <c r="E30638" s="31">
        <v>74068</v>
      </c>
      <c r="F30638">
        <v>627</v>
      </c>
      <c r="G30638" s="31">
        <v>80</v>
      </c>
      <c r="H30638" s="31">
        <v>3</v>
      </c>
    </row>
    <row r="30639" spans="1:8">
      <c r="A30639" s="32">
        <v>44559</v>
      </c>
      <c r="B30639" s="1" t="s">
        <v>50</v>
      </c>
      <c r="C30639">
        <v>5873</v>
      </c>
      <c r="D30639">
        <v>121163</v>
      </c>
      <c r="E30639" s="31">
        <v>5891</v>
      </c>
      <c r="F30639">
        <v>30</v>
      </c>
      <c r="G30639" s="31">
        <v>6</v>
      </c>
      <c r="H30639" s="31">
        <v>0</v>
      </c>
    </row>
    <row r="30640" spans="1:8">
      <c r="A30640" s="32">
        <v>44559</v>
      </c>
      <c r="B30640" s="1" t="s">
        <v>51</v>
      </c>
      <c r="C30640">
        <v>6124</v>
      </c>
      <c r="D30640">
        <v>204494</v>
      </c>
      <c r="E30640" s="31">
        <v>6047</v>
      </c>
      <c r="F30640">
        <v>73</v>
      </c>
      <c r="G30640" s="31">
        <v>5</v>
      </c>
      <c r="H30640" s="31">
        <v>0</v>
      </c>
    </row>
    <row r="30641" spans="1:8">
      <c r="A30641" s="32">
        <v>44559</v>
      </c>
      <c r="B30641" s="1" t="s">
        <v>52</v>
      </c>
      <c r="C30641">
        <v>14396</v>
      </c>
      <c r="D30641">
        <v>124891</v>
      </c>
      <c r="E30641" s="31">
        <v>14260</v>
      </c>
      <c r="F30641">
        <v>136</v>
      </c>
      <c r="G30641" s="31">
        <v>0</v>
      </c>
      <c r="H30641" s="31">
        <v>0</v>
      </c>
    </row>
    <row r="30642" spans="1:8">
      <c r="A30642" s="32">
        <v>44559</v>
      </c>
      <c r="B30642" s="1" t="s">
        <v>53</v>
      </c>
      <c r="C30642">
        <v>8187</v>
      </c>
      <c r="D30642">
        <v>307804</v>
      </c>
      <c r="E30642" s="31">
        <v>8103</v>
      </c>
      <c r="F30642">
        <v>84</v>
      </c>
      <c r="G30642" s="31">
        <v>0</v>
      </c>
      <c r="H30642" s="31">
        <v>0</v>
      </c>
    </row>
    <row r="30643" spans="1:8">
      <c r="A30643" s="32">
        <v>44559</v>
      </c>
      <c r="B30643" s="1" t="s">
        <v>54</v>
      </c>
      <c r="C30643">
        <v>6153</v>
      </c>
      <c r="D30643">
        <v>73154</v>
      </c>
      <c r="E30643" s="31">
        <v>6096</v>
      </c>
      <c r="F30643">
        <v>41</v>
      </c>
      <c r="G30643" s="31">
        <v>0</v>
      </c>
      <c r="H30643" s="31">
        <v>0</v>
      </c>
    </row>
    <row r="30644" spans="1:8">
      <c r="A30644" s="32">
        <v>44559</v>
      </c>
      <c r="B30644" s="1" t="s">
        <v>55</v>
      </c>
      <c r="C30644">
        <v>9121</v>
      </c>
      <c r="D30644">
        <v>176938</v>
      </c>
      <c r="E30644" s="31">
        <v>9044</v>
      </c>
      <c r="F30644">
        <v>66</v>
      </c>
      <c r="G30644" s="31">
        <v>10</v>
      </c>
      <c r="H30644" s="31">
        <v>0</v>
      </c>
    </row>
    <row r="30645" spans="1:8">
      <c r="A30645" s="32">
        <v>44559</v>
      </c>
      <c r="B30645" s="1" t="s">
        <v>56</v>
      </c>
      <c r="C30645">
        <v>50568</v>
      </c>
      <c r="D30645">
        <v>439452</v>
      </c>
      <c r="E30645" s="31">
        <v>49994</v>
      </c>
      <c r="F30645">
        <v>398</v>
      </c>
      <c r="G30645" s="31">
        <v>181</v>
      </c>
      <c r="H30645" s="31">
        <v>6</v>
      </c>
    </row>
    <row r="30646" spans="1:8">
      <c r="A30646" s="32">
        <v>44560</v>
      </c>
      <c r="B30646" s="1" t="s">
        <v>7</v>
      </c>
      <c r="C30646">
        <v>61480</v>
      </c>
      <c r="D30646">
        <v>1277754</v>
      </c>
      <c r="E30646" s="31">
        <v>59798</v>
      </c>
      <c r="F30646">
        <v>1475</v>
      </c>
      <c r="G30646" s="31">
        <v>183</v>
      </c>
      <c r="H30646" s="31">
        <v>0</v>
      </c>
    </row>
    <row r="30647" spans="1:8">
      <c r="A30647" s="32">
        <v>44560</v>
      </c>
      <c r="B30647" s="1" t="s">
        <v>11</v>
      </c>
      <c r="C30647">
        <v>5901</v>
      </c>
      <c r="D30647">
        <v>104876</v>
      </c>
      <c r="E30647" s="31">
        <v>5863</v>
      </c>
      <c r="F30647">
        <v>38</v>
      </c>
      <c r="G30647" s="31">
        <v>0</v>
      </c>
      <c r="H30647" s="31">
        <v>0</v>
      </c>
    </row>
    <row r="30648" spans="1:8">
      <c r="A30648" s="32">
        <v>44560</v>
      </c>
      <c r="B30648" s="1" t="s">
        <v>12</v>
      </c>
      <c r="C30648">
        <v>3490</v>
      </c>
      <c r="D30648">
        <v>136495</v>
      </c>
      <c r="E30648" s="31">
        <v>3434</v>
      </c>
      <c r="F30648">
        <v>53</v>
      </c>
      <c r="G30648" s="31">
        <v>3</v>
      </c>
      <c r="H30648" s="31">
        <v>0</v>
      </c>
    </row>
    <row r="30649" spans="1:8">
      <c r="A30649" s="32">
        <v>44560</v>
      </c>
      <c r="B30649" s="1" t="s">
        <v>13</v>
      </c>
      <c r="C30649">
        <v>16290</v>
      </c>
      <c r="D30649">
        <v>264222</v>
      </c>
      <c r="E30649" s="31">
        <v>16170</v>
      </c>
      <c r="F30649">
        <v>118</v>
      </c>
      <c r="G30649" s="31">
        <v>2</v>
      </c>
      <c r="H30649" s="31">
        <v>0</v>
      </c>
    </row>
    <row r="30650" spans="1:8">
      <c r="A30650" s="32">
        <v>44560</v>
      </c>
      <c r="B30650" s="1" t="s">
        <v>14</v>
      </c>
      <c r="C30650">
        <v>1934</v>
      </c>
      <c r="D30650">
        <v>27661</v>
      </c>
      <c r="E30650" s="31">
        <v>1907</v>
      </c>
      <c r="F30650">
        <v>27</v>
      </c>
      <c r="G30650" s="31">
        <v>0</v>
      </c>
      <c r="H30650" s="31">
        <v>0</v>
      </c>
    </row>
    <row r="30651" spans="1:8">
      <c r="A30651" s="32">
        <v>44560</v>
      </c>
      <c r="B30651" s="1" t="s">
        <v>15</v>
      </c>
      <c r="C30651">
        <v>3607</v>
      </c>
      <c r="D30651">
        <v>115659</v>
      </c>
      <c r="E30651" s="31">
        <v>3550</v>
      </c>
      <c r="F30651">
        <v>56</v>
      </c>
      <c r="G30651" s="31">
        <v>1</v>
      </c>
      <c r="H30651" s="31">
        <v>0</v>
      </c>
    </row>
    <row r="30652" spans="1:8">
      <c r="A30652" s="32">
        <v>44560</v>
      </c>
      <c r="B30652" s="1" t="s">
        <v>16</v>
      </c>
      <c r="C30652">
        <v>9519</v>
      </c>
      <c r="D30652">
        <v>472020</v>
      </c>
      <c r="E30652" s="31">
        <v>9321</v>
      </c>
      <c r="F30652">
        <v>176</v>
      </c>
      <c r="G30652" s="31">
        <v>22</v>
      </c>
      <c r="H30652" s="31">
        <v>0</v>
      </c>
    </row>
    <row r="30653" spans="1:8">
      <c r="A30653" s="32">
        <v>44560</v>
      </c>
      <c r="B30653" s="1" t="s">
        <v>17</v>
      </c>
      <c r="C30653">
        <v>24488</v>
      </c>
      <c r="D30653">
        <v>40590</v>
      </c>
      <c r="E30653" s="31">
        <v>24252</v>
      </c>
      <c r="F30653">
        <v>220</v>
      </c>
      <c r="G30653" s="31">
        <v>16</v>
      </c>
      <c r="H30653" s="31">
        <v>0</v>
      </c>
    </row>
    <row r="30654" spans="1:8">
      <c r="A30654" s="32">
        <v>44560</v>
      </c>
      <c r="B30654" s="1" t="s">
        <v>18</v>
      </c>
      <c r="C30654">
        <v>15608</v>
      </c>
      <c r="D30654">
        <v>529746</v>
      </c>
      <c r="E30654" s="31">
        <v>15409</v>
      </c>
      <c r="F30654">
        <v>117</v>
      </c>
      <c r="G30654" s="31">
        <v>82</v>
      </c>
      <c r="H30654" s="31">
        <v>0</v>
      </c>
    </row>
    <row r="30655" spans="1:8">
      <c r="A30655" s="32">
        <v>44560</v>
      </c>
      <c r="B30655" s="1" t="s">
        <v>19</v>
      </c>
      <c r="C30655">
        <v>17316</v>
      </c>
      <c r="D30655">
        <v>355311</v>
      </c>
      <c r="E30655" s="31">
        <v>17041</v>
      </c>
      <c r="F30655">
        <v>176</v>
      </c>
      <c r="G30655" s="31">
        <v>146</v>
      </c>
      <c r="H30655" s="31">
        <v>2</v>
      </c>
    </row>
    <row r="30656" spans="1:8">
      <c r="A30656" s="32">
        <v>44560</v>
      </c>
      <c r="B30656" s="1" t="s">
        <v>20</v>
      </c>
      <c r="C30656">
        <v>116081</v>
      </c>
      <c r="D30656">
        <v>1653604</v>
      </c>
      <c r="E30656" s="31">
        <v>114910</v>
      </c>
      <c r="F30656">
        <v>1059</v>
      </c>
      <c r="G30656" s="31">
        <v>112</v>
      </c>
      <c r="H30656" s="31">
        <v>1</v>
      </c>
    </row>
    <row r="30657" spans="1:8">
      <c r="A30657" s="32">
        <v>44560</v>
      </c>
      <c r="B30657" s="1" t="s">
        <v>21</v>
      </c>
      <c r="C30657">
        <v>100670</v>
      </c>
      <c r="D30657">
        <v>1243057</v>
      </c>
      <c r="E30657" s="31">
        <v>99582</v>
      </c>
      <c r="F30657">
        <v>1028</v>
      </c>
      <c r="G30657" s="31">
        <v>52</v>
      </c>
      <c r="H30657" s="31">
        <v>1</v>
      </c>
    </row>
    <row r="30658" spans="1:8">
      <c r="A30658" s="32">
        <v>44560</v>
      </c>
      <c r="B30658" s="1" t="s">
        <v>22</v>
      </c>
      <c r="C30658">
        <v>383020</v>
      </c>
      <c r="D30658">
        <v>4186854</v>
      </c>
      <c r="E30658" s="31">
        <v>379356</v>
      </c>
      <c r="F30658">
        <v>3175</v>
      </c>
      <c r="G30658" s="31">
        <v>489</v>
      </c>
      <c r="H30658" s="31">
        <v>1</v>
      </c>
    </row>
    <row r="30659" spans="1:8">
      <c r="A30659" s="32">
        <v>44560</v>
      </c>
      <c r="B30659" s="1" t="s">
        <v>23</v>
      </c>
      <c r="C30659">
        <v>169811</v>
      </c>
      <c r="D30659">
        <v>1839374</v>
      </c>
      <c r="E30659" s="31">
        <v>168293</v>
      </c>
      <c r="F30659">
        <v>1319</v>
      </c>
      <c r="G30659" s="31">
        <v>199</v>
      </c>
      <c r="H30659" s="31">
        <v>1</v>
      </c>
    </row>
    <row r="30660" spans="1:8">
      <c r="A30660" s="32">
        <v>44560</v>
      </c>
      <c r="B30660" s="1" t="s">
        <v>24</v>
      </c>
      <c r="C30660">
        <v>8229</v>
      </c>
      <c r="D30660">
        <v>329246</v>
      </c>
      <c r="E30660" s="31">
        <v>8106</v>
      </c>
      <c r="F30660">
        <v>62</v>
      </c>
      <c r="G30660" s="31">
        <v>61</v>
      </c>
      <c r="H30660" s="31">
        <v>0</v>
      </c>
    </row>
    <row r="30661" spans="1:8">
      <c r="A30661" s="32">
        <v>44560</v>
      </c>
      <c r="B30661" s="1" t="s">
        <v>25</v>
      </c>
      <c r="C30661">
        <v>4869</v>
      </c>
      <c r="D30661">
        <v>132342</v>
      </c>
      <c r="E30661" s="31">
        <v>4816</v>
      </c>
      <c r="F30661">
        <v>52</v>
      </c>
      <c r="G30661" s="31">
        <v>1</v>
      </c>
      <c r="H30661" s="31">
        <v>0</v>
      </c>
    </row>
    <row r="30662" spans="1:8">
      <c r="A30662" s="32">
        <v>44560</v>
      </c>
      <c r="B30662" s="1" t="s">
        <v>26</v>
      </c>
      <c r="C30662">
        <v>8046</v>
      </c>
      <c r="D30662">
        <v>214797</v>
      </c>
      <c r="E30662" s="31">
        <v>7824</v>
      </c>
      <c r="F30662">
        <v>134</v>
      </c>
      <c r="G30662" s="31">
        <v>62</v>
      </c>
      <c r="H30662" s="31">
        <v>0</v>
      </c>
    </row>
    <row r="30663" spans="1:8">
      <c r="A30663" s="32">
        <v>44560</v>
      </c>
      <c r="B30663" s="1" t="s">
        <v>27</v>
      </c>
      <c r="C30663">
        <v>3116</v>
      </c>
      <c r="D30663">
        <v>127158</v>
      </c>
      <c r="E30663" s="31">
        <v>3077</v>
      </c>
      <c r="F30663">
        <v>38</v>
      </c>
      <c r="G30663" s="31">
        <v>1</v>
      </c>
      <c r="H30663" s="31">
        <v>0</v>
      </c>
    </row>
    <row r="30664" spans="1:8">
      <c r="A30664" s="32">
        <v>44560</v>
      </c>
      <c r="B30664" s="1" t="s">
        <v>28</v>
      </c>
      <c r="C30664">
        <v>5161</v>
      </c>
      <c r="D30664">
        <v>135182</v>
      </c>
      <c r="E30664" s="31">
        <v>5132</v>
      </c>
      <c r="F30664">
        <v>29</v>
      </c>
      <c r="G30664" s="31">
        <v>0</v>
      </c>
      <c r="H30664" s="31">
        <v>0</v>
      </c>
    </row>
    <row r="30665" spans="1:8">
      <c r="A30665" s="32">
        <v>44560</v>
      </c>
      <c r="B30665" s="1" t="s">
        <v>29</v>
      </c>
      <c r="C30665">
        <v>8952</v>
      </c>
      <c r="D30665">
        <v>368727</v>
      </c>
      <c r="E30665" s="31">
        <v>8878</v>
      </c>
      <c r="F30665">
        <v>97</v>
      </c>
      <c r="G30665" s="31">
        <v>33</v>
      </c>
      <c r="H30665" s="31">
        <v>0</v>
      </c>
    </row>
    <row r="30666" spans="1:8">
      <c r="A30666" s="32">
        <v>44560</v>
      </c>
      <c r="B30666" s="1" t="s">
        <v>30</v>
      </c>
      <c r="C30666">
        <v>19279</v>
      </c>
      <c r="D30666">
        <v>474766</v>
      </c>
      <c r="E30666" s="31">
        <v>19056</v>
      </c>
      <c r="F30666">
        <v>219</v>
      </c>
      <c r="G30666" s="31">
        <v>1</v>
      </c>
      <c r="H30666" s="31">
        <v>0</v>
      </c>
    </row>
    <row r="30667" spans="1:8">
      <c r="A30667" s="32">
        <v>44560</v>
      </c>
      <c r="B30667" s="1" t="s">
        <v>31</v>
      </c>
      <c r="C30667">
        <v>26895</v>
      </c>
      <c r="D30667">
        <v>733273</v>
      </c>
      <c r="E30667" s="31">
        <v>26663</v>
      </c>
      <c r="F30667">
        <v>209</v>
      </c>
      <c r="G30667" s="31">
        <v>18</v>
      </c>
      <c r="H30667" s="31">
        <v>0</v>
      </c>
    </row>
    <row r="30668" spans="1:8">
      <c r="A30668" s="32">
        <v>44560</v>
      </c>
      <c r="B30668" s="1" t="s">
        <v>32</v>
      </c>
      <c r="C30668">
        <v>106757</v>
      </c>
      <c r="D30668">
        <v>1516048</v>
      </c>
      <c r="E30668" s="31">
        <v>105540</v>
      </c>
      <c r="F30668">
        <v>1161</v>
      </c>
      <c r="G30668" s="31">
        <v>56</v>
      </c>
      <c r="H30668" s="31">
        <v>0</v>
      </c>
    </row>
    <row r="30669" spans="1:8">
      <c r="A30669" s="32">
        <v>44560</v>
      </c>
      <c r="B30669" s="1" t="s">
        <v>33</v>
      </c>
      <c r="C30669">
        <v>14821</v>
      </c>
      <c r="D30669">
        <v>271132</v>
      </c>
      <c r="E30669" s="31">
        <v>14983</v>
      </c>
      <c r="F30669">
        <v>163</v>
      </c>
      <c r="G30669" s="31">
        <v>2</v>
      </c>
      <c r="H30669" s="31">
        <v>0</v>
      </c>
    </row>
    <row r="30670" spans="1:8">
      <c r="A30670" s="32">
        <v>44560</v>
      </c>
      <c r="B30670" s="1" t="s">
        <v>34</v>
      </c>
      <c r="C30670">
        <v>12494</v>
      </c>
      <c r="D30670">
        <v>297642</v>
      </c>
      <c r="E30670" s="31">
        <v>12352</v>
      </c>
      <c r="F30670">
        <v>104</v>
      </c>
      <c r="G30670" s="31">
        <v>38</v>
      </c>
      <c r="H30670" s="31">
        <v>0</v>
      </c>
    </row>
    <row r="30671" spans="1:8">
      <c r="A30671" s="32">
        <v>44560</v>
      </c>
      <c r="B30671" s="1" t="s">
        <v>35</v>
      </c>
      <c r="C30671">
        <v>36175</v>
      </c>
      <c r="D30671">
        <v>474638</v>
      </c>
      <c r="E30671" s="31">
        <v>35744</v>
      </c>
      <c r="F30671">
        <v>292</v>
      </c>
      <c r="G30671" s="31">
        <v>119</v>
      </c>
      <c r="H30671" s="31">
        <v>12</v>
      </c>
    </row>
    <row r="30672" spans="1:8">
      <c r="A30672" s="32">
        <v>44560</v>
      </c>
      <c r="B30672" s="1" t="s">
        <v>36</v>
      </c>
      <c r="C30672">
        <v>203712</v>
      </c>
      <c r="D30672">
        <v>4265190</v>
      </c>
      <c r="E30672" s="31">
        <v>200340</v>
      </c>
      <c r="F30672">
        <v>3064</v>
      </c>
      <c r="G30672" s="31">
        <v>308</v>
      </c>
      <c r="H30672" s="31">
        <v>19</v>
      </c>
    </row>
    <row r="30673" spans="1:8">
      <c r="A30673" s="32">
        <v>44560</v>
      </c>
      <c r="B30673" s="1" t="s">
        <v>37</v>
      </c>
      <c r="C30673">
        <v>78873</v>
      </c>
      <c r="D30673">
        <v>867956</v>
      </c>
      <c r="E30673" s="31">
        <v>77391</v>
      </c>
      <c r="F30673">
        <v>1398</v>
      </c>
      <c r="G30673" s="31">
        <v>84</v>
      </c>
      <c r="H30673" s="31">
        <v>3</v>
      </c>
    </row>
    <row r="30674" spans="1:8">
      <c r="A30674" s="32">
        <v>44560</v>
      </c>
      <c r="B30674" s="1" t="s">
        <v>38</v>
      </c>
      <c r="C30674">
        <v>15949</v>
      </c>
      <c r="D30674">
        <v>283091</v>
      </c>
      <c r="E30674" s="31">
        <v>15789</v>
      </c>
      <c r="F30674">
        <v>149</v>
      </c>
      <c r="G30674" s="31">
        <v>11</v>
      </c>
      <c r="H30674" s="31">
        <v>0</v>
      </c>
    </row>
    <row r="30675" spans="1:8">
      <c r="A30675" s="32">
        <v>44560</v>
      </c>
      <c r="B30675" s="1" t="s">
        <v>39</v>
      </c>
      <c r="C30675">
        <v>5304</v>
      </c>
      <c r="D30675">
        <v>68569</v>
      </c>
      <c r="E30675" s="31">
        <v>5136</v>
      </c>
      <c r="F30675">
        <v>62</v>
      </c>
      <c r="G30675" s="31">
        <v>0</v>
      </c>
      <c r="H30675" s="31">
        <v>0</v>
      </c>
    </row>
    <row r="30676" spans="1:8">
      <c r="A30676" s="32">
        <v>44560</v>
      </c>
      <c r="B30676" s="1" t="s">
        <v>40</v>
      </c>
      <c r="C30676">
        <v>1669</v>
      </c>
      <c r="D30676">
        <v>170009</v>
      </c>
      <c r="E30676" s="31">
        <v>1639</v>
      </c>
      <c r="F30676">
        <v>5</v>
      </c>
      <c r="G30676" s="31">
        <v>0</v>
      </c>
      <c r="H30676" s="31">
        <v>0</v>
      </c>
    </row>
    <row r="30677" spans="1:8">
      <c r="A30677" s="32">
        <v>44560</v>
      </c>
      <c r="B30677" s="1" t="s">
        <v>41</v>
      </c>
      <c r="C30677">
        <v>1753</v>
      </c>
      <c r="D30677">
        <v>64047</v>
      </c>
      <c r="E30677" s="31">
        <v>1728</v>
      </c>
      <c r="F30677">
        <v>5</v>
      </c>
      <c r="G30677" s="31">
        <v>20</v>
      </c>
      <c r="H30677" s="31">
        <v>0</v>
      </c>
    </row>
    <row r="30678" spans="1:8">
      <c r="A30678" s="32">
        <v>44560</v>
      </c>
      <c r="B30678" s="1" t="s">
        <v>42</v>
      </c>
      <c r="C30678">
        <v>15555</v>
      </c>
      <c r="D30678">
        <v>310392</v>
      </c>
      <c r="E30678" s="31">
        <v>15413</v>
      </c>
      <c r="F30678">
        <v>136</v>
      </c>
      <c r="G30678" s="31">
        <v>4</v>
      </c>
      <c r="H30678" s="31">
        <v>1</v>
      </c>
    </row>
    <row r="30679" spans="1:8">
      <c r="A30679" s="32">
        <v>44560</v>
      </c>
      <c r="B30679" s="1" t="s">
        <v>43</v>
      </c>
      <c r="C30679">
        <v>22193</v>
      </c>
      <c r="D30679">
        <v>990011</v>
      </c>
      <c r="E30679" s="31">
        <v>21976</v>
      </c>
      <c r="F30679">
        <v>202</v>
      </c>
      <c r="G30679" s="31">
        <v>15</v>
      </c>
      <c r="H30679" s="31">
        <v>0</v>
      </c>
    </row>
    <row r="30680" spans="1:8">
      <c r="A30680" s="32">
        <v>44560</v>
      </c>
      <c r="B30680" s="1" t="s">
        <v>44</v>
      </c>
      <c r="C30680">
        <v>5833</v>
      </c>
      <c r="D30680">
        <v>215836</v>
      </c>
      <c r="E30680" s="31">
        <v>5706</v>
      </c>
      <c r="F30680">
        <v>93</v>
      </c>
      <c r="G30680" s="31">
        <v>34</v>
      </c>
      <c r="H30680" s="31">
        <v>0</v>
      </c>
    </row>
    <row r="30681" spans="1:8">
      <c r="A30681" s="32">
        <v>44560</v>
      </c>
      <c r="B30681" s="1" t="s">
        <v>45</v>
      </c>
      <c r="C30681">
        <v>3291</v>
      </c>
      <c r="D30681">
        <v>117244</v>
      </c>
      <c r="E30681" s="31">
        <v>3225</v>
      </c>
      <c r="F30681">
        <v>66</v>
      </c>
      <c r="G30681" s="31">
        <v>1</v>
      </c>
      <c r="H30681" s="31">
        <v>0</v>
      </c>
    </row>
    <row r="30682" spans="1:8">
      <c r="A30682" s="32">
        <v>44560</v>
      </c>
      <c r="B30682" s="1" t="s">
        <v>46</v>
      </c>
      <c r="C30682">
        <v>4708</v>
      </c>
      <c r="D30682">
        <v>145985</v>
      </c>
      <c r="E30682" s="31">
        <v>4666</v>
      </c>
      <c r="F30682">
        <v>38</v>
      </c>
      <c r="G30682" s="31">
        <v>3</v>
      </c>
      <c r="H30682" s="31">
        <v>0</v>
      </c>
    </row>
    <row r="30683" spans="1:8">
      <c r="A30683" s="32">
        <v>44560</v>
      </c>
      <c r="B30683" s="1" t="s">
        <v>47</v>
      </c>
      <c r="C30683">
        <v>5412</v>
      </c>
      <c r="D30683">
        <v>173639</v>
      </c>
      <c r="E30683" s="31">
        <v>5330</v>
      </c>
      <c r="F30683">
        <v>82</v>
      </c>
      <c r="G30683" s="31">
        <v>0</v>
      </c>
      <c r="H30683" s="31">
        <v>0</v>
      </c>
    </row>
    <row r="30684" spans="1:8">
      <c r="A30684" s="32">
        <v>44560</v>
      </c>
      <c r="B30684" s="1" t="s">
        <v>48</v>
      </c>
      <c r="C30684">
        <v>4167</v>
      </c>
      <c r="D30684">
        <v>105447</v>
      </c>
      <c r="E30684" s="31">
        <v>4134</v>
      </c>
      <c r="F30684">
        <v>33</v>
      </c>
      <c r="G30684" s="31">
        <v>0</v>
      </c>
      <c r="H30684" s="31">
        <v>0</v>
      </c>
    </row>
    <row r="30685" spans="1:8">
      <c r="A30685" s="32">
        <v>44560</v>
      </c>
      <c r="B30685" s="1" t="s">
        <v>49</v>
      </c>
      <c r="C30685">
        <v>74785</v>
      </c>
      <c r="D30685">
        <v>1440225</v>
      </c>
      <c r="E30685" s="31">
        <v>74075</v>
      </c>
      <c r="F30685">
        <v>627</v>
      </c>
      <c r="G30685" s="31">
        <v>80</v>
      </c>
      <c r="H30685" s="31">
        <v>3</v>
      </c>
    </row>
    <row r="30686" spans="1:8">
      <c r="A30686" s="32">
        <v>44560</v>
      </c>
      <c r="B30686" s="1" t="s">
        <v>50</v>
      </c>
      <c r="C30686">
        <v>5875</v>
      </c>
      <c r="D30686">
        <v>121333</v>
      </c>
      <c r="E30686" s="31">
        <v>5891</v>
      </c>
      <c r="F30686">
        <v>30</v>
      </c>
      <c r="G30686" s="31">
        <v>6</v>
      </c>
      <c r="H30686" s="31">
        <v>0</v>
      </c>
    </row>
    <row r="30687" spans="1:8">
      <c r="A30687" s="32">
        <v>44560</v>
      </c>
      <c r="B30687" s="1" t="s">
        <v>51</v>
      </c>
      <c r="C30687">
        <v>6124</v>
      </c>
      <c r="D30687">
        <v>204656</v>
      </c>
      <c r="E30687" s="31">
        <v>6047</v>
      </c>
      <c r="F30687">
        <v>73</v>
      </c>
      <c r="G30687" s="31">
        <v>5</v>
      </c>
      <c r="H30687" s="31">
        <v>0</v>
      </c>
    </row>
    <row r="30688" spans="1:8">
      <c r="A30688" s="32">
        <v>44560</v>
      </c>
      <c r="B30688" s="1" t="s">
        <v>52</v>
      </c>
      <c r="C30688">
        <v>14396</v>
      </c>
      <c r="D30688">
        <v>124896</v>
      </c>
      <c r="E30688" s="31">
        <v>14260</v>
      </c>
      <c r="F30688">
        <v>136</v>
      </c>
      <c r="G30688" s="31">
        <v>0</v>
      </c>
      <c r="H30688" s="31">
        <v>0</v>
      </c>
    </row>
    <row r="30689" spans="1:8">
      <c r="A30689" s="32">
        <v>44560</v>
      </c>
      <c r="B30689" s="1" t="s">
        <v>53</v>
      </c>
      <c r="C30689">
        <v>8187</v>
      </c>
      <c r="D30689">
        <v>307819</v>
      </c>
      <c r="E30689" s="31">
        <v>8103</v>
      </c>
      <c r="F30689">
        <v>84</v>
      </c>
      <c r="G30689" s="31">
        <v>0</v>
      </c>
      <c r="H30689" s="31">
        <v>0</v>
      </c>
    </row>
    <row r="30690" spans="1:8">
      <c r="A30690" s="32">
        <v>44560</v>
      </c>
      <c r="B30690" s="1" t="s">
        <v>54</v>
      </c>
      <c r="C30690">
        <v>6153</v>
      </c>
      <c r="D30690">
        <v>73154</v>
      </c>
      <c r="E30690" s="31">
        <v>6096</v>
      </c>
      <c r="F30690">
        <v>41</v>
      </c>
      <c r="G30690" s="31">
        <v>0</v>
      </c>
      <c r="H30690" s="31">
        <v>0</v>
      </c>
    </row>
    <row r="30691" spans="1:8">
      <c r="A30691" s="32">
        <v>44560</v>
      </c>
      <c r="B30691" s="1" t="s">
        <v>55</v>
      </c>
      <c r="C30691">
        <v>9122</v>
      </c>
      <c r="D30691">
        <v>177094</v>
      </c>
      <c r="E30691" s="31">
        <v>9044</v>
      </c>
      <c r="F30691">
        <v>66</v>
      </c>
      <c r="G30691" s="31">
        <v>11</v>
      </c>
      <c r="H30691" s="31">
        <v>0</v>
      </c>
    </row>
    <row r="30692" spans="1:8">
      <c r="A30692" s="32">
        <v>44560</v>
      </c>
      <c r="B30692" s="1" t="s">
        <v>56</v>
      </c>
      <c r="C30692">
        <v>50618</v>
      </c>
      <c r="D30692">
        <v>439983</v>
      </c>
      <c r="E30692" s="31">
        <v>49998</v>
      </c>
      <c r="F30692">
        <v>398</v>
      </c>
      <c r="G30692" s="31">
        <v>228</v>
      </c>
      <c r="H30692" s="31">
        <v>5</v>
      </c>
    </row>
    <row r="30693" spans="1:8">
      <c r="A30693" s="32">
        <v>44561</v>
      </c>
      <c r="B30693" s="1" t="s">
        <v>7</v>
      </c>
      <c r="C30693">
        <v>61501</v>
      </c>
      <c r="D30693">
        <v>1278988</v>
      </c>
      <c r="E30693" s="31">
        <v>59815</v>
      </c>
      <c r="F30693">
        <v>1475</v>
      </c>
      <c r="G30693" s="31">
        <v>207</v>
      </c>
      <c r="H30693" s="31">
        <v>0</v>
      </c>
    </row>
    <row r="30694" spans="1:8">
      <c r="A30694" s="32">
        <v>44561</v>
      </c>
      <c r="B30694" s="1" t="s">
        <v>11</v>
      </c>
      <c r="C30694">
        <v>5902</v>
      </c>
      <c r="D30694">
        <v>104915</v>
      </c>
      <c r="E30694" s="31">
        <v>5863</v>
      </c>
      <c r="F30694">
        <v>38</v>
      </c>
      <c r="G30694" s="31">
        <v>1</v>
      </c>
      <c r="H30694" s="31">
        <v>0</v>
      </c>
    </row>
    <row r="30695" spans="1:8">
      <c r="A30695" s="32">
        <v>44561</v>
      </c>
      <c r="B30695" s="1" t="s">
        <v>12</v>
      </c>
      <c r="C30695">
        <v>3490</v>
      </c>
      <c r="D30695">
        <v>136540</v>
      </c>
      <c r="E30695" s="31">
        <v>3434</v>
      </c>
      <c r="F30695">
        <v>53</v>
      </c>
      <c r="G30695" s="31">
        <v>3</v>
      </c>
      <c r="H30695" s="31">
        <v>0</v>
      </c>
    </row>
    <row r="30696" spans="1:8">
      <c r="A30696" s="32">
        <v>44561</v>
      </c>
      <c r="B30696" s="1" t="s">
        <v>13</v>
      </c>
      <c r="C30696">
        <v>16291</v>
      </c>
      <c r="D30696">
        <v>264222</v>
      </c>
      <c r="E30696" s="31">
        <v>16170</v>
      </c>
      <c r="F30696">
        <v>118</v>
      </c>
      <c r="G30696" s="31">
        <v>2</v>
      </c>
      <c r="H30696" s="31">
        <v>0</v>
      </c>
    </row>
    <row r="30697" spans="1:8">
      <c r="A30697" s="32">
        <v>44561</v>
      </c>
      <c r="B30697" s="1" t="s">
        <v>14</v>
      </c>
      <c r="C30697">
        <v>1934</v>
      </c>
      <c r="D30697">
        <v>27664</v>
      </c>
      <c r="E30697" s="31">
        <v>1907</v>
      </c>
      <c r="F30697">
        <v>27</v>
      </c>
      <c r="G30697" s="31">
        <v>0</v>
      </c>
      <c r="H30697" s="31">
        <v>0</v>
      </c>
    </row>
    <row r="30698" spans="1:8">
      <c r="A30698" s="32">
        <v>44561</v>
      </c>
      <c r="B30698" s="1" t="s">
        <v>15</v>
      </c>
      <c r="C30698">
        <v>3607</v>
      </c>
      <c r="D30698">
        <v>115660</v>
      </c>
      <c r="E30698" s="31">
        <v>3550</v>
      </c>
      <c r="F30698">
        <v>56</v>
      </c>
      <c r="G30698" s="31">
        <v>1</v>
      </c>
      <c r="H30698" s="31">
        <v>0</v>
      </c>
    </row>
    <row r="30699" spans="1:8">
      <c r="A30699" s="32">
        <v>44561</v>
      </c>
      <c r="B30699" s="1" t="s">
        <v>16</v>
      </c>
      <c r="C30699">
        <v>9520</v>
      </c>
      <c r="D30699">
        <v>472020</v>
      </c>
      <c r="E30699" s="31">
        <v>9322</v>
      </c>
      <c r="F30699">
        <v>176</v>
      </c>
      <c r="G30699" s="31">
        <v>22</v>
      </c>
      <c r="H30699" s="31">
        <v>0</v>
      </c>
    </row>
    <row r="30700" spans="1:8">
      <c r="A30700" s="32">
        <v>44561</v>
      </c>
      <c r="B30700" s="1" t="s">
        <v>17</v>
      </c>
      <c r="C30700">
        <v>24490</v>
      </c>
      <c r="D30700">
        <v>40590</v>
      </c>
      <c r="E30700" s="31">
        <v>24256</v>
      </c>
      <c r="F30700">
        <v>220</v>
      </c>
      <c r="G30700" s="31">
        <v>14</v>
      </c>
      <c r="H30700" s="31">
        <v>0</v>
      </c>
    </row>
    <row r="30701" spans="1:8">
      <c r="A30701" s="32">
        <v>44561</v>
      </c>
      <c r="B30701" s="1" t="s">
        <v>18</v>
      </c>
      <c r="C30701">
        <v>15616</v>
      </c>
      <c r="D30701">
        <v>529917</v>
      </c>
      <c r="E30701" s="31">
        <v>15415</v>
      </c>
      <c r="F30701">
        <v>117</v>
      </c>
      <c r="G30701" s="31">
        <v>84</v>
      </c>
      <c r="H30701" s="31">
        <v>0</v>
      </c>
    </row>
    <row r="30702" spans="1:8">
      <c r="A30702" s="32">
        <v>44561</v>
      </c>
      <c r="B30702" s="1" t="s">
        <v>19</v>
      </c>
      <c r="C30702">
        <v>17316</v>
      </c>
      <c r="D30702">
        <v>355311</v>
      </c>
      <c r="E30702" s="31">
        <v>17065</v>
      </c>
      <c r="F30702">
        <v>176</v>
      </c>
      <c r="G30702" s="31">
        <v>133</v>
      </c>
      <c r="H30702" s="31">
        <v>2</v>
      </c>
    </row>
    <row r="30703" spans="1:8">
      <c r="A30703" s="32">
        <v>44561</v>
      </c>
      <c r="B30703" s="1" t="s">
        <v>20</v>
      </c>
      <c r="C30703">
        <v>116092</v>
      </c>
      <c r="D30703">
        <v>1655563</v>
      </c>
      <c r="E30703" s="31">
        <v>114913</v>
      </c>
      <c r="F30703">
        <v>1059</v>
      </c>
      <c r="G30703" s="31">
        <v>120</v>
      </c>
      <c r="H30703" s="31">
        <v>1</v>
      </c>
    </row>
    <row r="30704" spans="1:8">
      <c r="A30704" s="32">
        <v>44561</v>
      </c>
      <c r="B30704" s="1" t="s">
        <v>21</v>
      </c>
      <c r="C30704">
        <v>100688</v>
      </c>
      <c r="D30704">
        <v>1243478</v>
      </c>
      <c r="E30704" s="31">
        <v>99587</v>
      </c>
      <c r="F30704">
        <v>1028</v>
      </c>
      <c r="G30704" s="31">
        <v>55</v>
      </c>
      <c r="H30704" s="31">
        <v>1</v>
      </c>
    </row>
    <row r="30705" spans="1:8">
      <c r="A30705" s="32">
        <v>44561</v>
      </c>
      <c r="B30705" s="1" t="s">
        <v>22</v>
      </c>
      <c r="C30705">
        <v>383078</v>
      </c>
      <c r="D30705">
        <v>4196279</v>
      </c>
      <c r="E30705" s="31">
        <v>379367</v>
      </c>
      <c r="F30705">
        <v>3175</v>
      </c>
      <c r="G30705" s="31">
        <v>536</v>
      </c>
      <c r="H30705" s="31">
        <v>1</v>
      </c>
    </row>
    <row r="30706" spans="1:8">
      <c r="A30706" s="32">
        <v>44561</v>
      </c>
      <c r="B30706" s="1" t="s">
        <v>23</v>
      </c>
      <c r="C30706">
        <v>169830</v>
      </c>
      <c r="D30706">
        <v>1839374</v>
      </c>
      <c r="E30706" s="31">
        <v>168307</v>
      </c>
      <c r="F30706">
        <v>1319</v>
      </c>
      <c r="G30706" s="31">
        <v>204</v>
      </c>
      <c r="H30706" s="31">
        <v>2</v>
      </c>
    </row>
    <row r="30707" spans="1:8">
      <c r="A30707" s="32">
        <v>44561</v>
      </c>
      <c r="B30707" s="1" t="s">
        <v>24</v>
      </c>
      <c r="C30707">
        <v>8244</v>
      </c>
      <c r="D30707">
        <v>329370</v>
      </c>
      <c r="E30707" s="31">
        <v>8109</v>
      </c>
      <c r="F30707">
        <v>62</v>
      </c>
      <c r="G30707" s="31">
        <v>73</v>
      </c>
      <c r="H30707" s="31">
        <v>0</v>
      </c>
    </row>
    <row r="30708" spans="1:8">
      <c r="A30708" s="32">
        <v>44561</v>
      </c>
      <c r="B30708" s="1" t="s">
        <v>25</v>
      </c>
      <c r="C30708">
        <v>4869</v>
      </c>
      <c r="D30708">
        <v>132342</v>
      </c>
      <c r="E30708" s="31">
        <v>4816</v>
      </c>
      <c r="F30708">
        <v>52</v>
      </c>
      <c r="G30708" s="31">
        <v>1</v>
      </c>
      <c r="H30708" s="31">
        <v>0</v>
      </c>
    </row>
    <row r="30709" spans="1:8">
      <c r="A30709" s="32">
        <v>44561</v>
      </c>
      <c r="B30709" s="1" t="s">
        <v>26</v>
      </c>
      <c r="C30709">
        <v>8049</v>
      </c>
      <c r="D30709">
        <v>214962</v>
      </c>
      <c r="E30709" s="31">
        <v>7829</v>
      </c>
      <c r="F30709">
        <v>134</v>
      </c>
      <c r="G30709" s="31">
        <v>64</v>
      </c>
      <c r="H30709" s="31">
        <v>0</v>
      </c>
    </row>
    <row r="30710" spans="1:8">
      <c r="A30710" s="32">
        <v>44561</v>
      </c>
      <c r="B30710" s="1" t="s">
        <v>27</v>
      </c>
      <c r="C30710">
        <v>3117</v>
      </c>
      <c r="D30710">
        <v>127165</v>
      </c>
      <c r="E30710" s="31">
        <v>3077</v>
      </c>
      <c r="F30710">
        <v>38</v>
      </c>
      <c r="G30710" s="31">
        <v>2</v>
      </c>
      <c r="H30710" s="31">
        <v>0</v>
      </c>
    </row>
    <row r="30711" spans="1:8">
      <c r="A30711" s="32">
        <v>44561</v>
      </c>
      <c r="B30711" s="1" t="s">
        <v>28</v>
      </c>
      <c r="C30711">
        <v>5161</v>
      </c>
      <c r="D30711">
        <v>135182</v>
      </c>
      <c r="E30711" s="31">
        <v>5132</v>
      </c>
      <c r="F30711">
        <v>29</v>
      </c>
      <c r="G30711" s="31">
        <v>0</v>
      </c>
      <c r="H30711" s="31">
        <v>0</v>
      </c>
    </row>
    <row r="30712" spans="1:8">
      <c r="A30712" s="32">
        <v>44561</v>
      </c>
      <c r="B30712" s="1" t="s">
        <v>29</v>
      </c>
      <c r="C30712">
        <v>8959</v>
      </c>
      <c r="D30712">
        <v>368727</v>
      </c>
      <c r="E30712" s="31">
        <v>8880</v>
      </c>
      <c r="F30712">
        <v>97</v>
      </c>
      <c r="G30712" s="31">
        <v>38</v>
      </c>
      <c r="H30712" s="31">
        <v>0</v>
      </c>
    </row>
    <row r="30713" spans="1:8">
      <c r="A30713" s="32">
        <v>44561</v>
      </c>
      <c r="B30713" s="1" t="s">
        <v>30</v>
      </c>
      <c r="C30713">
        <v>19280</v>
      </c>
      <c r="D30713">
        <v>474766</v>
      </c>
      <c r="E30713" s="31">
        <v>19056</v>
      </c>
      <c r="F30713">
        <v>219</v>
      </c>
      <c r="G30713" s="31">
        <v>4</v>
      </c>
      <c r="H30713" s="31">
        <v>0</v>
      </c>
    </row>
    <row r="30714" spans="1:8">
      <c r="A30714" s="32">
        <v>44561</v>
      </c>
      <c r="B30714" s="1" t="s">
        <v>31</v>
      </c>
      <c r="C30714">
        <v>26898</v>
      </c>
      <c r="D30714">
        <v>733273</v>
      </c>
      <c r="E30714" s="31">
        <v>26663</v>
      </c>
      <c r="F30714">
        <v>209</v>
      </c>
      <c r="G30714" s="31">
        <v>19</v>
      </c>
      <c r="H30714" s="31">
        <v>0</v>
      </c>
    </row>
    <row r="30715" spans="1:8">
      <c r="A30715" s="32">
        <v>44561</v>
      </c>
      <c r="B30715" s="1" t="s">
        <v>32</v>
      </c>
      <c r="C30715">
        <v>106773</v>
      </c>
      <c r="D30715">
        <v>1516048</v>
      </c>
      <c r="E30715" s="31">
        <v>105543</v>
      </c>
      <c r="F30715">
        <v>1161</v>
      </c>
      <c r="G30715" s="31">
        <v>69</v>
      </c>
      <c r="H30715" s="31">
        <v>0</v>
      </c>
    </row>
    <row r="30716" spans="1:8">
      <c r="A30716" s="32">
        <v>44561</v>
      </c>
      <c r="B30716" s="1" t="s">
        <v>33</v>
      </c>
      <c r="C30716">
        <v>14821</v>
      </c>
      <c r="D30716">
        <v>273776</v>
      </c>
      <c r="E30716" s="31">
        <v>14983</v>
      </c>
      <c r="F30716">
        <v>163</v>
      </c>
      <c r="G30716" s="31">
        <v>2</v>
      </c>
      <c r="H30716" s="31">
        <v>0</v>
      </c>
    </row>
    <row r="30717" spans="1:8">
      <c r="A30717" s="32">
        <v>44561</v>
      </c>
      <c r="B30717" s="1" t="s">
        <v>34</v>
      </c>
      <c r="C30717">
        <v>12507</v>
      </c>
      <c r="D30717">
        <v>297867</v>
      </c>
      <c r="E30717" s="31">
        <v>12354</v>
      </c>
      <c r="F30717">
        <v>104</v>
      </c>
      <c r="G30717" s="31">
        <v>49</v>
      </c>
      <c r="H30717" s="31">
        <v>0</v>
      </c>
    </row>
    <row r="30718" spans="1:8">
      <c r="A30718" s="32">
        <v>44561</v>
      </c>
      <c r="B30718" s="1" t="s">
        <v>35</v>
      </c>
      <c r="C30718">
        <v>36195</v>
      </c>
      <c r="D30718">
        <v>475049</v>
      </c>
      <c r="E30718" s="31">
        <v>35745</v>
      </c>
      <c r="F30718">
        <v>292</v>
      </c>
      <c r="G30718" s="31">
        <v>138</v>
      </c>
      <c r="H30718" s="31">
        <v>12</v>
      </c>
    </row>
    <row r="30719" spans="1:8">
      <c r="A30719" s="32">
        <v>44561</v>
      </c>
      <c r="B30719" s="1" t="s">
        <v>36</v>
      </c>
      <c r="C30719">
        <v>203790</v>
      </c>
      <c r="D30719">
        <v>4268498</v>
      </c>
      <c r="E30719" s="31">
        <v>200353</v>
      </c>
      <c r="F30719">
        <v>3064</v>
      </c>
      <c r="G30719" s="31">
        <v>373</v>
      </c>
      <c r="H30719" s="31">
        <v>19</v>
      </c>
    </row>
    <row r="30720" spans="1:8">
      <c r="A30720" s="32">
        <v>44561</v>
      </c>
      <c r="B30720" s="1" t="s">
        <v>37</v>
      </c>
      <c r="C30720">
        <v>78886</v>
      </c>
      <c r="D30720">
        <v>868905</v>
      </c>
      <c r="E30720" s="31">
        <v>77391</v>
      </c>
      <c r="F30720">
        <v>1398</v>
      </c>
      <c r="G30720" s="31">
        <v>97</v>
      </c>
      <c r="H30720" s="31">
        <v>3</v>
      </c>
    </row>
    <row r="30721" spans="1:8">
      <c r="A30721" s="32">
        <v>44561</v>
      </c>
      <c r="B30721" s="1" t="s">
        <v>38</v>
      </c>
      <c r="C30721">
        <v>15958</v>
      </c>
      <c r="D30721">
        <v>283091</v>
      </c>
      <c r="E30721" s="31">
        <v>15789</v>
      </c>
      <c r="F30721">
        <v>149</v>
      </c>
      <c r="G30721" s="31">
        <v>20</v>
      </c>
      <c r="H30721" s="31">
        <v>0</v>
      </c>
    </row>
    <row r="30722" spans="1:8">
      <c r="A30722" s="32">
        <v>44561</v>
      </c>
      <c r="B30722" s="1" t="s">
        <v>39</v>
      </c>
      <c r="C30722">
        <v>5304</v>
      </c>
      <c r="D30722">
        <v>68578</v>
      </c>
      <c r="E30722" s="31">
        <v>5136</v>
      </c>
      <c r="F30722">
        <v>62</v>
      </c>
      <c r="G30722" s="31">
        <v>0</v>
      </c>
      <c r="H30722" s="31">
        <v>0</v>
      </c>
    </row>
    <row r="30723" spans="1:8">
      <c r="A30723" s="32">
        <v>44561</v>
      </c>
      <c r="B30723" s="1" t="s">
        <v>40</v>
      </c>
      <c r="C30723">
        <v>1669</v>
      </c>
      <c r="D30723">
        <v>170026</v>
      </c>
      <c r="E30723" s="31">
        <v>1639</v>
      </c>
      <c r="F30723">
        <v>5</v>
      </c>
      <c r="G30723" s="31">
        <v>0</v>
      </c>
      <c r="H30723" s="31">
        <v>0</v>
      </c>
    </row>
    <row r="30724" spans="1:8">
      <c r="A30724" s="32">
        <v>44561</v>
      </c>
      <c r="B30724" s="1" t="s">
        <v>41</v>
      </c>
      <c r="C30724">
        <v>1756</v>
      </c>
      <c r="D30724">
        <v>64047</v>
      </c>
      <c r="E30724" s="31">
        <v>1728</v>
      </c>
      <c r="F30724">
        <v>5</v>
      </c>
      <c r="G30724" s="31">
        <v>23</v>
      </c>
      <c r="H30724" s="31">
        <v>0</v>
      </c>
    </row>
    <row r="30725" spans="1:8">
      <c r="A30725" s="32">
        <v>44561</v>
      </c>
      <c r="B30725" s="1" t="s">
        <v>42</v>
      </c>
      <c r="C30725">
        <v>15555</v>
      </c>
      <c r="D30725">
        <v>310392</v>
      </c>
      <c r="E30725" s="31">
        <v>15417</v>
      </c>
      <c r="F30725">
        <v>136</v>
      </c>
      <c r="G30725" s="31">
        <v>2</v>
      </c>
      <c r="H30725" s="31">
        <v>0</v>
      </c>
    </row>
    <row r="30726" spans="1:8">
      <c r="A30726" s="32">
        <v>44561</v>
      </c>
      <c r="B30726" s="1" t="s">
        <v>43</v>
      </c>
      <c r="C30726">
        <v>22199</v>
      </c>
      <c r="D30726">
        <v>990011</v>
      </c>
      <c r="E30726" s="31">
        <v>21978</v>
      </c>
      <c r="F30726">
        <v>202</v>
      </c>
      <c r="G30726" s="31">
        <v>19</v>
      </c>
      <c r="H30726" s="31">
        <v>0</v>
      </c>
    </row>
    <row r="30727" spans="1:8">
      <c r="A30727" s="32">
        <v>44561</v>
      </c>
      <c r="B30727" s="1" t="s">
        <v>44</v>
      </c>
      <c r="C30727">
        <v>5848</v>
      </c>
      <c r="D30727">
        <v>215836</v>
      </c>
      <c r="E30727" s="31">
        <v>5708</v>
      </c>
      <c r="F30727">
        <v>93</v>
      </c>
      <c r="G30727" s="31">
        <v>47</v>
      </c>
      <c r="H30727" s="31">
        <v>0</v>
      </c>
    </row>
    <row r="30728" spans="1:8">
      <c r="A30728" s="32">
        <v>44561</v>
      </c>
      <c r="B30728" s="1" t="s">
        <v>45</v>
      </c>
      <c r="C30728">
        <v>3291</v>
      </c>
      <c r="D30728">
        <v>117319</v>
      </c>
      <c r="E30728" s="31">
        <v>3225</v>
      </c>
      <c r="F30728">
        <v>66</v>
      </c>
      <c r="G30728" s="31">
        <v>1</v>
      </c>
      <c r="H30728" s="31">
        <v>0</v>
      </c>
    </row>
    <row r="30729" spans="1:8">
      <c r="A30729" s="32">
        <v>44561</v>
      </c>
      <c r="B30729" s="1" t="s">
        <v>46</v>
      </c>
      <c r="C30729">
        <v>4708</v>
      </c>
      <c r="D30729">
        <v>146077</v>
      </c>
      <c r="E30729" s="31">
        <v>4666</v>
      </c>
      <c r="F30729">
        <v>38</v>
      </c>
      <c r="G30729" s="31">
        <v>3</v>
      </c>
      <c r="H30729" s="31">
        <v>0</v>
      </c>
    </row>
    <row r="30730" spans="1:8">
      <c r="A30730" s="32">
        <v>44561</v>
      </c>
      <c r="B30730" s="1" t="s">
        <v>47</v>
      </c>
      <c r="C30730">
        <v>5412</v>
      </c>
      <c r="D30730">
        <v>175070</v>
      </c>
      <c r="E30730" s="31">
        <v>5330</v>
      </c>
      <c r="F30730">
        <v>82</v>
      </c>
      <c r="G30730" s="31">
        <v>0</v>
      </c>
      <c r="H30730" s="31">
        <v>0</v>
      </c>
    </row>
    <row r="30731" spans="1:8">
      <c r="A30731" s="32">
        <v>44561</v>
      </c>
      <c r="B30731" s="1" t="s">
        <v>48</v>
      </c>
      <c r="C30731">
        <v>4168</v>
      </c>
      <c r="D30731">
        <v>111790</v>
      </c>
      <c r="E30731" s="31">
        <v>4134</v>
      </c>
      <c r="F30731">
        <v>33</v>
      </c>
      <c r="G30731" s="31">
        <v>1</v>
      </c>
      <c r="H30731" s="31">
        <v>0</v>
      </c>
    </row>
    <row r="30732" spans="1:8">
      <c r="A30732" s="32">
        <v>44561</v>
      </c>
      <c r="B30732" s="1" t="s">
        <v>49</v>
      </c>
      <c r="C30732">
        <v>74788</v>
      </c>
      <c r="D30732">
        <v>1441123</v>
      </c>
      <c r="E30732" s="31">
        <v>74083</v>
      </c>
      <c r="F30732">
        <v>627</v>
      </c>
      <c r="G30732" s="31">
        <v>75</v>
      </c>
      <c r="H30732" s="31">
        <v>3</v>
      </c>
    </row>
    <row r="30733" spans="1:8">
      <c r="A30733" s="32">
        <v>44561</v>
      </c>
      <c r="B30733" s="1" t="s">
        <v>50</v>
      </c>
      <c r="C30733">
        <v>5875</v>
      </c>
      <c r="D30733">
        <v>121539</v>
      </c>
      <c r="E30733" s="31">
        <v>5892</v>
      </c>
      <c r="F30733">
        <v>30</v>
      </c>
      <c r="G30733" s="31">
        <v>8</v>
      </c>
      <c r="H30733" s="31">
        <v>0</v>
      </c>
    </row>
    <row r="30734" spans="1:8">
      <c r="A30734" s="32">
        <v>44561</v>
      </c>
      <c r="B30734" s="1" t="s">
        <v>51</v>
      </c>
      <c r="C30734">
        <v>6124</v>
      </c>
      <c r="D30734">
        <v>204713</v>
      </c>
      <c r="E30734" s="31">
        <v>6047</v>
      </c>
      <c r="F30734">
        <v>73</v>
      </c>
      <c r="G30734" s="31">
        <v>5</v>
      </c>
      <c r="H30734" s="31">
        <v>0</v>
      </c>
    </row>
    <row r="30735" spans="1:8">
      <c r="A30735" s="32">
        <v>44561</v>
      </c>
      <c r="B30735" s="1" t="s">
        <v>52</v>
      </c>
      <c r="C30735">
        <v>14396</v>
      </c>
      <c r="D30735">
        <v>124907</v>
      </c>
      <c r="E30735" s="31">
        <v>14260</v>
      </c>
      <c r="F30735">
        <v>136</v>
      </c>
      <c r="G30735" s="31">
        <v>0</v>
      </c>
      <c r="H30735" s="31">
        <v>0</v>
      </c>
    </row>
    <row r="30736" spans="1:8">
      <c r="A30736" s="32">
        <v>44561</v>
      </c>
      <c r="B30736" s="1" t="s">
        <v>53</v>
      </c>
      <c r="C30736">
        <v>8187</v>
      </c>
      <c r="D30736">
        <v>307826</v>
      </c>
      <c r="E30736" s="31">
        <v>8103</v>
      </c>
      <c r="F30736">
        <v>84</v>
      </c>
      <c r="G30736" s="31">
        <v>0</v>
      </c>
      <c r="H30736" s="31">
        <v>0</v>
      </c>
    </row>
    <row r="30737" spans="1:8">
      <c r="A30737" s="32">
        <v>44561</v>
      </c>
      <c r="B30737" s="1" t="s">
        <v>54</v>
      </c>
      <c r="C30737">
        <v>6153</v>
      </c>
      <c r="D30737">
        <v>73154</v>
      </c>
      <c r="E30737" s="31">
        <v>6096</v>
      </c>
      <c r="F30737">
        <v>41</v>
      </c>
      <c r="G30737" s="31">
        <v>0</v>
      </c>
      <c r="H30737" s="31">
        <v>0</v>
      </c>
    </row>
    <row r="30738" spans="1:8">
      <c r="A30738" s="32">
        <v>44561</v>
      </c>
      <c r="B30738" s="1" t="s">
        <v>55</v>
      </c>
      <c r="C30738">
        <v>9122</v>
      </c>
      <c r="D30738">
        <v>177172</v>
      </c>
      <c r="E30738" s="31">
        <v>9049</v>
      </c>
      <c r="F30738">
        <v>66</v>
      </c>
      <c r="G30738" s="31">
        <v>7</v>
      </c>
      <c r="H30738" s="31">
        <v>0</v>
      </c>
    </row>
    <row r="30739" spans="1:8">
      <c r="A30739" s="32">
        <v>44561</v>
      </c>
      <c r="B30739" s="1" t="s">
        <v>56</v>
      </c>
      <c r="C30739">
        <v>50662</v>
      </c>
      <c r="D30739">
        <v>440535</v>
      </c>
      <c r="E30739" s="31">
        <v>50010</v>
      </c>
      <c r="F30739">
        <v>398</v>
      </c>
      <c r="G30739" s="31">
        <v>259</v>
      </c>
      <c r="H30739" s="31">
        <v>7</v>
      </c>
    </row>
    <row r="30740" spans="1:8">
      <c r="A30740" s="32">
        <v>44562</v>
      </c>
      <c r="B30740" s="1" t="s">
        <v>7</v>
      </c>
      <c r="C30740">
        <v>61524</v>
      </c>
      <c r="D30740">
        <v>1279822</v>
      </c>
      <c r="E30740" s="31">
        <v>59832</v>
      </c>
      <c r="F30740">
        <v>1475</v>
      </c>
      <c r="G30740" s="31">
        <v>211</v>
      </c>
      <c r="H30740" s="31">
        <v>0</v>
      </c>
    </row>
    <row r="30741" spans="1:8">
      <c r="A30741" s="32">
        <v>44562</v>
      </c>
      <c r="B30741" s="1" t="s">
        <v>11</v>
      </c>
      <c r="C30741">
        <v>5902</v>
      </c>
      <c r="D30741">
        <v>104933</v>
      </c>
      <c r="E30741" s="31">
        <v>5863</v>
      </c>
      <c r="F30741">
        <v>38</v>
      </c>
      <c r="G30741" s="31">
        <v>1</v>
      </c>
      <c r="H30741" s="31">
        <v>0</v>
      </c>
    </row>
    <row r="30742" spans="1:8">
      <c r="A30742" s="32">
        <v>44562</v>
      </c>
      <c r="B30742" s="1" t="s">
        <v>12</v>
      </c>
      <c r="C30742">
        <v>3491</v>
      </c>
      <c r="D30742">
        <v>136681</v>
      </c>
      <c r="E30742" s="31">
        <v>3434</v>
      </c>
      <c r="F30742">
        <v>53</v>
      </c>
      <c r="G30742" s="31">
        <v>4</v>
      </c>
      <c r="H30742" s="31">
        <v>0</v>
      </c>
    </row>
    <row r="30743" spans="1:8">
      <c r="A30743" s="32">
        <v>44562</v>
      </c>
      <c r="B30743" s="1" t="s">
        <v>13</v>
      </c>
      <c r="C30743">
        <v>16291</v>
      </c>
      <c r="D30743">
        <v>264222</v>
      </c>
      <c r="E30743" s="31">
        <v>16170</v>
      </c>
      <c r="F30743">
        <v>118</v>
      </c>
      <c r="G30743" s="31">
        <v>3</v>
      </c>
      <c r="H30743" s="31">
        <v>0</v>
      </c>
    </row>
    <row r="30744" spans="1:8">
      <c r="A30744" s="32">
        <v>44562</v>
      </c>
      <c r="B30744" s="1" t="s">
        <v>14</v>
      </c>
      <c r="C30744">
        <v>1934</v>
      </c>
      <c r="D30744">
        <v>27668</v>
      </c>
      <c r="E30744" s="31">
        <v>1907</v>
      </c>
      <c r="F30744">
        <v>27</v>
      </c>
      <c r="G30744" s="31">
        <v>0</v>
      </c>
      <c r="H30744" s="31">
        <v>0</v>
      </c>
    </row>
    <row r="30745" spans="1:8">
      <c r="A30745" s="32">
        <v>44562</v>
      </c>
      <c r="B30745" s="1" t="s">
        <v>15</v>
      </c>
      <c r="C30745">
        <v>3607</v>
      </c>
      <c r="D30745">
        <v>115664</v>
      </c>
      <c r="E30745" s="31">
        <v>3550</v>
      </c>
      <c r="F30745">
        <v>56</v>
      </c>
      <c r="G30745" s="31">
        <v>1</v>
      </c>
      <c r="H30745" s="31">
        <v>0</v>
      </c>
    </row>
    <row r="30746" spans="1:8">
      <c r="A30746" s="32">
        <v>44562</v>
      </c>
      <c r="B30746" s="1" t="s">
        <v>16</v>
      </c>
      <c r="C30746">
        <v>9523</v>
      </c>
      <c r="D30746">
        <v>472020</v>
      </c>
      <c r="E30746" s="31">
        <v>9322</v>
      </c>
      <c r="F30746">
        <v>176</v>
      </c>
      <c r="G30746" s="31">
        <v>25</v>
      </c>
      <c r="H30746" s="31">
        <v>0</v>
      </c>
    </row>
    <row r="30747" spans="1:8">
      <c r="A30747" s="32">
        <v>44562</v>
      </c>
      <c r="B30747" s="1" t="s">
        <v>17</v>
      </c>
      <c r="C30747">
        <v>24491</v>
      </c>
      <c r="D30747">
        <v>40590</v>
      </c>
      <c r="E30747" s="31">
        <v>24259</v>
      </c>
      <c r="F30747">
        <v>220</v>
      </c>
      <c r="G30747" s="31">
        <v>12</v>
      </c>
      <c r="H30747" s="31">
        <v>0</v>
      </c>
    </row>
    <row r="30748" spans="1:8">
      <c r="A30748" s="32">
        <v>44562</v>
      </c>
      <c r="B30748" s="1" t="s">
        <v>18</v>
      </c>
      <c r="C30748">
        <v>15633</v>
      </c>
      <c r="D30748">
        <v>530212</v>
      </c>
      <c r="E30748" s="31">
        <v>15418</v>
      </c>
      <c r="F30748">
        <v>117</v>
      </c>
      <c r="G30748" s="31">
        <v>98</v>
      </c>
      <c r="H30748" s="31">
        <v>0</v>
      </c>
    </row>
    <row r="30749" spans="1:8">
      <c r="A30749" s="32">
        <v>44562</v>
      </c>
      <c r="B30749" s="1" t="s">
        <v>19</v>
      </c>
      <c r="C30749">
        <v>17316</v>
      </c>
      <c r="D30749">
        <v>355311</v>
      </c>
      <c r="E30749" s="31">
        <v>17069</v>
      </c>
      <c r="F30749">
        <v>176</v>
      </c>
      <c r="G30749" s="31">
        <v>150</v>
      </c>
      <c r="H30749" s="31">
        <v>2</v>
      </c>
    </row>
    <row r="30750" spans="1:8">
      <c r="A30750" s="32">
        <v>44562</v>
      </c>
      <c r="B30750" s="1" t="s">
        <v>20</v>
      </c>
      <c r="C30750">
        <v>116106</v>
      </c>
      <c r="D30750">
        <v>1655835</v>
      </c>
      <c r="E30750" s="31">
        <v>114923</v>
      </c>
      <c r="F30750">
        <v>1059</v>
      </c>
      <c r="G30750" s="31">
        <v>124</v>
      </c>
      <c r="H30750" s="31">
        <v>1</v>
      </c>
    </row>
    <row r="30751" spans="1:8">
      <c r="A30751" s="32">
        <v>44562</v>
      </c>
      <c r="B30751" s="1" t="s">
        <v>21</v>
      </c>
      <c r="C30751">
        <v>100701</v>
      </c>
      <c r="D30751">
        <v>1243478</v>
      </c>
      <c r="E30751" s="31">
        <v>99597</v>
      </c>
      <c r="F30751">
        <v>1028</v>
      </c>
      <c r="G30751" s="31">
        <v>63</v>
      </c>
      <c r="H30751" s="31">
        <v>1</v>
      </c>
    </row>
    <row r="30752" spans="1:8">
      <c r="A30752" s="32">
        <v>44562</v>
      </c>
      <c r="B30752" s="1" t="s">
        <v>22</v>
      </c>
      <c r="C30752">
        <v>383157</v>
      </c>
      <c r="D30752">
        <v>4196279</v>
      </c>
      <c r="E30752" s="31">
        <v>379424</v>
      </c>
      <c r="F30752">
        <v>3175</v>
      </c>
      <c r="G30752" s="31">
        <v>558</v>
      </c>
      <c r="H30752" s="31">
        <v>1</v>
      </c>
    </row>
    <row r="30753" spans="1:8">
      <c r="A30753" s="32">
        <v>44562</v>
      </c>
      <c r="B30753" s="1" t="s">
        <v>23</v>
      </c>
      <c r="C30753">
        <v>169850</v>
      </c>
      <c r="D30753">
        <v>1839374</v>
      </c>
      <c r="E30753" s="31">
        <v>168328</v>
      </c>
      <c r="F30753">
        <v>1319</v>
      </c>
      <c r="G30753" s="31">
        <v>203</v>
      </c>
      <c r="H30753" s="31">
        <v>2</v>
      </c>
    </row>
    <row r="30754" spans="1:8">
      <c r="A30754" s="32">
        <v>44562</v>
      </c>
      <c r="B30754" s="1" t="s">
        <v>24</v>
      </c>
      <c r="C30754">
        <v>8249</v>
      </c>
      <c r="D30754">
        <v>329406</v>
      </c>
      <c r="E30754" s="31">
        <v>8110</v>
      </c>
      <c r="F30754">
        <v>62</v>
      </c>
      <c r="G30754" s="31">
        <v>77</v>
      </c>
      <c r="H30754" s="31">
        <v>0</v>
      </c>
    </row>
    <row r="30755" spans="1:8">
      <c r="A30755" s="32">
        <v>44562</v>
      </c>
      <c r="B30755" s="1" t="s">
        <v>25</v>
      </c>
      <c r="C30755">
        <v>4869</v>
      </c>
      <c r="D30755">
        <v>132342</v>
      </c>
      <c r="E30755" s="31">
        <v>4816</v>
      </c>
      <c r="F30755">
        <v>52</v>
      </c>
      <c r="G30755" s="31">
        <v>1</v>
      </c>
      <c r="H30755" s="31">
        <v>0</v>
      </c>
    </row>
    <row r="30756" spans="1:8">
      <c r="A30756" s="32">
        <v>44562</v>
      </c>
      <c r="B30756" s="1" t="s">
        <v>26</v>
      </c>
      <c r="C30756">
        <v>8050</v>
      </c>
      <c r="D30756">
        <v>215123</v>
      </c>
      <c r="E30756" s="31">
        <v>7829</v>
      </c>
      <c r="F30756">
        <v>134</v>
      </c>
      <c r="G30756" s="31">
        <v>65</v>
      </c>
      <c r="H30756" s="31">
        <v>0</v>
      </c>
    </row>
    <row r="30757" spans="1:8">
      <c r="A30757" s="32">
        <v>44562</v>
      </c>
      <c r="B30757" s="1" t="s">
        <v>27</v>
      </c>
      <c r="C30757">
        <v>3117</v>
      </c>
      <c r="D30757">
        <v>127192</v>
      </c>
      <c r="E30757" s="31">
        <v>3077</v>
      </c>
      <c r="F30757">
        <v>38</v>
      </c>
      <c r="G30757" s="31">
        <v>2</v>
      </c>
      <c r="H30757" s="31">
        <v>0</v>
      </c>
    </row>
    <row r="30758" spans="1:8">
      <c r="A30758" s="32">
        <v>44562</v>
      </c>
      <c r="B30758" s="1" t="s">
        <v>28</v>
      </c>
      <c r="C30758">
        <v>5161</v>
      </c>
      <c r="D30758">
        <v>135182</v>
      </c>
      <c r="E30758" s="31">
        <v>5132</v>
      </c>
      <c r="F30758">
        <v>29</v>
      </c>
      <c r="G30758" s="31">
        <v>0</v>
      </c>
      <c r="H30758" s="31">
        <v>0</v>
      </c>
    </row>
    <row r="30759" spans="1:8">
      <c r="A30759" s="32">
        <v>44562</v>
      </c>
      <c r="B30759" s="1" t="s">
        <v>29</v>
      </c>
      <c r="C30759">
        <v>8962</v>
      </c>
      <c r="D30759">
        <v>368727</v>
      </c>
      <c r="E30759" s="31">
        <v>8882</v>
      </c>
      <c r="F30759">
        <v>97</v>
      </c>
      <c r="G30759" s="31">
        <v>39</v>
      </c>
      <c r="H30759" s="31">
        <v>0</v>
      </c>
    </row>
    <row r="30760" spans="1:8">
      <c r="A30760" s="32">
        <v>44562</v>
      </c>
      <c r="B30760" s="1" t="s">
        <v>30</v>
      </c>
      <c r="C30760">
        <v>19280</v>
      </c>
      <c r="D30760">
        <v>474766</v>
      </c>
      <c r="E30760" s="31">
        <v>19056</v>
      </c>
      <c r="F30760">
        <v>219</v>
      </c>
      <c r="G30760" s="31">
        <v>4</v>
      </c>
      <c r="H30760" s="31">
        <v>0</v>
      </c>
    </row>
    <row r="30761" spans="1:8">
      <c r="A30761" s="32">
        <v>44562</v>
      </c>
      <c r="B30761" s="1" t="s">
        <v>31</v>
      </c>
      <c r="C30761">
        <v>26901</v>
      </c>
      <c r="D30761">
        <v>733273</v>
      </c>
      <c r="E30761" s="31">
        <v>26663</v>
      </c>
      <c r="F30761">
        <v>209</v>
      </c>
      <c r="G30761" s="31">
        <v>19</v>
      </c>
      <c r="H30761" s="31">
        <v>0</v>
      </c>
    </row>
    <row r="30762" spans="1:8">
      <c r="A30762" s="32">
        <v>44562</v>
      </c>
      <c r="B30762" s="1" t="s">
        <v>32</v>
      </c>
      <c r="C30762">
        <v>106791</v>
      </c>
      <c r="D30762">
        <v>1516048</v>
      </c>
      <c r="E30762" s="31">
        <v>105545</v>
      </c>
      <c r="F30762">
        <v>1161</v>
      </c>
      <c r="G30762" s="31">
        <v>85</v>
      </c>
      <c r="H30762" s="31">
        <v>0</v>
      </c>
    </row>
    <row r="30763" spans="1:8">
      <c r="A30763" s="32">
        <v>44562</v>
      </c>
      <c r="B30763" s="1" t="s">
        <v>33</v>
      </c>
      <c r="C30763">
        <v>14823</v>
      </c>
      <c r="D30763">
        <v>273776</v>
      </c>
      <c r="E30763" s="31">
        <v>14983</v>
      </c>
      <c r="F30763">
        <v>163</v>
      </c>
      <c r="G30763" s="31">
        <v>4</v>
      </c>
      <c r="H30763" s="31">
        <v>0</v>
      </c>
    </row>
    <row r="30764" spans="1:8">
      <c r="A30764" s="32">
        <v>44562</v>
      </c>
      <c r="B30764" s="1" t="s">
        <v>34</v>
      </c>
      <c r="C30764">
        <v>12515</v>
      </c>
      <c r="D30764">
        <v>298014</v>
      </c>
      <c r="E30764" s="31">
        <v>12358</v>
      </c>
      <c r="F30764">
        <v>104</v>
      </c>
      <c r="G30764" s="31">
        <v>53</v>
      </c>
      <c r="H30764" s="31">
        <v>0</v>
      </c>
    </row>
    <row r="30765" spans="1:8">
      <c r="A30765" s="32">
        <v>44562</v>
      </c>
      <c r="B30765" s="1" t="s">
        <v>35</v>
      </c>
      <c r="C30765">
        <v>36212</v>
      </c>
      <c r="D30765">
        <v>475328</v>
      </c>
      <c r="E30765" s="31">
        <v>35748</v>
      </c>
      <c r="F30765">
        <v>292</v>
      </c>
      <c r="G30765" s="31">
        <v>155</v>
      </c>
      <c r="H30765" s="31">
        <v>14</v>
      </c>
    </row>
    <row r="30766" spans="1:8">
      <c r="A30766" s="32">
        <v>44562</v>
      </c>
      <c r="B30766" s="1" t="s">
        <v>36</v>
      </c>
      <c r="C30766">
        <v>203860</v>
      </c>
      <c r="D30766">
        <v>4270414</v>
      </c>
      <c r="E30766" s="31">
        <v>200370</v>
      </c>
      <c r="F30766">
        <v>3064</v>
      </c>
      <c r="G30766" s="31">
        <v>426</v>
      </c>
      <c r="H30766" s="31">
        <v>19</v>
      </c>
    </row>
    <row r="30767" spans="1:8">
      <c r="A30767" s="32">
        <v>44562</v>
      </c>
      <c r="B30767" s="1" t="s">
        <v>37</v>
      </c>
      <c r="C30767">
        <v>78894</v>
      </c>
      <c r="D30767">
        <v>869705</v>
      </c>
      <c r="E30767" s="31">
        <v>77393</v>
      </c>
      <c r="F30767">
        <v>1398</v>
      </c>
      <c r="G30767" s="31">
        <v>103</v>
      </c>
      <c r="H30767" s="31">
        <v>3</v>
      </c>
    </row>
    <row r="30768" spans="1:8">
      <c r="A30768" s="32">
        <v>44562</v>
      </c>
      <c r="B30768" s="1" t="s">
        <v>38</v>
      </c>
      <c r="C30768">
        <v>15961</v>
      </c>
      <c r="D30768">
        <v>283091</v>
      </c>
      <c r="E30768" s="31">
        <v>15791</v>
      </c>
      <c r="F30768">
        <v>149</v>
      </c>
      <c r="G30768" s="31">
        <v>21</v>
      </c>
      <c r="H30768" s="31">
        <v>0</v>
      </c>
    </row>
    <row r="30769" spans="1:8">
      <c r="A30769" s="32">
        <v>44562</v>
      </c>
      <c r="B30769" s="1" t="s">
        <v>39</v>
      </c>
      <c r="C30769">
        <v>5304</v>
      </c>
      <c r="D30769">
        <v>68594</v>
      </c>
      <c r="E30769" s="31">
        <v>5136</v>
      </c>
      <c r="F30769">
        <v>62</v>
      </c>
      <c r="G30769" s="31">
        <v>0</v>
      </c>
      <c r="H30769" s="31">
        <v>0</v>
      </c>
    </row>
    <row r="30770" spans="1:8">
      <c r="A30770" s="32">
        <v>44562</v>
      </c>
      <c r="B30770" s="1" t="s">
        <v>40</v>
      </c>
      <c r="C30770">
        <v>1669</v>
      </c>
      <c r="D30770">
        <v>170359</v>
      </c>
      <c r="E30770" s="31">
        <v>1639</v>
      </c>
      <c r="F30770">
        <v>5</v>
      </c>
      <c r="G30770" s="31">
        <v>0</v>
      </c>
      <c r="H30770" s="31">
        <v>0</v>
      </c>
    </row>
    <row r="30771" spans="1:8">
      <c r="A30771" s="32">
        <v>44562</v>
      </c>
      <c r="B30771" s="1" t="s">
        <v>41</v>
      </c>
      <c r="C30771">
        <v>1761</v>
      </c>
      <c r="D30771">
        <v>64047</v>
      </c>
      <c r="E30771" s="31">
        <v>1728</v>
      </c>
      <c r="F30771">
        <v>5</v>
      </c>
      <c r="G30771" s="31">
        <v>28</v>
      </c>
      <c r="H30771" s="31">
        <v>0</v>
      </c>
    </row>
    <row r="30772" spans="1:8">
      <c r="A30772" s="32">
        <v>44562</v>
      </c>
      <c r="B30772" s="1" t="s">
        <v>42</v>
      </c>
      <c r="C30772">
        <v>15558</v>
      </c>
      <c r="D30772">
        <v>310392</v>
      </c>
      <c r="E30772" s="31">
        <v>15417</v>
      </c>
      <c r="F30772">
        <v>136</v>
      </c>
      <c r="G30772" s="31">
        <v>2</v>
      </c>
      <c r="H30772" s="31">
        <v>0</v>
      </c>
    </row>
    <row r="30773" spans="1:8">
      <c r="A30773" s="32">
        <v>44562</v>
      </c>
      <c r="B30773" s="1" t="s">
        <v>43</v>
      </c>
      <c r="C30773">
        <v>22221</v>
      </c>
      <c r="D30773">
        <v>990011</v>
      </c>
      <c r="E30773" s="31">
        <v>21978</v>
      </c>
      <c r="F30773">
        <v>202</v>
      </c>
      <c r="G30773" s="31">
        <v>41</v>
      </c>
      <c r="H30773" s="31">
        <v>0</v>
      </c>
    </row>
    <row r="30774" spans="1:8">
      <c r="A30774" s="32">
        <v>44562</v>
      </c>
      <c r="B30774" s="1" t="s">
        <v>44</v>
      </c>
      <c r="C30774">
        <v>5865</v>
      </c>
      <c r="D30774">
        <v>215836</v>
      </c>
      <c r="E30774" s="31">
        <v>5708</v>
      </c>
      <c r="F30774">
        <v>93</v>
      </c>
      <c r="G30774" s="31">
        <v>64</v>
      </c>
      <c r="H30774" s="31">
        <v>0</v>
      </c>
    </row>
    <row r="30775" spans="1:8">
      <c r="A30775" s="32">
        <v>44562</v>
      </c>
      <c r="B30775" s="1" t="s">
        <v>45</v>
      </c>
      <c r="C30775">
        <v>3291</v>
      </c>
      <c r="D30775">
        <v>117334</v>
      </c>
      <c r="E30775" s="31">
        <v>3225</v>
      </c>
      <c r="F30775">
        <v>66</v>
      </c>
      <c r="G30775" s="31">
        <v>1</v>
      </c>
      <c r="H30775" s="31">
        <v>0</v>
      </c>
    </row>
    <row r="30776" spans="1:8">
      <c r="A30776" s="32">
        <v>44562</v>
      </c>
      <c r="B30776" s="1" t="s">
        <v>46</v>
      </c>
      <c r="C30776">
        <v>4708</v>
      </c>
      <c r="D30776">
        <v>146094</v>
      </c>
      <c r="E30776" s="31">
        <v>4666</v>
      </c>
      <c r="F30776">
        <v>38</v>
      </c>
      <c r="G30776" s="31">
        <v>3</v>
      </c>
      <c r="H30776" s="31">
        <v>0</v>
      </c>
    </row>
    <row r="30777" spans="1:8">
      <c r="A30777" s="32">
        <v>44562</v>
      </c>
      <c r="B30777" s="1" t="s">
        <v>47</v>
      </c>
      <c r="C30777">
        <v>5412</v>
      </c>
      <c r="D30777">
        <v>175076</v>
      </c>
      <c r="E30777" s="31">
        <v>5330</v>
      </c>
      <c r="F30777">
        <v>82</v>
      </c>
      <c r="G30777" s="31">
        <v>0</v>
      </c>
      <c r="H30777" s="31">
        <v>0</v>
      </c>
    </row>
    <row r="30778" spans="1:8">
      <c r="A30778" s="32">
        <v>44562</v>
      </c>
      <c r="B30778" s="1" t="s">
        <v>48</v>
      </c>
      <c r="C30778">
        <v>4168</v>
      </c>
      <c r="D30778">
        <v>111796</v>
      </c>
      <c r="E30778" s="31">
        <v>4134</v>
      </c>
      <c r="F30778">
        <v>33</v>
      </c>
      <c r="G30778" s="31">
        <v>1</v>
      </c>
      <c r="H30778" s="31">
        <v>0</v>
      </c>
    </row>
    <row r="30779" spans="1:8">
      <c r="A30779" s="32">
        <v>44562</v>
      </c>
      <c r="B30779" s="1" t="s">
        <v>49</v>
      </c>
      <c r="C30779">
        <v>74806</v>
      </c>
      <c r="D30779">
        <v>1442370</v>
      </c>
      <c r="E30779" s="31">
        <v>74084</v>
      </c>
      <c r="F30779">
        <v>627</v>
      </c>
      <c r="G30779" s="31">
        <v>77</v>
      </c>
      <c r="H30779" s="31">
        <v>3</v>
      </c>
    </row>
    <row r="30780" spans="1:8">
      <c r="A30780" s="32">
        <v>44562</v>
      </c>
      <c r="B30780" s="1" t="s">
        <v>50</v>
      </c>
      <c r="C30780">
        <v>5875</v>
      </c>
      <c r="D30780">
        <v>121656</v>
      </c>
      <c r="E30780" s="31">
        <v>5893</v>
      </c>
      <c r="F30780">
        <v>30</v>
      </c>
      <c r="G30780" s="31">
        <v>7</v>
      </c>
      <c r="H30780" s="31">
        <v>0</v>
      </c>
    </row>
    <row r="30781" spans="1:8">
      <c r="A30781" s="32">
        <v>44562</v>
      </c>
      <c r="B30781" s="1" t="s">
        <v>51</v>
      </c>
      <c r="C30781">
        <v>6125</v>
      </c>
      <c r="D30781">
        <v>204750</v>
      </c>
      <c r="E30781" s="31">
        <v>6047</v>
      </c>
      <c r="F30781">
        <v>73</v>
      </c>
      <c r="G30781" s="31">
        <v>6</v>
      </c>
      <c r="H30781" s="31">
        <v>0</v>
      </c>
    </row>
    <row r="30782" spans="1:8">
      <c r="A30782" s="32">
        <v>44562</v>
      </c>
      <c r="B30782" s="1" t="s">
        <v>52</v>
      </c>
      <c r="C30782">
        <v>14396</v>
      </c>
      <c r="D30782">
        <v>124923</v>
      </c>
      <c r="E30782" s="31">
        <v>14260</v>
      </c>
      <c r="F30782">
        <v>136</v>
      </c>
      <c r="G30782" s="31">
        <v>0</v>
      </c>
      <c r="H30782" s="31">
        <v>0</v>
      </c>
    </row>
    <row r="30783" spans="1:8">
      <c r="A30783" s="32">
        <v>44562</v>
      </c>
      <c r="B30783" s="1" t="s">
        <v>53</v>
      </c>
      <c r="C30783">
        <v>8187</v>
      </c>
      <c r="D30783">
        <v>307827</v>
      </c>
      <c r="E30783" s="31">
        <v>8103</v>
      </c>
      <c r="F30783">
        <v>84</v>
      </c>
      <c r="G30783" s="31">
        <v>0</v>
      </c>
      <c r="H30783" s="31">
        <v>0</v>
      </c>
    </row>
    <row r="30784" spans="1:8">
      <c r="A30784" s="32">
        <v>44562</v>
      </c>
      <c r="B30784" s="1" t="s">
        <v>54</v>
      </c>
      <c r="C30784">
        <v>6153</v>
      </c>
      <c r="D30784">
        <v>73154</v>
      </c>
      <c r="E30784" s="31">
        <v>6096</v>
      </c>
      <c r="F30784">
        <v>41</v>
      </c>
      <c r="G30784" s="31">
        <v>0</v>
      </c>
      <c r="H30784" s="31">
        <v>0</v>
      </c>
    </row>
    <row r="30785" spans="1:8">
      <c r="A30785" s="32">
        <v>44562</v>
      </c>
      <c r="B30785" s="1" t="s">
        <v>55</v>
      </c>
      <c r="C30785">
        <v>9122</v>
      </c>
      <c r="D30785">
        <v>177238</v>
      </c>
      <c r="E30785" s="31">
        <v>9049</v>
      </c>
      <c r="F30785">
        <v>66</v>
      </c>
      <c r="G30785" s="31">
        <v>7</v>
      </c>
      <c r="H30785" s="31">
        <v>0</v>
      </c>
    </row>
    <row r="30786" spans="1:8">
      <c r="A30786" s="32">
        <v>44562</v>
      </c>
      <c r="B30786" s="1" t="s">
        <v>56</v>
      </c>
      <c r="C30786">
        <v>50714</v>
      </c>
      <c r="D30786">
        <v>440726</v>
      </c>
      <c r="E30786" s="31">
        <v>50018</v>
      </c>
      <c r="F30786">
        <v>398</v>
      </c>
      <c r="G30786" s="31">
        <v>304</v>
      </c>
      <c r="H30786" s="31">
        <v>7</v>
      </c>
    </row>
    <row r="30787" spans="1:8">
      <c r="A30787" s="32">
        <v>44563</v>
      </c>
      <c r="B30787" s="1" t="s">
        <v>7</v>
      </c>
      <c r="C30787">
        <v>61540</v>
      </c>
      <c r="D30787">
        <v>1280092</v>
      </c>
      <c r="E30787" s="31">
        <v>59853</v>
      </c>
      <c r="F30787">
        <v>1475</v>
      </c>
      <c r="G30787" s="31">
        <v>217</v>
      </c>
      <c r="H30787" s="31">
        <v>0</v>
      </c>
    </row>
    <row r="30788" spans="1:8">
      <c r="A30788" s="32">
        <v>44563</v>
      </c>
      <c r="B30788" s="1" t="s">
        <v>11</v>
      </c>
      <c r="C30788">
        <v>5903</v>
      </c>
      <c r="D30788">
        <v>104949</v>
      </c>
      <c r="E30788" s="31">
        <v>5863</v>
      </c>
      <c r="F30788">
        <v>38</v>
      </c>
      <c r="G30788" s="31">
        <v>2</v>
      </c>
      <c r="H30788" s="31">
        <v>0</v>
      </c>
    </row>
    <row r="30789" spans="1:8">
      <c r="A30789" s="32">
        <v>44563</v>
      </c>
      <c r="B30789" s="1" t="s">
        <v>12</v>
      </c>
      <c r="C30789">
        <v>3492</v>
      </c>
      <c r="D30789">
        <v>136693</v>
      </c>
      <c r="E30789" s="31">
        <v>3434</v>
      </c>
      <c r="F30789">
        <v>53</v>
      </c>
      <c r="G30789" s="31">
        <v>5</v>
      </c>
      <c r="H30789" s="31">
        <v>0</v>
      </c>
    </row>
    <row r="30790" spans="1:8">
      <c r="A30790" s="32">
        <v>44563</v>
      </c>
      <c r="B30790" s="1" t="s">
        <v>13</v>
      </c>
      <c r="C30790">
        <v>16292</v>
      </c>
      <c r="D30790">
        <v>264222</v>
      </c>
      <c r="E30790" s="31">
        <v>16171</v>
      </c>
      <c r="F30790">
        <v>118</v>
      </c>
      <c r="G30790" s="31">
        <v>2</v>
      </c>
      <c r="H30790" s="31">
        <v>0</v>
      </c>
    </row>
    <row r="30791" spans="1:8">
      <c r="A30791" s="32">
        <v>44563</v>
      </c>
      <c r="B30791" s="1" t="s">
        <v>14</v>
      </c>
      <c r="C30791">
        <v>1934</v>
      </c>
      <c r="D30791">
        <v>27668</v>
      </c>
      <c r="E30791" s="31">
        <v>1907</v>
      </c>
      <c r="F30791">
        <v>27</v>
      </c>
      <c r="G30791" s="31">
        <v>0</v>
      </c>
      <c r="H30791" s="31">
        <v>0</v>
      </c>
    </row>
    <row r="30792" spans="1:8">
      <c r="A30792" s="32">
        <v>44563</v>
      </c>
      <c r="B30792" s="1" t="s">
        <v>15</v>
      </c>
      <c r="C30792">
        <v>3607</v>
      </c>
      <c r="D30792">
        <v>115666</v>
      </c>
      <c r="E30792" s="31">
        <v>3550</v>
      </c>
      <c r="F30792">
        <v>56</v>
      </c>
      <c r="G30792" s="31">
        <v>1</v>
      </c>
      <c r="H30792" s="31">
        <v>0</v>
      </c>
    </row>
    <row r="30793" spans="1:8">
      <c r="A30793" s="32">
        <v>44563</v>
      </c>
      <c r="B30793" s="1" t="s">
        <v>16</v>
      </c>
      <c r="C30793">
        <v>9529</v>
      </c>
      <c r="D30793">
        <v>472020</v>
      </c>
      <c r="E30793" s="31">
        <v>9324</v>
      </c>
      <c r="F30793">
        <v>176</v>
      </c>
      <c r="G30793" s="31">
        <v>29</v>
      </c>
      <c r="H30793" s="31">
        <v>0</v>
      </c>
    </row>
    <row r="30794" spans="1:8">
      <c r="A30794" s="32">
        <v>44563</v>
      </c>
      <c r="B30794" s="1" t="s">
        <v>17</v>
      </c>
      <c r="C30794">
        <v>24493</v>
      </c>
      <c r="D30794">
        <v>40590</v>
      </c>
      <c r="E30794" s="31">
        <v>24260</v>
      </c>
      <c r="F30794">
        <v>220</v>
      </c>
      <c r="G30794" s="31">
        <v>13</v>
      </c>
      <c r="H30794" s="31">
        <v>0</v>
      </c>
    </row>
    <row r="30795" spans="1:8">
      <c r="A30795" s="32">
        <v>44563</v>
      </c>
      <c r="B30795" s="1" t="s">
        <v>18</v>
      </c>
      <c r="C30795">
        <v>15643</v>
      </c>
      <c r="D30795">
        <v>530472</v>
      </c>
      <c r="E30795" s="31">
        <v>15422</v>
      </c>
      <c r="F30795">
        <v>117</v>
      </c>
      <c r="G30795" s="31">
        <v>104</v>
      </c>
      <c r="H30795" s="31">
        <v>0</v>
      </c>
    </row>
    <row r="30796" spans="1:8">
      <c r="A30796" s="32">
        <v>44563</v>
      </c>
      <c r="B30796" s="1" t="s">
        <v>19</v>
      </c>
      <c r="C30796">
        <v>17316</v>
      </c>
      <c r="D30796">
        <v>355311</v>
      </c>
      <c r="E30796" s="31">
        <v>17084</v>
      </c>
      <c r="F30796">
        <v>176</v>
      </c>
      <c r="G30796" s="31">
        <v>143</v>
      </c>
      <c r="H30796" s="31">
        <v>2</v>
      </c>
    </row>
    <row r="30797" spans="1:8">
      <c r="A30797" s="32">
        <v>44563</v>
      </c>
      <c r="B30797" s="1" t="s">
        <v>20</v>
      </c>
      <c r="C30797">
        <v>116116</v>
      </c>
      <c r="D30797">
        <v>1656791</v>
      </c>
      <c r="E30797" s="31">
        <v>114930</v>
      </c>
      <c r="F30797">
        <v>1059</v>
      </c>
      <c r="G30797" s="31">
        <v>127</v>
      </c>
      <c r="H30797" s="31">
        <v>1</v>
      </c>
    </row>
    <row r="30798" spans="1:8">
      <c r="A30798" s="32">
        <v>44563</v>
      </c>
      <c r="B30798" s="1" t="s">
        <v>21</v>
      </c>
      <c r="C30798">
        <v>100721</v>
      </c>
      <c r="D30798">
        <v>1243478</v>
      </c>
      <c r="E30798" s="31">
        <v>99601</v>
      </c>
      <c r="F30798">
        <v>1028</v>
      </c>
      <c r="G30798" s="31">
        <v>72</v>
      </c>
      <c r="H30798" s="31">
        <v>1</v>
      </c>
    </row>
    <row r="30799" spans="1:8">
      <c r="A30799" s="32">
        <v>44563</v>
      </c>
      <c r="B30799" s="1" t="s">
        <v>22</v>
      </c>
      <c r="C30799">
        <v>383241</v>
      </c>
      <c r="D30799">
        <v>4200967</v>
      </c>
      <c r="E30799" s="31">
        <v>379453</v>
      </c>
      <c r="F30799">
        <v>3175</v>
      </c>
      <c r="G30799" s="31">
        <v>613</v>
      </c>
      <c r="H30799" s="31">
        <v>1</v>
      </c>
    </row>
    <row r="30800" spans="1:8">
      <c r="A30800" s="32">
        <v>44563</v>
      </c>
      <c r="B30800" s="1" t="s">
        <v>23</v>
      </c>
      <c r="C30800">
        <v>169871</v>
      </c>
      <c r="D30800">
        <v>1839374</v>
      </c>
      <c r="E30800" s="31">
        <v>168352</v>
      </c>
      <c r="F30800">
        <v>1319</v>
      </c>
      <c r="G30800" s="31">
        <v>200</v>
      </c>
      <c r="H30800" s="31">
        <v>2</v>
      </c>
    </row>
    <row r="30801" spans="1:8">
      <c r="A30801" s="32">
        <v>44563</v>
      </c>
      <c r="B30801" s="1" t="s">
        <v>24</v>
      </c>
      <c r="C30801">
        <v>8255</v>
      </c>
      <c r="D30801">
        <v>329635</v>
      </c>
      <c r="E30801" s="31">
        <v>8114</v>
      </c>
      <c r="F30801">
        <v>62</v>
      </c>
      <c r="G30801" s="31">
        <v>79</v>
      </c>
      <c r="H30801" s="31">
        <v>0</v>
      </c>
    </row>
    <row r="30802" spans="1:8">
      <c r="A30802" s="32">
        <v>44563</v>
      </c>
      <c r="B30802" s="1" t="s">
        <v>25</v>
      </c>
      <c r="C30802">
        <v>4869</v>
      </c>
      <c r="D30802">
        <v>132342</v>
      </c>
      <c r="E30802" s="31">
        <v>4816</v>
      </c>
      <c r="F30802">
        <v>52</v>
      </c>
      <c r="G30802" s="31">
        <v>1</v>
      </c>
      <c r="H30802" s="31">
        <v>0</v>
      </c>
    </row>
    <row r="30803" spans="1:8">
      <c r="A30803" s="32">
        <v>44563</v>
      </c>
      <c r="B30803" s="1" t="s">
        <v>26</v>
      </c>
      <c r="C30803">
        <v>8055</v>
      </c>
      <c r="D30803">
        <v>215170</v>
      </c>
      <c r="E30803" s="31">
        <v>7831</v>
      </c>
      <c r="F30803">
        <v>136</v>
      </c>
      <c r="G30803" s="31">
        <v>66</v>
      </c>
      <c r="H30803" s="31">
        <v>0</v>
      </c>
    </row>
    <row r="30804" spans="1:8">
      <c r="A30804" s="32">
        <v>44563</v>
      </c>
      <c r="B30804" s="1" t="s">
        <v>27</v>
      </c>
      <c r="C30804">
        <v>3118</v>
      </c>
      <c r="D30804">
        <v>127209</v>
      </c>
      <c r="E30804" s="31">
        <v>3077</v>
      </c>
      <c r="F30804">
        <v>38</v>
      </c>
      <c r="G30804" s="31">
        <v>3</v>
      </c>
      <c r="H30804" s="31">
        <v>0</v>
      </c>
    </row>
    <row r="30805" spans="1:8">
      <c r="A30805" s="32">
        <v>44563</v>
      </c>
      <c r="B30805" s="1" t="s">
        <v>28</v>
      </c>
      <c r="C30805">
        <v>5161</v>
      </c>
      <c r="D30805">
        <v>135182</v>
      </c>
      <c r="E30805" s="31">
        <v>5132</v>
      </c>
      <c r="F30805">
        <v>29</v>
      </c>
      <c r="G30805" s="31">
        <v>0</v>
      </c>
      <c r="H30805" s="31">
        <v>0</v>
      </c>
    </row>
    <row r="30806" spans="1:8">
      <c r="A30806" s="32">
        <v>44563</v>
      </c>
      <c r="B30806" s="1" t="s">
        <v>29</v>
      </c>
      <c r="C30806">
        <v>8979</v>
      </c>
      <c r="D30806">
        <v>368727</v>
      </c>
      <c r="E30806" s="31">
        <v>8888</v>
      </c>
      <c r="F30806">
        <v>97</v>
      </c>
      <c r="G30806" s="31">
        <v>44</v>
      </c>
      <c r="H30806" s="31">
        <v>0</v>
      </c>
    </row>
    <row r="30807" spans="1:8">
      <c r="A30807" s="32">
        <v>44563</v>
      </c>
      <c r="B30807" s="1" t="s">
        <v>30</v>
      </c>
      <c r="C30807">
        <v>19283</v>
      </c>
      <c r="D30807">
        <v>474819</v>
      </c>
      <c r="E30807" s="31">
        <v>19056</v>
      </c>
      <c r="F30807">
        <v>219</v>
      </c>
      <c r="G30807" s="31">
        <v>7</v>
      </c>
      <c r="H30807" s="31">
        <v>0</v>
      </c>
    </row>
    <row r="30808" spans="1:8">
      <c r="A30808" s="32">
        <v>44563</v>
      </c>
      <c r="B30808" s="1" t="s">
        <v>31</v>
      </c>
      <c r="C30808">
        <v>26904</v>
      </c>
      <c r="D30808">
        <v>733273</v>
      </c>
      <c r="E30808" s="31">
        <v>26663</v>
      </c>
      <c r="F30808">
        <v>209</v>
      </c>
      <c r="G30808" s="31">
        <v>19</v>
      </c>
      <c r="H30808" s="31">
        <v>0</v>
      </c>
    </row>
    <row r="30809" spans="1:8">
      <c r="A30809" s="32">
        <v>44563</v>
      </c>
      <c r="B30809" s="1" t="s">
        <v>32</v>
      </c>
      <c r="C30809">
        <v>106804</v>
      </c>
      <c r="D30809">
        <v>1516048</v>
      </c>
      <c r="E30809" s="31">
        <v>105548</v>
      </c>
      <c r="F30809">
        <v>1161</v>
      </c>
      <c r="G30809" s="31">
        <v>95</v>
      </c>
      <c r="H30809" s="31">
        <v>0</v>
      </c>
    </row>
    <row r="30810" spans="1:8">
      <c r="A30810" s="32">
        <v>44563</v>
      </c>
      <c r="B30810" s="1" t="s">
        <v>33</v>
      </c>
      <c r="C30810">
        <v>14825</v>
      </c>
      <c r="D30810">
        <v>273776</v>
      </c>
      <c r="E30810" s="31">
        <v>14983</v>
      </c>
      <c r="F30810">
        <v>163</v>
      </c>
      <c r="G30810" s="31">
        <v>6</v>
      </c>
      <c r="H30810" s="31">
        <v>0</v>
      </c>
    </row>
    <row r="30811" spans="1:8">
      <c r="A30811" s="32">
        <v>44563</v>
      </c>
      <c r="B30811" s="1" t="s">
        <v>34</v>
      </c>
      <c r="C30811">
        <v>12526</v>
      </c>
      <c r="D30811">
        <v>298105</v>
      </c>
      <c r="E30811" s="31">
        <v>12360</v>
      </c>
      <c r="F30811">
        <v>104</v>
      </c>
      <c r="G30811" s="31">
        <v>62</v>
      </c>
      <c r="H30811" s="31">
        <v>0</v>
      </c>
    </row>
    <row r="30812" spans="1:8">
      <c r="A30812" s="32">
        <v>44563</v>
      </c>
      <c r="B30812" s="1" t="s">
        <v>35</v>
      </c>
      <c r="C30812">
        <v>36227</v>
      </c>
      <c r="D30812">
        <v>475581</v>
      </c>
      <c r="E30812" s="31">
        <v>35749</v>
      </c>
      <c r="F30812">
        <v>292</v>
      </c>
      <c r="G30812" s="31">
        <v>171</v>
      </c>
      <c r="H30812" s="31">
        <v>15</v>
      </c>
    </row>
    <row r="30813" spans="1:8">
      <c r="A30813" s="32">
        <v>44563</v>
      </c>
      <c r="B30813" s="1" t="s">
        <v>36</v>
      </c>
      <c r="C30813">
        <v>203917</v>
      </c>
      <c r="D30813">
        <v>4272086</v>
      </c>
      <c r="E30813" s="31">
        <v>200379</v>
      </c>
      <c r="F30813">
        <v>3064</v>
      </c>
      <c r="G30813" s="31">
        <v>474</v>
      </c>
      <c r="H30813" s="31">
        <v>19</v>
      </c>
    </row>
    <row r="30814" spans="1:8">
      <c r="A30814" s="32">
        <v>44563</v>
      </c>
      <c r="B30814" s="1" t="s">
        <v>37</v>
      </c>
      <c r="C30814">
        <v>78912</v>
      </c>
      <c r="D30814">
        <v>870275</v>
      </c>
      <c r="E30814" s="31">
        <v>77399</v>
      </c>
      <c r="F30814">
        <v>1398</v>
      </c>
      <c r="G30814" s="31">
        <v>115</v>
      </c>
      <c r="H30814" s="31">
        <v>2</v>
      </c>
    </row>
    <row r="30815" spans="1:8">
      <c r="A30815" s="32">
        <v>44563</v>
      </c>
      <c r="B30815" s="1" t="s">
        <v>38</v>
      </c>
      <c r="C30815">
        <v>15969</v>
      </c>
      <c r="D30815">
        <v>283091</v>
      </c>
      <c r="E30815" s="31">
        <v>15792</v>
      </c>
      <c r="F30815">
        <v>149</v>
      </c>
      <c r="G30815" s="31">
        <v>28</v>
      </c>
      <c r="H30815" s="31">
        <v>0</v>
      </c>
    </row>
    <row r="30816" spans="1:8">
      <c r="A30816" s="32">
        <v>44563</v>
      </c>
      <c r="B30816" s="1" t="s">
        <v>39</v>
      </c>
      <c r="C30816">
        <v>5304</v>
      </c>
      <c r="D30816">
        <v>68600</v>
      </c>
      <c r="E30816" s="31">
        <v>5136</v>
      </c>
      <c r="F30816">
        <v>62</v>
      </c>
      <c r="G30816" s="31">
        <v>0</v>
      </c>
      <c r="H30816" s="31">
        <v>0</v>
      </c>
    </row>
    <row r="30817" spans="1:8">
      <c r="A30817" s="32">
        <v>44563</v>
      </c>
      <c r="B30817" s="1" t="s">
        <v>40</v>
      </c>
      <c r="C30817">
        <v>1669</v>
      </c>
      <c r="D30817">
        <v>170480</v>
      </c>
      <c r="E30817" s="31">
        <v>1639</v>
      </c>
      <c r="F30817">
        <v>5</v>
      </c>
      <c r="G30817" s="31">
        <v>0</v>
      </c>
      <c r="H30817" s="31">
        <v>0</v>
      </c>
    </row>
    <row r="30818" spans="1:8">
      <c r="A30818" s="32">
        <v>44563</v>
      </c>
      <c r="B30818" s="1" t="s">
        <v>41</v>
      </c>
      <c r="C30818">
        <v>1765</v>
      </c>
      <c r="D30818">
        <v>64047</v>
      </c>
      <c r="E30818" s="31">
        <v>1728</v>
      </c>
      <c r="F30818">
        <v>5</v>
      </c>
      <c r="G30818" s="31">
        <v>32</v>
      </c>
      <c r="H30818" s="31">
        <v>0</v>
      </c>
    </row>
    <row r="30819" spans="1:8">
      <c r="A30819" s="32">
        <v>44563</v>
      </c>
      <c r="B30819" s="1" t="s">
        <v>42</v>
      </c>
      <c r="C30819">
        <v>15560</v>
      </c>
      <c r="D30819">
        <v>310392</v>
      </c>
      <c r="E30819" s="31">
        <v>15417</v>
      </c>
      <c r="F30819">
        <v>136</v>
      </c>
      <c r="G30819" s="31">
        <v>2</v>
      </c>
      <c r="H30819" s="31">
        <v>0</v>
      </c>
    </row>
    <row r="30820" spans="1:8">
      <c r="A30820" s="32">
        <v>44563</v>
      </c>
      <c r="B30820" s="1" t="s">
        <v>43</v>
      </c>
      <c r="C30820">
        <v>22242</v>
      </c>
      <c r="D30820">
        <v>990011</v>
      </c>
      <c r="E30820" s="31">
        <v>21979</v>
      </c>
      <c r="F30820">
        <v>202</v>
      </c>
      <c r="G30820" s="31">
        <v>61</v>
      </c>
      <c r="H30820" s="31">
        <v>1</v>
      </c>
    </row>
    <row r="30821" spans="1:8">
      <c r="A30821" s="32">
        <v>44563</v>
      </c>
      <c r="B30821" s="1" t="s">
        <v>44</v>
      </c>
      <c r="C30821">
        <v>5885</v>
      </c>
      <c r="D30821">
        <v>215836</v>
      </c>
      <c r="E30821" s="31">
        <v>5715</v>
      </c>
      <c r="F30821">
        <v>93</v>
      </c>
      <c r="G30821" s="31">
        <v>77</v>
      </c>
      <c r="H30821" s="31">
        <v>0</v>
      </c>
    </row>
    <row r="30822" spans="1:8">
      <c r="A30822" s="32">
        <v>44563</v>
      </c>
      <c r="B30822" s="1" t="s">
        <v>45</v>
      </c>
      <c r="C30822">
        <v>3291</v>
      </c>
      <c r="D30822">
        <v>117334</v>
      </c>
      <c r="E30822" s="31">
        <v>3225</v>
      </c>
      <c r="F30822">
        <v>66</v>
      </c>
      <c r="G30822" s="31">
        <v>2</v>
      </c>
      <c r="H30822" s="31">
        <v>0</v>
      </c>
    </row>
    <row r="30823" spans="1:8">
      <c r="A30823" s="32">
        <v>44563</v>
      </c>
      <c r="B30823" s="1" t="s">
        <v>46</v>
      </c>
      <c r="C30823">
        <v>4711</v>
      </c>
      <c r="D30823">
        <v>146119</v>
      </c>
      <c r="E30823" s="31">
        <v>4666</v>
      </c>
      <c r="F30823">
        <v>38</v>
      </c>
      <c r="G30823" s="31">
        <v>6</v>
      </c>
      <c r="H30823" s="31">
        <v>0</v>
      </c>
    </row>
    <row r="30824" spans="1:8">
      <c r="A30824" s="32">
        <v>44563</v>
      </c>
      <c r="B30824" s="1" t="s">
        <v>47</v>
      </c>
      <c r="C30824">
        <v>5412</v>
      </c>
      <c r="D30824">
        <v>175085</v>
      </c>
      <c r="E30824" s="31">
        <v>5330</v>
      </c>
      <c r="F30824">
        <v>82</v>
      </c>
      <c r="G30824" s="31">
        <v>0</v>
      </c>
      <c r="H30824" s="31">
        <v>0</v>
      </c>
    </row>
    <row r="30825" spans="1:8">
      <c r="A30825" s="32">
        <v>44563</v>
      </c>
      <c r="B30825" s="1" t="s">
        <v>48</v>
      </c>
      <c r="C30825">
        <v>4168</v>
      </c>
      <c r="D30825">
        <v>111796</v>
      </c>
      <c r="E30825" s="31">
        <v>4134</v>
      </c>
      <c r="F30825">
        <v>33</v>
      </c>
      <c r="G30825" s="31">
        <v>1</v>
      </c>
      <c r="H30825" s="31">
        <v>0</v>
      </c>
    </row>
    <row r="30826" spans="1:8">
      <c r="A30826" s="32">
        <v>44563</v>
      </c>
      <c r="B30826" s="1" t="s">
        <v>49</v>
      </c>
      <c r="C30826">
        <v>74813</v>
      </c>
      <c r="D30826">
        <v>1443413</v>
      </c>
      <c r="E30826" s="31">
        <v>74091</v>
      </c>
      <c r="F30826">
        <v>627</v>
      </c>
      <c r="G30826" s="31">
        <v>88</v>
      </c>
      <c r="H30826" s="31">
        <v>3</v>
      </c>
    </row>
    <row r="30827" spans="1:8">
      <c r="A30827" s="32">
        <v>44563</v>
      </c>
      <c r="B30827" s="1" t="s">
        <v>50</v>
      </c>
      <c r="C30827">
        <v>5875</v>
      </c>
      <c r="D30827">
        <v>121772</v>
      </c>
      <c r="E30827" s="31">
        <v>5893</v>
      </c>
      <c r="F30827">
        <v>30</v>
      </c>
      <c r="G30827" s="31">
        <v>7</v>
      </c>
      <c r="H30827" s="31">
        <v>0</v>
      </c>
    </row>
    <row r="30828" spans="1:8">
      <c r="A30828" s="32">
        <v>44563</v>
      </c>
      <c r="B30828" s="1" t="s">
        <v>51</v>
      </c>
      <c r="C30828">
        <v>6126</v>
      </c>
      <c r="D30828">
        <v>204789</v>
      </c>
      <c r="E30828" s="31">
        <v>6047</v>
      </c>
      <c r="F30828">
        <v>73</v>
      </c>
      <c r="G30828" s="31">
        <v>7</v>
      </c>
      <c r="H30828" s="31">
        <v>0</v>
      </c>
    </row>
    <row r="30829" spans="1:8">
      <c r="A30829" s="32">
        <v>44563</v>
      </c>
      <c r="B30829" s="1" t="s">
        <v>52</v>
      </c>
      <c r="C30829">
        <v>14396</v>
      </c>
      <c r="D30829">
        <v>124939</v>
      </c>
      <c r="E30829" s="31">
        <v>14260</v>
      </c>
      <c r="F30829">
        <v>136</v>
      </c>
      <c r="G30829" s="31">
        <v>0</v>
      </c>
      <c r="H30829" s="31">
        <v>0</v>
      </c>
    </row>
    <row r="30830" spans="1:8">
      <c r="A30830" s="32">
        <v>44563</v>
      </c>
      <c r="B30830" s="1" t="s">
        <v>53</v>
      </c>
      <c r="C30830">
        <v>8187</v>
      </c>
      <c r="D30830">
        <v>307834</v>
      </c>
      <c r="E30830" s="31">
        <v>8103</v>
      </c>
      <c r="F30830">
        <v>84</v>
      </c>
      <c r="G30830" s="31">
        <v>0</v>
      </c>
      <c r="H30830" s="31">
        <v>0</v>
      </c>
    </row>
    <row r="30831" spans="1:8">
      <c r="A30831" s="32">
        <v>44563</v>
      </c>
      <c r="B30831" s="1" t="s">
        <v>54</v>
      </c>
      <c r="C30831">
        <v>6153</v>
      </c>
      <c r="D30831">
        <v>73154</v>
      </c>
      <c r="E30831" s="31">
        <v>6096</v>
      </c>
      <c r="F30831">
        <v>41</v>
      </c>
      <c r="G30831" s="31">
        <v>0</v>
      </c>
      <c r="H30831" s="31">
        <v>0</v>
      </c>
    </row>
    <row r="30832" spans="1:8">
      <c r="A30832" s="32">
        <v>44563</v>
      </c>
      <c r="B30832" s="1" t="s">
        <v>55</v>
      </c>
      <c r="C30832">
        <v>9123</v>
      </c>
      <c r="D30832">
        <v>177244</v>
      </c>
      <c r="E30832" s="31">
        <v>9051</v>
      </c>
      <c r="F30832">
        <v>66</v>
      </c>
      <c r="G30832" s="31">
        <v>5</v>
      </c>
      <c r="H30832" s="31">
        <v>0</v>
      </c>
    </row>
    <row r="30833" spans="1:8">
      <c r="A30833" s="32">
        <v>44563</v>
      </c>
      <c r="B30833" s="1" t="s">
        <v>56</v>
      </c>
      <c r="C30833">
        <v>50765</v>
      </c>
      <c r="D30833">
        <v>441567</v>
      </c>
      <c r="E30833" s="31">
        <v>50029</v>
      </c>
      <c r="F30833">
        <v>398</v>
      </c>
      <c r="G30833" s="31">
        <v>342</v>
      </c>
      <c r="H30833" s="31">
        <v>5</v>
      </c>
    </row>
    <row r="30834" spans="1:8">
      <c r="A30834" s="32">
        <v>44564</v>
      </c>
      <c r="B30834" s="1" t="s">
        <v>7</v>
      </c>
      <c r="C30834">
        <v>61550</v>
      </c>
      <c r="D30834">
        <v>1280380</v>
      </c>
      <c r="E30834" s="31">
        <v>59864</v>
      </c>
      <c r="F30834">
        <v>1475</v>
      </c>
      <c r="G30834" s="31">
        <v>212</v>
      </c>
      <c r="H30834" s="31">
        <v>0</v>
      </c>
    </row>
    <row r="30835" spans="1:8">
      <c r="A30835" s="32">
        <v>44564</v>
      </c>
      <c r="B30835" s="1" t="s">
        <v>11</v>
      </c>
      <c r="C30835">
        <v>5906</v>
      </c>
      <c r="D30835">
        <v>104962</v>
      </c>
      <c r="E30835" s="31">
        <v>5863</v>
      </c>
      <c r="F30835">
        <v>38</v>
      </c>
      <c r="G30835" s="31">
        <v>5</v>
      </c>
      <c r="H30835" s="31">
        <v>0</v>
      </c>
    </row>
    <row r="30836" spans="1:8">
      <c r="A30836" s="32">
        <v>44564</v>
      </c>
      <c r="B30836" s="1" t="s">
        <v>12</v>
      </c>
      <c r="C30836">
        <v>3495</v>
      </c>
      <c r="D30836">
        <v>136707</v>
      </c>
      <c r="E30836" s="31">
        <v>3434</v>
      </c>
      <c r="F30836">
        <v>53</v>
      </c>
      <c r="G30836" s="31">
        <v>8</v>
      </c>
      <c r="H30836" s="31">
        <v>0</v>
      </c>
    </row>
    <row r="30837" spans="1:8">
      <c r="A30837" s="32">
        <v>44564</v>
      </c>
      <c r="B30837" s="1" t="s">
        <v>13</v>
      </c>
      <c r="C30837">
        <v>16294</v>
      </c>
      <c r="D30837">
        <v>264222</v>
      </c>
      <c r="E30837" s="31">
        <v>16171</v>
      </c>
      <c r="F30837">
        <v>118</v>
      </c>
      <c r="G30837" s="31">
        <v>3</v>
      </c>
      <c r="H30837" s="31">
        <v>0</v>
      </c>
    </row>
    <row r="30838" spans="1:8">
      <c r="A30838" s="32">
        <v>44564</v>
      </c>
      <c r="B30838" s="1" t="s">
        <v>14</v>
      </c>
      <c r="C30838">
        <v>1934</v>
      </c>
      <c r="D30838">
        <v>27668</v>
      </c>
      <c r="E30838" s="31">
        <v>1907</v>
      </c>
      <c r="F30838">
        <v>27</v>
      </c>
      <c r="G30838" s="31">
        <v>0</v>
      </c>
      <c r="H30838" s="31">
        <v>0</v>
      </c>
    </row>
    <row r="30839" spans="1:8">
      <c r="A30839" s="32">
        <v>44564</v>
      </c>
      <c r="B30839" s="1" t="s">
        <v>15</v>
      </c>
      <c r="C30839">
        <v>3608</v>
      </c>
      <c r="D30839">
        <v>115666</v>
      </c>
      <c r="E30839" s="31">
        <v>3550</v>
      </c>
      <c r="F30839">
        <v>56</v>
      </c>
      <c r="G30839" s="31">
        <v>2</v>
      </c>
      <c r="H30839" s="31">
        <v>0</v>
      </c>
    </row>
    <row r="30840" spans="1:8">
      <c r="A30840" s="32">
        <v>44564</v>
      </c>
      <c r="B30840" s="1" t="s">
        <v>16</v>
      </c>
      <c r="C30840">
        <v>9533</v>
      </c>
      <c r="D30840">
        <v>472020</v>
      </c>
      <c r="E30840" s="31">
        <v>9327</v>
      </c>
      <c r="F30840">
        <v>176</v>
      </c>
      <c r="G30840" s="31">
        <v>30</v>
      </c>
      <c r="H30840" s="31">
        <v>0</v>
      </c>
    </row>
    <row r="30841" spans="1:8">
      <c r="A30841" s="32">
        <v>44564</v>
      </c>
      <c r="B30841" s="1" t="s">
        <v>17</v>
      </c>
      <c r="C30841">
        <v>24495</v>
      </c>
      <c r="D30841">
        <v>40590</v>
      </c>
      <c r="E30841" s="31">
        <v>24261</v>
      </c>
      <c r="F30841">
        <v>220</v>
      </c>
      <c r="G30841" s="31">
        <v>14</v>
      </c>
      <c r="H30841" s="31">
        <v>0</v>
      </c>
    </row>
    <row r="30842" spans="1:8">
      <c r="A30842" s="32">
        <v>44564</v>
      </c>
      <c r="B30842" s="1" t="s">
        <v>18</v>
      </c>
      <c r="C30842">
        <v>15655</v>
      </c>
      <c r="D30842">
        <v>530707</v>
      </c>
      <c r="E30842" s="31">
        <v>15426</v>
      </c>
      <c r="F30842">
        <v>117</v>
      </c>
      <c r="G30842" s="31">
        <v>112</v>
      </c>
      <c r="H30842" s="31">
        <v>0</v>
      </c>
    </row>
    <row r="30843" spans="1:8">
      <c r="A30843" s="32">
        <v>44564</v>
      </c>
      <c r="B30843" s="1" t="s">
        <v>19</v>
      </c>
      <c r="C30843">
        <v>17316</v>
      </c>
      <c r="D30843">
        <v>355311</v>
      </c>
      <c r="E30843" s="31">
        <v>17102</v>
      </c>
      <c r="F30843">
        <v>177</v>
      </c>
      <c r="G30843" s="31">
        <v>136</v>
      </c>
      <c r="H30843" s="31">
        <v>2</v>
      </c>
    </row>
    <row r="30844" spans="1:8">
      <c r="A30844" s="32">
        <v>44564</v>
      </c>
      <c r="B30844" s="1" t="s">
        <v>20</v>
      </c>
      <c r="C30844">
        <v>116137</v>
      </c>
      <c r="D30844">
        <v>1657350</v>
      </c>
      <c r="E30844" s="31">
        <v>114948</v>
      </c>
      <c r="F30844">
        <v>1059</v>
      </c>
      <c r="G30844" s="31">
        <v>130</v>
      </c>
      <c r="H30844" s="31">
        <v>1</v>
      </c>
    </row>
    <row r="30845" spans="1:8">
      <c r="A30845" s="32">
        <v>44564</v>
      </c>
      <c r="B30845" s="1" t="s">
        <v>21</v>
      </c>
      <c r="C30845">
        <v>100745</v>
      </c>
      <c r="D30845">
        <v>1243478</v>
      </c>
      <c r="E30845" s="31">
        <v>99602</v>
      </c>
      <c r="F30845">
        <v>1028</v>
      </c>
      <c r="G30845" s="31">
        <v>91</v>
      </c>
      <c r="H30845" s="31">
        <v>1</v>
      </c>
    </row>
    <row r="30846" spans="1:8">
      <c r="A30846" s="32">
        <v>44564</v>
      </c>
      <c r="B30846" s="1" t="s">
        <v>22</v>
      </c>
      <c r="C30846">
        <v>383344</v>
      </c>
      <c r="D30846">
        <v>4200967</v>
      </c>
      <c r="E30846" s="31">
        <v>379473</v>
      </c>
      <c r="F30846">
        <v>3175</v>
      </c>
      <c r="G30846" s="31">
        <v>696</v>
      </c>
      <c r="H30846" s="31">
        <v>1</v>
      </c>
    </row>
    <row r="30847" spans="1:8">
      <c r="A30847" s="32">
        <v>44564</v>
      </c>
      <c r="B30847" s="1" t="s">
        <v>23</v>
      </c>
      <c r="C30847">
        <v>169905</v>
      </c>
      <c r="D30847">
        <v>1839374</v>
      </c>
      <c r="E30847" s="31">
        <v>168372</v>
      </c>
      <c r="F30847">
        <v>1319</v>
      </c>
      <c r="G30847" s="31">
        <v>214</v>
      </c>
      <c r="H30847" s="31">
        <v>2</v>
      </c>
    </row>
    <row r="30848" spans="1:8">
      <c r="A30848" s="32">
        <v>44564</v>
      </c>
      <c r="B30848" s="1" t="s">
        <v>24</v>
      </c>
      <c r="C30848">
        <v>8261</v>
      </c>
      <c r="D30848">
        <v>329768</v>
      </c>
      <c r="E30848" s="31">
        <v>8114</v>
      </c>
      <c r="F30848">
        <v>62</v>
      </c>
      <c r="G30848" s="31">
        <v>85</v>
      </c>
      <c r="H30848" s="31">
        <v>0</v>
      </c>
    </row>
    <row r="30849" spans="1:8">
      <c r="A30849" s="32">
        <v>44564</v>
      </c>
      <c r="B30849" s="1" t="s">
        <v>25</v>
      </c>
      <c r="C30849">
        <v>4869</v>
      </c>
      <c r="D30849">
        <v>132342</v>
      </c>
      <c r="E30849" s="31">
        <v>4817</v>
      </c>
      <c r="F30849">
        <v>52</v>
      </c>
      <c r="G30849" s="31">
        <v>0</v>
      </c>
      <c r="H30849" s="31">
        <v>0</v>
      </c>
    </row>
    <row r="30850" spans="1:8">
      <c r="A30850" s="32">
        <v>44564</v>
      </c>
      <c r="B30850" s="1" t="s">
        <v>26</v>
      </c>
      <c r="C30850">
        <v>8056</v>
      </c>
      <c r="D30850">
        <v>215180</v>
      </c>
      <c r="E30850" s="31">
        <v>7833</v>
      </c>
      <c r="F30850">
        <v>136</v>
      </c>
      <c r="G30850" s="31">
        <v>65</v>
      </c>
      <c r="H30850" s="31">
        <v>0</v>
      </c>
    </row>
    <row r="30851" spans="1:8">
      <c r="A30851" s="32">
        <v>44564</v>
      </c>
      <c r="B30851" s="1" t="s">
        <v>27</v>
      </c>
      <c r="C30851">
        <v>3118</v>
      </c>
      <c r="D30851">
        <v>127226</v>
      </c>
      <c r="E30851" s="31">
        <v>3077</v>
      </c>
      <c r="F30851">
        <v>38</v>
      </c>
      <c r="G30851" s="31">
        <v>3</v>
      </c>
      <c r="H30851" s="31">
        <v>0</v>
      </c>
    </row>
    <row r="30852" spans="1:8">
      <c r="A30852" s="32">
        <v>44564</v>
      </c>
      <c r="B30852" s="1" t="s">
        <v>28</v>
      </c>
      <c r="C30852">
        <v>5161</v>
      </c>
      <c r="D30852">
        <v>135182</v>
      </c>
      <c r="E30852" s="31">
        <v>5132</v>
      </c>
      <c r="F30852">
        <v>29</v>
      </c>
      <c r="G30852" s="31">
        <v>0</v>
      </c>
      <c r="H30852" s="31">
        <v>0</v>
      </c>
    </row>
    <row r="30853" spans="1:8">
      <c r="A30853" s="32">
        <v>44564</v>
      </c>
      <c r="B30853" s="1" t="s">
        <v>29</v>
      </c>
      <c r="C30853">
        <v>8985</v>
      </c>
      <c r="D30853">
        <v>368727</v>
      </c>
      <c r="E30853" s="31">
        <v>8893</v>
      </c>
      <c r="F30853">
        <v>97</v>
      </c>
      <c r="G30853" s="31">
        <v>51</v>
      </c>
      <c r="H30853" s="31">
        <v>0</v>
      </c>
    </row>
    <row r="30854" spans="1:8">
      <c r="A30854" s="32">
        <v>44564</v>
      </c>
      <c r="B30854" s="1" t="s">
        <v>30</v>
      </c>
      <c r="C30854">
        <v>19292</v>
      </c>
      <c r="D30854">
        <v>474843</v>
      </c>
      <c r="E30854" s="31">
        <v>19057</v>
      </c>
      <c r="F30854">
        <v>219</v>
      </c>
      <c r="G30854" s="31">
        <v>7</v>
      </c>
      <c r="H30854" s="31">
        <v>0</v>
      </c>
    </row>
    <row r="30855" spans="1:8">
      <c r="A30855" s="32">
        <v>44564</v>
      </c>
      <c r="B30855" s="1" t="s">
        <v>31</v>
      </c>
      <c r="C30855">
        <v>26908</v>
      </c>
      <c r="D30855">
        <v>733273</v>
      </c>
      <c r="E30855" s="31">
        <v>26663</v>
      </c>
      <c r="F30855">
        <v>209</v>
      </c>
      <c r="G30855" s="31">
        <v>19</v>
      </c>
      <c r="H30855" s="31">
        <v>0</v>
      </c>
    </row>
    <row r="30856" spans="1:8">
      <c r="A30856" s="32">
        <v>44564</v>
      </c>
      <c r="B30856" s="1" t="s">
        <v>32</v>
      </c>
      <c r="C30856">
        <v>106825</v>
      </c>
      <c r="D30856">
        <v>1516048</v>
      </c>
      <c r="E30856" s="31">
        <v>105549</v>
      </c>
      <c r="F30856">
        <v>1161</v>
      </c>
      <c r="G30856" s="31">
        <v>115</v>
      </c>
      <c r="H30856" s="31">
        <v>0</v>
      </c>
    </row>
    <row r="30857" spans="1:8">
      <c r="A30857" s="32">
        <v>44564</v>
      </c>
      <c r="B30857" s="1" t="s">
        <v>33</v>
      </c>
      <c r="C30857">
        <v>14825</v>
      </c>
      <c r="D30857">
        <v>273776</v>
      </c>
      <c r="E30857" s="31">
        <v>14983</v>
      </c>
      <c r="F30857">
        <v>163</v>
      </c>
      <c r="G30857" s="31">
        <v>6</v>
      </c>
      <c r="H30857" s="31">
        <v>0</v>
      </c>
    </row>
    <row r="30858" spans="1:8">
      <c r="A30858" s="32">
        <v>44564</v>
      </c>
      <c r="B30858" s="1" t="s">
        <v>34</v>
      </c>
      <c r="C30858">
        <v>12536</v>
      </c>
      <c r="D30858">
        <v>298142</v>
      </c>
      <c r="E30858" s="31">
        <v>12366</v>
      </c>
      <c r="F30858">
        <v>104</v>
      </c>
      <c r="G30858" s="31">
        <v>66</v>
      </c>
      <c r="H30858" s="31">
        <v>0</v>
      </c>
    </row>
    <row r="30859" spans="1:8">
      <c r="A30859" s="32">
        <v>44564</v>
      </c>
      <c r="B30859" s="1" t="s">
        <v>35</v>
      </c>
      <c r="C30859">
        <v>36249</v>
      </c>
      <c r="D30859">
        <v>475712</v>
      </c>
      <c r="E30859" s="31">
        <v>35761</v>
      </c>
      <c r="F30859">
        <v>292</v>
      </c>
      <c r="G30859" s="31">
        <v>174</v>
      </c>
      <c r="H30859" s="31">
        <v>15</v>
      </c>
    </row>
    <row r="30860" spans="1:8">
      <c r="A30860" s="32">
        <v>44564</v>
      </c>
      <c r="B30860" s="1" t="s">
        <v>36</v>
      </c>
      <c r="C30860">
        <v>203996</v>
      </c>
      <c r="D30860">
        <v>4273548</v>
      </c>
      <c r="E30860" s="31">
        <v>200392</v>
      </c>
      <c r="F30860">
        <v>3064</v>
      </c>
      <c r="G30860" s="31">
        <v>540</v>
      </c>
      <c r="H30860" s="31">
        <v>19</v>
      </c>
    </row>
    <row r="30861" spans="1:8">
      <c r="A30861" s="32">
        <v>44564</v>
      </c>
      <c r="B30861" s="1" t="s">
        <v>37</v>
      </c>
      <c r="C30861">
        <v>78915</v>
      </c>
      <c r="D30861">
        <v>870997</v>
      </c>
      <c r="E30861" s="31">
        <v>77414</v>
      </c>
      <c r="F30861">
        <v>1398</v>
      </c>
      <c r="G30861" s="31">
        <v>103</v>
      </c>
      <c r="H30861" s="31">
        <v>2</v>
      </c>
    </row>
    <row r="30862" spans="1:8">
      <c r="A30862" s="32">
        <v>44564</v>
      </c>
      <c r="B30862" s="1" t="s">
        <v>38</v>
      </c>
      <c r="C30862">
        <v>15984</v>
      </c>
      <c r="D30862">
        <v>283091</v>
      </c>
      <c r="E30862" s="31">
        <v>15792</v>
      </c>
      <c r="F30862">
        <v>149</v>
      </c>
      <c r="G30862" s="31">
        <v>43</v>
      </c>
      <c r="H30862" s="31">
        <v>0</v>
      </c>
    </row>
    <row r="30863" spans="1:8">
      <c r="A30863" s="32">
        <v>44564</v>
      </c>
      <c r="B30863" s="1" t="s">
        <v>39</v>
      </c>
      <c r="C30863">
        <v>5304</v>
      </c>
      <c r="D30863">
        <v>68602</v>
      </c>
      <c r="E30863" s="31">
        <v>5136</v>
      </c>
      <c r="F30863">
        <v>62</v>
      </c>
      <c r="G30863" s="31">
        <v>0</v>
      </c>
      <c r="H30863" s="31">
        <v>0</v>
      </c>
    </row>
    <row r="30864" spans="1:8">
      <c r="A30864" s="32">
        <v>44564</v>
      </c>
      <c r="B30864" s="1" t="s">
        <v>40</v>
      </c>
      <c r="C30864">
        <v>1669</v>
      </c>
      <c r="D30864">
        <v>170621</v>
      </c>
      <c r="E30864" s="31">
        <v>1639</v>
      </c>
      <c r="F30864">
        <v>5</v>
      </c>
      <c r="G30864" s="31">
        <v>0</v>
      </c>
      <c r="H30864" s="31">
        <v>0</v>
      </c>
    </row>
    <row r="30865" spans="1:8">
      <c r="A30865" s="32">
        <v>44564</v>
      </c>
      <c r="B30865" s="1" t="s">
        <v>41</v>
      </c>
      <c r="C30865">
        <v>1768</v>
      </c>
      <c r="D30865">
        <v>64047</v>
      </c>
      <c r="E30865" s="31">
        <v>1728</v>
      </c>
      <c r="F30865">
        <v>5</v>
      </c>
      <c r="G30865" s="31">
        <v>35</v>
      </c>
      <c r="H30865" s="31">
        <v>0</v>
      </c>
    </row>
    <row r="30866" spans="1:8">
      <c r="A30866" s="32">
        <v>44564</v>
      </c>
      <c r="B30866" s="1" t="s">
        <v>42</v>
      </c>
      <c r="C30866">
        <v>15566</v>
      </c>
      <c r="D30866">
        <v>310392</v>
      </c>
      <c r="E30866" s="31">
        <v>15417</v>
      </c>
      <c r="F30866">
        <v>136</v>
      </c>
      <c r="G30866" s="31">
        <v>2</v>
      </c>
      <c r="H30866" s="31">
        <v>0</v>
      </c>
    </row>
    <row r="30867" spans="1:8">
      <c r="A30867" s="32">
        <v>44564</v>
      </c>
      <c r="B30867" s="1" t="s">
        <v>43</v>
      </c>
      <c r="C30867">
        <v>22300</v>
      </c>
      <c r="D30867">
        <v>990011</v>
      </c>
      <c r="E30867" s="31">
        <v>21980</v>
      </c>
      <c r="F30867">
        <v>202</v>
      </c>
      <c r="G30867" s="31">
        <v>118</v>
      </c>
      <c r="H30867" s="31">
        <v>1</v>
      </c>
    </row>
    <row r="30868" spans="1:8">
      <c r="A30868" s="32">
        <v>44564</v>
      </c>
      <c r="B30868" s="1" t="s">
        <v>44</v>
      </c>
      <c r="C30868">
        <v>5941</v>
      </c>
      <c r="D30868">
        <v>215836</v>
      </c>
      <c r="E30868" s="31">
        <v>5715</v>
      </c>
      <c r="F30868">
        <v>93</v>
      </c>
      <c r="G30868" s="31">
        <v>133</v>
      </c>
      <c r="H30868" s="31">
        <v>0</v>
      </c>
    </row>
    <row r="30869" spans="1:8">
      <c r="A30869" s="32">
        <v>44564</v>
      </c>
      <c r="B30869" s="1" t="s">
        <v>45</v>
      </c>
      <c r="C30869">
        <v>3292</v>
      </c>
      <c r="D30869">
        <v>117352</v>
      </c>
      <c r="E30869" s="31">
        <v>3225</v>
      </c>
      <c r="F30869">
        <v>66</v>
      </c>
      <c r="G30869" s="31">
        <v>2</v>
      </c>
      <c r="H30869" s="31">
        <v>0</v>
      </c>
    </row>
    <row r="30870" spans="1:8">
      <c r="A30870" s="32">
        <v>44564</v>
      </c>
      <c r="B30870" s="1" t="s">
        <v>46</v>
      </c>
      <c r="C30870">
        <v>4712</v>
      </c>
      <c r="D30870">
        <v>146139</v>
      </c>
      <c r="E30870" s="31">
        <v>4666</v>
      </c>
      <c r="F30870">
        <v>38</v>
      </c>
      <c r="G30870" s="31">
        <v>7</v>
      </c>
      <c r="H30870" s="31">
        <v>0</v>
      </c>
    </row>
    <row r="30871" spans="1:8">
      <c r="A30871" s="32">
        <v>44564</v>
      </c>
      <c r="B30871" s="1" t="s">
        <v>47</v>
      </c>
      <c r="C30871">
        <v>5412</v>
      </c>
      <c r="D30871">
        <v>175092</v>
      </c>
      <c r="E30871" s="31">
        <v>5330</v>
      </c>
      <c r="F30871">
        <v>82</v>
      </c>
      <c r="G30871" s="31">
        <v>0</v>
      </c>
      <c r="H30871" s="31">
        <v>0</v>
      </c>
    </row>
    <row r="30872" spans="1:8">
      <c r="A30872" s="32">
        <v>44564</v>
      </c>
      <c r="B30872" s="1" t="s">
        <v>48</v>
      </c>
      <c r="C30872">
        <v>4168</v>
      </c>
      <c r="D30872">
        <v>112478</v>
      </c>
      <c r="E30872" s="31">
        <v>4134</v>
      </c>
      <c r="F30872">
        <v>33</v>
      </c>
      <c r="G30872" s="31">
        <v>1</v>
      </c>
      <c r="H30872" s="31">
        <v>0</v>
      </c>
    </row>
    <row r="30873" spans="1:8">
      <c r="A30873" s="32">
        <v>44564</v>
      </c>
      <c r="B30873" s="1" t="s">
        <v>49</v>
      </c>
      <c r="C30873">
        <v>74823</v>
      </c>
      <c r="D30873">
        <v>1444144</v>
      </c>
      <c r="E30873" s="31">
        <v>74099</v>
      </c>
      <c r="F30873">
        <v>627</v>
      </c>
      <c r="G30873" s="31">
        <v>87</v>
      </c>
      <c r="H30873" s="31">
        <v>3</v>
      </c>
    </row>
    <row r="30874" spans="1:8">
      <c r="A30874" s="32">
        <v>44564</v>
      </c>
      <c r="B30874" s="1" t="s">
        <v>50</v>
      </c>
      <c r="C30874">
        <v>5881</v>
      </c>
      <c r="D30874">
        <v>121817</v>
      </c>
      <c r="E30874" s="31">
        <v>5893</v>
      </c>
      <c r="F30874">
        <v>30</v>
      </c>
      <c r="G30874" s="31">
        <v>7</v>
      </c>
      <c r="H30874" s="31">
        <v>0</v>
      </c>
    </row>
    <row r="30875" spans="1:8">
      <c r="A30875" s="32">
        <v>44564</v>
      </c>
      <c r="B30875" s="1" t="s">
        <v>51</v>
      </c>
      <c r="C30875">
        <v>6127</v>
      </c>
      <c r="D30875">
        <v>204816</v>
      </c>
      <c r="E30875" s="31">
        <v>6047</v>
      </c>
      <c r="F30875">
        <v>73</v>
      </c>
      <c r="G30875" s="31">
        <v>8</v>
      </c>
      <c r="H30875" s="31">
        <v>0</v>
      </c>
    </row>
    <row r="30876" spans="1:8">
      <c r="A30876" s="32">
        <v>44564</v>
      </c>
      <c r="B30876" s="1" t="s">
        <v>52</v>
      </c>
      <c r="C30876">
        <v>14397</v>
      </c>
      <c r="D30876">
        <v>124944</v>
      </c>
      <c r="E30876" s="31">
        <v>14261</v>
      </c>
      <c r="F30876">
        <v>136</v>
      </c>
      <c r="G30876" s="31">
        <v>0</v>
      </c>
      <c r="H30876" s="31">
        <v>0</v>
      </c>
    </row>
    <row r="30877" spans="1:8">
      <c r="A30877" s="32">
        <v>44564</v>
      </c>
      <c r="B30877" s="1" t="s">
        <v>53</v>
      </c>
      <c r="C30877">
        <v>8188</v>
      </c>
      <c r="D30877">
        <v>307843</v>
      </c>
      <c r="E30877" s="31">
        <v>8103</v>
      </c>
      <c r="F30877">
        <v>84</v>
      </c>
      <c r="G30877" s="31">
        <v>1</v>
      </c>
      <c r="H30877" s="31">
        <v>0</v>
      </c>
    </row>
    <row r="30878" spans="1:8">
      <c r="A30878" s="32">
        <v>44564</v>
      </c>
      <c r="B30878" s="1" t="s">
        <v>54</v>
      </c>
      <c r="C30878">
        <v>6153</v>
      </c>
      <c r="D30878">
        <v>73154</v>
      </c>
      <c r="E30878" s="31">
        <v>6096</v>
      </c>
      <c r="F30878">
        <v>41</v>
      </c>
      <c r="G30878" s="31">
        <v>0</v>
      </c>
      <c r="H30878" s="31">
        <v>0</v>
      </c>
    </row>
    <row r="30879" spans="1:8">
      <c r="A30879" s="32">
        <v>44564</v>
      </c>
      <c r="B30879" s="1" t="s">
        <v>55</v>
      </c>
      <c r="C30879">
        <v>9128</v>
      </c>
      <c r="D30879">
        <v>177332</v>
      </c>
      <c r="E30879" s="31">
        <v>9053</v>
      </c>
      <c r="F30879">
        <v>66</v>
      </c>
      <c r="G30879" s="31">
        <v>4</v>
      </c>
      <c r="H30879" s="31">
        <v>0</v>
      </c>
    </row>
    <row r="30880" spans="1:8">
      <c r="A30880" s="32">
        <v>44564</v>
      </c>
      <c r="B30880" s="1" t="s">
        <v>56</v>
      </c>
      <c r="C30880">
        <v>50895</v>
      </c>
      <c r="D30880">
        <v>441752</v>
      </c>
      <c r="E30880" s="31">
        <v>50046</v>
      </c>
      <c r="F30880">
        <v>398</v>
      </c>
      <c r="G30880" s="31">
        <v>457</v>
      </c>
      <c r="H30880" s="31">
        <v>7</v>
      </c>
    </row>
    <row r="30881" spans="1:8">
      <c r="A30881" s="32">
        <v>44565</v>
      </c>
      <c r="B30881" s="1" t="s">
        <v>7</v>
      </c>
      <c r="C30881">
        <v>61576</v>
      </c>
      <c r="D30881">
        <v>1280780</v>
      </c>
      <c r="E30881" s="31">
        <v>59884</v>
      </c>
      <c r="F30881">
        <v>1475</v>
      </c>
      <c r="G30881" s="31">
        <v>211</v>
      </c>
      <c r="H30881" s="31">
        <v>0</v>
      </c>
    </row>
    <row r="30882" spans="1:8">
      <c r="A30882" s="32">
        <v>44565</v>
      </c>
      <c r="B30882" s="1" t="s">
        <v>11</v>
      </c>
      <c r="C30882">
        <v>5912</v>
      </c>
      <c r="D30882">
        <v>105519</v>
      </c>
      <c r="E30882" s="31">
        <v>5863</v>
      </c>
      <c r="F30882">
        <v>38</v>
      </c>
      <c r="G30882" s="31">
        <v>11</v>
      </c>
      <c r="H30882" s="31">
        <v>0</v>
      </c>
    </row>
    <row r="30883" spans="1:8">
      <c r="A30883" s="32">
        <v>44565</v>
      </c>
      <c r="B30883" s="1" t="s">
        <v>12</v>
      </c>
      <c r="C30883">
        <v>3496</v>
      </c>
      <c r="D30883">
        <v>136733</v>
      </c>
      <c r="E30883" s="31">
        <v>3434</v>
      </c>
      <c r="F30883">
        <v>53</v>
      </c>
      <c r="G30883" s="31">
        <v>9</v>
      </c>
      <c r="H30883" s="31">
        <v>0</v>
      </c>
    </row>
    <row r="30884" spans="1:8">
      <c r="A30884" s="32">
        <v>44565</v>
      </c>
      <c r="B30884" s="1" t="s">
        <v>13</v>
      </c>
      <c r="C30884">
        <v>16300</v>
      </c>
      <c r="D30884">
        <v>268002</v>
      </c>
      <c r="E30884" s="31">
        <v>16171</v>
      </c>
      <c r="F30884">
        <v>118</v>
      </c>
      <c r="G30884" s="31">
        <v>5</v>
      </c>
      <c r="H30884" s="31">
        <v>0</v>
      </c>
    </row>
    <row r="30885" spans="1:8">
      <c r="A30885" s="32">
        <v>44565</v>
      </c>
      <c r="B30885" s="1" t="s">
        <v>14</v>
      </c>
      <c r="C30885">
        <v>1934</v>
      </c>
      <c r="D30885">
        <v>27689</v>
      </c>
      <c r="E30885" s="31">
        <v>1907</v>
      </c>
      <c r="F30885">
        <v>27</v>
      </c>
      <c r="G30885" s="31">
        <v>0</v>
      </c>
      <c r="H30885" s="31">
        <v>0</v>
      </c>
    </row>
    <row r="30886" spans="1:8">
      <c r="A30886" s="32">
        <v>44565</v>
      </c>
      <c r="B30886" s="1" t="s">
        <v>15</v>
      </c>
      <c r="C30886">
        <v>3608</v>
      </c>
      <c r="D30886">
        <v>116367</v>
      </c>
      <c r="E30886" s="31">
        <v>3550</v>
      </c>
      <c r="F30886">
        <v>56</v>
      </c>
      <c r="G30886" s="31">
        <v>2</v>
      </c>
      <c r="H30886" s="31">
        <v>0</v>
      </c>
    </row>
    <row r="30887" spans="1:8">
      <c r="A30887" s="32">
        <v>44565</v>
      </c>
      <c r="B30887" s="1" t="s">
        <v>16</v>
      </c>
      <c r="C30887">
        <v>9532</v>
      </c>
      <c r="D30887">
        <v>475319</v>
      </c>
      <c r="E30887" s="31">
        <v>9330</v>
      </c>
      <c r="F30887">
        <v>176</v>
      </c>
      <c r="G30887" s="31">
        <v>26</v>
      </c>
      <c r="H30887" s="31">
        <v>0</v>
      </c>
    </row>
    <row r="30888" spans="1:8">
      <c r="A30888" s="32">
        <v>44565</v>
      </c>
      <c r="B30888" s="1" t="s">
        <v>17</v>
      </c>
      <c r="C30888">
        <v>24504</v>
      </c>
      <c r="D30888">
        <v>40625</v>
      </c>
      <c r="E30888" s="31">
        <v>24264</v>
      </c>
      <c r="F30888">
        <v>220</v>
      </c>
      <c r="G30888" s="31">
        <v>20</v>
      </c>
      <c r="H30888" s="31">
        <v>0</v>
      </c>
    </row>
    <row r="30889" spans="1:8">
      <c r="A30889" s="32">
        <v>44565</v>
      </c>
      <c r="B30889" s="1" t="s">
        <v>18</v>
      </c>
      <c r="C30889">
        <v>15688</v>
      </c>
      <c r="D30889">
        <v>530965</v>
      </c>
      <c r="E30889" s="31">
        <v>15431</v>
      </c>
      <c r="F30889">
        <v>117</v>
      </c>
      <c r="G30889" s="31">
        <v>140</v>
      </c>
      <c r="H30889" s="31">
        <v>0</v>
      </c>
    </row>
    <row r="30890" spans="1:8">
      <c r="A30890" s="32">
        <v>44565</v>
      </c>
      <c r="B30890" s="1" t="s">
        <v>19</v>
      </c>
      <c r="C30890">
        <v>17432</v>
      </c>
      <c r="D30890">
        <v>358507</v>
      </c>
      <c r="E30890" s="31">
        <v>17125</v>
      </c>
      <c r="F30890">
        <v>177</v>
      </c>
      <c r="G30890" s="31">
        <v>130</v>
      </c>
      <c r="H30890" s="31">
        <v>1</v>
      </c>
    </row>
    <row r="30891" spans="1:8">
      <c r="A30891" s="32">
        <v>44565</v>
      </c>
      <c r="B30891" s="1" t="s">
        <v>20</v>
      </c>
      <c r="C30891">
        <v>116175</v>
      </c>
      <c r="D30891">
        <v>1662239</v>
      </c>
      <c r="E30891" s="31">
        <v>114948</v>
      </c>
      <c r="F30891">
        <v>1059</v>
      </c>
      <c r="G30891" s="31">
        <v>168</v>
      </c>
      <c r="H30891" s="31">
        <v>1</v>
      </c>
    </row>
    <row r="30892" spans="1:8">
      <c r="A30892" s="32">
        <v>44565</v>
      </c>
      <c r="B30892" s="1" t="s">
        <v>21</v>
      </c>
      <c r="C30892">
        <v>100779</v>
      </c>
      <c r="D30892">
        <v>1243478</v>
      </c>
      <c r="E30892" s="31">
        <v>99604</v>
      </c>
      <c r="F30892">
        <v>1028</v>
      </c>
      <c r="G30892" s="31">
        <v>109</v>
      </c>
      <c r="H30892" s="31">
        <v>1</v>
      </c>
    </row>
    <row r="30893" spans="1:8">
      <c r="A30893" s="32">
        <v>44565</v>
      </c>
      <c r="B30893" s="1" t="s">
        <v>22</v>
      </c>
      <c r="C30893">
        <v>383495</v>
      </c>
      <c r="D30893">
        <v>4214420</v>
      </c>
      <c r="E30893" s="31">
        <v>379504</v>
      </c>
      <c r="F30893">
        <v>3175</v>
      </c>
      <c r="G30893" s="31">
        <v>816</v>
      </c>
      <c r="H30893" s="31">
        <v>2</v>
      </c>
    </row>
    <row r="30894" spans="1:8">
      <c r="A30894" s="32">
        <v>44565</v>
      </c>
      <c r="B30894" s="1" t="s">
        <v>23</v>
      </c>
      <c r="C30894">
        <v>169960</v>
      </c>
      <c r="D30894">
        <v>1852689</v>
      </c>
      <c r="E30894" s="31">
        <v>168387</v>
      </c>
      <c r="F30894">
        <v>1319</v>
      </c>
      <c r="G30894" s="31">
        <v>254</v>
      </c>
      <c r="H30894" s="31">
        <v>2</v>
      </c>
    </row>
    <row r="30895" spans="1:8">
      <c r="A30895" s="32">
        <v>44565</v>
      </c>
      <c r="B30895" s="1" t="s">
        <v>24</v>
      </c>
      <c r="C30895">
        <v>8264</v>
      </c>
      <c r="D30895">
        <v>331888</v>
      </c>
      <c r="E30895" s="31">
        <v>8124</v>
      </c>
      <c r="F30895">
        <v>62</v>
      </c>
      <c r="G30895" s="31">
        <v>78</v>
      </c>
      <c r="H30895" s="31">
        <v>0</v>
      </c>
    </row>
    <row r="30896" spans="1:8">
      <c r="A30896" s="32">
        <v>44565</v>
      </c>
      <c r="B30896" s="1" t="s">
        <v>25</v>
      </c>
      <c r="C30896">
        <v>4870</v>
      </c>
      <c r="D30896">
        <v>133007</v>
      </c>
      <c r="E30896" s="31">
        <v>4817</v>
      </c>
      <c r="F30896">
        <v>52</v>
      </c>
      <c r="G30896" s="31">
        <v>1</v>
      </c>
      <c r="H30896" s="31">
        <v>0</v>
      </c>
    </row>
    <row r="30897" spans="1:8">
      <c r="A30897" s="32">
        <v>44565</v>
      </c>
      <c r="B30897" s="1" t="s">
        <v>26</v>
      </c>
      <c r="C30897">
        <v>8059</v>
      </c>
      <c r="D30897">
        <v>215302</v>
      </c>
      <c r="E30897" s="31">
        <v>7833</v>
      </c>
      <c r="F30897">
        <v>137</v>
      </c>
      <c r="G30897" s="31">
        <v>67</v>
      </c>
      <c r="H30897" s="31">
        <v>0</v>
      </c>
    </row>
    <row r="30898" spans="1:8">
      <c r="A30898" s="32">
        <v>44565</v>
      </c>
      <c r="B30898" s="1" t="s">
        <v>27</v>
      </c>
      <c r="C30898">
        <v>3119</v>
      </c>
      <c r="D30898">
        <v>127308</v>
      </c>
      <c r="E30898" s="31">
        <v>3077</v>
      </c>
      <c r="F30898">
        <v>38</v>
      </c>
      <c r="G30898" s="31">
        <v>4</v>
      </c>
      <c r="H30898" s="31">
        <v>0</v>
      </c>
    </row>
    <row r="30899" spans="1:8">
      <c r="A30899" s="32">
        <v>44565</v>
      </c>
      <c r="B30899" s="1" t="s">
        <v>28</v>
      </c>
      <c r="C30899">
        <v>5166</v>
      </c>
      <c r="D30899">
        <v>135182</v>
      </c>
      <c r="E30899" s="31">
        <v>5132</v>
      </c>
      <c r="F30899">
        <v>29</v>
      </c>
      <c r="G30899" s="31">
        <v>5</v>
      </c>
      <c r="H30899" s="31">
        <v>0</v>
      </c>
    </row>
    <row r="30900" spans="1:8">
      <c r="A30900" s="32">
        <v>44565</v>
      </c>
      <c r="B30900" s="1" t="s">
        <v>29</v>
      </c>
      <c r="C30900">
        <v>8998</v>
      </c>
      <c r="D30900">
        <v>372201</v>
      </c>
      <c r="E30900" s="31">
        <v>8895</v>
      </c>
      <c r="F30900">
        <v>97</v>
      </c>
      <c r="G30900" s="31">
        <v>59</v>
      </c>
      <c r="H30900" s="31">
        <v>0</v>
      </c>
    </row>
    <row r="30901" spans="1:8">
      <c r="A30901" s="32">
        <v>44565</v>
      </c>
      <c r="B30901" s="1" t="s">
        <v>30</v>
      </c>
      <c r="C30901">
        <v>19303</v>
      </c>
      <c r="D30901">
        <v>474892</v>
      </c>
      <c r="E30901" s="31">
        <v>19058</v>
      </c>
      <c r="F30901">
        <v>219</v>
      </c>
      <c r="G30901" s="31">
        <v>15</v>
      </c>
      <c r="H30901" s="31">
        <v>0</v>
      </c>
    </row>
    <row r="30902" spans="1:8">
      <c r="A30902" s="32">
        <v>44565</v>
      </c>
      <c r="B30902" s="1" t="s">
        <v>31</v>
      </c>
      <c r="C30902">
        <v>26912</v>
      </c>
      <c r="D30902">
        <v>738727</v>
      </c>
      <c r="E30902" s="31">
        <v>26670</v>
      </c>
      <c r="F30902">
        <v>209</v>
      </c>
      <c r="G30902" s="31">
        <v>34</v>
      </c>
      <c r="H30902" s="31">
        <v>0</v>
      </c>
    </row>
    <row r="30903" spans="1:8">
      <c r="A30903" s="32">
        <v>44565</v>
      </c>
      <c r="B30903" s="1" t="s">
        <v>32</v>
      </c>
      <c r="C30903">
        <v>106840</v>
      </c>
      <c r="D30903">
        <v>1532509</v>
      </c>
      <c r="E30903" s="31">
        <v>105551</v>
      </c>
      <c r="F30903">
        <v>1161</v>
      </c>
      <c r="G30903" s="31">
        <v>128</v>
      </c>
      <c r="H30903" s="31">
        <v>0</v>
      </c>
    </row>
    <row r="30904" spans="1:8">
      <c r="A30904" s="32">
        <v>44565</v>
      </c>
      <c r="B30904" s="1" t="s">
        <v>33</v>
      </c>
      <c r="C30904">
        <v>14825</v>
      </c>
      <c r="D30904">
        <v>273776</v>
      </c>
      <c r="E30904" s="31">
        <v>14983</v>
      </c>
      <c r="F30904">
        <v>163</v>
      </c>
      <c r="G30904" s="31">
        <v>6</v>
      </c>
      <c r="H30904" s="31">
        <v>0</v>
      </c>
    </row>
    <row r="30905" spans="1:8">
      <c r="A30905" s="32">
        <v>44565</v>
      </c>
      <c r="B30905" s="1" t="s">
        <v>34</v>
      </c>
      <c r="C30905">
        <v>12576</v>
      </c>
      <c r="D30905">
        <v>298549</v>
      </c>
      <c r="E30905" s="31">
        <v>12367</v>
      </c>
      <c r="F30905">
        <v>104</v>
      </c>
      <c r="G30905" s="31">
        <v>105</v>
      </c>
      <c r="H30905" s="31">
        <v>0</v>
      </c>
    </row>
    <row r="30906" spans="1:8">
      <c r="A30906" s="32">
        <v>44565</v>
      </c>
      <c r="B30906" s="1" t="s">
        <v>35</v>
      </c>
      <c r="C30906">
        <v>36278</v>
      </c>
      <c r="D30906">
        <v>475932</v>
      </c>
      <c r="E30906" s="31">
        <v>35773</v>
      </c>
      <c r="F30906">
        <v>292</v>
      </c>
      <c r="G30906" s="31">
        <v>183</v>
      </c>
      <c r="H30906" s="31">
        <v>15</v>
      </c>
    </row>
    <row r="30907" spans="1:8">
      <c r="A30907" s="32">
        <v>44565</v>
      </c>
      <c r="B30907" s="1" t="s">
        <v>36</v>
      </c>
      <c r="C30907">
        <v>204120</v>
      </c>
      <c r="D30907">
        <v>4280855</v>
      </c>
      <c r="E30907" s="31">
        <v>200418</v>
      </c>
      <c r="F30907">
        <v>3064</v>
      </c>
      <c r="G30907" s="31">
        <v>638</v>
      </c>
      <c r="H30907" s="31">
        <v>19</v>
      </c>
    </row>
    <row r="30908" spans="1:8">
      <c r="A30908" s="32">
        <v>44565</v>
      </c>
      <c r="B30908" s="1" t="s">
        <v>37</v>
      </c>
      <c r="C30908">
        <v>78927</v>
      </c>
      <c r="D30908">
        <v>871912</v>
      </c>
      <c r="E30908" s="31">
        <v>77414</v>
      </c>
      <c r="F30908">
        <v>1398</v>
      </c>
      <c r="G30908" s="31">
        <v>115</v>
      </c>
      <c r="H30908" s="31">
        <v>2</v>
      </c>
    </row>
    <row r="30909" spans="1:8">
      <c r="A30909" s="32">
        <v>44565</v>
      </c>
      <c r="B30909" s="1" t="s">
        <v>38</v>
      </c>
      <c r="C30909">
        <v>15997</v>
      </c>
      <c r="D30909">
        <v>284906</v>
      </c>
      <c r="E30909" s="31">
        <v>15792</v>
      </c>
      <c r="F30909">
        <v>149</v>
      </c>
      <c r="G30909" s="31">
        <v>56</v>
      </c>
      <c r="H30909" s="31">
        <v>0</v>
      </c>
    </row>
    <row r="30910" spans="1:8">
      <c r="A30910" s="32">
        <v>44565</v>
      </c>
      <c r="B30910" s="1" t="s">
        <v>39</v>
      </c>
      <c r="C30910">
        <v>5306</v>
      </c>
      <c r="D30910">
        <v>68615</v>
      </c>
      <c r="E30910" s="31">
        <v>5136</v>
      </c>
      <c r="F30910">
        <v>62</v>
      </c>
      <c r="G30910" s="31">
        <v>2</v>
      </c>
      <c r="H30910" s="31">
        <v>0</v>
      </c>
    </row>
    <row r="30911" spans="1:8">
      <c r="A30911" s="32">
        <v>44565</v>
      </c>
      <c r="B30911" s="1" t="s">
        <v>40</v>
      </c>
      <c r="C30911">
        <v>1669</v>
      </c>
      <c r="D30911">
        <v>170807</v>
      </c>
      <c r="E30911" s="31">
        <v>1639</v>
      </c>
      <c r="F30911">
        <v>5</v>
      </c>
      <c r="G30911" s="31">
        <v>0</v>
      </c>
      <c r="H30911" s="31">
        <v>0</v>
      </c>
    </row>
    <row r="30912" spans="1:8">
      <c r="A30912" s="32">
        <v>44565</v>
      </c>
      <c r="B30912" s="1" t="s">
        <v>41</v>
      </c>
      <c r="C30912">
        <v>1774</v>
      </c>
      <c r="D30912">
        <v>64047</v>
      </c>
      <c r="E30912" s="31">
        <v>1728</v>
      </c>
      <c r="F30912">
        <v>5</v>
      </c>
      <c r="G30912" s="31">
        <v>41</v>
      </c>
      <c r="H30912" s="31">
        <v>0</v>
      </c>
    </row>
    <row r="30913" spans="1:8">
      <c r="A30913" s="32">
        <v>44565</v>
      </c>
      <c r="B30913" s="1" t="s">
        <v>42</v>
      </c>
      <c r="C30913">
        <v>15568</v>
      </c>
      <c r="D30913">
        <v>310392</v>
      </c>
      <c r="E30913" s="31">
        <v>15417</v>
      </c>
      <c r="F30913">
        <v>136</v>
      </c>
      <c r="G30913" s="31">
        <v>2</v>
      </c>
      <c r="H30913" s="31">
        <v>0</v>
      </c>
    </row>
    <row r="30914" spans="1:8">
      <c r="A30914" s="32">
        <v>44565</v>
      </c>
      <c r="B30914" s="1" t="s">
        <v>43</v>
      </c>
      <c r="C30914">
        <v>22339</v>
      </c>
      <c r="D30914">
        <v>990011</v>
      </c>
      <c r="E30914" s="31">
        <v>21978</v>
      </c>
      <c r="F30914">
        <v>202</v>
      </c>
      <c r="G30914" s="31">
        <v>159</v>
      </c>
      <c r="H30914" s="31">
        <v>1</v>
      </c>
    </row>
    <row r="30915" spans="1:8">
      <c r="A30915" s="32">
        <v>44565</v>
      </c>
      <c r="B30915" s="1" t="s">
        <v>44</v>
      </c>
      <c r="C30915">
        <v>6020</v>
      </c>
      <c r="D30915">
        <v>215836</v>
      </c>
      <c r="E30915" s="31">
        <v>5717</v>
      </c>
      <c r="F30915">
        <v>93</v>
      </c>
      <c r="G30915" s="31">
        <v>210</v>
      </c>
      <c r="H30915" s="31">
        <v>0</v>
      </c>
    </row>
    <row r="30916" spans="1:8">
      <c r="A30916" s="32">
        <v>44565</v>
      </c>
      <c r="B30916" s="1" t="s">
        <v>45</v>
      </c>
      <c r="C30916">
        <v>3292</v>
      </c>
      <c r="D30916">
        <v>117476</v>
      </c>
      <c r="E30916" s="31">
        <v>3225</v>
      </c>
      <c r="F30916">
        <v>66</v>
      </c>
      <c r="G30916" s="31">
        <v>3</v>
      </c>
      <c r="H30916" s="31">
        <v>0</v>
      </c>
    </row>
    <row r="30917" spans="1:8">
      <c r="A30917" s="32">
        <v>44565</v>
      </c>
      <c r="B30917" s="1" t="s">
        <v>46</v>
      </c>
      <c r="C30917">
        <v>4712</v>
      </c>
      <c r="D30917">
        <v>146159</v>
      </c>
      <c r="E30917" s="31">
        <v>4666</v>
      </c>
      <c r="F30917">
        <v>38</v>
      </c>
      <c r="G30917" s="31">
        <v>7</v>
      </c>
      <c r="H30917" s="31">
        <v>0</v>
      </c>
    </row>
    <row r="30918" spans="1:8">
      <c r="A30918" s="32">
        <v>44565</v>
      </c>
      <c r="B30918" s="1" t="s">
        <v>47</v>
      </c>
      <c r="C30918">
        <v>5415</v>
      </c>
      <c r="D30918">
        <v>175101</v>
      </c>
      <c r="E30918" s="31">
        <v>5330</v>
      </c>
      <c r="F30918">
        <v>82</v>
      </c>
      <c r="G30918" s="31">
        <v>3</v>
      </c>
      <c r="H30918" s="31">
        <v>0</v>
      </c>
    </row>
    <row r="30919" spans="1:8">
      <c r="A30919" s="32">
        <v>44565</v>
      </c>
      <c r="B30919" s="1" t="s">
        <v>48</v>
      </c>
      <c r="C30919">
        <v>4172</v>
      </c>
      <c r="D30919">
        <v>112488</v>
      </c>
      <c r="E30919" s="31">
        <v>4134</v>
      </c>
      <c r="F30919">
        <v>33</v>
      </c>
      <c r="G30919" s="31">
        <v>5</v>
      </c>
      <c r="H30919" s="31">
        <v>0</v>
      </c>
    </row>
    <row r="30920" spans="1:8">
      <c r="A30920" s="32">
        <v>44565</v>
      </c>
      <c r="B30920" s="1" t="s">
        <v>49</v>
      </c>
      <c r="C30920">
        <v>74842</v>
      </c>
      <c r="D30920">
        <v>1446228</v>
      </c>
      <c r="E30920" s="31">
        <v>74102</v>
      </c>
      <c r="F30920">
        <v>627</v>
      </c>
      <c r="G30920" s="31">
        <v>94</v>
      </c>
      <c r="H30920" s="31">
        <v>3</v>
      </c>
    </row>
    <row r="30921" spans="1:8">
      <c r="A30921" s="32">
        <v>44565</v>
      </c>
      <c r="B30921" s="1" t="s">
        <v>50</v>
      </c>
      <c r="C30921">
        <v>5881</v>
      </c>
      <c r="D30921">
        <v>121959</v>
      </c>
      <c r="E30921" s="31">
        <v>5893</v>
      </c>
      <c r="F30921">
        <v>30</v>
      </c>
      <c r="G30921" s="31">
        <v>13</v>
      </c>
      <c r="H30921" s="31">
        <v>0</v>
      </c>
    </row>
    <row r="30922" spans="1:8">
      <c r="A30922" s="32">
        <v>44565</v>
      </c>
      <c r="B30922" s="1" t="s">
        <v>51</v>
      </c>
      <c r="C30922">
        <v>6133</v>
      </c>
      <c r="D30922">
        <v>204978</v>
      </c>
      <c r="E30922" s="31">
        <v>6047</v>
      </c>
      <c r="F30922">
        <v>73</v>
      </c>
      <c r="G30922" s="31">
        <v>14</v>
      </c>
      <c r="H30922" s="31">
        <v>0</v>
      </c>
    </row>
    <row r="30923" spans="1:8">
      <c r="A30923" s="32">
        <v>44565</v>
      </c>
      <c r="B30923" s="1" t="s">
        <v>52</v>
      </c>
      <c r="C30923">
        <v>14398</v>
      </c>
      <c r="D30923">
        <v>124960</v>
      </c>
      <c r="E30923" s="31">
        <v>14261</v>
      </c>
      <c r="F30923">
        <v>136</v>
      </c>
      <c r="G30923" s="31">
        <v>1</v>
      </c>
      <c r="H30923" s="31">
        <v>0</v>
      </c>
    </row>
    <row r="30924" spans="1:8">
      <c r="A30924" s="32">
        <v>44565</v>
      </c>
      <c r="B30924" s="1" t="s">
        <v>53</v>
      </c>
      <c r="C30924">
        <v>8189</v>
      </c>
      <c r="D30924">
        <v>307845</v>
      </c>
      <c r="E30924" s="31">
        <v>8103</v>
      </c>
      <c r="F30924">
        <v>84</v>
      </c>
      <c r="G30924" s="31">
        <v>2</v>
      </c>
      <c r="H30924" s="31">
        <v>0</v>
      </c>
    </row>
    <row r="30925" spans="1:8">
      <c r="A30925" s="32">
        <v>44565</v>
      </c>
      <c r="B30925" s="1" t="s">
        <v>54</v>
      </c>
      <c r="C30925">
        <v>6153</v>
      </c>
      <c r="D30925">
        <v>73174</v>
      </c>
      <c r="E30925" s="31">
        <v>6096</v>
      </c>
      <c r="F30925">
        <v>41</v>
      </c>
      <c r="G30925" s="31">
        <v>0</v>
      </c>
      <c r="H30925" s="31">
        <v>0</v>
      </c>
    </row>
    <row r="30926" spans="1:8">
      <c r="A30926" s="32">
        <v>44565</v>
      </c>
      <c r="B30926" s="1" t="s">
        <v>55</v>
      </c>
      <c r="C30926">
        <v>9133</v>
      </c>
      <c r="D30926">
        <v>177368</v>
      </c>
      <c r="E30926" s="31">
        <v>9054</v>
      </c>
      <c r="F30926">
        <v>66</v>
      </c>
      <c r="G30926" s="31">
        <v>8</v>
      </c>
      <c r="H30926" s="31">
        <v>0</v>
      </c>
    </row>
    <row r="30927" spans="1:8">
      <c r="A30927" s="32">
        <v>44565</v>
      </c>
      <c r="B30927" s="1" t="s">
        <v>56</v>
      </c>
      <c r="C30927">
        <v>51120</v>
      </c>
      <c r="D30927">
        <v>443324</v>
      </c>
      <c r="E30927" s="31">
        <v>50055</v>
      </c>
      <c r="F30927">
        <v>398</v>
      </c>
      <c r="G30927" s="31">
        <v>669</v>
      </c>
      <c r="H30927" s="31">
        <v>13</v>
      </c>
    </row>
    <row r="30928" spans="1:8">
      <c r="A30928" s="32">
        <v>44566</v>
      </c>
      <c r="B30928" s="1" t="s">
        <v>7</v>
      </c>
      <c r="C30928">
        <v>61610</v>
      </c>
      <c r="D30928">
        <v>1283213</v>
      </c>
      <c r="E30928" s="31">
        <v>59928</v>
      </c>
      <c r="F30928">
        <v>1475</v>
      </c>
      <c r="G30928" s="31">
        <v>217</v>
      </c>
      <c r="H30928" s="31">
        <v>0</v>
      </c>
    </row>
    <row r="30929" spans="1:8">
      <c r="A30929" s="32">
        <v>44566</v>
      </c>
      <c r="B30929" s="1" t="s">
        <v>11</v>
      </c>
      <c r="C30929">
        <v>5918</v>
      </c>
      <c r="D30929">
        <v>105984</v>
      </c>
      <c r="E30929" s="31">
        <v>5863</v>
      </c>
      <c r="F30929">
        <v>38</v>
      </c>
      <c r="G30929" s="31">
        <v>17</v>
      </c>
      <c r="H30929" s="31">
        <v>0</v>
      </c>
    </row>
    <row r="30930" spans="1:8">
      <c r="A30930" s="32">
        <v>44566</v>
      </c>
      <c r="B30930" s="1" t="s">
        <v>12</v>
      </c>
      <c r="C30930">
        <v>3500</v>
      </c>
      <c r="D30930">
        <v>137155</v>
      </c>
      <c r="E30930" s="31">
        <v>3434</v>
      </c>
      <c r="F30930">
        <v>53</v>
      </c>
      <c r="G30930" s="31">
        <v>13</v>
      </c>
      <c r="H30930" s="31">
        <v>0</v>
      </c>
    </row>
    <row r="30931" spans="1:8">
      <c r="A30931" s="32">
        <v>44566</v>
      </c>
      <c r="B30931" s="1" t="s">
        <v>13</v>
      </c>
      <c r="C30931">
        <v>16306</v>
      </c>
      <c r="D30931">
        <v>268773</v>
      </c>
      <c r="E30931" s="31">
        <v>16171</v>
      </c>
      <c r="F30931">
        <v>118</v>
      </c>
      <c r="G30931" s="31">
        <v>11</v>
      </c>
      <c r="H30931" s="31">
        <v>0</v>
      </c>
    </row>
    <row r="30932" spans="1:8">
      <c r="A30932" s="32">
        <v>44566</v>
      </c>
      <c r="B30932" s="1" t="s">
        <v>14</v>
      </c>
      <c r="C30932">
        <v>1934</v>
      </c>
      <c r="D30932">
        <v>27691</v>
      </c>
      <c r="E30932" s="31">
        <v>1907</v>
      </c>
      <c r="F30932">
        <v>27</v>
      </c>
      <c r="G30932" s="31">
        <v>0</v>
      </c>
      <c r="H30932" s="31">
        <v>0</v>
      </c>
    </row>
    <row r="30933" spans="1:8">
      <c r="A30933" s="32">
        <v>44566</v>
      </c>
      <c r="B30933" s="1" t="s">
        <v>15</v>
      </c>
      <c r="C30933">
        <v>3622</v>
      </c>
      <c r="D30933">
        <v>116449</v>
      </c>
      <c r="E30933" s="31">
        <v>3550</v>
      </c>
      <c r="F30933">
        <v>56</v>
      </c>
      <c r="G30933" s="31">
        <v>16</v>
      </c>
      <c r="H30933" s="31">
        <v>0</v>
      </c>
    </row>
    <row r="30934" spans="1:8">
      <c r="A30934" s="32">
        <v>44566</v>
      </c>
      <c r="B30934" s="1" t="s">
        <v>16</v>
      </c>
      <c r="C30934">
        <v>9545</v>
      </c>
      <c r="D30934">
        <v>476544</v>
      </c>
      <c r="E30934" s="31">
        <v>9336</v>
      </c>
      <c r="F30934">
        <v>176</v>
      </c>
      <c r="G30934" s="31">
        <v>33</v>
      </c>
      <c r="H30934" s="31">
        <v>0</v>
      </c>
    </row>
    <row r="30935" spans="1:8">
      <c r="A30935" s="32">
        <v>44566</v>
      </c>
      <c r="B30935" s="1" t="s">
        <v>17</v>
      </c>
      <c r="C30935">
        <v>24520</v>
      </c>
      <c r="D30935">
        <v>40625</v>
      </c>
      <c r="E30935" s="31">
        <v>24265</v>
      </c>
      <c r="F30935">
        <v>220</v>
      </c>
      <c r="G30935" s="31">
        <v>35</v>
      </c>
      <c r="H30935" s="31">
        <v>0</v>
      </c>
    </row>
    <row r="30936" spans="1:8">
      <c r="A30936" s="32">
        <v>44566</v>
      </c>
      <c r="B30936" s="1" t="s">
        <v>18</v>
      </c>
      <c r="C30936">
        <v>15718</v>
      </c>
      <c r="D30936">
        <v>531907</v>
      </c>
      <c r="E30936" s="31">
        <v>15443</v>
      </c>
      <c r="F30936">
        <v>117</v>
      </c>
      <c r="G30936" s="31">
        <v>158</v>
      </c>
      <c r="H30936" s="31">
        <v>0</v>
      </c>
    </row>
    <row r="30937" spans="1:8">
      <c r="A30937" s="32">
        <v>44566</v>
      </c>
      <c r="B30937" s="1" t="s">
        <v>19</v>
      </c>
      <c r="C30937">
        <v>17456</v>
      </c>
      <c r="D30937">
        <v>360457</v>
      </c>
      <c r="E30937" s="31">
        <v>17136</v>
      </c>
      <c r="F30937">
        <v>177</v>
      </c>
      <c r="G30937" s="31">
        <v>143</v>
      </c>
      <c r="H30937" s="31">
        <v>1</v>
      </c>
    </row>
    <row r="30938" spans="1:8">
      <c r="A30938" s="32">
        <v>44566</v>
      </c>
      <c r="B30938" s="1" t="s">
        <v>20</v>
      </c>
      <c r="C30938">
        <v>116257</v>
      </c>
      <c r="D30938">
        <v>1667052</v>
      </c>
      <c r="E30938" s="31">
        <v>114953</v>
      </c>
      <c r="F30938">
        <v>1059</v>
      </c>
      <c r="G30938" s="31">
        <v>245</v>
      </c>
      <c r="H30938" s="31">
        <v>1</v>
      </c>
    </row>
    <row r="30939" spans="1:8">
      <c r="A30939" s="32">
        <v>44566</v>
      </c>
      <c r="B30939" s="1" t="s">
        <v>21</v>
      </c>
      <c r="C30939">
        <v>100848</v>
      </c>
      <c r="D30939">
        <v>1252612</v>
      </c>
      <c r="E30939" s="31">
        <v>99606</v>
      </c>
      <c r="F30939">
        <v>1028</v>
      </c>
      <c r="G30939" s="31">
        <v>145</v>
      </c>
      <c r="H30939" s="31">
        <v>1</v>
      </c>
    </row>
    <row r="30940" spans="1:8">
      <c r="A30940" s="32">
        <v>44566</v>
      </c>
      <c r="B30940" s="1" t="s">
        <v>22</v>
      </c>
      <c r="C30940">
        <v>383855</v>
      </c>
      <c r="D30940">
        <v>4226513</v>
      </c>
      <c r="E30940" s="31">
        <v>379504</v>
      </c>
      <c r="F30940">
        <v>3175</v>
      </c>
      <c r="G30940" s="31">
        <v>1206</v>
      </c>
      <c r="H30940" s="31">
        <v>3</v>
      </c>
    </row>
    <row r="30941" spans="1:8">
      <c r="A30941" s="32">
        <v>44566</v>
      </c>
      <c r="B30941" s="1" t="s">
        <v>23</v>
      </c>
      <c r="C30941">
        <v>170053</v>
      </c>
      <c r="D30941">
        <v>1859315</v>
      </c>
      <c r="E30941" s="31">
        <v>168413</v>
      </c>
      <c r="F30941">
        <v>1319</v>
      </c>
      <c r="G30941" s="31">
        <v>321</v>
      </c>
      <c r="H30941" s="31">
        <v>2</v>
      </c>
    </row>
    <row r="30942" spans="1:8">
      <c r="A30942" s="32">
        <v>44566</v>
      </c>
      <c r="B30942" s="1" t="s">
        <v>24</v>
      </c>
      <c r="C30942">
        <v>8274</v>
      </c>
      <c r="D30942">
        <v>333630</v>
      </c>
      <c r="E30942" s="31">
        <v>8131</v>
      </c>
      <c r="F30942">
        <v>63</v>
      </c>
      <c r="G30942" s="31">
        <v>80</v>
      </c>
      <c r="H30942" s="31">
        <v>0</v>
      </c>
    </row>
    <row r="30943" spans="1:8">
      <c r="A30943" s="32">
        <v>44566</v>
      </c>
      <c r="B30943" s="1" t="s">
        <v>25</v>
      </c>
      <c r="C30943">
        <v>4870</v>
      </c>
      <c r="D30943">
        <v>133445</v>
      </c>
      <c r="E30943" s="31">
        <v>4817</v>
      </c>
      <c r="F30943">
        <v>52</v>
      </c>
      <c r="G30943" s="31">
        <v>1</v>
      </c>
      <c r="H30943" s="31">
        <v>0</v>
      </c>
    </row>
    <row r="30944" spans="1:8">
      <c r="A30944" s="32">
        <v>44566</v>
      </c>
      <c r="B30944" s="1" t="s">
        <v>26</v>
      </c>
      <c r="C30944">
        <v>8063</v>
      </c>
      <c r="D30944">
        <v>215536</v>
      </c>
      <c r="E30944" s="31">
        <v>7833</v>
      </c>
      <c r="F30944">
        <v>137</v>
      </c>
      <c r="G30944" s="31">
        <v>71</v>
      </c>
      <c r="H30944" s="31">
        <v>0</v>
      </c>
    </row>
    <row r="30945" spans="1:8">
      <c r="A30945" s="32">
        <v>44566</v>
      </c>
      <c r="B30945" s="1" t="s">
        <v>27</v>
      </c>
      <c r="C30945">
        <v>3123</v>
      </c>
      <c r="D30945">
        <v>127881</v>
      </c>
      <c r="E30945" s="31">
        <v>3077</v>
      </c>
      <c r="F30945">
        <v>38</v>
      </c>
      <c r="G30945" s="31">
        <v>8</v>
      </c>
      <c r="H30945" s="31">
        <v>0</v>
      </c>
    </row>
    <row r="30946" spans="1:8">
      <c r="A30946" s="32">
        <v>44566</v>
      </c>
      <c r="B30946" s="1" t="s">
        <v>28</v>
      </c>
      <c r="C30946">
        <v>5170</v>
      </c>
      <c r="D30946">
        <v>135182</v>
      </c>
      <c r="E30946" s="31">
        <v>5132</v>
      </c>
      <c r="F30946">
        <v>29</v>
      </c>
      <c r="G30946" s="31">
        <v>9</v>
      </c>
      <c r="H30946" s="31">
        <v>0</v>
      </c>
    </row>
    <row r="30947" spans="1:8">
      <c r="A30947" s="32">
        <v>44566</v>
      </c>
      <c r="B30947" s="1" t="s">
        <v>29</v>
      </c>
      <c r="C30947">
        <v>9024</v>
      </c>
      <c r="D30947">
        <v>373483</v>
      </c>
      <c r="E30947" s="31">
        <v>8898</v>
      </c>
      <c r="F30947">
        <v>97</v>
      </c>
      <c r="G30947" s="31">
        <v>84</v>
      </c>
      <c r="H30947" s="31">
        <v>0</v>
      </c>
    </row>
    <row r="30948" spans="1:8">
      <c r="A30948" s="32">
        <v>44566</v>
      </c>
      <c r="B30948" s="1" t="s">
        <v>30</v>
      </c>
      <c r="C30948">
        <v>19343</v>
      </c>
      <c r="D30948">
        <v>477900</v>
      </c>
      <c r="E30948" s="31">
        <v>19058</v>
      </c>
      <c r="F30948">
        <v>219</v>
      </c>
      <c r="G30948" s="31">
        <v>26</v>
      </c>
      <c r="H30948" s="31">
        <v>0</v>
      </c>
    </row>
    <row r="30949" spans="1:8">
      <c r="A30949" s="32">
        <v>44566</v>
      </c>
      <c r="B30949" s="1" t="s">
        <v>31</v>
      </c>
      <c r="C30949">
        <v>26939</v>
      </c>
      <c r="D30949">
        <v>741868</v>
      </c>
      <c r="E30949" s="31">
        <v>26656</v>
      </c>
      <c r="F30949">
        <v>209</v>
      </c>
      <c r="G30949" s="31">
        <v>63</v>
      </c>
      <c r="H30949" s="31">
        <v>0</v>
      </c>
    </row>
    <row r="30950" spans="1:8">
      <c r="A30950" s="32">
        <v>44566</v>
      </c>
      <c r="B30950" s="1" t="s">
        <v>32</v>
      </c>
      <c r="C30950">
        <v>106874</v>
      </c>
      <c r="D30950">
        <v>1535003</v>
      </c>
      <c r="E30950" s="31">
        <v>105556</v>
      </c>
      <c r="F30950">
        <v>1161</v>
      </c>
      <c r="G30950" s="31">
        <v>157</v>
      </c>
      <c r="H30950" s="31">
        <v>0</v>
      </c>
    </row>
    <row r="30951" spans="1:8">
      <c r="A30951" s="32">
        <v>44566</v>
      </c>
      <c r="B30951" s="1" t="s">
        <v>33</v>
      </c>
      <c r="C30951">
        <v>14828</v>
      </c>
      <c r="D30951">
        <v>273776</v>
      </c>
      <c r="E30951" s="31">
        <v>14983</v>
      </c>
      <c r="F30951">
        <v>163</v>
      </c>
      <c r="G30951" s="31">
        <v>10</v>
      </c>
      <c r="H30951" s="31">
        <v>0</v>
      </c>
    </row>
    <row r="30952" spans="1:8">
      <c r="A30952" s="32">
        <v>44566</v>
      </c>
      <c r="B30952" s="1" t="s">
        <v>34</v>
      </c>
      <c r="C30952">
        <v>12630</v>
      </c>
      <c r="D30952">
        <v>298867</v>
      </c>
      <c r="E30952" s="31">
        <v>12370</v>
      </c>
      <c r="F30952">
        <v>104</v>
      </c>
      <c r="G30952" s="31">
        <v>156</v>
      </c>
      <c r="H30952" s="31">
        <v>0</v>
      </c>
    </row>
    <row r="30953" spans="1:8">
      <c r="A30953" s="32">
        <v>44566</v>
      </c>
      <c r="B30953" s="1" t="s">
        <v>35</v>
      </c>
      <c r="C30953">
        <v>36370</v>
      </c>
      <c r="D30953">
        <v>477388</v>
      </c>
      <c r="E30953" s="31">
        <v>35784</v>
      </c>
      <c r="F30953">
        <v>292</v>
      </c>
      <c r="G30953" s="31">
        <v>202</v>
      </c>
      <c r="H30953" s="31">
        <v>11</v>
      </c>
    </row>
    <row r="30954" spans="1:8">
      <c r="A30954" s="32">
        <v>44566</v>
      </c>
      <c r="B30954" s="1" t="s">
        <v>36</v>
      </c>
      <c r="C30954">
        <v>204364</v>
      </c>
      <c r="D30954">
        <v>4287339</v>
      </c>
      <c r="E30954" s="31">
        <v>200467</v>
      </c>
      <c r="F30954">
        <v>3064</v>
      </c>
      <c r="G30954" s="31">
        <v>833</v>
      </c>
      <c r="H30954" s="31">
        <v>19</v>
      </c>
    </row>
    <row r="30955" spans="1:8">
      <c r="A30955" s="32">
        <v>44566</v>
      </c>
      <c r="B30955" s="1" t="s">
        <v>37</v>
      </c>
      <c r="C30955">
        <v>78952</v>
      </c>
      <c r="D30955">
        <v>874944</v>
      </c>
      <c r="E30955" s="31">
        <v>77415</v>
      </c>
      <c r="F30955">
        <v>1398</v>
      </c>
      <c r="G30955" s="31">
        <v>139</v>
      </c>
      <c r="H30955" s="31">
        <v>2</v>
      </c>
    </row>
    <row r="30956" spans="1:8">
      <c r="A30956" s="32">
        <v>44566</v>
      </c>
      <c r="B30956" s="1" t="s">
        <v>38</v>
      </c>
      <c r="C30956">
        <v>16052</v>
      </c>
      <c r="D30956">
        <v>286059</v>
      </c>
      <c r="E30956" s="31">
        <v>15794</v>
      </c>
      <c r="F30956">
        <v>149</v>
      </c>
      <c r="G30956" s="31">
        <v>109</v>
      </c>
      <c r="H30956" s="31">
        <v>0</v>
      </c>
    </row>
    <row r="30957" spans="1:8">
      <c r="A30957" s="32">
        <v>44566</v>
      </c>
      <c r="B30957" s="1" t="s">
        <v>39</v>
      </c>
      <c r="C30957">
        <v>5310</v>
      </c>
      <c r="D30957">
        <v>68711</v>
      </c>
      <c r="E30957" s="31">
        <v>5136</v>
      </c>
      <c r="F30957">
        <v>62</v>
      </c>
      <c r="G30957" s="31">
        <v>6</v>
      </c>
      <c r="H30957" s="31">
        <v>0</v>
      </c>
    </row>
    <row r="30958" spans="1:8">
      <c r="A30958" s="32">
        <v>44566</v>
      </c>
      <c r="B30958" s="1" t="s">
        <v>40</v>
      </c>
      <c r="C30958">
        <v>1673</v>
      </c>
      <c r="D30958">
        <v>172102</v>
      </c>
      <c r="E30958" s="31">
        <v>1639</v>
      </c>
      <c r="F30958">
        <v>5</v>
      </c>
      <c r="G30958" s="31">
        <v>4</v>
      </c>
      <c r="H30958" s="31">
        <v>0</v>
      </c>
    </row>
    <row r="30959" spans="1:8">
      <c r="A30959" s="32">
        <v>44566</v>
      </c>
      <c r="B30959" s="1" t="s">
        <v>41</v>
      </c>
      <c r="C30959">
        <v>1780</v>
      </c>
      <c r="D30959">
        <v>64047</v>
      </c>
      <c r="E30959" s="31">
        <v>1728</v>
      </c>
      <c r="F30959">
        <v>5</v>
      </c>
      <c r="G30959" s="31">
        <v>47</v>
      </c>
      <c r="H30959" s="31">
        <v>0</v>
      </c>
    </row>
    <row r="30960" spans="1:8">
      <c r="A30960" s="32">
        <v>44566</v>
      </c>
      <c r="B30960" s="1" t="s">
        <v>42</v>
      </c>
      <c r="C30960">
        <v>15579</v>
      </c>
      <c r="D30960">
        <v>310392</v>
      </c>
      <c r="E30960" s="31">
        <v>15417</v>
      </c>
      <c r="F30960">
        <v>136</v>
      </c>
      <c r="G30960" s="31">
        <v>2</v>
      </c>
      <c r="H30960" s="31">
        <v>0</v>
      </c>
    </row>
    <row r="30961" spans="1:8">
      <c r="A30961" s="32">
        <v>44566</v>
      </c>
      <c r="B30961" s="1" t="s">
        <v>43</v>
      </c>
      <c r="C30961">
        <v>22448</v>
      </c>
      <c r="D30961">
        <v>990011</v>
      </c>
      <c r="E30961" s="31">
        <v>21985</v>
      </c>
      <c r="F30961">
        <v>202</v>
      </c>
      <c r="G30961" s="31">
        <v>261</v>
      </c>
      <c r="H30961" s="31">
        <v>2</v>
      </c>
    </row>
    <row r="30962" spans="1:8">
      <c r="A30962" s="32">
        <v>44566</v>
      </c>
      <c r="B30962" s="1" t="s">
        <v>44</v>
      </c>
      <c r="C30962">
        <v>6124</v>
      </c>
      <c r="D30962">
        <v>222391</v>
      </c>
      <c r="E30962" s="31">
        <v>5724</v>
      </c>
      <c r="F30962">
        <v>93</v>
      </c>
      <c r="G30962" s="31">
        <v>307</v>
      </c>
      <c r="H30962" s="31">
        <v>0</v>
      </c>
    </row>
    <row r="30963" spans="1:8">
      <c r="A30963" s="32">
        <v>44566</v>
      </c>
      <c r="B30963" s="1" t="s">
        <v>45</v>
      </c>
      <c r="C30963">
        <v>3293</v>
      </c>
      <c r="D30963">
        <v>117955</v>
      </c>
      <c r="E30963" s="31">
        <v>3225</v>
      </c>
      <c r="F30963">
        <v>66</v>
      </c>
      <c r="G30963" s="31">
        <v>4</v>
      </c>
      <c r="H30963" s="31">
        <v>0</v>
      </c>
    </row>
    <row r="30964" spans="1:8">
      <c r="A30964" s="32">
        <v>44566</v>
      </c>
      <c r="B30964" s="1" t="s">
        <v>46</v>
      </c>
      <c r="C30964">
        <v>4719</v>
      </c>
      <c r="D30964">
        <v>146358</v>
      </c>
      <c r="E30964" s="31">
        <v>4666</v>
      </c>
      <c r="F30964">
        <v>38</v>
      </c>
      <c r="G30964" s="31">
        <v>14</v>
      </c>
      <c r="H30964" s="31">
        <v>0</v>
      </c>
    </row>
    <row r="30965" spans="1:8">
      <c r="A30965" s="32">
        <v>44566</v>
      </c>
      <c r="B30965" s="1" t="s">
        <v>47</v>
      </c>
      <c r="C30965">
        <v>5421</v>
      </c>
      <c r="D30965">
        <v>175114</v>
      </c>
      <c r="E30965" s="31">
        <v>5330</v>
      </c>
      <c r="F30965">
        <v>82</v>
      </c>
      <c r="G30965" s="31">
        <v>9</v>
      </c>
      <c r="H30965" s="31">
        <v>0</v>
      </c>
    </row>
    <row r="30966" spans="1:8">
      <c r="A30966" s="32">
        <v>44566</v>
      </c>
      <c r="B30966" s="1" t="s">
        <v>48</v>
      </c>
      <c r="C30966">
        <v>4177</v>
      </c>
      <c r="D30966">
        <v>112497</v>
      </c>
      <c r="E30966" s="31">
        <v>4134</v>
      </c>
      <c r="F30966">
        <v>33</v>
      </c>
      <c r="G30966" s="31">
        <v>10</v>
      </c>
      <c r="H30966" s="31">
        <v>0</v>
      </c>
    </row>
    <row r="30967" spans="1:8">
      <c r="A30967" s="32">
        <v>44566</v>
      </c>
      <c r="B30967" s="1" t="s">
        <v>49</v>
      </c>
      <c r="C30967">
        <v>74888</v>
      </c>
      <c r="D30967">
        <v>1451728</v>
      </c>
      <c r="E30967" s="31">
        <v>74122</v>
      </c>
      <c r="F30967">
        <v>627</v>
      </c>
      <c r="G30967" s="31">
        <v>93</v>
      </c>
      <c r="H30967" s="31">
        <v>3</v>
      </c>
    </row>
    <row r="30968" spans="1:8">
      <c r="A30968" s="32">
        <v>44566</v>
      </c>
      <c r="B30968" s="1" t="s">
        <v>50</v>
      </c>
      <c r="C30968">
        <v>5896</v>
      </c>
      <c r="D30968">
        <v>122457</v>
      </c>
      <c r="E30968" s="31">
        <v>5894</v>
      </c>
      <c r="F30968">
        <v>30</v>
      </c>
      <c r="G30968" s="31">
        <v>14</v>
      </c>
      <c r="H30968" s="31">
        <v>0</v>
      </c>
    </row>
    <row r="30969" spans="1:8">
      <c r="A30969" s="32">
        <v>44566</v>
      </c>
      <c r="B30969" s="1" t="s">
        <v>51</v>
      </c>
      <c r="C30969">
        <v>6149</v>
      </c>
      <c r="D30969">
        <v>205745</v>
      </c>
      <c r="E30969" s="31">
        <v>6047</v>
      </c>
      <c r="F30969">
        <v>73</v>
      </c>
      <c r="G30969" s="31">
        <v>30</v>
      </c>
      <c r="H30969" s="31">
        <v>0</v>
      </c>
    </row>
    <row r="30970" spans="1:8">
      <c r="A30970" s="32">
        <v>44566</v>
      </c>
      <c r="B30970" s="1" t="s">
        <v>52</v>
      </c>
      <c r="C30970">
        <v>14402</v>
      </c>
      <c r="D30970">
        <v>124976</v>
      </c>
      <c r="E30970" s="31">
        <v>14262</v>
      </c>
      <c r="F30970">
        <v>136</v>
      </c>
      <c r="G30970" s="31">
        <v>4</v>
      </c>
      <c r="H30970" s="31">
        <v>0</v>
      </c>
    </row>
    <row r="30971" spans="1:8">
      <c r="A30971" s="32">
        <v>44566</v>
      </c>
      <c r="B30971" s="1" t="s">
        <v>53</v>
      </c>
      <c r="C30971">
        <v>8191</v>
      </c>
      <c r="D30971">
        <v>309670</v>
      </c>
      <c r="E30971" s="31">
        <v>8103</v>
      </c>
      <c r="F30971">
        <v>84</v>
      </c>
      <c r="G30971" s="31">
        <v>4</v>
      </c>
      <c r="H30971" s="31">
        <v>0</v>
      </c>
    </row>
    <row r="30972" spans="1:8">
      <c r="A30972" s="32">
        <v>44566</v>
      </c>
      <c r="B30972" s="1" t="s">
        <v>54</v>
      </c>
      <c r="C30972">
        <v>6157</v>
      </c>
      <c r="D30972">
        <v>73175</v>
      </c>
      <c r="E30972" s="31">
        <v>6096</v>
      </c>
      <c r="F30972">
        <v>41</v>
      </c>
      <c r="G30972" s="31">
        <v>4</v>
      </c>
      <c r="H30972" s="31">
        <v>0</v>
      </c>
    </row>
    <row r="30973" spans="1:8">
      <c r="A30973" s="32">
        <v>44566</v>
      </c>
      <c r="B30973" s="1" t="s">
        <v>55</v>
      </c>
      <c r="C30973">
        <v>9152</v>
      </c>
      <c r="D30973">
        <v>177657</v>
      </c>
      <c r="E30973" s="31">
        <v>9054</v>
      </c>
      <c r="F30973">
        <v>66</v>
      </c>
      <c r="G30973" s="31">
        <v>13</v>
      </c>
      <c r="H30973" s="31">
        <v>0</v>
      </c>
    </row>
    <row r="30974" spans="1:8">
      <c r="A30974" s="32">
        <v>44566</v>
      </c>
      <c r="B30974" s="1" t="s">
        <v>56</v>
      </c>
      <c r="C30974">
        <v>51743</v>
      </c>
      <c r="D30974">
        <v>445219</v>
      </c>
      <c r="E30974" s="31">
        <v>50065</v>
      </c>
      <c r="F30974">
        <v>398</v>
      </c>
      <c r="G30974" s="31">
        <v>1285</v>
      </c>
      <c r="H30974" s="31">
        <v>19</v>
      </c>
    </row>
    <row r="30975" spans="1:8">
      <c r="A30975" s="32">
        <v>44567</v>
      </c>
      <c r="B30975" s="1" t="s">
        <v>7</v>
      </c>
      <c r="C30975">
        <v>61684</v>
      </c>
      <c r="D30975">
        <v>1286980</v>
      </c>
      <c r="E30975" s="31">
        <v>59959</v>
      </c>
      <c r="F30975">
        <v>1475</v>
      </c>
      <c r="G30975" s="31">
        <v>207</v>
      </c>
      <c r="H30975" s="31">
        <v>0</v>
      </c>
    </row>
    <row r="30976" spans="1:8">
      <c r="A30976" s="32">
        <v>44567</v>
      </c>
      <c r="B30976" s="1" t="s">
        <v>11</v>
      </c>
      <c r="C30976">
        <v>5919</v>
      </c>
      <c r="D30976">
        <v>106316</v>
      </c>
      <c r="E30976" s="31">
        <v>5864</v>
      </c>
      <c r="F30976">
        <v>38</v>
      </c>
      <c r="G30976" s="31">
        <v>17</v>
      </c>
      <c r="H30976" s="31">
        <v>0</v>
      </c>
    </row>
    <row r="30977" spans="1:8">
      <c r="A30977" s="32">
        <v>44567</v>
      </c>
      <c r="B30977" s="1" t="s">
        <v>12</v>
      </c>
      <c r="C30977">
        <v>3506</v>
      </c>
      <c r="D30977">
        <v>137541</v>
      </c>
      <c r="E30977" s="31">
        <v>3434</v>
      </c>
      <c r="F30977">
        <v>53</v>
      </c>
      <c r="G30977" s="31">
        <v>19</v>
      </c>
      <c r="H30977" s="31">
        <v>0</v>
      </c>
    </row>
    <row r="30978" spans="1:8">
      <c r="A30978" s="32">
        <v>44567</v>
      </c>
      <c r="B30978" s="1" t="s">
        <v>13</v>
      </c>
      <c r="C30978">
        <v>16318</v>
      </c>
      <c r="D30978">
        <v>269254</v>
      </c>
      <c r="E30978" s="31">
        <v>16171</v>
      </c>
      <c r="F30978">
        <v>118</v>
      </c>
      <c r="G30978" s="31">
        <v>23</v>
      </c>
      <c r="H30978" s="31">
        <v>0</v>
      </c>
    </row>
    <row r="30979" spans="1:8">
      <c r="A30979" s="32">
        <v>44567</v>
      </c>
      <c r="B30979" s="1" t="s">
        <v>14</v>
      </c>
      <c r="C30979">
        <v>1936</v>
      </c>
      <c r="D30979">
        <v>27692</v>
      </c>
      <c r="E30979" s="31">
        <v>1907</v>
      </c>
      <c r="F30979">
        <v>27</v>
      </c>
      <c r="G30979" s="31">
        <v>2</v>
      </c>
      <c r="H30979" s="31">
        <v>0</v>
      </c>
    </row>
    <row r="30980" spans="1:8">
      <c r="A30980" s="32">
        <v>44567</v>
      </c>
      <c r="B30980" s="1" t="s">
        <v>15</v>
      </c>
      <c r="C30980">
        <v>3624</v>
      </c>
      <c r="D30980">
        <v>116645</v>
      </c>
      <c r="E30980" s="31">
        <v>3550</v>
      </c>
      <c r="F30980">
        <v>56</v>
      </c>
      <c r="G30980" s="31">
        <v>18</v>
      </c>
      <c r="H30980" s="31">
        <v>0</v>
      </c>
    </row>
    <row r="30981" spans="1:8">
      <c r="A30981" s="32">
        <v>44567</v>
      </c>
      <c r="B30981" s="1" t="s">
        <v>16</v>
      </c>
      <c r="C30981">
        <v>9553</v>
      </c>
      <c r="D30981">
        <v>477832</v>
      </c>
      <c r="E30981" s="31">
        <v>9338</v>
      </c>
      <c r="F30981">
        <v>176</v>
      </c>
      <c r="G30981" s="31">
        <v>39</v>
      </c>
      <c r="H30981" s="31">
        <v>0</v>
      </c>
    </row>
    <row r="30982" spans="1:8">
      <c r="A30982" s="32">
        <v>44567</v>
      </c>
      <c r="B30982" s="1" t="s">
        <v>17</v>
      </c>
      <c r="C30982">
        <v>24554</v>
      </c>
      <c r="D30982">
        <v>40625</v>
      </c>
      <c r="E30982" s="31">
        <v>24265</v>
      </c>
      <c r="F30982">
        <v>220</v>
      </c>
      <c r="G30982" s="31">
        <v>69</v>
      </c>
      <c r="H30982" s="31">
        <v>0</v>
      </c>
    </row>
    <row r="30983" spans="1:8">
      <c r="A30983" s="32">
        <v>44567</v>
      </c>
      <c r="B30983" s="1" t="s">
        <v>18</v>
      </c>
      <c r="C30983">
        <v>15769</v>
      </c>
      <c r="D30983">
        <v>533160</v>
      </c>
      <c r="E30983" s="31">
        <v>15454</v>
      </c>
      <c r="F30983">
        <v>117</v>
      </c>
      <c r="G30983" s="31">
        <v>198</v>
      </c>
      <c r="H30983" s="31">
        <v>0</v>
      </c>
    </row>
    <row r="30984" spans="1:8">
      <c r="A30984" s="32">
        <v>44567</v>
      </c>
      <c r="B30984" s="1" t="s">
        <v>19</v>
      </c>
      <c r="C30984">
        <v>17512</v>
      </c>
      <c r="D30984">
        <v>361421</v>
      </c>
      <c r="E30984" s="31">
        <v>17141</v>
      </c>
      <c r="F30984">
        <v>177</v>
      </c>
      <c r="G30984" s="31">
        <v>194</v>
      </c>
      <c r="H30984" s="31">
        <v>1</v>
      </c>
    </row>
    <row r="30985" spans="1:8">
      <c r="A30985" s="32">
        <v>44567</v>
      </c>
      <c r="B30985" s="1" t="s">
        <v>20</v>
      </c>
      <c r="C30985">
        <v>116407</v>
      </c>
      <c r="D30985">
        <v>1671991</v>
      </c>
      <c r="E30985" s="31">
        <v>114959</v>
      </c>
      <c r="F30985">
        <v>1059</v>
      </c>
      <c r="G30985" s="31">
        <v>389</v>
      </c>
      <c r="H30985" s="31">
        <v>1</v>
      </c>
    </row>
    <row r="30986" spans="1:8">
      <c r="A30986" s="32">
        <v>44567</v>
      </c>
      <c r="B30986" s="1" t="s">
        <v>21</v>
      </c>
      <c r="C30986">
        <v>100959</v>
      </c>
      <c r="D30986">
        <v>1254504</v>
      </c>
      <c r="E30986" s="31">
        <v>99617</v>
      </c>
      <c r="F30986">
        <v>1028</v>
      </c>
      <c r="G30986" s="31">
        <v>203</v>
      </c>
      <c r="H30986" s="31">
        <v>1</v>
      </c>
    </row>
    <row r="30987" spans="1:8">
      <c r="A30987" s="32">
        <v>44567</v>
      </c>
      <c r="B30987" s="1" t="s">
        <v>22</v>
      </c>
      <c r="C30987">
        <v>384526</v>
      </c>
      <c r="D30987">
        <v>4238662</v>
      </c>
      <c r="E30987" s="31">
        <v>379524</v>
      </c>
      <c r="F30987">
        <v>3175</v>
      </c>
      <c r="G30987" s="31">
        <v>1827</v>
      </c>
      <c r="H30987" s="31">
        <v>3</v>
      </c>
    </row>
    <row r="30988" spans="1:8">
      <c r="A30988" s="32">
        <v>44567</v>
      </c>
      <c r="B30988" s="1" t="s">
        <v>23</v>
      </c>
      <c r="C30988">
        <v>170205</v>
      </c>
      <c r="D30988">
        <v>1864074</v>
      </c>
      <c r="E30988" s="31">
        <v>168436</v>
      </c>
      <c r="F30988">
        <v>1319</v>
      </c>
      <c r="G30988" s="31">
        <v>450</v>
      </c>
      <c r="H30988" s="31">
        <v>2</v>
      </c>
    </row>
    <row r="30989" spans="1:8">
      <c r="A30989" s="32">
        <v>44567</v>
      </c>
      <c r="B30989" s="1" t="s">
        <v>24</v>
      </c>
      <c r="C30989">
        <v>8309</v>
      </c>
      <c r="D30989">
        <v>334849</v>
      </c>
      <c r="E30989" s="31">
        <v>8138</v>
      </c>
      <c r="F30989">
        <v>63</v>
      </c>
      <c r="G30989" s="31">
        <v>108</v>
      </c>
      <c r="H30989" s="31">
        <v>0</v>
      </c>
    </row>
    <row r="30990" spans="1:8">
      <c r="A30990" s="32">
        <v>44567</v>
      </c>
      <c r="B30990" s="1" t="s">
        <v>25</v>
      </c>
      <c r="C30990">
        <v>4872</v>
      </c>
      <c r="D30990">
        <v>133826</v>
      </c>
      <c r="E30990" s="31">
        <v>4817</v>
      </c>
      <c r="F30990">
        <v>52</v>
      </c>
      <c r="G30990" s="31">
        <v>3</v>
      </c>
      <c r="H30990" s="31">
        <v>0</v>
      </c>
    </row>
    <row r="30991" spans="1:8">
      <c r="A30991" s="32">
        <v>44567</v>
      </c>
      <c r="B30991" s="1" t="s">
        <v>26</v>
      </c>
      <c r="C30991">
        <v>8072</v>
      </c>
      <c r="D30991">
        <v>216256</v>
      </c>
      <c r="E30991" s="31">
        <v>7853</v>
      </c>
      <c r="F30991">
        <v>137</v>
      </c>
      <c r="G30991" s="31">
        <v>60</v>
      </c>
      <c r="H30991" s="31">
        <v>0</v>
      </c>
    </row>
    <row r="30992" spans="1:8">
      <c r="A30992" s="32">
        <v>44567</v>
      </c>
      <c r="B30992" s="1" t="s">
        <v>27</v>
      </c>
      <c r="C30992">
        <v>3131</v>
      </c>
      <c r="D30992">
        <v>128078</v>
      </c>
      <c r="E30992" s="31">
        <v>3079</v>
      </c>
      <c r="F30992">
        <v>38</v>
      </c>
      <c r="G30992" s="31">
        <v>14</v>
      </c>
      <c r="H30992" s="31">
        <v>0</v>
      </c>
    </row>
    <row r="30993" spans="1:8">
      <c r="A30993" s="32">
        <v>44567</v>
      </c>
      <c r="B30993" s="1" t="s">
        <v>28</v>
      </c>
      <c r="C30993">
        <v>5177</v>
      </c>
      <c r="D30993">
        <v>135182</v>
      </c>
      <c r="E30993" s="31">
        <v>5132</v>
      </c>
      <c r="F30993">
        <v>29</v>
      </c>
      <c r="G30993" s="31">
        <v>16</v>
      </c>
      <c r="H30993" s="31">
        <v>0</v>
      </c>
    </row>
    <row r="30994" spans="1:8">
      <c r="A30994" s="32">
        <v>44567</v>
      </c>
      <c r="B30994" s="1" t="s">
        <v>29</v>
      </c>
      <c r="C30994">
        <v>9081</v>
      </c>
      <c r="D30994">
        <v>374321</v>
      </c>
      <c r="E30994" s="31">
        <v>8904</v>
      </c>
      <c r="F30994">
        <v>97</v>
      </c>
      <c r="G30994" s="31">
        <v>125</v>
      </c>
      <c r="H30994" s="31">
        <v>0</v>
      </c>
    </row>
    <row r="30995" spans="1:8">
      <c r="A30995" s="32">
        <v>44567</v>
      </c>
      <c r="B30995" s="1" t="s">
        <v>30</v>
      </c>
      <c r="C30995">
        <v>19370</v>
      </c>
      <c r="D30995">
        <v>479521</v>
      </c>
      <c r="E30995" s="31">
        <v>19058</v>
      </c>
      <c r="F30995">
        <v>219</v>
      </c>
      <c r="G30995" s="31">
        <v>66</v>
      </c>
      <c r="H30995" s="31">
        <v>0</v>
      </c>
    </row>
    <row r="30996" spans="1:8">
      <c r="A30996" s="32">
        <v>44567</v>
      </c>
      <c r="B30996" s="1" t="s">
        <v>31</v>
      </c>
      <c r="C30996">
        <v>26971</v>
      </c>
      <c r="D30996">
        <v>741868</v>
      </c>
      <c r="E30996" s="31">
        <v>26644</v>
      </c>
      <c r="F30996">
        <v>209</v>
      </c>
      <c r="G30996" s="31">
        <v>99</v>
      </c>
      <c r="H30996" s="31">
        <v>0</v>
      </c>
    </row>
    <row r="30997" spans="1:8">
      <c r="A30997" s="32">
        <v>44567</v>
      </c>
      <c r="B30997" s="1" t="s">
        <v>32</v>
      </c>
      <c r="C30997">
        <v>106945</v>
      </c>
      <c r="D30997">
        <v>1536976</v>
      </c>
      <c r="E30997" s="31">
        <v>105561</v>
      </c>
      <c r="F30997">
        <v>1161</v>
      </c>
      <c r="G30997" s="31">
        <v>223</v>
      </c>
      <c r="H30997" s="31">
        <v>1</v>
      </c>
    </row>
    <row r="30998" spans="1:8">
      <c r="A30998" s="32">
        <v>44567</v>
      </c>
      <c r="B30998" s="1" t="s">
        <v>33</v>
      </c>
      <c r="C30998">
        <v>14837</v>
      </c>
      <c r="D30998">
        <v>273776</v>
      </c>
      <c r="E30998" s="31">
        <v>14983</v>
      </c>
      <c r="F30998">
        <v>163</v>
      </c>
      <c r="G30998" s="31">
        <v>19</v>
      </c>
      <c r="H30998" s="31">
        <v>0</v>
      </c>
    </row>
    <row r="30999" spans="1:8">
      <c r="A30999" s="32">
        <v>44567</v>
      </c>
      <c r="B30999" s="1" t="s">
        <v>34</v>
      </c>
      <c r="C30999">
        <v>12706</v>
      </c>
      <c r="D30999">
        <v>299098</v>
      </c>
      <c r="E30999" s="31">
        <v>12374</v>
      </c>
      <c r="F30999">
        <v>104</v>
      </c>
      <c r="G30999" s="31">
        <v>228</v>
      </c>
      <c r="H30999" s="31">
        <v>0</v>
      </c>
    </row>
    <row r="31000" spans="1:8">
      <c r="A31000" s="32">
        <v>44567</v>
      </c>
      <c r="B31000" s="1" t="s">
        <v>35</v>
      </c>
      <c r="C31000">
        <v>36490</v>
      </c>
      <c r="D31000">
        <v>478914</v>
      </c>
      <c r="E31000" s="31">
        <v>35795</v>
      </c>
      <c r="F31000">
        <v>292</v>
      </c>
      <c r="G31000" s="31">
        <v>282</v>
      </c>
      <c r="H31000" s="31">
        <v>12</v>
      </c>
    </row>
    <row r="31001" spans="1:8">
      <c r="A31001" s="32">
        <v>44567</v>
      </c>
      <c r="B31001" s="1" t="s">
        <v>36</v>
      </c>
      <c r="C31001">
        <v>204869</v>
      </c>
      <c r="D31001">
        <v>4296897</v>
      </c>
      <c r="E31001" s="31">
        <v>200572</v>
      </c>
      <c r="F31001">
        <v>3064</v>
      </c>
      <c r="G31001" s="31">
        <v>1233</v>
      </c>
      <c r="H31001" s="31">
        <v>46</v>
      </c>
    </row>
    <row r="31002" spans="1:8">
      <c r="A31002" s="32">
        <v>44567</v>
      </c>
      <c r="B31002" s="1" t="s">
        <v>37</v>
      </c>
      <c r="C31002">
        <v>79011</v>
      </c>
      <c r="D31002">
        <v>876309</v>
      </c>
      <c r="E31002" s="31">
        <v>77426</v>
      </c>
      <c r="F31002">
        <v>1398</v>
      </c>
      <c r="G31002" s="31">
        <v>187</v>
      </c>
      <c r="H31002" s="31">
        <v>2</v>
      </c>
    </row>
    <row r="31003" spans="1:8">
      <c r="A31003" s="32">
        <v>44567</v>
      </c>
      <c r="B31003" s="1" t="s">
        <v>38</v>
      </c>
      <c r="C31003">
        <v>16118</v>
      </c>
      <c r="D31003">
        <v>286954</v>
      </c>
      <c r="E31003" s="31">
        <v>15794</v>
      </c>
      <c r="F31003">
        <v>149</v>
      </c>
      <c r="G31003" s="31">
        <v>175</v>
      </c>
      <c r="H31003" s="31">
        <v>0</v>
      </c>
    </row>
    <row r="31004" spans="1:8">
      <c r="A31004" s="32">
        <v>44567</v>
      </c>
      <c r="B31004" s="1" t="s">
        <v>39</v>
      </c>
      <c r="C31004">
        <v>5323</v>
      </c>
      <c r="D31004">
        <v>68784</v>
      </c>
      <c r="E31004" s="31">
        <v>5136</v>
      </c>
      <c r="F31004">
        <v>62</v>
      </c>
      <c r="G31004" s="31">
        <v>19</v>
      </c>
      <c r="H31004" s="31">
        <v>0</v>
      </c>
    </row>
    <row r="31005" spans="1:8">
      <c r="A31005" s="32">
        <v>44567</v>
      </c>
      <c r="B31005" s="1" t="s">
        <v>40</v>
      </c>
      <c r="C31005">
        <v>1676</v>
      </c>
      <c r="D31005">
        <v>172972</v>
      </c>
      <c r="E31005" s="31">
        <v>1639</v>
      </c>
      <c r="F31005">
        <v>5</v>
      </c>
      <c r="G31005" s="31">
        <v>7</v>
      </c>
      <c r="H31005" s="31">
        <v>0</v>
      </c>
    </row>
    <row r="31006" spans="1:8">
      <c r="A31006" s="32">
        <v>44567</v>
      </c>
      <c r="B31006" s="1" t="s">
        <v>41</v>
      </c>
      <c r="C31006">
        <v>1800</v>
      </c>
      <c r="D31006">
        <v>64047</v>
      </c>
      <c r="E31006" s="31">
        <v>1728</v>
      </c>
      <c r="F31006">
        <v>5</v>
      </c>
      <c r="G31006" s="31">
        <v>67</v>
      </c>
      <c r="H31006" s="31">
        <v>0</v>
      </c>
    </row>
    <row r="31007" spans="1:8">
      <c r="A31007" s="32">
        <v>44567</v>
      </c>
      <c r="B31007" s="1" t="s">
        <v>42</v>
      </c>
      <c r="C31007">
        <v>15609</v>
      </c>
      <c r="D31007">
        <v>310392</v>
      </c>
      <c r="E31007" s="31">
        <v>15417</v>
      </c>
      <c r="F31007">
        <v>136</v>
      </c>
      <c r="G31007" s="31">
        <v>2</v>
      </c>
      <c r="H31007" s="31">
        <v>0</v>
      </c>
    </row>
    <row r="31008" spans="1:8">
      <c r="A31008" s="32">
        <v>44567</v>
      </c>
      <c r="B31008" s="1" t="s">
        <v>43</v>
      </c>
      <c r="C31008">
        <v>22586</v>
      </c>
      <c r="D31008">
        <v>990011</v>
      </c>
      <c r="E31008" s="31">
        <v>21982</v>
      </c>
      <c r="F31008">
        <v>202</v>
      </c>
      <c r="G31008" s="31">
        <v>402</v>
      </c>
      <c r="H31008" s="31">
        <v>1</v>
      </c>
    </row>
    <row r="31009" spans="1:8">
      <c r="A31009" s="32">
        <v>44567</v>
      </c>
      <c r="B31009" s="1" t="s">
        <v>44</v>
      </c>
      <c r="C31009">
        <v>6305</v>
      </c>
      <c r="D31009">
        <v>222391</v>
      </c>
      <c r="E31009" s="31">
        <v>5755</v>
      </c>
      <c r="F31009">
        <v>93</v>
      </c>
      <c r="G31009" s="31">
        <v>457</v>
      </c>
      <c r="H31009" s="31">
        <v>0</v>
      </c>
    </row>
    <row r="31010" spans="1:8">
      <c r="A31010" s="32">
        <v>44567</v>
      </c>
      <c r="B31010" s="1" t="s">
        <v>45</v>
      </c>
      <c r="C31010">
        <v>3300</v>
      </c>
      <c r="D31010">
        <v>118301</v>
      </c>
      <c r="E31010" s="31">
        <v>3225</v>
      </c>
      <c r="F31010">
        <v>66</v>
      </c>
      <c r="G31010" s="31">
        <v>11</v>
      </c>
      <c r="H31010" s="31">
        <v>0</v>
      </c>
    </row>
    <row r="31011" spans="1:8">
      <c r="A31011" s="32">
        <v>44567</v>
      </c>
      <c r="B31011" s="1" t="s">
        <v>46</v>
      </c>
      <c r="C31011">
        <v>4735</v>
      </c>
      <c r="D31011">
        <v>147062</v>
      </c>
      <c r="E31011" s="31">
        <v>4666</v>
      </c>
      <c r="F31011">
        <v>38</v>
      </c>
      <c r="G31011" s="31">
        <v>30</v>
      </c>
      <c r="H31011" s="31">
        <v>0</v>
      </c>
    </row>
    <row r="31012" spans="1:8">
      <c r="A31012" s="32">
        <v>44567</v>
      </c>
      <c r="B31012" s="1" t="s">
        <v>47</v>
      </c>
      <c r="C31012">
        <v>5427</v>
      </c>
      <c r="D31012">
        <v>175138</v>
      </c>
      <c r="E31012" s="31">
        <v>5330</v>
      </c>
      <c r="F31012">
        <v>82</v>
      </c>
      <c r="G31012" s="31">
        <v>15</v>
      </c>
      <c r="H31012" s="31">
        <v>0</v>
      </c>
    </row>
    <row r="31013" spans="1:8">
      <c r="A31013" s="32">
        <v>44567</v>
      </c>
      <c r="B31013" s="1" t="s">
        <v>48</v>
      </c>
      <c r="C31013">
        <v>4182</v>
      </c>
      <c r="D31013">
        <v>112524</v>
      </c>
      <c r="E31013" s="31">
        <v>4134</v>
      </c>
      <c r="F31013">
        <v>33</v>
      </c>
      <c r="G31013" s="31">
        <v>15</v>
      </c>
      <c r="H31013" s="31">
        <v>0</v>
      </c>
    </row>
    <row r="31014" spans="1:8">
      <c r="A31014" s="32">
        <v>44567</v>
      </c>
      <c r="B31014" s="1" t="s">
        <v>49</v>
      </c>
      <c r="C31014">
        <v>74968</v>
      </c>
      <c r="D31014">
        <v>1456388</v>
      </c>
      <c r="E31014" s="31">
        <v>74139</v>
      </c>
      <c r="F31014">
        <v>627</v>
      </c>
      <c r="G31014" s="31">
        <v>122</v>
      </c>
      <c r="H31014" s="31">
        <v>3</v>
      </c>
    </row>
    <row r="31015" spans="1:8">
      <c r="A31015" s="32">
        <v>44567</v>
      </c>
      <c r="B31015" s="1" t="s">
        <v>50</v>
      </c>
      <c r="C31015">
        <v>5914</v>
      </c>
      <c r="D31015">
        <v>122965</v>
      </c>
      <c r="E31015" s="31">
        <v>5894</v>
      </c>
      <c r="F31015">
        <v>30</v>
      </c>
      <c r="G31015" s="31">
        <v>24</v>
      </c>
      <c r="H31015" s="31">
        <v>0</v>
      </c>
    </row>
    <row r="31016" spans="1:8">
      <c r="A31016" s="32">
        <v>44567</v>
      </c>
      <c r="B31016" s="1" t="s">
        <v>51</v>
      </c>
      <c r="C31016">
        <v>6159</v>
      </c>
      <c r="D31016">
        <v>206513</v>
      </c>
      <c r="E31016" s="31">
        <v>6050</v>
      </c>
      <c r="F31016">
        <v>73</v>
      </c>
      <c r="G31016" s="31">
        <v>37</v>
      </c>
      <c r="H31016" s="31">
        <v>0</v>
      </c>
    </row>
    <row r="31017" spans="1:8">
      <c r="A31017" s="32">
        <v>44567</v>
      </c>
      <c r="B31017" s="1" t="s">
        <v>52</v>
      </c>
      <c r="C31017">
        <v>14426</v>
      </c>
      <c r="D31017">
        <v>125009</v>
      </c>
      <c r="E31017" s="31">
        <v>14277</v>
      </c>
      <c r="F31017">
        <v>136</v>
      </c>
      <c r="G31017" s="31">
        <v>13</v>
      </c>
      <c r="H31017" s="31">
        <v>0</v>
      </c>
    </row>
    <row r="31018" spans="1:8">
      <c r="A31018" s="32">
        <v>44567</v>
      </c>
      <c r="B31018" s="1" t="s">
        <v>53</v>
      </c>
      <c r="C31018">
        <v>8199</v>
      </c>
      <c r="D31018">
        <v>311437</v>
      </c>
      <c r="E31018" s="31">
        <v>8103</v>
      </c>
      <c r="F31018">
        <v>84</v>
      </c>
      <c r="G31018" s="31">
        <v>12</v>
      </c>
      <c r="H31018" s="31">
        <v>0</v>
      </c>
    </row>
    <row r="31019" spans="1:8">
      <c r="A31019" s="32">
        <v>44567</v>
      </c>
      <c r="B31019" s="1" t="s">
        <v>54</v>
      </c>
      <c r="C31019">
        <v>6163</v>
      </c>
      <c r="D31019">
        <v>73177</v>
      </c>
      <c r="E31019" s="31">
        <v>6096</v>
      </c>
      <c r="F31019">
        <v>41</v>
      </c>
      <c r="G31019" s="31">
        <v>10</v>
      </c>
      <c r="H31019" s="31">
        <v>0</v>
      </c>
    </row>
    <row r="31020" spans="1:8">
      <c r="A31020" s="32">
        <v>44567</v>
      </c>
      <c r="B31020" s="1" t="s">
        <v>55</v>
      </c>
      <c r="C31020">
        <v>9213</v>
      </c>
      <c r="D31020">
        <v>177955</v>
      </c>
      <c r="E31020" s="31">
        <v>9054</v>
      </c>
      <c r="F31020">
        <v>66</v>
      </c>
      <c r="G31020" s="31">
        <v>32</v>
      </c>
      <c r="H31020" s="31">
        <v>0</v>
      </c>
    </row>
    <row r="31021" spans="1:8">
      <c r="A31021" s="32">
        <v>44567</v>
      </c>
      <c r="B31021" s="1" t="s">
        <v>56</v>
      </c>
      <c r="C31021">
        <v>52724</v>
      </c>
      <c r="D31021">
        <v>447584</v>
      </c>
      <c r="E31021" s="31">
        <v>50079</v>
      </c>
      <c r="F31021">
        <v>398</v>
      </c>
      <c r="G31021" s="31">
        <v>2252</v>
      </c>
      <c r="H31021" s="31">
        <v>18</v>
      </c>
    </row>
    <row r="31022" spans="1:8">
      <c r="A31022" s="32">
        <v>44568</v>
      </c>
      <c r="B31022" s="1" t="s">
        <v>7</v>
      </c>
      <c r="C31022">
        <v>61778</v>
      </c>
      <c r="D31022">
        <v>1290668</v>
      </c>
      <c r="E31022" s="31">
        <v>59983</v>
      </c>
      <c r="F31022">
        <v>1475</v>
      </c>
      <c r="G31022" s="31">
        <v>250</v>
      </c>
      <c r="H31022" s="31">
        <v>0</v>
      </c>
    </row>
    <row r="31023" spans="1:8">
      <c r="A31023" s="32">
        <v>44568</v>
      </c>
      <c r="B31023" s="1" t="s">
        <v>11</v>
      </c>
      <c r="C31023">
        <v>5928</v>
      </c>
      <c r="D31023">
        <v>106651</v>
      </c>
      <c r="E31023" s="31">
        <v>5864</v>
      </c>
      <c r="F31023">
        <v>38</v>
      </c>
      <c r="G31023" s="31">
        <v>26</v>
      </c>
      <c r="H31023" s="31">
        <v>0</v>
      </c>
    </row>
    <row r="31024" spans="1:8">
      <c r="A31024" s="32">
        <v>44568</v>
      </c>
      <c r="B31024" s="1" t="s">
        <v>12</v>
      </c>
      <c r="C31024">
        <v>3514</v>
      </c>
      <c r="D31024">
        <v>137923</v>
      </c>
      <c r="E31024" s="31">
        <v>3434</v>
      </c>
      <c r="F31024">
        <v>53</v>
      </c>
      <c r="G31024" s="31">
        <v>27</v>
      </c>
      <c r="H31024" s="31">
        <v>0</v>
      </c>
    </row>
    <row r="31025" spans="1:8">
      <c r="A31025" s="32">
        <v>44568</v>
      </c>
      <c r="B31025" s="1" t="s">
        <v>13</v>
      </c>
      <c r="C31025">
        <v>16325</v>
      </c>
      <c r="D31025">
        <v>269710</v>
      </c>
      <c r="E31025" s="31">
        <v>16171</v>
      </c>
      <c r="F31025">
        <v>118</v>
      </c>
      <c r="G31025" s="31">
        <v>30</v>
      </c>
      <c r="H31025" s="31">
        <v>0</v>
      </c>
    </row>
    <row r="31026" spans="1:8">
      <c r="A31026" s="32">
        <v>44568</v>
      </c>
      <c r="B31026" s="1" t="s">
        <v>14</v>
      </c>
      <c r="C31026">
        <v>1936</v>
      </c>
      <c r="D31026">
        <v>27703</v>
      </c>
      <c r="E31026" s="31">
        <v>1907</v>
      </c>
      <c r="F31026">
        <v>27</v>
      </c>
      <c r="G31026" s="31">
        <v>2</v>
      </c>
      <c r="H31026" s="31">
        <v>0</v>
      </c>
    </row>
    <row r="31027" spans="1:8">
      <c r="A31027" s="32">
        <v>44568</v>
      </c>
      <c r="B31027" s="1" t="s">
        <v>15</v>
      </c>
      <c r="C31027">
        <v>3627</v>
      </c>
      <c r="D31027">
        <v>116841</v>
      </c>
      <c r="E31027" s="31">
        <v>3550</v>
      </c>
      <c r="F31027">
        <v>56</v>
      </c>
      <c r="G31027" s="31">
        <v>21</v>
      </c>
      <c r="H31027" s="31">
        <v>0</v>
      </c>
    </row>
    <row r="31028" spans="1:8">
      <c r="A31028" s="32">
        <v>44568</v>
      </c>
      <c r="B31028" s="1" t="s">
        <v>16</v>
      </c>
      <c r="C31028">
        <v>9575</v>
      </c>
      <c r="D31028">
        <v>479148</v>
      </c>
      <c r="E31028" s="31">
        <v>9342</v>
      </c>
      <c r="F31028">
        <v>176</v>
      </c>
      <c r="G31028" s="31">
        <v>57</v>
      </c>
      <c r="H31028" s="31">
        <v>0</v>
      </c>
    </row>
    <row r="31029" spans="1:8">
      <c r="A31029" s="32">
        <v>44568</v>
      </c>
      <c r="B31029" s="1" t="s">
        <v>17</v>
      </c>
      <c r="C31029">
        <v>24612</v>
      </c>
      <c r="D31029">
        <v>40625</v>
      </c>
      <c r="E31029" s="31">
        <v>24269</v>
      </c>
      <c r="F31029">
        <v>220</v>
      </c>
      <c r="G31029" s="31">
        <v>123</v>
      </c>
      <c r="H31029" s="31">
        <v>0</v>
      </c>
    </row>
    <row r="31030" spans="1:8">
      <c r="A31030" s="32">
        <v>44568</v>
      </c>
      <c r="B31030" s="1" t="s">
        <v>18</v>
      </c>
      <c r="C31030">
        <v>15821</v>
      </c>
      <c r="D31030">
        <v>534472</v>
      </c>
      <c r="E31030" s="31">
        <v>15472</v>
      </c>
      <c r="F31030">
        <v>117</v>
      </c>
      <c r="G31030" s="31">
        <v>232</v>
      </c>
      <c r="H31030" s="31">
        <v>0</v>
      </c>
    </row>
    <row r="31031" spans="1:8">
      <c r="A31031" s="32">
        <v>44568</v>
      </c>
      <c r="B31031" s="1" t="s">
        <v>19</v>
      </c>
      <c r="C31031">
        <v>17599</v>
      </c>
      <c r="D31031">
        <v>362913</v>
      </c>
      <c r="E31031" s="31">
        <v>17171</v>
      </c>
      <c r="F31031">
        <v>178</v>
      </c>
      <c r="G31031" s="31">
        <v>250</v>
      </c>
      <c r="H31031" s="31">
        <v>1</v>
      </c>
    </row>
    <row r="31032" spans="1:8">
      <c r="A31032" s="32">
        <v>44568</v>
      </c>
      <c r="B31032" s="1" t="s">
        <v>20</v>
      </c>
      <c r="C31032">
        <v>116621</v>
      </c>
      <c r="D31032">
        <v>1676706</v>
      </c>
      <c r="E31032" s="31">
        <v>114962</v>
      </c>
      <c r="F31032">
        <v>1059</v>
      </c>
      <c r="G31032" s="31">
        <v>600</v>
      </c>
      <c r="H31032" s="31">
        <v>1</v>
      </c>
    </row>
    <row r="31033" spans="1:8">
      <c r="A31033" s="32">
        <v>44568</v>
      </c>
      <c r="B31033" s="1" t="s">
        <v>21</v>
      </c>
      <c r="C31033">
        <v>101130</v>
      </c>
      <c r="D31033">
        <v>1256823</v>
      </c>
      <c r="E31033" s="31">
        <v>99628</v>
      </c>
      <c r="F31033">
        <v>1028</v>
      </c>
      <c r="G31033" s="31">
        <v>303</v>
      </c>
      <c r="H31033" s="31">
        <v>1</v>
      </c>
    </row>
    <row r="31034" spans="1:8">
      <c r="A31034" s="32">
        <v>44568</v>
      </c>
      <c r="B31034" s="1" t="s">
        <v>22</v>
      </c>
      <c r="C31034">
        <v>385448</v>
      </c>
      <c r="D31034">
        <v>4252189</v>
      </c>
      <c r="E31034" s="31">
        <v>379625</v>
      </c>
      <c r="F31034">
        <v>3175</v>
      </c>
      <c r="G31034" s="31">
        <v>2648</v>
      </c>
      <c r="H31034" s="31">
        <v>3</v>
      </c>
    </row>
    <row r="31035" spans="1:8">
      <c r="A31035" s="32">
        <v>44568</v>
      </c>
      <c r="B31035" s="1" t="s">
        <v>23</v>
      </c>
      <c r="C31035">
        <v>170456</v>
      </c>
      <c r="D31035">
        <v>1868605</v>
      </c>
      <c r="E31035" s="31">
        <v>168474</v>
      </c>
      <c r="F31035">
        <v>1319</v>
      </c>
      <c r="G31035" s="31">
        <v>663</v>
      </c>
      <c r="H31035" s="31">
        <v>2</v>
      </c>
    </row>
    <row r="31036" spans="1:8">
      <c r="A31036" s="32">
        <v>44568</v>
      </c>
      <c r="B31036" s="1" t="s">
        <v>24</v>
      </c>
      <c r="C31036">
        <v>8379</v>
      </c>
      <c r="D31036">
        <v>336380</v>
      </c>
      <c r="E31036" s="31">
        <v>8140</v>
      </c>
      <c r="F31036">
        <v>63</v>
      </c>
      <c r="G31036" s="31">
        <v>176</v>
      </c>
      <c r="H31036" s="31">
        <v>0</v>
      </c>
    </row>
    <row r="31037" spans="1:8">
      <c r="A31037" s="32">
        <v>44568</v>
      </c>
      <c r="B31037" s="1" t="s">
        <v>25</v>
      </c>
      <c r="C31037">
        <v>4885</v>
      </c>
      <c r="D31037">
        <v>134217</v>
      </c>
      <c r="E31037" s="31">
        <v>4817</v>
      </c>
      <c r="F31037">
        <v>52</v>
      </c>
      <c r="G31037" s="31">
        <v>16</v>
      </c>
      <c r="H31037" s="31">
        <v>0</v>
      </c>
    </row>
    <row r="31038" spans="1:8">
      <c r="A31038" s="32">
        <v>44568</v>
      </c>
      <c r="B31038" s="1" t="s">
        <v>26</v>
      </c>
      <c r="C31038">
        <v>8084</v>
      </c>
      <c r="D31038">
        <v>216855</v>
      </c>
      <c r="E31038" s="31">
        <v>7859</v>
      </c>
      <c r="F31038">
        <v>137</v>
      </c>
      <c r="G31038" s="31">
        <v>66</v>
      </c>
      <c r="H31038" s="31">
        <v>0</v>
      </c>
    </row>
    <row r="31039" spans="1:8">
      <c r="A31039" s="32">
        <v>44568</v>
      </c>
      <c r="B31039" s="1" t="s">
        <v>27</v>
      </c>
      <c r="C31039">
        <v>3149</v>
      </c>
      <c r="D31039">
        <v>128423</v>
      </c>
      <c r="E31039" s="31">
        <v>3079</v>
      </c>
      <c r="F31039">
        <v>38</v>
      </c>
      <c r="G31039" s="31">
        <v>32</v>
      </c>
      <c r="H31039" s="31">
        <v>0</v>
      </c>
    </row>
    <row r="31040" spans="1:8">
      <c r="A31040" s="32">
        <v>44568</v>
      </c>
      <c r="B31040" s="1" t="s">
        <v>28</v>
      </c>
      <c r="C31040">
        <v>5205</v>
      </c>
      <c r="D31040">
        <v>138818</v>
      </c>
      <c r="E31040" s="31">
        <v>5134</v>
      </c>
      <c r="F31040">
        <v>29</v>
      </c>
      <c r="G31040" s="31">
        <v>42</v>
      </c>
      <c r="H31040" s="31">
        <v>0</v>
      </c>
    </row>
    <row r="31041" spans="1:8">
      <c r="A31041" s="32">
        <v>44568</v>
      </c>
      <c r="B31041" s="1" t="s">
        <v>29</v>
      </c>
      <c r="C31041">
        <v>9126</v>
      </c>
      <c r="D31041">
        <v>375306</v>
      </c>
      <c r="E31041" s="31">
        <v>8908</v>
      </c>
      <c r="F31041">
        <v>97</v>
      </c>
      <c r="G31041" s="31">
        <v>163</v>
      </c>
      <c r="H31041" s="31">
        <v>1</v>
      </c>
    </row>
    <row r="31042" spans="1:8">
      <c r="A31042" s="32">
        <v>44568</v>
      </c>
      <c r="B31042" s="1" t="s">
        <v>30</v>
      </c>
      <c r="C31042">
        <v>19425</v>
      </c>
      <c r="D31042">
        <v>480819</v>
      </c>
      <c r="E31042" s="31">
        <v>19058</v>
      </c>
      <c r="F31042">
        <v>219</v>
      </c>
      <c r="G31042" s="31">
        <v>93</v>
      </c>
      <c r="H31042" s="31">
        <v>0</v>
      </c>
    </row>
    <row r="31043" spans="1:8">
      <c r="A31043" s="32">
        <v>44568</v>
      </c>
      <c r="B31043" s="1" t="s">
        <v>31</v>
      </c>
      <c r="C31043">
        <v>27047</v>
      </c>
      <c r="D31043">
        <v>741868</v>
      </c>
      <c r="E31043" s="31">
        <v>26598</v>
      </c>
      <c r="F31043">
        <v>209</v>
      </c>
      <c r="G31043" s="31">
        <v>187</v>
      </c>
      <c r="H31043" s="31">
        <v>0</v>
      </c>
    </row>
    <row r="31044" spans="1:8">
      <c r="A31044" s="32">
        <v>44568</v>
      </c>
      <c r="B31044" s="1" t="s">
        <v>32</v>
      </c>
      <c r="C31044">
        <v>107098</v>
      </c>
      <c r="D31044">
        <v>1538543</v>
      </c>
      <c r="E31044" s="31">
        <v>105564</v>
      </c>
      <c r="F31044">
        <v>1161</v>
      </c>
      <c r="G31044" s="31">
        <v>373</v>
      </c>
      <c r="H31044" s="31">
        <v>1</v>
      </c>
    </row>
    <row r="31045" spans="1:8">
      <c r="A31045" s="32">
        <v>44568</v>
      </c>
      <c r="B31045" s="1" t="s">
        <v>33</v>
      </c>
      <c r="C31045">
        <v>14858</v>
      </c>
      <c r="D31045">
        <v>276023</v>
      </c>
      <c r="E31045" s="31">
        <v>14983</v>
      </c>
      <c r="F31045">
        <v>163</v>
      </c>
      <c r="G31045" s="31">
        <v>40</v>
      </c>
      <c r="H31045" s="31">
        <v>0</v>
      </c>
    </row>
    <row r="31046" spans="1:8">
      <c r="A31046" s="32">
        <v>44568</v>
      </c>
      <c r="B31046" s="1" t="s">
        <v>34</v>
      </c>
      <c r="C31046">
        <v>12775</v>
      </c>
      <c r="D31046">
        <v>299470</v>
      </c>
      <c r="E31046" s="31">
        <v>12380</v>
      </c>
      <c r="F31046">
        <v>104</v>
      </c>
      <c r="G31046" s="31">
        <v>291</v>
      </c>
      <c r="H31046" s="31">
        <v>0</v>
      </c>
    </row>
    <row r="31047" spans="1:8">
      <c r="A31047" s="32">
        <v>44568</v>
      </c>
      <c r="B31047" s="1" t="s">
        <v>35</v>
      </c>
      <c r="C31047">
        <v>36650</v>
      </c>
      <c r="D31047">
        <v>480646</v>
      </c>
      <c r="E31047" s="31">
        <v>35818</v>
      </c>
      <c r="F31047">
        <v>292</v>
      </c>
      <c r="G31047" s="31">
        <v>380</v>
      </c>
      <c r="H31047" s="31">
        <v>12</v>
      </c>
    </row>
    <row r="31048" spans="1:8">
      <c r="A31048" s="32">
        <v>44568</v>
      </c>
      <c r="B31048" s="1" t="s">
        <v>36</v>
      </c>
      <c r="C31048">
        <v>205545</v>
      </c>
      <c r="D31048">
        <v>4305940</v>
      </c>
      <c r="E31048" s="31">
        <v>200649</v>
      </c>
      <c r="F31048">
        <v>3064</v>
      </c>
      <c r="G31048" s="31">
        <v>1832</v>
      </c>
      <c r="H31048" s="31">
        <v>46</v>
      </c>
    </row>
    <row r="31049" spans="1:8">
      <c r="A31049" s="32">
        <v>44568</v>
      </c>
      <c r="B31049" s="1" t="s">
        <v>37</v>
      </c>
      <c r="C31049">
        <v>79116</v>
      </c>
      <c r="D31049">
        <v>878960</v>
      </c>
      <c r="E31049" s="31">
        <v>77455</v>
      </c>
      <c r="F31049">
        <v>1398</v>
      </c>
      <c r="G31049" s="31">
        <v>263</v>
      </c>
      <c r="H31049" s="31">
        <v>2</v>
      </c>
    </row>
    <row r="31050" spans="1:8">
      <c r="A31050" s="32">
        <v>44568</v>
      </c>
      <c r="B31050" s="1" t="s">
        <v>38</v>
      </c>
      <c r="C31050">
        <v>16185</v>
      </c>
      <c r="D31050">
        <v>287960</v>
      </c>
      <c r="E31050" s="31">
        <v>15799</v>
      </c>
      <c r="F31050">
        <v>149</v>
      </c>
      <c r="G31050" s="31">
        <v>237</v>
      </c>
      <c r="H31050" s="31">
        <v>0</v>
      </c>
    </row>
    <row r="31051" spans="1:8">
      <c r="A31051" s="32">
        <v>44568</v>
      </c>
      <c r="B31051" s="1" t="s">
        <v>39</v>
      </c>
      <c r="C31051">
        <v>5327</v>
      </c>
      <c r="D31051">
        <v>68927</v>
      </c>
      <c r="E31051" s="31">
        <v>5136</v>
      </c>
      <c r="F31051">
        <v>62</v>
      </c>
      <c r="G31051" s="31">
        <v>23</v>
      </c>
      <c r="H31051" s="31">
        <v>0</v>
      </c>
    </row>
    <row r="31052" spans="1:8">
      <c r="A31052" s="32">
        <v>44568</v>
      </c>
      <c r="B31052" s="1" t="s">
        <v>40</v>
      </c>
      <c r="C31052">
        <v>1700</v>
      </c>
      <c r="D31052">
        <v>173552</v>
      </c>
      <c r="E31052" s="31">
        <v>1639</v>
      </c>
      <c r="F31052">
        <v>5</v>
      </c>
      <c r="G31052" s="31">
        <v>31</v>
      </c>
      <c r="H31052" s="31">
        <v>0</v>
      </c>
    </row>
    <row r="31053" spans="1:8">
      <c r="A31053" s="32">
        <v>44568</v>
      </c>
      <c r="B31053" s="1" t="s">
        <v>41</v>
      </c>
      <c r="C31053">
        <v>1822</v>
      </c>
      <c r="D31053">
        <v>66059</v>
      </c>
      <c r="E31053" s="31">
        <v>1735</v>
      </c>
      <c r="F31053">
        <v>5</v>
      </c>
      <c r="G31053" s="31">
        <v>82</v>
      </c>
      <c r="H31053" s="31">
        <v>0</v>
      </c>
    </row>
    <row r="31054" spans="1:8">
      <c r="A31054" s="32">
        <v>44568</v>
      </c>
      <c r="B31054" s="1" t="s">
        <v>42</v>
      </c>
      <c r="C31054">
        <v>15653</v>
      </c>
      <c r="D31054">
        <v>310392</v>
      </c>
      <c r="E31054" s="31">
        <v>15421</v>
      </c>
      <c r="F31054">
        <v>136</v>
      </c>
      <c r="G31054" s="31">
        <v>17</v>
      </c>
      <c r="H31054" s="31">
        <v>0</v>
      </c>
    </row>
    <row r="31055" spans="1:8">
      <c r="A31055" s="32">
        <v>44568</v>
      </c>
      <c r="B31055" s="1" t="s">
        <v>43</v>
      </c>
      <c r="C31055">
        <v>22858</v>
      </c>
      <c r="D31055">
        <v>1010378</v>
      </c>
      <c r="E31055" s="31">
        <v>21983</v>
      </c>
      <c r="F31055">
        <v>203</v>
      </c>
      <c r="G31055" s="31">
        <v>672</v>
      </c>
      <c r="H31055" s="31">
        <v>1</v>
      </c>
    </row>
    <row r="31056" spans="1:8">
      <c r="A31056" s="32">
        <v>44568</v>
      </c>
      <c r="B31056" s="1" t="s">
        <v>44</v>
      </c>
      <c r="C31056">
        <v>6485</v>
      </c>
      <c r="D31056">
        <v>222391</v>
      </c>
      <c r="E31056" s="31">
        <v>5734</v>
      </c>
      <c r="F31056">
        <v>93</v>
      </c>
      <c r="G31056" s="31">
        <v>658</v>
      </c>
      <c r="H31056" s="31">
        <v>1</v>
      </c>
    </row>
    <row r="31057" spans="1:8">
      <c r="A31057" s="32">
        <v>44568</v>
      </c>
      <c r="B31057" s="1" t="s">
        <v>45</v>
      </c>
      <c r="C31057">
        <v>3308</v>
      </c>
      <c r="D31057">
        <v>118508</v>
      </c>
      <c r="E31057" s="31">
        <v>3225</v>
      </c>
      <c r="F31057">
        <v>66</v>
      </c>
      <c r="G31057" s="31">
        <v>18</v>
      </c>
      <c r="H31057" s="31">
        <v>0</v>
      </c>
    </row>
    <row r="31058" spans="1:8">
      <c r="A31058" s="32">
        <v>44568</v>
      </c>
      <c r="B31058" s="1" t="s">
        <v>46</v>
      </c>
      <c r="C31058">
        <v>4760</v>
      </c>
      <c r="D31058">
        <v>147551</v>
      </c>
      <c r="E31058" s="31">
        <v>4667</v>
      </c>
      <c r="F31058">
        <v>38</v>
      </c>
      <c r="G31058" s="31">
        <v>54</v>
      </c>
      <c r="H31058" s="31">
        <v>0</v>
      </c>
    </row>
    <row r="31059" spans="1:8">
      <c r="A31059" s="32">
        <v>44568</v>
      </c>
      <c r="B31059" s="1" t="s">
        <v>47</v>
      </c>
      <c r="C31059">
        <v>5451</v>
      </c>
      <c r="D31059">
        <v>176633</v>
      </c>
      <c r="E31059" s="31">
        <v>5330</v>
      </c>
      <c r="F31059">
        <v>82</v>
      </c>
      <c r="G31059" s="31">
        <v>39</v>
      </c>
      <c r="H31059" s="31">
        <v>0</v>
      </c>
    </row>
    <row r="31060" spans="1:8">
      <c r="A31060" s="32">
        <v>44568</v>
      </c>
      <c r="B31060" s="1" t="s">
        <v>48</v>
      </c>
      <c r="C31060">
        <v>4186</v>
      </c>
      <c r="D31060">
        <v>112542</v>
      </c>
      <c r="E31060" s="31">
        <v>4134</v>
      </c>
      <c r="F31060">
        <v>33</v>
      </c>
      <c r="G31060" s="31">
        <v>19</v>
      </c>
      <c r="H31060" s="31">
        <v>0</v>
      </c>
    </row>
    <row r="31061" spans="1:8">
      <c r="A31061" s="32">
        <v>44568</v>
      </c>
      <c r="B31061" s="1" t="s">
        <v>49</v>
      </c>
      <c r="C31061">
        <v>75103</v>
      </c>
      <c r="D31061">
        <v>1460850</v>
      </c>
      <c r="E31061" s="31">
        <v>74142</v>
      </c>
      <c r="F31061">
        <v>627</v>
      </c>
      <c r="G31061" s="31">
        <v>199</v>
      </c>
      <c r="H31061" s="31">
        <v>3</v>
      </c>
    </row>
    <row r="31062" spans="1:8">
      <c r="A31062" s="32">
        <v>44568</v>
      </c>
      <c r="B31062" s="1" t="s">
        <v>50</v>
      </c>
      <c r="C31062">
        <v>5950</v>
      </c>
      <c r="D31062">
        <v>123464</v>
      </c>
      <c r="E31062" s="31">
        <v>5894</v>
      </c>
      <c r="F31062">
        <v>30</v>
      </c>
      <c r="G31062" s="31">
        <v>37</v>
      </c>
      <c r="H31062" s="31">
        <v>0</v>
      </c>
    </row>
    <row r="31063" spans="1:8">
      <c r="A31063" s="32">
        <v>44568</v>
      </c>
      <c r="B31063" s="1" t="s">
        <v>51</v>
      </c>
      <c r="C31063">
        <v>6188</v>
      </c>
      <c r="D31063">
        <v>206998</v>
      </c>
      <c r="E31063" s="31">
        <v>6052</v>
      </c>
      <c r="F31063">
        <v>73</v>
      </c>
      <c r="G31063" s="31">
        <v>64</v>
      </c>
      <c r="H31063" s="31">
        <v>0</v>
      </c>
    </row>
    <row r="31064" spans="1:8">
      <c r="A31064" s="32">
        <v>44568</v>
      </c>
      <c r="B31064" s="1" t="s">
        <v>52</v>
      </c>
      <c r="C31064">
        <v>14457</v>
      </c>
      <c r="D31064">
        <v>125110</v>
      </c>
      <c r="E31064" s="31">
        <v>14287</v>
      </c>
      <c r="F31064">
        <v>136</v>
      </c>
      <c r="G31064" s="31">
        <v>34</v>
      </c>
      <c r="H31064" s="31">
        <v>0</v>
      </c>
    </row>
    <row r="31065" spans="1:8">
      <c r="A31065" s="32">
        <v>44568</v>
      </c>
      <c r="B31065" s="1" t="s">
        <v>53</v>
      </c>
      <c r="C31065">
        <v>8215</v>
      </c>
      <c r="D31065">
        <v>312759</v>
      </c>
      <c r="E31065" s="31">
        <v>8103</v>
      </c>
      <c r="F31065">
        <v>84</v>
      </c>
      <c r="G31065" s="31">
        <v>28</v>
      </c>
      <c r="H31065" s="31">
        <v>0</v>
      </c>
    </row>
    <row r="31066" spans="1:8">
      <c r="A31066" s="32">
        <v>44568</v>
      </c>
      <c r="B31066" s="1" t="s">
        <v>54</v>
      </c>
      <c r="C31066">
        <v>6163</v>
      </c>
      <c r="D31066">
        <v>73188</v>
      </c>
      <c r="E31066" s="31">
        <v>6096</v>
      </c>
      <c r="F31066">
        <v>41</v>
      </c>
      <c r="G31066" s="31">
        <v>10</v>
      </c>
      <c r="H31066" s="31">
        <v>0</v>
      </c>
    </row>
    <row r="31067" spans="1:8">
      <c r="A31067" s="32">
        <v>44568</v>
      </c>
      <c r="B31067" s="1" t="s">
        <v>55</v>
      </c>
      <c r="C31067">
        <v>9323</v>
      </c>
      <c r="D31067">
        <v>178789</v>
      </c>
      <c r="E31067" s="31">
        <v>9055</v>
      </c>
      <c r="F31067">
        <v>66</v>
      </c>
      <c r="G31067" s="31">
        <v>92</v>
      </c>
      <c r="H31067" s="31">
        <v>0</v>
      </c>
    </row>
    <row r="31068" spans="1:8">
      <c r="A31068" s="32">
        <v>44568</v>
      </c>
      <c r="B31068" s="1" t="s">
        <v>56</v>
      </c>
      <c r="C31068">
        <v>54138</v>
      </c>
      <c r="D31068">
        <v>450643</v>
      </c>
      <c r="E31068" s="31">
        <v>50095</v>
      </c>
      <c r="F31068">
        <v>398</v>
      </c>
      <c r="G31068" s="31">
        <v>3649</v>
      </c>
      <c r="H31068" s="31">
        <v>14</v>
      </c>
    </row>
    <row r="31069" spans="1:8">
      <c r="A31069" s="32">
        <v>44569</v>
      </c>
      <c r="B31069" s="1" t="s">
        <v>7</v>
      </c>
      <c r="C31069">
        <v>61910</v>
      </c>
      <c r="D31069">
        <v>1294019</v>
      </c>
      <c r="E31069" s="31">
        <v>60008</v>
      </c>
      <c r="F31069">
        <v>1475</v>
      </c>
      <c r="G31069" s="31">
        <v>320</v>
      </c>
      <c r="H31069" s="31">
        <v>0</v>
      </c>
    </row>
    <row r="31070" spans="1:8">
      <c r="A31070" s="32">
        <v>44569</v>
      </c>
      <c r="B31070" s="1" t="s">
        <v>11</v>
      </c>
      <c r="C31070">
        <v>5940</v>
      </c>
      <c r="D31070">
        <v>106781</v>
      </c>
      <c r="E31070" s="31">
        <v>5864</v>
      </c>
      <c r="F31070">
        <v>38</v>
      </c>
      <c r="G31070" s="31">
        <v>38</v>
      </c>
      <c r="H31070" s="31">
        <v>0</v>
      </c>
    </row>
    <row r="31071" spans="1:8">
      <c r="A31071" s="32">
        <v>44569</v>
      </c>
      <c r="B31071" s="1" t="s">
        <v>12</v>
      </c>
      <c r="C31071">
        <v>3524</v>
      </c>
      <c r="D31071">
        <v>138371</v>
      </c>
      <c r="E31071" s="31">
        <v>3434</v>
      </c>
      <c r="F31071">
        <v>53</v>
      </c>
      <c r="G31071" s="31">
        <v>37</v>
      </c>
      <c r="H31071" s="31">
        <v>0</v>
      </c>
    </row>
    <row r="31072" spans="1:8">
      <c r="A31072" s="32">
        <v>44569</v>
      </c>
      <c r="B31072" s="1" t="s">
        <v>13</v>
      </c>
      <c r="C31072">
        <v>16356</v>
      </c>
      <c r="D31072">
        <v>270337</v>
      </c>
      <c r="E31072" s="31">
        <v>16173</v>
      </c>
      <c r="F31072">
        <v>118</v>
      </c>
      <c r="G31072" s="31">
        <v>42</v>
      </c>
      <c r="H31072" s="31">
        <v>0</v>
      </c>
    </row>
    <row r="31073" spans="1:8">
      <c r="A31073" s="32">
        <v>44569</v>
      </c>
      <c r="B31073" s="1" t="s">
        <v>14</v>
      </c>
      <c r="C31073">
        <v>1937</v>
      </c>
      <c r="D31073">
        <v>27703</v>
      </c>
      <c r="E31073" s="31">
        <v>1907</v>
      </c>
      <c r="F31073">
        <v>27</v>
      </c>
      <c r="G31073" s="31">
        <v>3</v>
      </c>
      <c r="H31073" s="31">
        <v>0</v>
      </c>
    </row>
    <row r="31074" spans="1:8">
      <c r="A31074" s="32">
        <v>44569</v>
      </c>
      <c r="B31074" s="1" t="s">
        <v>15</v>
      </c>
      <c r="C31074">
        <v>3637</v>
      </c>
      <c r="D31074">
        <v>116841</v>
      </c>
      <c r="E31074" s="31">
        <v>3551</v>
      </c>
      <c r="F31074">
        <v>56</v>
      </c>
      <c r="G31074" s="31">
        <v>30</v>
      </c>
      <c r="H31074" s="31">
        <v>0</v>
      </c>
    </row>
    <row r="31075" spans="1:8">
      <c r="A31075" s="32">
        <v>44569</v>
      </c>
      <c r="B31075" s="1" t="s">
        <v>16</v>
      </c>
      <c r="C31075">
        <v>9604</v>
      </c>
      <c r="D31075">
        <v>479148</v>
      </c>
      <c r="E31075" s="31">
        <v>9345</v>
      </c>
      <c r="F31075">
        <v>176</v>
      </c>
      <c r="G31075" s="31">
        <v>83</v>
      </c>
      <c r="H31075" s="31">
        <v>0</v>
      </c>
    </row>
    <row r="31076" spans="1:8">
      <c r="A31076" s="32">
        <v>44569</v>
      </c>
      <c r="B31076" s="1" t="s">
        <v>17</v>
      </c>
      <c r="C31076">
        <v>24713</v>
      </c>
      <c r="D31076">
        <v>40625</v>
      </c>
      <c r="E31076" s="31">
        <v>24269</v>
      </c>
      <c r="F31076">
        <v>220</v>
      </c>
      <c r="G31076" s="31">
        <v>224</v>
      </c>
      <c r="H31076" s="31">
        <v>0</v>
      </c>
    </row>
    <row r="31077" spans="1:8">
      <c r="A31077" s="32">
        <v>44569</v>
      </c>
      <c r="B31077" s="1" t="s">
        <v>18</v>
      </c>
      <c r="C31077">
        <v>15890</v>
      </c>
      <c r="D31077">
        <v>535298</v>
      </c>
      <c r="E31077" s="31">
        <v>15482</v>
      </c>
      <c r="F31077">
        <v>117</v>
      </c>
      <c r="G31077" s="31">
        <v>291</v>
      </c>
      <c r="H31077" s="31">
        <v>0</v>
      </c>
    </row>
    <row r="31078" spans="1:8">
      <c r="A31078" s="32">
        <v>44569</v>
      </c>
      <c r="B31078" s="1" t="s">
        <v>19</v>
      </c>
      <c r="C31078">
        <v>17693</v>
      </c>
      <c r="D31078">
        <v>362913</v>
      </c>
      <c r="E31078" s="31">
        <v>17194</v>
      </c>
      <c r="F31078">
        <v>178</v>
      </c>
      <c r="G31078" s="31">
        <v>321</v>
      </c>
      <c r="H31078" s="31">
        <v>1</v>
      </c>
    </row>
    <row r="31079" spans="1:8">
      <c r="A31079" s="32">
        <v>44569</v>
      </c>
      <c r="B31079" s="1" t="s">
        <v>20</v>
      </c>
      <c r="C31079">
        <v>116953</v>
      </c>
      <c r="D31079">
        <v>1680208</v>
      </c>
      <c r="E31079" s="31">
        <v>114977</v>
      </c>
      <c r="F31079">
        <v>1059</v>
      </c>
      <c r="G31079" s="31">
        <v>917</v>
      </c>
      <c r="H31079" s="31">
        <v>1</v>
      </c>
    </row>
    <row r="31080" spans="1:8">
      <c r="A31080" s="32">
        <v>44569</v>
      </c>
      <c r="B31080" s="1" t="s">
        <v>21</v>
      </c>
      <c r="C31080">
        <v>101368</v>
      </c>
      <c r="D31080">
        <v>1261657</v>
      </c>
      <c r="E31080" s="31">
        <v>99641</v>
      </c>
      <c r="F31080">
        <v>1028</v>
      </c>
      <c r="G31080" s="31">
        <v>461</v>
      </c>
      <c r="H31080" s="31">
        <v>0</v>
      </c>
    </row>
    <row r="31081" spans="1:8">
      <c r="A31081" s="32">
        <v>44569</v>
      </c>
      <c r="B31081" s="1" t="s">
        <v>22</v>
      </c>
      <c r="C31081">
        <v>386672</v>
      </c>
      <c r="D31081">
        <v>4261890</v>
      </c>
      <c r="E31081" s="31">
        <v>379683</v>
      </c>
      <c r="F31081">
        <v>3175</v>
      </c>
      <c r="G31081" s="31">
        <v>3814</v>
      </c>
      <c r="H31081" s="31">
        <v>4</v>
      </c>
    </row>
    <row r="31082" spans="1:8">
      <c r="A31082" s="32">
        <v>44569</v>
      </c>
      <c r="B31082" s="1" t="s">
        <v>23</v>
      </c>
      <c r="C31082">
        <v>170810</v>
      </c>
      <c r="D31082">
        <v>1868605</v>
      </c>
      <c r="E31082" s="31">
        <v>168479</v>
      </c>
      <c r="F31082">
        <v>1319</v>
      </c>
      <c r="G31082" s="31">
        <v>1012</v>
      </c>
      <c r="H31082" s="31">
        <v>1</v>
      </c>
    </row>
    <row r="31083" spans="1:8">
      <c r="A31083" s="32">
        <v>44569</v>
      </c>
      <c r="B31083" s="1" t="s">
        <v>24</v>
      </c>
      <c r="C31083">
        <v>8481</v>
      </c>
      <c r="D31083">
        <v>336649</v>
      </c>
      <c r="E31083" s="31">
        <v>8146</v>
      </c>
      <c r="F31083">
        <v>63</v>
      </c>
      <c r="G31083" s="31">
        <v>272</v>
      </c>
      <c r="H31083" s="31">
        <v>0</v>
      </c>
    </row>
    <row r="31084" spans="1:8">
      <c r="A31084" s="32">
        <v>44569</v>
      </c>
      <c r="B31084" s="1" t="s">
        <v>25</v>
      </c>
      <c r="C31084">
        <v>4901</v>
      </c>
      <c r="D31084">
        <v>134217</v>
      </c>
      <c r="E31084" s="31">
        <v>4817</v>
      </c>
      <c r="F31084">
        <v>52</v>
      </c>
      <c r="G31084" s="31">
        <v>32</v>
      </c>
      <c r="H31084" s="31">
        <v>0</v>
      </c>
    </row>
    <row r="31085" spans="1:8">
      <c r="A31085" s="32">
        <v>44569</v>
      </c>
      <c r="B31085" s="1" t="s">
        <v>26</v>
      </c>
      <c r="C31085">
        <v>8100</v>
      </c>
      <c r="D31085">
        <v>216975</v>
      </c>
      <c r="E31085" s="31">
        <v>7866</v>
      </c>
      <c r="F31085">
        <v>138</v>
      </c>
      <c r="G31085" s="31">
        <v>74</v>
      </c>
      <c r="H31085" s="31">
        <v>0</v>
      </c>
    </row>
    <row r="31086" spans="1:8">
      <c r="A31086" s="32">
        <v>44569</v>
      </c>
      <c r="B31086" s="1" t="s">
        <v>27</v>
      </c>
      <c r="C31086">
        <v>3177</v>
      </c>
      <c r="D31086">
        <v>128836</v>
      </c>
      <c r="E31086" s="31">
        <v>3079</v>
      </c>
      <c r="F31086">
        <v>38</v>
      </c>
      <c r="G31086" s="31">
        <v>60</v>
      </c>
      <c r="H31086" s="31">
        <v>0</v>
      </c>
    </row>
    <row r="31087" spans="1:8">
      <c r="A31087" s="32">
        <v>44569</v>
      </c>
      <c r="B31087" s="1" t="s">
        <v>28</v>
      </c>
      <c r="C31087">
        <v>5205</v>
      </c>
      <c r="D31087">
        <v>138818</v>
      </c>
      <c r="E31087" s="31">
        <v>5134</v>
      </c>
      <c r="F31087">
        <v>29</v>
      </c>
      <c r="G31087" s="31">
        <v>42</v>
      </c>
      <c r="H31087" s="31">
        <v>0</v>
      </c>
    </row>
    <row r="31088" spans="1:8">
      <c r="A31088" s="32">
        <v>44569</v>
      </c>
      <c r="B31088" s="1" t="s">
        <v>29</v>
      </c>
      <c r="C31088">
        <v>9237</v>
      </c>
      <c r="D31088">
        <v>375306</v>
      </c>
      <c r="E31088" s="31">
        <v>8916</v>
      </c>
      <c r="F31088">
        <v>97</v>
      </c>
      <c r="G31088" s="31">
        <v>235</v>
      </c>
      <c r="H31088" s="31">
        <v>1</v>
      </c>
    </row>
    <row r="31089" spans="1:8">
      <c r="A31089" s="32">
        <v>44569</v>
      </c>
      <c r="B31089" s="1" t="s">
        <v>30</v>
      </c>
      <c r="C31089">
        <v>19499</v>
      </c>
      <c r="D31089">
        <v>482298</v>
      </c>
      <c r="E31089" s="31">
        <v>19060</v>
      </c>
      <c r="F31089">
        <v>219</v>
      </c>
      <c r="G31089" s="31">
        <v>146</v>
      </c>
      <c r="H31089" s="31">
        <v>0</v>
      </c>
    </row>
    <row r="31090" spans="1:8">
      <c r="A31090" s="32">
        <v>44569</v>
      </c>
      <c r="B31090" s="1" t="s">
        <v>31</v>
      </c>
      <c r="C31090">
        <v>27173</v>
      </c>
      <c r="D31090">
        <v>741868</v>
      </c>
      <c r="E31090" s="31">
        <v>26598</v>
      </c>
      <c r="F31090">
        <v>209</v>
      </c>
      <c r="G31090" s="31">
        <v>322</v>
      </c>
      <c r="H31090" s="31">
        <v>0</v>
      </c>
    </row>
    <row r="31091" spans="1:8">
      <c r="A31091" s="32">
        <v>44569</v>
      </c>
      <c r="B31091" s="1" t="s">
        <v>32</v>
      </c>
      <c r="C31091">
        <v>107287</v>
      </c>
      <c r="D31091">
        <v>1538543</v>
      </c>
      <c r="E31091" s="31">
        <v>105573</v>
      </c>
      <c r="F31091">
        <v>1161</v>
      </c>
      <c r="G31091" s="31">
        <v>553</v>
      </c>
      <c r="H31091" s="31">
        <v>1</v>
      </c>
    </row>
    <row r="31092" spans="1:8">
      <c r="A31092" s="32">
        <v>44569</v>
      </c>
      <c r="B31092" s="1" t="s">
        <v>33</v>
      </c>
      <c r="C31092">
        <v>14884</v>
      </c>
      <c r="D31092">
        <v>276023</v>
      </c>
      <c r="E31092" s="31">
        <v>14983</v>
      </c>
      <c r="F31092">
        <v>163</v>
      </c>
      <c r="G31092" s="31">
        <v>67</v>
      </c>
      <c r="H31092" s="31">
        <v>0</v>
      </c>
    </row>
    <row r="31093" spans="1:8">
      <c r="A31093" s="32">
        <v>44569</v>
      </c>
      <c r="B31093" s="1" t="s">
        <v>34</v>
      </c>
      <c r="C31093">
        <v>12857</v>
      </c>
      <c r="D31093">
        <v>300437</v>
      </c>
      <c r="E31093" s="31">
        <v>12386</v>
      </c>
      <c r="F31093">
        <v>104</v>
      </c>
      <c r="G31093" s="31">
        <v>367</v>
      </c>
      <c r="H31093" s="31">
        <v>0</v>
      </c>
    </row>
    <row r="31094" spans="1:8">
      <c r="A31094" s="32">
        <v>44569</v>
      </c>
      <c r="B31094" s="1" t="s">
        <v>35</v>
      </c>
      <c r="C31094">
        <v>36819</v>
      </c>
      <c r="D31094">
        <v>482116</v>
      </c>
      <c r="E31094" s="31">
        <v>35861</v>
      </c>
      <c r="F31094">
        <v>292</v>
      </c>
      <c r="G31094" s="31">
        <v>497</v>
      </c>
      <c r="H31094" s="31">
        <v>10</v>
      </c>
    </row>
    <row r="31095" spans="1:8">
      <c r="A31095" s="32">
        <v>44569</v>
      </c>
      <c r="B31095" s="1" t="s">
        <v>36</v>
      </c>
      <c r="C31095">
        <v>206431</v>
      </c>
      <c r="D31095">
        <v>4318024</v>
      </c>
      <c r="E31095" s="31">
        <v>200703</v>
      </c>
      <c r="F31095">
        <v>3065</v>
      </c>
      <c r="G31095" s="31">
        <v>2663</v>
      </c>
      <c r="H31095" s="31">
        <v>47</v>
      </c>
    </row>
    <row r="31096" spans="1:8">
      <c r="A31096" s="32">
        <v>44569</v>
      </c>
      <c r="B31096" s="1" t="s">
        <v>37</v>
      </c>
      <c r="C31096">
        <v>79260</v>
      </c>
      <c r="D31096">
        <v>881505</v>
      </c>
      <c r="E31096" s="31">
        <v>77481</v>
      </c>
      <c r="F31096">
        <v>1398</v>
      </c>
      <c r="G31096" s="31">
        <v>381</v>
      </c>
      <c r="H31096" s="31">
        <v>2</v>
      </c>
    </row>
    <row r="31097" spans="1:8">
      <c r="A31097" s="32">
        <v>44569</v>
      </c>
      <c r="B31097" s="1" t="s">
        <v>38</v>
      </c>
      <c r="C31097">
        <v>16270</v>
      </c>
      <c r="D31097">
        <v>287960</v>
      </c>
      <c r="E31097" s="31">
        <v>15801</v>
      </c>
      <c r="F31097">
        <v>149</v>
      </c>
      <c r="G31097" s="31">
        <v>320</v>
      </c>
      <c r="H31097" s="31">
        <v>0</v>
      </c>
    </row>
    <row r="31098" spans="1:8">
      <c r="A31098" s="32">
        <v>44569</v>
      </c>
      <c r="B31098" s="1" t="s">
        <v>39</v>
      </c>
      <c r="C31098">
        <v>5335</v>
      </c>
      <c r="D31098">
        <v>69034</v>
      </c>
      <c r="E31098" s="31">
        <v>5137</v>
      </c>
      <c r="F31098">
        <v>62</v>
      </c>
      <c r="G31098" s="31">
        <v>29</v>
      </c>
      <c r="H31098" s="31">
        <v>0</v>
      </c>
    </row>
    <row r="31099" spans="1:8">
      <c r="A31099" s="32">
        <v>44569</v>
      </c>
      <c r="B31099" s="1" t="s">
        <v>40</v>
      </c>
      <c r="C31099">
        <v>1715</v>
      </c>
      <c r="D31099">
        <v>174333</v>
      </c>
      <c r="E31099" s="31">
        <v>1639</v>
      </c>
      <c r="F31099">
        <v>5</v>
      </c>
      <c r="G31099" s="31">
        <v>46</v>
      </c>
      <c r="H31099" s="31">
        <v>0</v>
      </c>
    </row>
    <row r="31100" spans="1:8">
      <c r="A31100" s="32">
        <v>44569</v>
      </c>
      <c r="B31100" s="1" t="s">
        <v>41</v>
      </c>
      <c r="C31100">
        <v>1862</v>
      </c>
      <c r="D31100">
        <v>66059</v>
      </c>
      <c r="E31100" s="31">
        <v>1737</v>
      </c>
      <c r="F31100">
        <v>5</v>
      </c>
      <c r="G31100" s="31">
        <v>120</v>
      </c>
      <c r="H31100" s="31">
        <v>0</v>
      </c>
    </row>
    <row r="31101" spans="1:8">
      <c r="A31101" s="32">
        <v>44569</v>
      </c>
      <c r="B31101" s="1" t="s">
        <v>42</v>
      </c>
      <c r="C31101">
        <v>15720</v>
      </c>
      <c r="D31101">
        <v>310392</v>
      </c>
      <c r="E31101" s="31">
        <v>15421</v>
      </c>
      <c r="F31101">
        <v>136</v>
      </c>
      <c r="G31101" s="31">
        <v>17</v>
      </c>
      <c r="H31101" s="31">
        <v>0</v>
      </c>
    </row>
    <row r="31102" spans="1:8">
      <c r="A31102" s="32">
        <v>44569</v>
      </c>
      <c r="B31102" s="1" t="s">
        <v>43</v>
      </c>
      <c r="C31102">
        <v>23287</v>
      </c>
      <c r="D31102">
        <v>1010378</v>
      </c>
      <c r="E31102" s="31">
        <v>21991</v>
      </c>
      <c r="F31102">
        <v>203</v>
      </c>
      <c r="G31102" s="31">
        <v>1093</v>
      </c>
      <c r="H31102" s="31">
        <v>1</v>
      </c>
    </row>
    <row r="31103" spans="1:8">
      <c r="A31103" s="32">
        <v>44569</v>
      </c>
      <c r="B31103" s="1" t="s">
        <v>44</v>
      </c>
      <c r="C31103">
        <v>6639</v>
      </c>
      <c r="D31103">
        <v>222391</v>
      </c>
      <c r="E31103" s="31">
        <v>5753</v>
      </c>
      <c r="F31103">
        <v>93</v>
      </c>
      <c r="G31103" s="31">
        <v>793</v>
      </c>
      <c r="H31103" s="31">
        <v>1</v>
      </c>
    </row>
    <row r="31104" spans="1:8">
      <c r="A31104" s="32">
        <v>44569</v>
      </c>
      <c r="B31104" s="1" t="s">
        <v>45</v>
      </c>
      <c r="C31104">
        <v>3317</v>
      </c>
      <c r="D31104">
        <v>118914</v>
      </c>
      <c r="E31104" s="31">
        <v>3225</v>
      </c>
      <c r="F31104">
        <v>66</v>
      </c>
      <c r="G31104" s="31">
        <v>27</v>
      </c>
      <c r="H31104" s="31">
        <v>0</v>
      </c>
    </row>
    <row r="31105" spans="1:8">
      <c r="A31105" s="32">
        <v>44569</v>
      </c>
      <c r="B31105" s="1" t="s">
        <v>46</v>
      </c>
      <c r="C31105">
        <v>4782</v>
      </c>
      <c r="D31105">
        <v>148047</v>
      </c>
      <c r="E31105" s="31">
        <v>4668</v>
      </c>
      <c r="F31105">
        <v>38</v>
      </c>
      <c r="G31105" s="31">
        <v>75</v>
      </c>
      <c r="H31105" s="31">
        <v>0</v>
      </c>
    </row>
    <row r="31106" spans="1:8">
      <c r="A31106" s="32">
        <v>44569</v>
      </c>
      <c r="B31106" s="1" t="s">
        <v>47</v>
      </c>
      <c r="C31106">
        <v>5489</v>
      </c>
      <c r="D31106">
        <v>176780</v>
      </c>
      <c r="E31106" s="31">
        <v>5330</v>
      </c>
      <c r="F31106">
        <v>82</v>
      </c>
      <c r="G31106" s="31">
        <v>77</v>
      </c>
      <c r="H31106" s="31">
        <v>0</v>
      </c>
    </row>
    <row r="31107" spans="1:8">
      <c r="A31107" s="32">
        <v>44569</v>
      </c>
      <c r="B31107" s="1" t="s">
        <v>48</v>
      </c>
      <c r="C31107">
        <v>4190</v>
      </c>
      <c r="D31107">
        <v>112567</v>
      </c>
      <c r="E31107" s="31">
        <v>4134</v>
      </c>
      <c r="F31107">
        <v>33</v>
      </c>
      <c r="G31107" s="31">
        <v>23</v>
      </c>
      <c r="H31107" s="31">
        <v>0</v>
      </c>
    </row>
    <row r="31108" spans="1:8">
      <c r="A31108" s="32">
        <v>44569</v>
      </c>
      <c r="B31108" s="1" t="s">
        <v>49</v>
      </c>
      <c r="C31108">
        <v>75332</v>
      </c>
      <c r="D31108">
        <v>1464537</v>
      </c>
      <c r="E31108" s="31">
        <v>74148</v>
      </c>
      <c r="F31108">
        <v>627</v>
      </c>
      <c r="G31108" s="31">
        <v>328</v>
      </c>
      <c r="H31108" s="31">
        <v>3</v>
      </c>
    </row>
    <row r="31109" spans="1:8">
      <c r="A31109" s="32">
        <v>44569</v>
      </c>
      <c r="B31109" s="1" t="s">
        <v>50</v>
      </c>
      <c r="C31109">
        <v>6008</v>
      </c>
      <c r="D31109">
        <v>123984</v>
      </c>
      <c r="E31109" s="31">
        <v>5897</v>
      </c>
      <c r="F31109">
        <v>30</v>
      </c>
      <c r="G31109" s="31">
        <v>68</v>
      </c>
      <c r="H31109" s="31">
        <v>0</v>
      </c>
    </row>
    <row r="31110" spans="1:8">
      <c r="A31110" s="32">
        <v>44569</v>
      </c>
      <c r="B31110" s="1" t="s">
        <v>51</v>
      </c>
      <c r="C31110">
        <v>6219</v>
      </c>
      <c r="D31110">
        <v>207827</v>
      </c>
      <c r="E31110" s="31">
        <v>6051</v>
      </c>
      <c r="F31110">
        <v>73</v>
      </c>
      <c r="G31110" s="31">
        <v>96</v>
      </c>
      <c r="H31110" s="31">
        <v>0</v>
      </c>
    </row>
    <row r="31111" spans="1:8">
      <c r="A31111" s="32">
        <v>44569</v>
      </c>
      <c r="B31111" s="1" t="s">
        <v>52</v>
      </c>
      <c r="C31111">
        <v>14457</v>
      </c>
      <c r="D31111">
        <v>125342</v>
      </c>
      <c r="E31111" s="31">
        <v>14287</v>
      </c>
      <c r="F31111">
        <v>136</v>
      </c>
      <c r="G31111" s="31">
        <v>34</v>
      </c>
      <c r="H31111" s="31">
        <v>0</v>
      </c>
    </row>
    <row r="31112" spans="1:8">
      <c r="A31112" s="32">
        <v>44569</v>
      </c>
      <c r="B31112" s="1" t="s">
        <v>53</v>
      </c>
      <c r="C31112">
        <v>8242</v>
      </c>
      <c r="D31112">
        <v>314062</v>
      </c>
      <c r="E31112" s="31">
        <v>8103</v>
      </c>
      <c r="F31112">
        <v>84</v>
      </c>
      <c r="G31112" s="31">
        <v>55</v>
      </c>
      <c r="H31112" s="31">
        <v>0</v>
      </c>
    </row>
    <row r="31113" spans="1:8">
      <c r="A31113" s="32">
        <v>44569</v>
      </c>
      <c r="B31113" s="1" t="s">
        <v>54</v>
      </c>
      <c r="C31113">
        <v>6163</v>
      </c>
      <c r="D31113">
        <v>73188</v>
      </c>
      <c r="E31113" s="31">
        <v>6096</v>
      </c>
      <c r="F31113">
        <v>41</v>
      </c>
      <c r="G31113" s="31">
        <v>10</v>
      </c>
      <c r="H31113" s="31">
        <v>0</v>
      </c>
    </row>
    <row r="31114" spans="1:8">
      <c r="A31114" s="32">
        <v>44569</v>
      </c>
      <c r="B31114" s="1" t="s">
        <v>55</v>
      </c>
      <c r="C31114">
        <v>9503</v>
      </c>
      <c r="D31114">
        <v>179489</v>
      </c>
      <c r="E31114" s="31">
        <v>9056</v>
      </c>
      <c r="F31114">
        <v>66</v>
      </c>
      <c r="G31114" s="31">
        <v>201</v>
      </c>
      <c r="H31114" s="31">
        <v>0</v>
      </c>
    </row>
    <row r="31115" spans="1:8">
      <c r="A31115" s="32">
        <v>44569</v>
      </c>
      <c r="B31115" s="1" t="s">
        <v>56</v>
      </c>
      <c r="C31115">
        <v>55897</v>
      </c>
      <c r="D31115">
        <v>454696</v>
      </c>
      <c r="E31115" s="31">
        <v>50168</v>
      </c>
      <c r="F31115">
        <v>398</v>
      </c>
      <c r="G31115" s="31">
        <v>5335</v>
      </c>
      <c r="H31115" s="31">
        <v>17</v>
      </c>
    </row>
    <row r="31116" spans="1:8">
      <c r="A31116" s="32">
        <v>44570</v>
      </c>
      <c r="B31116" s="1" t="s">
        <v>7</v>
      </c>
      <c r="C31116">
        <v>62027</v>
      </c>
      <c r="D31116">
        <v>1296158</v>
      </c>
      <c r="E31116" s="31">
        <v>60015</v>
      </c>
      <c r="F31116">
        <v>1475</v>
      </c>
      <c r="G31116" s="31">
        <v>427</v>
      </c>
      <c r="H31116" s="31">
        <v>0</v>
      </c>
    </row>
    <row r="31117" spans="1:8">
      <c r="A31117" s="32">
        <v>44570</v>
      </c>
      <c r="B31117" s="1" t="s">
        <v>11</v>
      </c>
      <c r="C31117">
        <v>5957</v>
      </c>
      <c r="D31117">
        <v>106801</v>
      </c>
      <c r="E31117" s="31">
        <v>5864</v>
      </c>
      <c r="F31117">
        <v>38</v>
      </c>
      <c r="G31117" s="31">
        <v>55</v>
      </c>
      <c r="H31117" s="31">
        <v>0</v>
      </c>
    </row>
    <row r="31118" spans="1:8">
      <c r="A31118" s="32">
        <v>44570</v>
      </c>
      <c r="B31118" s="1" t="s">
        <v>12</v>
      </c>
      <c r="C31118">
        <v>3528</v>
      </c>
      <c r="D31118">
        <v>138606</v>
      </c>
      <c r="E31118" s="31">
        <v>3434</v>
      </c>
      <c r="F31118">
        <v>53</v>
      </c>
      <c r="G31118" s="31">
        <v>41</v>
      </c>
      <c r="H31118" s="31">
        <v>0</v>
      </c>
    </row>
    <row r="31119" spans="1:8">
      <c r="A31119" s="32">
        <v>44570</v>
      </c>
      <c r="B31119" s="1" t="s">
        <v>13</v>
      </c>
      <c r="C31119">
        <v>16380</v>
      </c>
      <c r="D31119">
        <v>270796</v>
      </c>
      <c r="E31119" s="31">
        <v>16173</v>
      </c>
      <c r="F31119">
        <v>118</v>
      </c>
      <c r="G31119" s="31">
        <v>67</v>
      </c>
      <c r="H31119" s="31">
        <v>0</v>
      </c>
    </row>
    <row r="31120" spans="1:8">
      <c r="A31120" s="32">
        <v>44570</v>
      </c>
      <c r="B31120" s="1" t="s">
        <v>14</v>
      </c>
      <c r="C31120">
        <v>1940</v>
      </c>
      <c r="D31120">
        <v>27703</v>
      </c>
      <c r="E31120" s="31">
        <v>1907</v>
      </c>
      <c r="F31120">
        <v>27</v>
      </c>
      <c r="G31120" s="31">
        <v>6</v>
      </c>
      <c r="H31120" s="31">
        <v>0</v>
      </c>
    </row>
    <row r="31121" spans="1:8">
      <c r="A31121" s="32">
        <v>44570</v>
      </c>
      <c r="B31121" s="1" t="s">
        <v>15</v>
      </c>
      <c r="C31121">
        <v>3642</v>
      </c>
      <c r="D31121">
        <v>116849</v>
      </c>
      <c r="E31121" s="31">
        <v>3551</v>
      </c>
      <c r="F31121">
        <v>56</v>
      </c>
      <c r="G31121" s="31">
        <v>35</v>
      </c>
      <c r="H31121" s="31">
        <v>0</v>
      </c>
    </row>
    <row r="31122" spans="1:8">
      <c r="A31122" s="32">
        <v>44570</v>
      </c>
      <c r="B31122" s="1" t="s">
        <v>16</v>
      </c>
      <c r="C31122">
        <v>9639</v>
      </c>
      <c r="D31122">
        <v>479148</v>
      </c>
      <c r="E31122" s="31">
        <v>9350</v>
      </c>
      <c r="F31122">
        <v>176</v>
      </c>
      <c r="G31122" s="31">
        <v>113</v>
      </c>
      <c r="H31122" s="31">
        <v>0</v>
      </c>
    </row>
    <row r="31123" spans="1:8">
      <c r="A31123" s="32">
        <v>44570</v>
      </c>
      <c r="B31123" s="1" t="s">
        <v>17</v>
      </c>
      <c r="C31123">
        <v>24787</v>
      </c>
      <c r="D31123">
        <v>40625</v>
      </c>
      <c r="E31123" s="31">
        <v>24269</v>
      </c>
      <c r="F31123">
        <v>220</v>
      </c>
      <c r="G31123" s="31">
        <v>298</v>
      </c>
      <c r="H31123" s="31">
        <v>0</v>
      </c>
    </row>
    <row r="31124" spans="1:8">
      <c r="A31124" s="32">
        <v>44570</v>
      </c>
      <c r="B31124" s="1" t="s">
        <v>18</v>
      </c>
      <c r="C31124">
        <v>15930</v>
      </c>
      <c r="D31124">
        <v>536171</v>
      </c>
      <c r="E31124" s="31">
        <v>15490</v>
      </c>
      <c r="F31124">
        <v>117</v>
      </c>
      <c r="G31124" s="31">
        <v>323</v>
      </c>
      <c r="H31124" s="31">
        <v>0</v>
      </c>
    </row>
    <row r="31125" spans="1:8">
      <c r="A31125" s="32">
        <v>44570</v>
      </c>
      <c r="B31125" s="1" t="s">
        <v>19</v>
      </c>
      <c r="C31125">
        <v>17780</v>
      </c>
      <c r="D31125">
        <v>362913</v>
      </c>
      <c r="E31125" s="31">
        <v>17258</v>
      </c>
      <c r="F31125">
        <v>178</v>
      </c>
      <c r="G31125" s="31">
        <v>344</v>
      </c>
      <c r="H31125" s="31">
        <v>0</v>
      </c>
    </row>
    <row r="31126" spans="1:8">
      <c r="A31126" s="32">
        <v>44570</v>
      </c>
      <c r="B31126" s="1" t="s">
        <v>20</v>
      </c>
      <c r="C31126">
        <v>117354</v>
      </c>
      <c r="D31126">
        <v>1681532</v>
      </c>
      <c r="E31126" s="31">
        <v>114990</v>
      </c>
      <c r="F31126">
        <v>1059</v>
      </c>
      <c r="G31126" s="31">
        <v>1305</v>
      </c>
      <c r="H31126" s="31">
        <v>1</v>
      </c>
    </row>
    <row r="31127" spans="1:8">
      <c r="A31127" s="32">
        <v>44570</v>
      </c>
      <c r="B31127" s="1" t="s">
        <v>21</v>
      </c>
      <c r="C31127">
        <v>101620</v>
      </c>
      <c r="D31127">
        <v>1264855</v>
      </c>
      <c r="E31127" s="31">
        <v>99652</v>
      </c>
      <c r="F31127">
        <v>1028</v>
      </c>
      <c r="G31127" s="31">
        <v>688</v>
      </c>
      <c r="H31127" s="31">
        <v>0</v>
      </c>
    </row>
    <row r="31128" spans="1:8">
      <c r="A31128" s="32">
        <v>44570</v>
      </c>
      <c r="B31128" s="1" t="s">
        <v>22</v>
      </c>
      <c r="C31128">
        <v>387895</v>
      </c>
      <c r="D31128">
        <v>4261890</v>
      </c>
      <c r="E31128" s="31">
        <v>379759</v>
      </c>
      <c r="F31128">
        <v>3175</v>
      </c>
      <c r="G31128" s="31">
        <v>4961</v>
      </c>
      <c r="H31128" s="31">
        <v>4</v>
      </c>
    </row>
    <row r="31129" spans="1:8">
      <c r="A31129" s="32">
        <v>44570</v>
      </c>
      <c r="B31129" s="1" t="s">
        <v>23</v>
      </c>
      <c r="C31129">
        <v>171253</v>
      </c>
      <c r="D31129">
        <v>1868605</v>
      </c>
      <c r="E31129" s="31">
        <v>168534</v>
      </c>
      <c r="F31129">
        <v>1319</v>
      </c>
      <c r="G31129" s="31">
        <v>1400</v>
      </c>
      <c r="H31129" s="31">
        <v>3</v>
      </c>
    </row>
    <row r="31130" spans="1:8">
      <c r="A31130" s="32">
        <v>44570</v>
      </c>
      <c r="B31130" s="1" t="s">
        <v>24</v>
      </c>
      <c r="C31130">
        <v>8567</v>
      </c>
      <c r="D31130">
        <v>337458</v>
      </c>
      <c r="E31130" s="31">
        <v>8164</v>
      </c>
      <c r="F31130">
        <v>63</v>
      </c>
      <c r="G31130" s="31">
        <v>340</v>
      </c>
      <c r="H31130" s="31">
        <v>0</v>
      </c>
    </row>
    <row r="31131" spans="1:8">
      <c r="A31131" s="32">
        <v>44570</v>
      </c>
      <c r="B31131" s="1" t="s">
        <v>25</v>
      </c>
      <c r="C31131">
        <v>4913</v>
      </c>
      <c r="D31131">
        <v>134217</v>
      </c>
      <c r="E31131" s="31">
        <v>4817</v>
      </c>
      <c r="F31131">
        <v>52</v>
      </c>
      <c r="G31131" s="31">
        <v>44</v>
      </c>
      <c r="H31131" s="31">
        <v>0</v>
      </c>
    </row>
    <row r="31132" spans="1:8">
      <c r="A31132" s="32">
        <v>44570</v>
      </c>
      <c r="B31132" s="1" t="s">
        <v>26</v>
      </c>
      <c r="C31132">
        <v>8118</v>
      </c>
      <c r="D31132">
        <v>217099</v>
      </c>
      <c r="E31132" s="31">
        <v>7868</v>
      </c>
      <c r="F31132">
        <v>138</v>
      </c>
      <c r="G31132" s="31">
        <v>90</v>
      </c>
      <c r="H31132" s="31">
        <v>0</v>
      </c>
    </row>
    <row r="31133" spans="1:8">
      <c r="A31133" s="32">
        <v>44570</v>
      </c>
      <c r="B31133" s="1" t="s">
        <v>27</v>
      </c>
      <c r="C31133">
        <v>3204</v>
      </c>
      <c r="D31133">
        <v>129039</v>
      </c>
      <c r="E31133" s="31">
        <v>3079</v>
      </c>
      <c r="F31133">
        <v>38</v>
      </c>
      <c r="G31133" s="31">
        <v>87</v>
      </c>
      <c r="H31133" s="31">
        <v>0</v>
      </c>
    </row>
    <row r="31134" spans="1:8">
      <c r="A31134" s="32">
        <v>44570</v>
      </c>
      <c r="B31134" s="1" t="s">
        <v>28</v>
      </c>
      <c r="C31134">
        <v>5205</v>
      </c>
      <c r="D31134">
        <v>138818</v>
      </c>
      <c r="E31134" s="31">
        <v>5134</v>
      </c>
      <c r="F31134">
        <v>29</v>
      </c>
      <c r="G31134" s="31">
        <v>42</v>
      </c>
      <c r="H31134" s="31">
        <v>0</v>
      </c>
    </row>
    <row r="31135" spans="1:8">
      <c r="A31135" s="32">
        <v>44570</v>
      </c>
      <c r="B31135" s="1" t="s">
        <v>29</v>
      </c>
      <c r="C31135">
        <v>9347</v>
      </c>
      <c r="D31135">
        <v>375306</v>
      </c>
      <c r="E31135" s="31">
        <v>8919</v>
      </c>
      <c r="F31135">
        <v>97</v>
      </c>
      <c r="G31135" s="31">
        <v>307</v>
      </c>
      <c r="H31135" s="31">
        <v>1</v>
      </c>
    </row>
    <row r="31136" spans="1:8">
      <c r="A31136" s="32">
        <v>44570</v>
      </c>
      <c r="B31136" s="1" t="s">
        <v>30</v>
      </c>
      <c r="C31136">
        <v>19545</v>
      </c>
      <c r="D31136">
        <v>482391</v>
      </c>
      <c r="E31136" s="31">
        <v>19061</v>
      </c>
      <c r="F31136">
        <v>219</v>
      </c>
      <c r="G31136" s="31">
        <v>219</v>
      </c>
      <c r="H31136" s="31">
        <v>0</v>
      </c>
    </row>
    <row r="31137" spans="1:8">
      <c r="A31137" s="32">
        <v>44570</v>
      </c>
      <c r="B31137" s="1" t="s">
        <v>31</v>
      </c>
      <c r="C31137">
        <v>27310</v>
      </c>
      <c r="D31137">
        <v>741868</v>
      </c>
      <c r="E31137" s="31">
        <v>26598</v>
      </c>
      <c r="F31137">
        <v>209</v>
      </c>
      <c r="G31137" s="31">
        <v>353</v>
      </c>
      <c r="H31137" s="31">
        <v>0</v>
      </c>
    </row>
    <row r="31138" spans="1:8">
      <c r="A31138" s="32">
        <v>44570</v>
      </c>
      <c r="B31138" s="1" t="s">
        <v>32</v>
      </c>
      <c r="C31138">
        <v>107679</v>
      </c>
      <c r="D31138">
        <v>1538543</v>
      </c>
      <c r="E31138" s="31">
        <v>105586</v>
      </c>
      <c r="F31138">
        <v>1161</v>
      </c>
      <c r="G31138" s="31">
        <v>932</v>
      </c>
      <c r="H31138" s="31">
        <v>1</v>
      </c>
    </row>
    <row r="31139" spans="1:8">
      <c r="A31139" s="32">
        <v>44570</v>
      </c>
      <c r="B31139" s="1" t="s">
        <v>33</v>
      </c>
      <c r="C31139">
        <v>14926</v>
      </c>
      <c r="D31139">
        <v>276023</v>
      </c>
      <c r="E31139" s="31">
        <v>14983</v>
      </c>
      <c r="F31139">
        <v>163</v>
      </c>
      <c r="G31139" s="31">
        <v>111</v>
      </c>
      <c r="H31139" s="31">
        <v>0</v>
      </c>
    </row>
    <row r="31140" spans="1:8">
      <c r="A31140" s="32">
        <v>44570</v>
      </c>
      <c r="B31140" s="1" t="s">
        <v>34</v>
      </c>
      <c r="C31140">
        <v>12949</v>
      </c>
      <c r="D31140">
        <v>302608</v>
      </c>
      <c r="E31140" s="31">
        <v>12398</v>
      </c>
      <c r="F31140">
        <v>104</v>
      </c>
      <c r="G31140" s="31">
        <v>447</v>
      </c>
      <c r="H31140" s="31">
        <v>0</v>
      </c>
    </row>
    <row r="31141" spans="1:8">
      <c r="A31141" s="32">
        <v>44570</v>
      </c>
      <c r="B31141" s="1" t="s">
        <v>35</v>
      </c>
      <c r="C31141">
        <v>37034</v>
      </c>
      <c r="D31141">
        <v>483209</v>
      </c>
      <c r="E31141" s="31">
        <v>35872</v>
      </c>
      <c r="F31141">
        <v>292</v>
      </c>
      <c r="G31141" s="31">
        <v>655</v>
      </c>
      <c r="H31141" s="31">
        <v>7</v>
      </c>
    </row>
    <row r="31142" spans="1:8">
      <c r="A31142" s="32">
        <v>44570</v>
      </c>
      <c r="B31142" s="1" t="s">
        <v>36</v>
      </c>
      <c r="C31142">
        <v>207311</v>
      </c>
      <c r="D31142">
        <v>4328936</v>
      </c>
      <c r="E31142" s="31">
        <v>200858</v>
      </c>
      <c r="F31142">
        <v>3066</v>
      </c>
      <c r="G31142" s="31">
        <v>3387</v>
      </c>
      <c r="H31142" s="31">
        <v>47</v>
      </c>
    </row>
    <row r="31143" spans="1:8">
      <c r="A31143" s="32">
        <v>44570</v>
      </c>
      <c r="B31143" s="1" t="s">
        <v>37</v>
      </c>
      <c r="C31143">
        <v>79504</v>
      </c>
      <c r="D31143">
        <v>883775</v>
      </c>
      <c r="E31143" s="31">
        <v>77540</v>
      </c>
      <c r="F31143">
        <v>1398</v>
      </c>
      <c r="G31143" s="31">
        <v>566</v>
      </c>
      <c r="H31143" s="31">
        <v>3</v>
      </c>
    </row>
    <row r="31144" spans="1:8">
      <c r="A31144" s="32">
        <v>44570</v>
      </c>
      <c r="B31144" s="1" t="s">
        <v>38</v>
      </c>
      <c r="C31144">
        <v>16337</v>
      </c>
      <c r="D31144">
        <v>287960</v>
      </c>
      <c r="E31144" s="31">
        <v>15806</v>
      </c>
      <c r="F31144">
        <v>149</v>
      </c>
      <c r="G31144" s="31">
        <v>382</v>
      </c>
      <c r="H31144" s="31">
        <v>0</v>
      </c>
    </row>
    <row r="31145" spans="1:8">
      <c r="A31145" s="32">
        <v>44570</v>
      </c>
      <c r="B31145" s="1" t="s">
        <v>39</v>
      </c>
      <c r="C31145">
        <v>5356</v>
      </c>
      <c r="D31145">
        <v>69171</v>
      </c>
      <c r="E31145" s="31">
        <v>5137</v>
      </c>
      <c r="F31145">
        <v>62</v>
      </c>
      <c r="G31145" s="31">
        <v>50</v>
      </c>
      <c r="H31145" s="31">
        <v>0</v>
      </c>
    </row>
    <row r="31146" spans="1:8">
      <c r="A31146" s="32">
        <v>44570</v>
      </c>
      <c r="B31146" s="1" t="s">
        <v>40</v>
      </c>
      <c r="C31146">
        <v>1731</v>
      </c>
      <c r="D31146">
        <v>175432</v>
      </c>
      <c r="E31146" s="31">
        <v>1639</v>
      </c>
      <c r="F31146">
        <v>5</v>
      </c>
      <c r="G31146" s="31">
        <v>63</v>
      </c>
      <c r="H31146" s="31">
        <v>0</v>
      </c>
    </row>
    <row r="31147" spans="1:8">
      <c r="A31147" s="32">
        <v>44570</v>
      </c>
      <c r="B31147" s="1" t="s">
        <v>41</v>
      </c>
      <c r="C31147">
        <v>1897</v>
      </c>
      <c r="D31147">
        <v>66059</v>
      </c>
      <c r="E31147" s="31">
        <v>1739</v>
      </c>
      <c r="F31147">
        <v>5</v>
      </c>
      <c r="G31147" s="31">
        <v>153</v>
      </c>
      <c r="H31147" s="31">
        <v>0</v>
      </c>
    </row>
    <row r="31148" spans="1:8">
      <c r="A31148" s="32">
        <v>44570</v>
      </c>
      <c r="B31148" s="1" t="s">
        <v>42</v>
      </c>
      <c r="C31148">
        <v>15800</v>
      </c>
      <c r="D31148">
        <v>310392</v>
      </c>
      <c r="E31148" s="31">
        <v>15421</v>
      </c>
      <c r="F31148">
        <v>136</v>
      </c>
      <c r="G31148" s="31">
        <v>17</v>
      </c>
      <c r="H31148" s="31">
        <v>0</v>
      </c>
    </row>
    <row r="31149" spans="1:8">
      <c r="A31149" s="32">
        <v>44570</v>
      </c>
      <c r="B31149" s="1" t="s">
        <v>43</v>
      </c>
      <c r="C31149">
        <v>23834</v>
      </c>
      <c r="D31149">
        <v>1010378</v>
      </c>
      <c r="E31149" s="31">
        <v>21992</v>
      </c>
      <c r="F31149">
        <v>203</v>
      </c>
      <c r="G31149" s="31">
        <v>1639</v>
      </c>
      <c r="H31149" s="31">
        <v>1</v>
      </c>
    </row>
    <row r="31150" spans="1:8">
      <c r="A31150" s="32">
        <v>44570</v>
      </c>
      <c r="B31150" s="1" t="s">
        <v>44</v>
      </c>
      <c r="C31150">
        <v>6791</v>
      </c>
      <c r="D31150">
        <v>222391</v>
      </c>
      <c r="E31150" s="31">
        <v>5769</v>
      </c>
      <c r="F31150">
        <v>93</v>
      </c>
      <c r="G31150" s="31">
        <v>929</v>
      </c>
      <c r="H31150" s="31">
        <v>1</v>
      </c>
    </row>
    <row r="31151" spans="1:8">
      <c r="A31151" s="32">
        <v>44570</v>
      </c>
      <c r="B31151" s="1" t="s">
        <v>45</v>
      </c>
      <c r="C31151">
        <v>3325</v>
      </c>
      <c r="D31151">
        <v>119065</v>
      </c>
      <c r="E31151" s="31">
        <v>3225</v>
      </c>
      <c r="F31151">
        <v>66</v>
      </c>
      <c r="G31151" s="31">
        <v>36</v>
      </c>
      <c r="H31151" s="31">
        <v>0</v>
      </c>
    </row>
    <row r="31152" spans="1:8">
      <c r="A31152" s="32">
        <v>44570</v>
      </c>
      <c r="B31152" s="1" t="s">
        <v>46</v>
      </c>
      <c r="C31152">
        <v>4794</v>
      </c>
      <c r="D31152">
        <v>148498</v>
      </c>
      <c r="E31152" s="31">
        <v>4668</v>
      </c>
      <c r="F31152">
        <v>38</v>
      </c>
      <c r="G31152" s="31">
        <v>87</v>
      </c>
      <c r="H31152" s="31">
        <v>0</v>
      </c>
    </row>
    <row r="31153" spans="1:8">
      <c r="A31153" s="32">
        <v>44570</v>
      </c>
      <c r="B31153" s="1" t="s">
        <v>47</v>
      </c>
      <c r="C31153">
        <v>5534</v>
      </c>
      <c r="D31153">
        <v>177040</v>
      </c>
      <c r="E31153" s="31">
        <v>5330</v>
      </c>
      <c r="F31153">
        <v>82</v>
      </c>
      <c r="G31153" s="31">
        <v>122</v>
      </c>
      <c r="H31153" s="31">
        <v>0</v>
      </c>
    </row>
    <row r="31154" spans="1:8">
      <c r="A31154" s="32">
        <v>44570</v>
      </c>
      <c r="B31154" s="1" t="s">
        <v>48</v>
      </c>
      <c r="C31154">
        <v>4198</v>
      </c>
      <c r="D31154">
        <v>112586</v>
      </c>
      <c r="E31154" s="31">
        <v>4134</v>
      </c>
      <c r="F31154">
        <v>33</v>
      </c>
      <c r="G31154" s="31">
        <v>31</v>
      </c>
      <c r="H31154" s="31">
        <v>0</v>
      </c>
    </row>
    <row r="31155" spans="1:8">
      <c r="A31155" s="32">
        <v>44570</v>
      </c>
      <c r="B31155" s="1" t="s">
        <v>49</v>
      </c>
      <c r="C31155">
        <v>75543</v>
      </c>
      <c r="D31155">
        <v>1467205</v>
      </c>
      <c r="E31155" s="31">
        <v>74176</v>
      </c>
      <c r="F31155">
        <v>627</v>
      </c>
      <c r="G31155" s="31">
        <v>529</v>
      </c>
      <c r="H31155" s="31">
        <v>3</v>
      </c>
    </row>
    <row r="31156" spans="1:8">
      <c r="A31156" s="32">
        <v>44570</v>
      </c>
      <c r="B31156" s="1" t="s">
        <v>50</v>
      </c>
      <c r="C31156">
        <v>6057</v>
      </c>
      <c r="D31156">
        <v>124242</v>
      </c>
      <c r="E31156" s="31">
        <v>5897</v>
      </c>
      <c r="F31156">
        <v>30</v>
      </c>
      <c r="G31156" s="31">
        <v>89</v>
      </c>
      <c r="H31156" s="31">
        <v>0</v>
      </c>
    </row>
    <row r="31157" spans="1:8">
      <c r="A31157" s="32">
        <v>44570</v>
      </c>
      <c r="B31157" s="1" t="s">
        <v>51</v>
      </c>
      <c r="C31157">
        <v>6250</v>
      </c>
      <c r="D31157">
        <v>208272</v>
      </c>
      <c r="E31157" s="31">
        <v>6053</v>
      </c>
      <c r="F31157">
        <v>73</v>
      </c>
      <c r="G31157" s="31">
        <v>125</v>
      </c>
      <c r="H31157" s="31">
        <v>0</v>
      </c>
    </row>
    <row r="31158" spans="1:8">
      <c r="A31158" s="32">
        <v>44570</v>
      </c>
      <c r="B31158" s="1" t="s">
        <v>52</v>
      </c>
      <c r="C31158">
        <v>14457</v>
      </c>
      <c r="D31158">
        <v>125560</v>
      </c>
      <c r="E31158" s="31">
        <v>14287</v>
      </c>
      <c r="F31158">
        <v>136</v>
      </c>
      <c r="G31158" s="31">
        <v>34</v>
      </c>
      <c r="H31158" s="31">
        <v>0</v>
      </c>
    </row>
    <row r="31159" spans="1:8">
      <c r="A31159" s="32">
        <v>44570</v>
      </c>
      <c r="B31159" s="1" t="s">
        <v>53</v>
      </c>
      <c r="C31159">
        <v>8266</v>
      </c>
      <c r="D31159">
        <v>314198</v>
      </c>
      <c r="E31159" s="31">
        <v>8103</v>
      </c>
      <c r="F31159">
        <v>84</v>
      </c>
      <c r="G31159" s="31">
        <v>79</v>
      </c>
      <c r="H31159" s="31">
        <v>0</v>
      </c>
    </row>
    <row r="31160" spans="1:8">
      <c r="A31160" s="32">
        <v>44570</v>
      </c>
      <c r="B31160" s="1" t="s">
        <v>54</v>
      </c>
      <c r="C31160">
        <v>6163</v>
      </c>
      <c r="D31160">
        <v>73188</v>
      </c>
      <c r="E31160" s="31">
        <v>6096</v>
      </c>
      <c r="F31160">
        <v>41</v>
      </c>
      <c r="G31160" s="31">
        <v>25</v>
      </c>
      <c r="H31160" s="31">
        <v>0</v>
      </c>
    </row>
    <row r="31161" spans="1:8">
      <c r="A31161" s="32">
        <v>44570</v>
      </c>
      <c r="B31161" s="1" t="s">
        <v>55</v>
      </c>
      <c r="C31161">
        <v>9611</v>
      </c>
      <c r="D31161">
        <v>180365</v>
      </c>
      <c r="E31161" s="31">
        <v>9056</v>
      </c>
      <c r="F31161">
        <v>66</v>
      </c>
      <c r="G31161" s="31">
        <v>381</v>
      </c>
      <c r="H31161" s="31">
        <v>0</v>
      </c>
    </row>
    <row r="31162" spans="1:8">
      <c r="A31162" s="32">
        <v>44570</v>
      </c>
      <c r="B31162" s="1" t="s">
        <v>56</v>
      </c>
      <c r="C31162">
        <v>57430</v>
      </c>
      <c r="D31162">
        <v>456003</v>
      </c>
      <c r="E31162" s="31">
        <v>50238</v>
      </c>
      <c r="F31162">
        <v>398</v>
      </c>
      <c r="G31162" s="31">
        <v>6796</v>
      </c>
      <c r="H31162" s="31">
        <v>18</v>
      </c>
    </row>
    <row r="31163" spans="1:8">
      <c r="A31163" s="32">
        <v>44571</v>
      </c>
      <c r="B31163" s="1" t="s">
        <v>7</v>
      </c>
      <c r="C31163">
        <v>62133</v>
      </c>
      <c r="D31163">
        <v>1297501</v>
      </c>
      <c r="E31163" s="31">
        <v>60025</v>
      </c>
      <c r="F31163">
        <v>1476</v>
      </c>
      <c r="G31163" s="31">
        <v>537</v>
      </c>
      <c r="H31163" s="31">
        <v>0</v>
      </c>
    </row>
    <row r="31164" spans="1:8">
      <c r="A31164" s="32">
        <v>44571</v>
      </c>
      <c r="B31164" s="1" t="s">
        <v>11</v>
      </c>
      <c r="C31164">
        <v>5967</v>
      </c>
      <c r="D31164">
        <v>106814</v>
      </c>
      <c r="E31164" s="31">
        <v>5864</v>
      </c>
      <c r="F31164">
        <v>38</v>
      </c>
      <c r="G31164" s="31">
        <v>65</v>
      </c>
      <c r="H31164" s="31">
        <v>0</v>
      </c>
    </row>
    <row r="31165" spans="1:8">
      <c r="A31165" s="32">
        <v>44571</v>
      </c>
      <c r="B31165" s="1" t="s">
        <v>12</v>
      </c>
      <c r="C31165">
        <v>3529</v>
      </c>
      <c r="D31165">
        <v>138755</v>
      </c>
      <c r="E31165" s="31">
        <v>3436</v>
      </c>
      <c r="F31165">
        <v>53</v>
      </c>
      <c r="G31165" s="31">
        <v>40</v>
      </c>
      <c r="H31165" s="31">
        <v>0</v>
      </c>
    </row>
    <row r="31166" spans="1:8">
      <c r="A31166" s="32">
        <v>44571</v>
      </c>
      <c r="B31166" s="1" t="s">
        <v>13</v>
      </c>
      <c r="C31166">
        <v>16394</v>
      </c>
      <c r="D31166">
        <v>270924</v>
      </c>
      <c r="E31166" s="31">
        <v>16173</v>
      </c>
      <c r="F31166">
        <v>118</v>
      </c>
      <c r="G31166" s="31">
        <v>89</v>
      </c>
      <c r="H31166" s="31">
        <v>0</v>
      </c>
    </row>
    <row r="31167" spans="1:8">
      <c r="A31167" s="32">
        <v>44571</v>
      </c>
      <c r="B31167" s="1" t="s">
        <v>14</v>
      </c>
      <c r="C31167">
        <v>1946</v>
      </c>
      <c r="D31167">
        <v>27703</v>
      </c>
      <c r="E31167" s="31">
        <v>1907</v>
      </c>
      <c r="F31167">
        <v>27</v>
      </c>
      <c r="G31167" s="31">
        <v>12</v>
      </c>
      <c r="H31167" s="31">
        <v>0</v>
      </c>
    </row>
    <row r="31168" spans="1:8">
      <c r="A31168" s="32">
        <v>44571</v>
      </c>
      <c r="B31168" s="1" t="s">
        <v>15</v>
      </c>
      <c r="C31168">
        <v>3653</v>
      </c>
      <c r="D31168">
        <v>116909</v>
      </c>
      <c r="E31168" s="31">
        <v>3551</v>
      </c>
      <c r="F31168">
        <v>56</v>
      </c>
      <c r="G31168" s="31">
        <v>46</v>
      </c>
      <c r="H31168" s="31">
        <v>0</v>
      </c>
    </row>
    <row r="31169" spans="1:8">
      <c r="A31169" s="32">
        <v>44571</v>
      </c>
      <c r="B31169" s="1" t="s">
        <v>16</v>
      </c>
      <c r="C31169">
        <v>9660</v>
      </c>
      <c r="D31169">
        <v>479148</v>
      </c>
      <c r="E31169" s="31">
        <v>9354</v>
      </c>
      <c r="F31169">
        <v>176</v>
      </c>
      <c r="G31169" s="31">
        <v>130</v>
      </c>
      <c r="H31169" s="31">
        <v>0</v>
      </c>
    </row>
    <row r="31170" spans="1:8">
      <c r="A31170" s="32">
        <v>44571</v>
      </c>
      <c r="B31170" s="1" t="s">
        <v>17</v>
      </c>
      <c r="C31170">
        <v>24835</v>
      </c>
      <c r="D31170">
        <v>40625</v>
      </c>
      <c r="E31170" s="31">
        <v>24272</v>
      </c>
      <c r="F31170">
        <v>220</v>
      </c>
      <c r="G31170" s="31">
        <v>343</v>
      </c>
      <c r="H31170" s="31">
        <v>0</v>
      </c>
    </row>
    <row r="31171" spans="1:8">
      <c r="A31171" s="32">
        <v>44571</v>
      </c>
      <c r="B31171" s="1" t="s">
        <v>18</v>
      </c>
      <c r="C31171">
        <v>15974</v>
      </c>
      <c r="D31171">
        <v>536507</v>
      </c>
      <c r="E31171" s="31">
        <v>15504</v>
      </c>
      <c r="F31171">
        <v>117</v>
      </c>
      <c r="G31171" s="31">
        <v>353</v>
      </c>
      <c r="H31171" s="31">
        <v>0</v>
      </c>
    </row>
    <row r="31172" spans="1:8">
      <c r="A31172" s="32">
        <v>44571</v>
      </c>
      <c r="B31172" s="1" t="s">
        <v>19</v>
      </c>
      <c r="C31172">
        <v>17865</v>
      </c>
      <c r="D31172">
        <v>362913</v>
      </c>
      <c r="E31172" s="31">
        <v>17224</v>
      </c>
      <c r="F31172">
        <v>178</v>
      </c>
      <c r="G31172" s="31">
        <v>463</v>
      </c>
      <c r="H31172" s="31">
        <v>0</v>
      </c>
    </row>
    <row r="31173" spans="1:8">
      <c r="A31173" s="32">
        <v>44571</v>
      </c>
      <c r="B31173" s="1" t="s">
        <v>20</v>
      </c>
      <c r="C31173">
        <v>117646</v>
      </c>
      <c r="D31173">
        <v>1682566</v>
      </c>
      <c r="E31173" s="31">
        <v>115027</v>
      </c>
      <c r="F31173">
        <v>1059</v>
      </c>
      <c r="G31173" s="31">
        <v>1560</v>
      </c>
      <c r="H31173" s="31">
        <v>1</v>
      </c>
    </row>
    <row r="31174" spans="1:8">
      <c r="A31174" s="32">
        <v>44571</v>
      </c>
      <c r="B31174" s="1" t="s">
        <v>21</v>
      </c>
      <c r="C31174">
        <v>101876</v>
      </c>
      <c r="D31174">
        <v>1267668</v>
      </c>
      <c r="E31174" s="31">
        <v>99676</v>
      </c>
      <c r="F31174">
        <v>1028</v>
      </c>
      <c r="G31174" s="31">
        <v>916</v>
      </c>
      <c r="H31174" s="31">
        <v>0</v>
      </c>
    </row>
    <row r="31175" spans="1:8">
      <c r="A31175" s="32">
        <v>44571</v>
      </c>
      <c r="B31175" s="1" t="s">
        <v>22</v>
      </c>
      <c r="C31175">
        <v>388766</v>
      </c>
      <c r="D31175">
        <v>4261890</v>
      </c>
      <c r="E31175" s="31">
        <v>379945</v>
      </c>
      <c r="F31175">
        <v>3175</v>
      </c>
      <c r="G31175" s="31">
        <v>5646</v>
      </c>
      <c r="H31175" s="31">
        <v>4</v>
      </c>
    </row>
    <row r="31176" spans="1:8">
      <c r="A31176" s="32">
        <v>44571</v>
      </c>
      <c r="B31176" s="1" t="s">
        <v>23</v>
      </c>
      <c r="C31176">
        <v>171770</v>
      </c>
      <c r="D31176">
        <v>1868605</v>
      </c>
      <c r="E31176" s="31">
        <v>168649</v>
      </c>
      <c r="F31176">
        <v>1319</v>
      </c>
      <c r="G31176" s="31">
        <v>1802</v>
      </c>
      <c r="H31176" s="31">
        <v>3</v>
      </c>
    </row>
    <row r="31177" spans="1:8">
      <c r="A31177" s="32">
        <v>44571</v>
      </c>
      <c r="B31177" s="1" t="s">
        <v>24</v>
      </c>
      <c r="C31177">
        <v>8643</v>
      </c>
      <c r="D31177">
        <v>337907</v>
      </c>
      <c r="E31177" s="31">
        <v>8173</v>
      </c>
      <c r="F31177">
        <v>63</v>
      </c>
      <c r="G31177" s="31">
        <v>407</v>
      </c>
      <c r="H31177" s="31">
        <v>0</v>
      </c>
    </row>
    <row r="31178" spans="1:8">
      <c r="A31178" s="32">
        <v>44571</v>
      </c>
      <c r="B31178" s="1" t="s">
        <v>25</v>
      </c>
      <c r="C31178">
        <v>4946</v>
      </c>
      <c r="D31178">
        <v>134217</v>
      </c>
      <c r="E31178" s="31">
        <v>4817</v>
      </c>
      <c r="F31178">
        <v>52</v>
      </c>
      <c r="G31178" s="31">
        <v>77</v>
      </c>
      <c r="H31178" s="31">
        <v>0</v>
      </c>
    </row>
    <row r="31179" spans="1:8">
      <c r="A31179" s="32">
        <v>44571</v>
      </c>
      <c r="B31179" s="1" t="s">
        <v>26</v>
      </c>
      <c r="C31179">
        <v>8135</v>
      </c>
      <c r="D31179">
        <v>217274</v>
      </c>
      <c r="E31179" s="31">
        <v>7869</v>
      </c>
      <c r="F31179">
        <v>139</v>
      </c>
      <c r="G31179" s="31">
        <v>106</v>
      </c>
      <c r="H31179" s="31">
        <v>0</v>
      </c>
    </row>
    <row r="31180" spans="1:8">
      <c r="A31180" s="32">
        <v>44571</v>
      </c>
      <c r="B31180" s="1" t="s">
        <v>27</v>
      </c>
      <c r="C31180">
        <v>3252</v>
      </c>
      <c r="D31180">
        <v>129430</v>
      </c>
      <c r="E31180" s="31">
        <v>3079</v>
      </c>
      <c r="F31180">
        <v>38</v>
      </c>
      <c r="G31180" s="31">
        <v>135</v>
      </c>
      <c r="H31180" s="31">
        <v>0</v>
      </c>
    </row>
    <row r="31181" spans="1:8">
      <c r="A31181" s="32">
        <v>44571</v>
      </c>
      <c r="B31181" s="1" t="s">
        <v>28</v>
      </c>
      <c r="C31181">
        <v>5205</v>
      </c>
      <c r="D31181">
        <v>138818</v>
      </c>
      <c r="E31181" s="31">
        <v>5134</v>
      </c>
      <c r="F31181">
        <v>29</v>
      </c>
      <c r="G31181" s="31">
        <v>42</v>
      </c>
      <c r="H31181" s="31">
        <v>0</v>
      </c>
    </row>
    <row r="31182" spans="1:8">
      <c r="A31182" s="32">
        <v>44571</v>
      </c>
      <c r="B31182" s="1" t="s">
        <v>29</v>
      </c>
      <c r="C31182">
        <v>9482</v>
      </c>
      <c r="D31182">
        <v>375306</v>
      </c>
      <c r="E31182" s="31">
        <v>8928</v>
      </c>
      <c r="F31182">
        <v>97</v>
      </c>
      <c r="G31182" s="31">
        <v>426</v>
      </c>
      <c r="H31182" s="31">
        <v>1</v>
      </c>
    </row>
    <row r="31183" spans="1:8">
      <c r="A31183" s="32">
        <v>44571</v>
      </c>
      <c r="B31183" s="1" t="s">
        <v>30</v>
      </c>
      <c r="C31183">
        <v>19579</v>
      </c>
      <c r="D31183">
        <v>482880</v>
      </c>
      <c r="E31183" s="31">
        <v>19065</v>
      </c>
      <c r="F31183">
        <v>219</v>
      </c>
      <c r="G31183" s="31">
        <v>261</v>
      </c>
      <c r="H31183" s="31">
        <v>0</v>
      </c>
    </row>
    <row r="31184" spans="1:8">
      <c r="A31184" s="32">
        <v>44571</v>
      </c>
      <c r="B31184" s="1" t="s">
        <v>31</v>
      </c>
      <c r="C31184">
        <v>27393</v>
      </c>
      <c r="D31184">
        <v>741868</v>
      </c>
      <c r="E31184" s="31">
        <v>26598</v>
      </c>
      <c r="F31184">
        <v>209</v>
      </c>
      <c r="G31184" s="31">
        <v>368</v>
      </c>
      <c r="H31184" s="31">
        <v>2</v>
      </c>
    </row>
    <row r="31185" spans="1:8">
      <c r="A31185" s="32">
        <v>44571</v>
      </c>
      <c r="B31185" s="1" t="s">
        <v>32</v>
      </c>
      <c r="C31185">
        <v>108032</v>
      </c>
      <c r="D31185">
        <v>1538543</v>
      </c>
      <c r="E31185" s="31">
        <v>105587</v>
      </c>
      <c r="F31185">
        <v>1161</v>
      </c>
      <c r="G31185" s="31">
        <v>1284</v>
      </c>
      <c r="H31185" s="31">
        <v>1</v>
      </c>
    </row>
    <row r="31186" spans="1:8">
      <c r="A31186" s="32">
        <v>44571</v>
      </c>
      <c r="B31186" s="1" t="s">
        <v>33</v>
      </c>
      <c r="C31186">
        <v>14953</v>
      </c>
      <c r="D31186">
        <v>276023</v>
      </c>
      <c r="E31186" s="31">
        <v>14986</v>
      </c>
      <c r="F31186">
        <v>163</v>
      </c>
      <c r="G31186" s="31">
        <v>136</v>
      </c>
      <c r="H31186" s="31">
        <v>0</v>
      </c>
    </row>
    <row r="31187" spans="1:8">
      <c r="A31187" s="32">
        <v>44571</v>
      </c>
      <c r="B31187" s="1" t="s">
        <v>34</v>
      </c>
      <c r="C31187">
        <v>13014</v>
      </c>
      <c r="D31187">
        <v>302506</v>
      </c>
      <c r="E31187" s="31">
        <v>12407</v>
      </c>
      <c r="F31187">
        <v>104</v>
      </c>
      <c r="G31187" s="31">
        <v>503</v>
      </c>
      <c r="H31187" s="31">
        <v>0</v>
      </c>
    </row>
    <row r="31188" spans="1:8">
      <c r="A31188" s="32">
        <v>44571</v>
      </c>
      <c r="B31188" s="1" t="s">
        <v>35</v>
      </c>
      <c r="C31188">
        <v>37160</v>
      </c>
      <c r="D31188">
        <v>483537</v>
      </c>
      <c r="E31188" s="31">
        <v>35887</v>
      </c>
      <c r="F31188">
        <v>292</v>
      </c>
      <c r="G31188" s="31">
        <v>855</v>
      </c>
      <c r="H31188" s="31">
        <v>9</v>
      </c>
    </row>
    <row r="31189" spans="1:8">
      <c r="A31189" s="32">
        <v>44571</v>
      </c>
      <c r="B31189" s="1" t="s">
        <v>36</v>
      </c>
      <c r="C31189">
        <v>207806</v>
      </c>
      <c r="D31189">
        <v>4339560</v>
      </c>
      <c r="E31189" s="31">
        <v>200946</v>
      </c>
      <c r="F31189">
        <v>3066</v>
      </c>
      <c r="G31189" s="31">
        <v>3794</v>
      </c>
      <c r="H31189" s="31">
        <v>47</v>
      </c>
    </row>
    <row r="31190" spans="1:8">
      <c r="A31190" s="32">
        <v>44571</v>
      </c>
      <c r="B31190" s="1" t="s">
        <v>37</v>
      </c>
      <c r="C31190">
        <v>79705</v>
      </c>
      <c r="D31190">
        <v>885226</v>
      </c>
      <c r="E31190" s="31">
        <v>77562</v>
      </c>
      <c r="F31190">
        <v>1398</v>
      </c>
      <c r="G31190" s="31">
        <v>745</v>
      </c>
      <c r="H31190" s="31">
        <v>2</v>
      </c>
    </row>
    <row r="31191" spans="1:8">
      <c r="A31191" s="32">
        <v>44571</v>
      </c>
      <c r="B31191" s="1" t="s">
        <v>38</v>
      </c>
      <c r="C31191">
        <v>16416</v>
      </c>
      <c r="D31191">
        <v>287960</v>
      </c>
      <c r="E31191" s="31">
        <v>15815</v>
      </c>
      <c r="F31191">
        <v>149</v>
      </c>
      <c r="G31191" s="31">
        <v>452</v>
      </c>
      <c r="H31191" s="31">
        <v>0</v>
      </c>
    </row>
    <row r="31192" spans="1:8">
      <c r="A31192" s="32">
        <v>44571</v>
      </c>
      <c r="B31192" s="1" t="s">
        <v>39</v>
      </c>
      <c r="C31192">
        <v>5401</v>
      </c>
      <c r="D31192">
        <v>69336</v>
      </c>
      <c r="E31192" s="31">
        <v>5137</v>
      </c>
      <c r="F31192">
        <v>62</v>
      </c>
      <c r="G31192" s="31">
        <v>93</v>
      </c>
      <c r="H31192" s="31">
        <v>1</v>
      </c>
    </row>
    <row r="31193" spans="1:8">
      <c r="A31193" s="32">
        <v>44571</v>
      </c>
      <c r="B31193" s="1" t="s">
        <v>40</v>
      </c>
      <c r="C31193">
        <v>1738</v>
      </c>
      <c r="D31193">
        <v>176349</v>
      </c>
      <c r="E31193" s="31">
        <v>1639</v>
      </c>
      <c r="F31193">
        <v>5</v>
      </c>
      <c r="G31193" s="31">
        <v>69</v>
      </c>
      <c r="H31193" s="31">
        <v>0</v>
      </c>
    </row>
    <row r="31194" spans="1:8">
      <c r="A31194" s="32">
        <v>44571</v>
      </c>
      <c r="B31194" s="1" t="s">
        <v>41</v>
      </c>
      <c r="C31194">
        <v>1928</v>
      </c>
      <c r="D31194">
        <v>66059</v>
      </c>
      <c r="E31194" s="31">
        <v>1745</v>
      </c>
      <c r="F31194">
        <v>5</v>
      </c>
      <c r="G31194" s="31">
        <v>178</v>
      </c>
      <c r="H31194" s="31">
        <v>0</v>
      </c>
    </row>
    <row r="31195" spans="1:8">
      <c r="A31195" s="32">
        <v>44571</v>
      </c>
      <c r="B31195" s="1" t="s">
        <v>42</v>
      </c>
      <c r="C31195">
        <v>15859</v>
      </c>
      <c r="D31195">
        <v>310392</v>
      </c>
      <c r="E31195" s="31">
        <v>15421</v>
      </c>
      <c r="F31195">
        <v>136</v>
      </c>
      <c r="G31195" s="31">
        <v>17</v>
      </c>
      <c r="H31195" s="31">
        <v>0</v>
      </c>
    </row>
    <row r="31196" spans="1:8">
      <c r="A31196" s="32">
        <v>44571</v>
      </c>
      <c r="B31196" s="1" t="s">
        <v>43</v>
      </c>
      <c r="C31196">
        <v>24453</v>
      </c>
      <c r="D31196">
        <v>1014281</v>
      </c>
      <c r="E31196" s="31">
        <v>22024</v>
      </c>
      <c r="F31196">
        <v>203</v>
      </c>
      <c r="G31196" s="31">
        <v>2226</v>
      </c>
      <c r="H31196" s="31">
        <v>2</v>
      </c>
    </row>
    <row r="31197" spans="1:8">
      <c r="A31197" s="32">
        <v>44571</v>
      </c>
      <c r="B31197" s="1" t="s">
        <v>44</v>
      </c>
      <c r="C31197">
        <v>6892</v>
      </c>
      <c r="D31197">
        <v>222391</v>
      </c>
      <c r="E31197" s="31">
        <v>5786</v>
      </c>
      <c r="F31197">
        <v>93</v>
      </c>
      <c r="G31197" s="31">
        <v>1013</v>
      </c>
      <c r="H31197" s="31">
        <v>1</v>
      </c>
    </row>
    <row r="31198" spans="1:8">
      <c r="A31198" s="32">
        <v>44571</v>
      </c>
      <c r="B31198" s="1" t="s">
        <v>45</v>
      </c>
      <c r="C31198">
        <v>3335</v>
      </c>
      <c r="D31198">
        <v>119299</v>
      </c>
      <c r="E31198" s="31">
        <v>3225</v>
      </c>
      <c r="F31198">
        <v>66</v>
      </c>
      <c r="G31198" s="31">
        <v>46</v>
      </c>
      <c r="H31198" s="31">
        <v>0</v>
      </c>
    </row>
    <row r="31199" spans="1:8">
      <c r="A31199" s="32">
        <v>44571</v>
      </c>
      <c r="B31199" s="1" t="s">
        <v>46</v>
      </c>
      <c r="C31199">
        <v>4805</v>
      </c>
      <c r="D31199">
        <v>148600</v>
      </c>
      <c r="E31199" s="31">
        <v>4668</v>
      </c>
      <c r="F31199">
        <v>38</v>
      </c>
      <c r="G31199" s="31">
        <v>98</v>
      </c>
      <c r="H31199" s="31">
        <v>0</v>
      </c>
    </row>
    <row r="31200" spans="1:8">
      <c r="A31200" s="32">
        <v>44571</v>
      </c>
      <c r="B31200" s="1" t="s">
        <v>47</v>
      </c>
      <c r="C31200">
        <v>5581</v>
      </c>
      <c r="D31200">
        <v>177251</v>
      </c>
      <c r="E31200" s="31">
        <v>5331</v>
      </c>
      <c r="F31200">
        <v>82</v>
      </c>
      <c r="G31200" s="31">
        <v>168</v>
      </c>
      <c r="H31200" s="31">
        <v>0</v>
      </c>
    </row>
    <row r="31201" spans="1:8">
      <c r="A31201" s="32">
        <v>44571</v>
      </c>
      <c r="B31201" s="1" t="s">
        <v>48</v>
      </c>
      <c r="C31201">
        <v>4207</v>
      </c>
      <c r="D31201">
        <v>114161</v>
      </c>
      <c r="E31201" s="31">
        <v>4135</v>
      </c>
      <c r="F31201">
        <v>33</v>
      </c>
      <c r="G31201" s="31">
        <v>39</v>
      </c>
      <c r="H31201" s="31">
        <v>0</v>
      </c>
    </row>
    <row r="31202" spans="1:8">
      <c r="A31202" s="32">
        <v>44571</v>
      </c>
      <c r="B31202" s="1" t="s">
        <v>49</v>
      </c>
      <c r="C31202">
        <v>75757</v>
      </c>
      <c r="D31202">
        <v>1469012</v>
      </c>
      <c r="E31202" s="31">
        <v>74178</v>
      </c>
      <c r="F31202">
        <v>627</v>
      </c>
      <c r="G31202" s="31">
        <v>738</v>
      </c>
      <c r="H31202" s="31">
        <v>3</v>
      </c>
    </row>
    <row r="31203" spans="1:8">
      <c r="A31203" s="32">
        <v>44571</v>
      </c>
      <c r="B31203" s="1" t="s">
        <v>50</v>
      </c>
      <c r="C31203">
        <v>6112</v>
      </c>
      <c r="D31203">
        <v>124851</v>
      </c>
      <c r="E31203" s="31">
        <v>5897</v>
      </c>
      <c r="F31203">
        <v>30</v>
      </c>
      <c r="G31203" s="31">
        <v>157</v>
      </c>
      <c r="H31203" s="31">
        <v>0</v>
      </c>
    </row>
    <row r="31204" spans="1:8">
      <c r="A31204" s="32">
        <v>44571</v>
      </c>
      <c r="B31204" s="1" t="s">
        <v>51</v>
      </c>
      <c r="C31204">
        <v>6299</v>
      </c>
      <c r="D31204">
        <v>208632</v>
      </c>
      <c r="E31204" s="31">
        <v>6054</v>
      </c>
      <c r="F31204">
        <v>73</v>
      </c>
      <c r="G31204" s="31">
        <v>173</v>
      </c>
      <c r="H31204" s="31">
        <v>0</v>
      </c>
    </row>
    <row r="31205" spans="1:8">
      <c r="A31205" s="32">
        <v>44571</v>
      </c>
      <c r="B31205" s="1" t="s">
        <v>52</v>
      </c>
      <c r="C31205">
        <v>14457</v>
      </c>
      <c r="D31205">
        <v>126013</v>
      </c>
      <c r="E31205" s="31">
        <v>14287</v>
      </c>
      <c r="F31205">
        <v>136</v>
      </c>
      <c r="G31205" s="31">
        <v>34</v>
      </c>
      <c r="H31205" s="31">
        <v>0</v>
      </c>
    </row>
    <row r="31206" spans="1:8">
      <c r="A31206" s="32">
        <v>44571</v>
      </c>
      <c r="B31206" s="1" t="s">
        <v>53</v>
      </c>
      <c r="C31206">
        <v>8298</v>
      </c>
      <c r="D31206">
        <v>314446</v>
      </c>
      <c r="E31206" s="31">
        <v>8103</v>
      </c>
      <c r="F31206">
        <v>84</v>
      </c>
      <c r="G31206" s="31">
        <v>111</v>
      </c>
      <c r="H31206" s="31">
        <v>0</v>
      </c>
    </row>
    <row r="31207" spans="1:8">
      <c r="A31207" s="32">
        <v>44571</v>
      </c>
      <c r="B31207" s="1" t="s">
        <v>54</v>
      </c>
      <c r="C31207">
        <v>6163</v>
      </c>
      <c r="D31207">
        <v>73188</v>
      </c>
      <c r="E31207" s="31">
        <v>6096</v>
      </c>
      <c r="F31207">
        <v>41</v>
      </c>
      <c r="G31207" s="31">
        <v>45</v>
      </c>
      <c r="H31207" s="31">
        <v>0</v>
      </c>
    </row>
    <row r="31208" spans="1:8">
      <c r="A31208" s="32">
        <v>44571</v>
      </c>
      <c r="B31208" s="1" t="s">
        <v>55</v>
      </c>
      <c r="C31208">
        <v>9718</v>
      </c>
      <c r="D31208">
        <v>180864</v>
      </c>
      <c r="E31208" s="31">
        <v>9057</v>
      </c>
      <c r="F31208">
        <v>66</v>
      </c>
      <c r="G31208" s="31">
        <v>488</v>
      </c>
      <c r="H31208" s="31">
        <v>0</v>
      </c>
    </row>
    <row r="31209" spans="1:8">
      <c r="A31209" s="32">
        <v>44571</v>
      </c>
      <c r="B31209" s="1" t="s">
        <v>56</v>
      </c>
      <c r="C31209">
        <v>58209</v>
      </c>
      <c r="D31209">
        <v>458279</v>
      </c>
      <c r="E31209" s="31">
        <v>50303</v>
      </c>
      <c r="F31209">
        <v>398</v>
      </c>
      <c r="G31209" s="31">
        <v>7511</v>
      </c>
      <c r="H31209" s="31">
        <v>23</v>
      </c>
    </row>
    <row r="31210" spans="1:8">
      <c r="A31210" s="32">
        <v>44572</v>
      </c>
      <c r="B31210" s="1" t="s">
        <v>7</v>
      </c>
      <c r="C31210">
        <v>62250</v>
      </c>
      <c r="D31210">
        <v>1298466</v>
      </c>
      <c r="E31210" s="31">
        <v>60048</v>
      </c>
      <c r="F31210">
        <v>1477</v>
      </c>
      <c r="G31210" s="31">
        <v>632</v>
      </c>
      <c r="H31210" s="31">
        <v>0</v>
      </c>
    </row>
    <row r="31211" spans="1:8">
      <c r="A31211" s="32">
        <v>44572</v>
      </c>
      <c r="B31211" s="1" t="s">
        <v>11</v>
      </c>
      <c r="C31211">
        <v>5982</v>
      </c>
      <c r="D31211">
        <v>107372</v>
      </c>
      <c r="E31211" s="31">
        <v>5866</v>
      </c>
      <c r="F31211">
        <v>38</v>
      </c>
      <c r="G31211" s="31">
        <v>78</v>
      </c>
      <c r="H31211" s="31">
        <v>0</v>
      </c>
    </row>
    <row r="31212" spans="1:8">
      <c r="A31212" s="32">
        <v>44572</v>
      </c>
      <c r="B31212" s="1" t="s">
        <v>12</v>
      </c>
      <c r="C31212">
        <v>3534</v>
      </c>
      <c r="D31212">
        <v>138826</v>
      </c>
      <c r="E31212" s="31">
        <v>3437</v>
      </c>
      <c r="F31212">
        <v>53</v>
      </c>
      <c r="G31212" s="31">
        <v>44</v>
      </c>
      <c r="H31212" s="31">
        <v>0</v>
      </c>
    </row>
    <row r="31213" spans="1:8">
      <c r="A31213" s="32">
        <v>44572</v>
      </c>
      <c r="B31213" s="1" t="s">
        <v>13</v>
      </c>
      <c r="C31213">
        <v>16411</v>
      </c>
      <c r="D31213">
        <v>271486</v>
      </c>
      <c r="E31213" s="31">
        <v>16174</v>
      </c>
      <c r="F31213">
        <v>118</v>
      </c>
      <c r="G31213" s="31">
        <v>102</v>
      </c>
      <c r="H31213" s="31">
        <v>0</v>
      </c>
    </row>
    <row r="31214" spans="1:8">
      <c r="A31214" s="32">
        <v>44572</v>
      </c>
      <c r="B31214" s="1" t="s">
        <v>14</v>
      </c>
      <c r="C31214">
        <v>1954</v>
      </c>
      <c r="D31214">
        <v>27842</v>
      </c>
      <c r="E31214" s="31">
        <v>1907</v>
      </c>
      <c r="F31214">
        <v>27</v>
      </c>
      <c r="G31214" s="31">
        <v>20</v>
      </c>
      <c r="H31214" s="31">
        <v>0</v>
      </c>
    </row>
    <row r="31215" spans="1:8">
      <c r="A31215" s="32">
        <v>44572</v>
      </c>
      <c r="B31215" s="1" t="s">
        <v>15</v>
      </c>
      <c r="C31215">
        <v>3663</v>
      </c>
      <c r="D31215">
        <v>118358</v>
      </c>
      <c r="E31215" s="31">
        <v>3551</v>
      </c>
      <c r="F31215">
        <v>56</v>
      </c>
      <c r="G31215" s="31">
        <v>56</v>
      </c>
      <c r="H31215" s="31">
        <v>0</v>
      </c>
    </row>
    <row r="31216" spans="1:8">
      <c r="A31216" s="32">
        <v>44572</v>
      </c>
      <c r="B31216" s="1" t="s">
        <v>16</v>
      </c>
      <c r="C31216">
        <v>9686</v>
      </c>
      <c r="D31216">
        <v>482375</v>
      </c>
      <c r="E31216" s="31">
        <v>9357</v>
      </c>
      <c r="F31216">
        <v>176</v>
      </c>
      <c r="G31216" s="31">
        <v>153</v>
      </c>
      <c r="H31216" s="31">
        <v>1</v>
      </c>
    </row>
    <row r="31217" spans="1:8">
      <c r="A31217" s="32">
        <v>44572</v>
      </c>
      <c r="B31217" s="1" t="s">
        <v>17</v>
      </c>
      <c r="C31217">
        <v>24881</v>
      </c>
      <c r="D31217">
        <v>40742</v>
      </c>
      <c r="E31217" s="31">
        <v>24278</v>
      </c>
      <c r="F31217">
        <v>220</v>
      </c>
      <c r="G31217" s="31">
        <v>383</v>
      </c>
      <c r="H31217" s="31">
        <v>0</v>
      </c>
    </row>
    <row r="31218" spans="1:8">
      <c r="A31218" s="32">
        <v>44572</v>
      </c>
      <c r="B31218" s="1" t="s">
        <v>18</v>
      </c>
      <c r="C31218">
        <v>16033</v>
      </c>
      <c r="D31218">
        <v>536817</v>
      </c>
      <c r="E31218" s="31">
        <v>15534</v>
      </c>
      <c r="F31218">
        <v>117</v>
      </c>
      <c r="G31218" s="31">
        <v>382</v>
      </c>
      <c r="H31218" s="31">
        <v>0</v>
      </c>
    </row>
    <row r="31219" spans="1:8">
      <c r="A31219" s="32">
        <v>44572</v>
      </c>
      <c r="B31219" s="1" t="s">
        <v>19</v>
      </c>
      <c r="C31219">
        <v>17957</v>
      </c>
      <c r="D31219">
        <v>365815</v>
      </c>
      <c r="E31219" s="31">
        <v>17245</v>
      </c>
      <c r="F31219">
        <v>179</v>
      </c>
      <c r="G31219" s="31">
        <v>533</v>
      </c>
      <c r="H31219" s="31">
        <v>0</v>
      </c>
    </row>
    <row r="31220" spans="1:8">
      <c r="A31220" s="32">
        <v>44572</v>
      </c>
      <c r="B31220" s="1" t="s">
        <v>20</v>
      </c>
      <c r="C31220">
        <v>117873</v>
      </c>
      <c r="D31220">
        <v>1688000</v>
      </c>
      <c r="E31220" s="31">
        <v>115036</v>
      </c>
      <c r="F31220">
        <v>1059</v>
      </c>
      <c r="G31220" s="31">
        <v>1778</v>
      </c>
      <c r="H31220" s="31">
        <v>1</v>
      </c>
    </row>
    <row r="31221" spans="1:8">
      <c r="A31221" s="32">
        <v>44572</v>
      </c>
      <c r="B31221" s="1" t="s">
        <v>21</v>
      </c>
      <c r="C31221">
        <v>102128</v>
      </c>
      <c r="D31221">
        <v>1267668</v>
      </c>
      <c r="E31221" s="31">
        <v>99696</v>
      </c>
      <c r="F31221">
        <v>1028</v>
      </c>
      <c r="G31221" s="31">
        <v>1152</v>
      </c>
      <c r="H31221" s="31">
        <v>0</v>
      </c>
    </row>
    <row r="31222" spans="1:8">
      <c r="A31222" s="32">
        <v>44572</v>
      </c>
      <c r="B31222" s="1" t="s">
        <v>22</v>
      </c>
      <c r="C31222">
        <v>389728</v>
      </c>
      <c r="D31222">
        <v>4282412</v>
      </c>
      <c r="E31222" s="31">
        <v>380174</v>
      </c>
      <c r="F31222">
        <v>3175</v>
      </c>
      <c r="G31222" s="31">
        <v>6379</v>
      </c>
      <c r="H31222" s="31">
        <v>4</v>
      </c>
    </row>
    <row r="31223" spans="1:8">
      <c r="A31223" s="32">
        <v>44572</v>
      </c>
      <c r="B31223" s="1" t="s">
        <v>23</v>
      </c>
      <c r="C31223">
        <v>172157</v>
      </c>
      <c r="D31223">
        <v>1886228</v>
      </c>
      <c r="E31223" s="31">
        <v>168679</v>
      </c>
      <c r="F31223">
        <v>1319</v>
      </c>
      <c r="G31223" s="31">
        <v>2159</v>
      </c>
      <c r="H31223" s="31">
        <v>4</v>
      </c>
    </row>
    <row r="31224" spans="1:8">
      <c r="A31224" s="32">
        <v>44572</v>
      </c>
      <c r="B31224" s="1" t="s">
        <v>24</v>
      </c>
      <c r="C31224">
        <v>8703</v>
      </c>
      <c r="D31224">
        <v>340016</v>
      </c>
      <c r="E31224" s="31">
        <v>8185</v>
      </c>
      <c r="F31224">
        <v>63</v>
      </c>
      <c r="G31224" s="31">
        <v>455</v>
      </c>
      <c r="H31224" s="31">
        <v>0</v>
      </c>
    </row>
    <row r="31225" spans="1:8">
      <c r="A31225" s="32">
        <v>44572</v>
      </c>
      <c r="B31225" s="1" t="s">
        <v>25</v>
      </c>
      <c r="C31225">
        <v>4966</v>
      </c>
      <c r="D31225">
        <v>135138</v>
      </c>
      <c r="E31225" s="31">
        <v>4817</v>
      </c>
      <c r="F31225">
        <v>52</v>
      </c>
      <c r="G31225" s="31">
        <v>97</v>
      </c>
      <c r="H31225" s="31">
        <v>0</v>
      </c>
    </row>
    <row r="31226" spans="1:8">
      <c r="A31226" s="32">
        <v>44572</v>
      </c>
      <c r="B31226" s="1" t="s">
        <v>26</v>
      </c>
      <c r="C31226">
        <v>8154</v>
      </c>
      <c r="D31226">
        <v>217432</v>
      </c>
      <c r="E31226" s="31">
        <v>7872</v>
      </c>
      <c r="F31226">
        <v>139</v>
      </c>
      <c r="G31226" s="31">
        <v>122</v>
      </c>
      <c r="H31226" s="31">
        <v>0</v>
      </c>
    </row>
    <row r="31227" spans="1:8">
      <c r="A31227" s="32">
        <v>44572</v>
      </c>
      <c r="B31227" s="1" t="s">
        <v>27</v>
      </c>
      <c r="C31227">
        <v>3296</v>
      </c>
      <c r="D31227">
        <v>130090</v>
      </c>
      <c r="E31227" s="31">
        <v>3079</v>
      </c>
      <c r="F31227">
        <v>38</v>
      </c>
      <c r="G31227" s="31">
        <v>179</v>
      </c>
      <c r="H31227" s="31">
        <v>0</v>
      </c>
    </row>
    <row r="31228" spans="1:8">
      <c r="A31228" s="32">
        <v>44572</v>
      </c>
      <c r="B31228" s="1" t="s">
        <v>28</v>
      </c>
      <c r="C31228">
        <v>5304</v>
      </c>
      <c r="D31228">
        <v>138818</v>
      </c>
      <c r="E31228" s="31">
        <v>5136</v>
      </c>
      <c r="F31228">
        <v>29</v>
      </c>
      <c r="G31228" s="31">
        <v>140</v>
      </c>
      <c r="H31228" s="31">
        <v>0</v>
      </c>
    </row>
    <row r="31229" spans="1:8">
      <c r="A31229" s="32">
        <v>44572</v>
      </c>
      <c r="B31229" s="1" t="s">
        <v>29</v>
      </c>
      <c r="C31229">
        <v>9586</v>
      </c>
      <c r="D31229">
        <v>379149</v>
      </c>
      <c r="E31229" s="31">
        <v>8937</v>
      </c>
      <c r="F31229">
        <v>97</v>
      </c>
      <c r="G31229" s="31">
        <v>505</v>
      </c>
      <c r="H31229" s="31">
        <v>1</v>
      </c>
    </row>
    <row r="31230" spans="1:8">
      <c r="A31230" s="32">
        <v>44572</v>
      </c>
      <c r="B31230" s="1" t="s">
        <v>30</v>
      </c>
      <c r="C31230">
        <v>19639</v>
      </c>
      <c r="D31230">
        <v>483192</v>
      </c>
      <c r="E31230" s="31">
        <v>19066</v>
      </c>
      <c r="F31230">
        <v>219</v>
      </c>
      <c r="G31230" s="31">
        <v>294</v>
      </c>
      <c r="H31230" s="31">
        <v>0</v>
      </c>
    </row>
    <row r="31231" spans="1:8">
      <c r="A31231" s="32">
        <v>44572</v>
      </c>
      <c r="B31231" s="1" t="s">
        <v>31</v>
      </c>
      <c r="C31231">
        <v>27474</v>
      </c>
      <c r="D31231">
        <v>752070</v>
      </c>
      <c r="E31231" s="31">
        <v>26652</v>
      </c>
      <c r="F31231">
        <v>209</v>
      </c>
      <c r="G31231" s="31">
        <v>579</v>
      </c>
      <c r="H31231" s="31">
        <v>1</v>
      </c>
    </row>
    <row r="31232" spans="1:8">
      <c r="A31232" s="32">
        <v>44572</v>
      </c>
      <c r="B31232" s="1" t="s">
        <v>32</v>
      </c>
      <c r="C31232">
        <v>108270</v>
      </c>
      <c r="D31232">
        <v>1544139</v>
      </c>
      <c r="E31232" s="31">
        <v>105596</v>
      </c>
      <c r="F31232">
        <v>1161</v>
      </c>
      <c r="G31232" s="31">
        <v>1513</v>
      </c>
      <c r="H31232" s="31">
        <v>1</v>
      </c>
    </row>
    <row r="31233" spans="1:8">
      <c r="A31233" s="32">
        <v>44572</v>
      </c>
      <c r="B31233" s="1" t="s">
        <v>33</v>
      </c>
      <c r="C31233">
        <v>14977</v>
      </c>
      <c r="D31233">
        <v>276023</v>
      </c>
      <c r="E31233" s="31">
        <v>14986</v>
      </c>
      <c r="F31233">
        <v>163</v>
      </c>
      <c r="G31233" s="31">
        <v>160</v>
      </c>
      <c r="H31233" s="31">
        <v>0</v>
      </c>
    </row>
    <row r="31234" spans="1:8">
      <c r="A31234" s="32">
        <v>44572</v>
      </c>
      <c r="B31234" s="1" t="s">
        <v>34</v>
      </c>
      <c r="C31234">
        <v>13124</v>
      </c>
      <c r="D31234">
        <v>302953</v>
      </c>
      <c r="E31234" s="31">
        <v>12415</v>
      </c>
      <c r="F31234">
        <v>104</v>
      </c>
      <c r="G31234" s="31">
        <v>605</v>
      </c>
      <c r="H31234" s="31">
        <v>0</v>
      </c>
    </row>
    <row r="31235" spans="1:8">
      <c r="A31235" s="32">
        <v>44572</v>
      </c>
      <c r="B31235" s="1" t="s">
        <v>35</v>
      </c>
      <c r="C31235">
        <v>37291</v>
      </c>
      <c r="D31235">
        <v>484184</v>
      </c>
      <c r="E31235" s="31">
        <v>35899</v>
      </c>
      <c r="F31235">
        <v>292</v>
      </c>
      <c r="G31235" s="31">
        <v>969</v>
      </c>
      <c r="H31235" s="31">
        <v>7</v>
      </c>
    </row>
    <row r="31236" spans="1:8">
      <c r="A31236" s="32">
        <v>44572</v>
      </c>
      <c r="B31236" s="1" t="s">
        <v>36</v>
      </c>
      <c r="C31236">
        <v>208419</v>
      </c>
      <c r="D31236">
        <v>4346026</v>
      </c>
      <c r="E31236" s="31">
        <v>201088</v>
      </c>
      <c r="F31236">
        <v>3066</v>
      </c>
      <c r="G31236" s="31">
        <v>4265</v>
      </c>
      <c r="H31236" s="31">
        <v>50</v>
      </c>
    </row>
    <row r="31237" spans="1:8">
      <c r="A31237" s="32">
        <v>44572</v>
      </c>
      <c r="B31237" s="1" t="s">
        <v>37</v>
      </c>
      <c r="C31237">
        <v>79871</v>
      </c>
      <c r="D31237">
        <v>886238</v>
      </c>
      <c r="E31237" s="31">
        <v>77563</v>
      </c>
      <c r="F31237">
        <v>1398</v>
      </c>
      <c r="G31237" s="31">
        <v>910</v>
      </c>
      <c r="H31237" s="31">
        <v>1</v>
      </c>
    </row>
    <row r="31238" spans="1:8">
      <c r="A31238" s="32">
        <v>44572</v>
      </c>
      <c r="B31238" s="1" t="s">
        <v>38</v>
      </c>
      <c r="C31238">
        <v>16507</v>
      </c>
      <c r="D31238">
        <v>291204</v>
      </c>
      <c r="E31238" s="31">
        <v>15832</v>
      </c>
      <c r="F31238">
        <v>149</v>
      </c>
      <c r="G31238" s="31">
        <v>526</v>
      </c>
      <c r="H31238" s="31">
        <v>0</v>
      </c>
    </row>
    <row r="31239" spans="1:8">
      <c r="A31239" s="32">
        <v>44572</v>
      </c>
      <c r="B31239" s="1" t="s">
        <v>39</v>
      </c>
      <c r="C31239">
        <v>5435</v>
      </c>
      <c r="D31239">
        <v>69496</v>
      </c>
      <c r="E31239" s="31">
        <v>5137</v>
      </c>
      <c r="F31239">
        <v>62</v>
      </c>
      <c r="G31239" s="31">
        <v>127</v>
      </c>
      <c r="H31239" s="31">
        <v>1</v>
      </c>
    </row>
    <row r="31240" spans="1:8">
      <c r="A31240" s="32">
        <v>44572</v>
      </c>
      <c r="B31240" s="1" t="s">
        <v>40</v>
      </c>
      <c r="C31240">
        <v>1752</v>
      </c>
      <c r="D31240">
        <v>177144</v>
      </c>
      <c r="E31240" s="31">
        <v>1639</v>
      </c>
      <c r="F31240">
        <v>5</v>
      </c>
      <c r="G31240" s="31">
        <v>83</v>
      </c>
      <c r="H31240" s="31">
        <v>0</v>
      </c>
    </row>
    <row r="31241" spans="1:8">
      <c r="A31241" s="32">
        <v>44572</v>
      </c>
      <c r="B31241" s="1" t="s">
        <v>41</v>
      </c>
      <c r="C31241">
        <v>1964</v>
      </c>
      <c r="D31241">
        <v>66059</v>
      </c>
      <c r="E31241" s="31">
        <v>1752</v>
      </c>
      <c r="F31241">
        <v>5</v>
      </c>
      <c r="G31241" s="31">
        <v>207</v>
      </c>
      <c r="H31241" s="31">
        <v>0</v>
      </c>
    </row>
    <row r="31242" spans="1:8">
      <c r="A31242" s="32">
        <v>44572</v>
      </c>
      <c r="B31242" s="1" t="s">
        <v>42</v>
      </c>
      <c r="C31242">
        <v>15919</v>
      </c>
      <c r="D31242">
        <v>320296</v>
      </c>
      <c r="E31242" s="31">
        <v>15421</v>
      </c>
      <c r="F31242">
        <v>136</v>
      </c>
      <c r="G31242" s="31">
        <v>17</v>
      </c>
      <c r="H31242" s="31">
        <v>0</v>
      </c>
    </row>
    <row r="31243" spans="1:8">
      <c r="A31243" s="32">
        <v>44572</v>
      </c>
      <c r="B31243" s="1" t="s">
        <v>43</v>
      </c>
      <c r="C31243">
        <v>25125</v>
      </c>
      <c r="D31243">
        <v>1014281</v>
      </c>
      <c r="E31243" s="31">
        <v>22077</v>
      </c>
      <c r="F31243">
        <v>203</v>
      </c>
      <c r="G31243" s="31">
        <v>2845</v>
      </c>
      <c r="H31243" s="31">
        <v>2</v>
      </c>
    </row>
    <row r="31244" spans="1:8">
      <c r="A31244" s="32">
        <v>44572</v>
      </c>
      <c r="B31244" s="1" t="s">
        <v>44</v>
      </c>
      <c r="C31244">
        <v>7035</v>
      </c>
      <c r="D31244">
        <v>222391</v>
      </c>
      <c r="E31244" s="31">
        <v>5800</v>
      </c>
      <c r="F31244">
        <v>93</v>
      </c>
      <c r="G31244" s="31">
        <v>1142</v>
      </c>
      <c r="H31244" s="31">
        <v>1</v>
      </c>
    </row>
    <row r="31245" spans="1:8">
      <c r="A31245" s="32">
        <v>44572</v>
      </c>
      <c r="B31245" s="1" t="s">
        <v>45</v>
      </c>
      <c r="C31245">
        <v>3344</v>
      </c>
      <c r="D31245">
        <v>119398</v>
      </c>
      <c r="E31245" s="31">
        <v>3225</v>
      </c>
      <c r="F31245">
        <v>66</v>
      </c>
      <c r="G31245" s="31">
        <v>56</v>
      </c>
      <c r="H31245" s="31">
        <v>0</v>
      </c>
    </row>
    <row r="31246" spans="1:8">
      <c r="A31246" s="32">
        <v>44572</v>
      </c>
      <c r="B31246" s="1" t="s">
        <v>46</v>
      </c>
      <c r="C31246">
        <v>4831</v>
      </c>
      <c r="D31246">
        <v>148702</v>
      </c>
      <c r="E31246" s="31">
        <v>4668</v>
      </c>
      <c r="F31246">
        <v>38</v>
      </c>
      <c r="G31246" s="31">
        <v>124</v>
      </c>
      <c r="H31246" s="31">
        <v>0</v>
      </c>
    </row>
    <row r="31247" spans="1:8">
      <c r="A31247" s="32">
        <v>44572</v>
      </c>
      <c r="B31247" s="1" t="s">
        <v>47</v>
      </c>
      <c r="C31247">
        <v>5634</v>
      </c>
      <c r="D31247">
        <v>177568</v>
      </c>
      <c r="E31247" s="31">
        <v>5331</v>
      </c>
      <c r="F31247">
        <v>82</v>
      </c>
      <c r="G31247" s="31">
        <v>221</v>
      </c>
      <c r="H31247" s="31">
        <v>0</v>
      </c>
    </row>
    <row r="31248" spans="1:8">
      <c r="A31248" s="32">
        <v>44572</v>
      </c>
      <c r="B31248" s="1" t="s">
        <v>48</v>
      </c>
      <c r="C31248">
        <v>4214</v>
      </c>
      <c r="D31248">
        <v>114191</v>
      </c>
      <c r="E31248" s="31">
        <v>4136</v>
      </c>
      <c r="F31248">
        <v>33</v>
      </c>
      <c r="G31248" s="31">
        <v>45</v>
      </c>
      <c r="H31248" s="31">
        <v>0</v>
      </c>
    </row>
    <row r="31249" spans="1:8">
      <c r="A31249" s="32">
        <v>44572</v>
      </c>
      <c r="B31249" s="1" t="s">
        <v>49</v>
      </c>
      <c r="C31249">
        <v>75905</v>
      </c>
      <c r="D31249">
        <v>1472007</v>
      </c>
      <c r="E31249" s="31">
        <v>74229</v>
      </c>
      <c r="F31249">
        <v>627</v>
      </c>
      <c r="G31249" s="31">
        <v>901</v>
      </c>
      <c r="H31249" s="31">
        <v>3</v>
      </c>
    </row>
    <row r="31250" spans="1:8">
      <c r="A31250" s="32">
        <v>44572</v>
      </c>
      <c r="B31250" s="1" t="s">
        <v>50</v>
      </c>
      <c r="C31250">
        <v>6196</v>
      </c>
      <c r="D31250">
        <v>125517</v>
      </c>
      <c r="E31250" s="31">
        <v>5900</v>
      </c>
      <c r="F31250">
        <v>30</v>
      </c>
      <c r="G31250" s="31">
        <v>221</v>
      </c>
      <c r="H31250" s="31">
        <v>0</v>
      </c>
    </row>
    <row r="31251" spans="1:8">
      <c r="A31251" s="32">
        <v>44572</v>
      </c>
      <c r="B31251" s="1" t="s">
        <v>51</v>
      </c>
      <c r="C31251">
        <v>6362</v>
      </c>
      <c r="D31251">
        <v>209107</v>
      </c>
      <c r="E31251" s="31">
        <v>6054</v>
      </c>
      <c r="F31251">
        <v>73</v>
      </c>
      <c r="G31251" s="31">
        <v>236</v>
      </c>
      <c r="H31251" s="31">
        <v>0</v>
      </c>
    </row>
    <row r="31252" spans="1:8">
      <c r="A31252" s="32">
        <v>44572</v>
      </c>
      <c r="B31252" s="1" t="s">
        <v>52</v>
      </c>
      <c r="C31252">
        <v>14762</v>
      </c>
      <c r="D31252">
        <v>126474</v>
      </c>
      <c r="E31252" s="31">
        <v>14348</v>
      </c>
      <c r="F31252">
        <v>136</v>
      </c>
      <c r="G31252" s="31">
        <v>278</v>
      </c>
      <c r="H31252" s="31">
        <v>0</v>
      </c>
    </row>
    <row r="31253" spans="1:8">
      <c r="A31253" s="32">
        <v>44572</v>
      </c>
      <c r="B31253" s="1" t="s">
        <v>53</v>
      </c>
      <c r="C31253">
        <v>8334</v>
      </c>
      <c r="D31253">
        <v>314587</v>
      </c>
      <c r="E31253" s="31">
        <v>8103</v>
      </c>
      <c r="F31253">
        <v>84</v>
      </c>
      <c r="G31253" s="31">
        <v>147</v>
      </c>
      <c r="H31253" s="31">
        <v>0</v>
      </c>
    </row>
    <row r="31254" spans="1:8">
      <c r="A31254" s="32">
        <v>44572</v>
      </c>
      <c r="B31254" s="1" t="s">
        <v>54</v>
      </c>
      <c r="C31254">
        <v>6224</v>
      </c>
      <c r="D31254">
        <v>73713</v>
      </c>
      <c r="E31254" s="31">
        <v>6096</v>
      </c>
      <c r="F31254">
        <v>41</v>
      </c>
      <c r="G31254" s="31">
        <v>81</v>
      </c>
      <c r="H31254" s="31">
        <v>0</v>
      </c>
    </row>
    <row r="31255" spans="1:8">
      <c r="A31255" s="32">
        <v>44572</v>
      </c>
      <c r="B31255" s="1" t="s">
        <v>55</v>
      </c>
      <c r="C31255">
        <v>9799</v>
      </c>
      <c r="D31255">
        <v>181331</v>
      </c>
      <c r="E31255" s="31">
        <v>9058</v>
      </c>
      <c r="F31255">
        <v>66</v>
      </c>
      <c r="G31255" s="31">
        <v>594</v>
      </c>
      <c r="H31255" s="31">
        <v>0</v>
      </c>
    </row>
    <row r="31256" spans="1:8">
      <c r="A31256" s="32">
        <v>44572</v>
      </c>
      <c r="B31256" s="1" t="s">
        <v>56</v>
      </c>
      <c r="C31256">
        <v>58984</v>
      </c>
      <c r="D31256">
        <v>462601</v>
      </c>
      <c r="E31256" s="31">
        <v>50413</v>
      </c>
      <c r="F31256">
        <v>398</v>
      </c>
      <c r="G31256" s="31">
        <v>8178</v>
      </c>
      <c r="H31256" s="31">
        <v>27</v>
      </c>
    </row>
    <row r="31257" spans="1:8">
      <c r="A31257" s="32">
        <v>44573</v>
      </c>
      <c r="B31257" s="1" t="s">
        <v>7</v>
      </c>
      <c r="C31257">
        <v>62447</v>
      </c>
      <c r="D31257">
        <v>1302011</v>
      </c>
      <c r="E31257" s="31">
        <v>60087</v>
      </c>
      <c r="F31257">
        <v>1477</v>
      </c>
      <c r="G31257" s="31">
        <v>725</v>
      </c>
      <c r="H31257" s="31">
        <v>0</v>
      </c>
    </row>
    <row r="31258" spans="1:8">
      <c r="A31258" s="32">
        <v>44573</v>
      </c>
      <c r="B31258" s="1" t="s">
        <v>11</v>
      </c>
      <c r="C31258">
        <v>6068</v>
      </c>
      <c r="D31258">
        <v>108111</v>
      </c>
      <c r="E31258" s="31">
        <v>5866</v>
      </c>
      <c r="F31258">
        <v>38</v>
      </c>
      <c r="G31258" s="31">
        <v>164</v>
      </c>
      <c r="H31258" s="31">
        <v>0</v>
      </c>
    </row>
    <row r="31259" spans="1:8">
      <c r="A31259" s="32">
        <v>44573</v>
      </c>
      <c r="B31259" s="1" t="s">
        <v>12</v>
      </c>
      <c r="C31259">
        <v>3538</v>
      </c>
      <c r="D31259">
        <v>139217</v>
      </c>
      <c r="E31259" s="31">
        <v>3438</v>
      </c>
      <c r="F31259">
        <v>53</v>
      </c>
      <c r="G31259" s="31">
        <v>47</v>
      </c>
      <c r="H31259" s="31">
        <v>0</v>
      </c>
    </row>
    <row r="31260" spans="1:8">
      <c r="A31260" s="32">
        <v>44573</v>
      </c>
      <c r="B31260" s="1" t="s">
        <v>13</v>
      </c>
      <c r="C31260">
        <v>16456</v>
      </c>
      <c r="D31260">
        <v>272445</v>
      </c>
      <c r="E31260" s="31">
        <v>16176</v>
      </c>
      <c r="F31260">
        <v>118</v>
      </c>
      <c r="G31260" s="31">
        <v>117</v>
      </c>
      <c r="H31260" s="31">
        <v>0</v>
      </c>
    </row>
    <row r="31261" spans="1:8">
      <c r="A31261" s="32">
        <v>44573</v>
      </c>
      <c r="B31261" s="1" t="s">
        <v>14</v>
      </c>
      <c r="C31261">
        <v>1977</v>
      </c>
      <c r="D31261">
        <v>27907</v>
      </c>
      <c r="E31261" s="31">
        <v>1907</v>
      </c>
      <c r="F31261">
        <v>27</v>
      </c>
      <c r="G31261" s="31">
        <v>43</v>
      </c>
      <c r="H31261" s="31">
        <v>0</v>
      </c>
    </row>
    <row r="31262" spans="1:8">
      <c r="A31262" s="32">
        <v>44573</v>
      </c>
      <c r="B31262" s="1" t="s">
        <v>15</v>
      </c>
      <c r="C31262">
        <v>3706</v>
      </c>
      <c r="D31262">
        <v>118531</v>
      </c>
      <c r="E31262" s="31">
        <v>3552</v>
      </c>
      <c r="F31262">
        <v>56</v>
      </c>
      <c r="G31262" s="31">
        <v>98</v>
      </c>
      <c r="H31262" s="31">
        <v>0</v>
      </c>
    </row>
    <row r="31263" spans="1:8">
      <c r="A31263" s="32">
        <v>44573</v>
      </c>
      <c r="B31263" s="1" t="s">
        <v>16</v>
      </c>
      <c r="C31263">
        <v>9718</v>
      </c>
      <c r="D31263">
        <v>483838</v>
      </c>
      <c r="E31263" s="31">
        <v>9360</v>
      </c>
      <c r="F31263">
        <v>176</v>
      </c>
      <c r="G31263" s="31">
        <v>182</v>
      </c>
      <c r="H31263" s="31">
        <v>1</v>
      </c>
    </row>
    <row r="31264" spans="1:8">
      <c r="A31264" s="32">
        <v>44573</v>
      </c>
      <c r="B31264" s="1" t="s">
        <v>17</v>
      </c>
      <c r="C31264">
        <v>25008</v>
      </c>
      <c r="D31264">
        <v>40742</v>
      </c>
      <c r="E31264" s="31">
        <v>24291</v>
      </c>
      <c r="F31264">
        <v>220</v>
      </c>
      <c r="G31264" s="31">
        <v>497</v>
      </c>
      <c r="H31264" s="31">
        <v>1</v>
      </c>
    </row>
    <row r="31265" spans="1:8">
      <c r="A31265" s="32">
        <v>44573</v>
      </c>
      <c r="B31265" s="1" t="s">
        <v>18</v>
      </c>
      <c r="C31265">
        <v>16193</v>
      </c>
      <c r="D31265">
        <v>537651</v>
      </c>
      <c r="E31265" s="31">
        <v>15557</v>
      </c>
      <c r="F31265">
        <v>118</v>
      </c>
      <c r="G31265" s="31">
        <v>518</v>
      </c>
      <c r="H31265" s="31">
        <v>0</v>
      </c>
    </row>
    <row r="31266" spans="1:8">
      <c r="A31266" s="32">
        <v>44573</v>
      </c>
      <c r="B31266" s="1" t="s">
        <v>19</v>
      </c>
      <c r="C31266">
        <v>18150</v>
      </c>
      <c r="D31266">
        <v>367803</v>
      </c>
      <c r="E31266" s="31">
        <v>17266</v>
      </c>
      <c r="F31266">
        <v>179</v>
      </c>
      <c r="G31266" s="31">
        <v>705</v>
      </c>
      <c r="H31266" s="31">
        <v>0</v>
      </c>
    </row>
    <row r="31267" spans="1:8">
      <c r="A31267" s="32">
        <v>44573</v>
      </c>
      <c r="B31267" s="1" t="s">
        <v>20</v>
      </c>
      <c r="C31267">
        <v>118420</v>
      </c>
      <c r="D31267">
        <v>1695538</v>
      </c>
      <c r="E31267" s="31">
        <v>115050</v>
      </c>
      <c r="F31267">
        <v>1059</v>
      </c>
      <c r="G31267" s="31">
        <v>2311</v>
      </c>
      <c r="H31267" s="31">
        <v>1</v>
      </c>
    </row>
    <row r="31268" spans="1:8">
      <c r="A31268" s="32">
        <v>44573</v>
      </c>
      <c r="B31268" s="1" t="s">
        <v>21</v>
      </c>
      <c r="C31268">
        <v>102566</v>
      </c>
      <c r="D31268">
        <v>1274527</v>
      </c>
      <c r="E31268" s="31">
        <v>99728</v>
      </c>
      <c r="F31268">
        <v>1028</v>
      </c>
      <c r="G31268" s="31">
        <v>1372</v>
      </c>
      <c r="H31268" s="31">
        <v>0</v>
      </c>
    </row>
    <row r="31269" spans="1:8">
      <c r="A31269" s="32">
        <v>44573</v>
      </c>
      <c r="B31269" s="1" t="s">
        <v>22</v>
      </c>
      <c r="C31269">
        <v>391926</v>
      </c>
      <c r="D31269">
        <v>4299078</v>
      </c>
      <c r="E31269" s="31">
        <v>380375</v>
      </c>
      <c r="F31269">
        <v>3175</v>
      </c>
      <c r="G31269" s="31">
        <v>8376</v>
      </c>
      <c r="H31269" s="31">
        <v>4</v>
      </c>
    </row>
    <row r="31270" spans="1:8">
      <c r="A31270" s="32">
        <v>44573</v>
      </c>
      <c r="B31270" s="1" t="s">
        <v>23</v>
      </c>
      <c r="C31270">
        <v>172705</v>
      </c>
      <c r="D31270">
        <v>1901092</v>
      </c>
      <c r="E31270" s="31">
        <v>168853</v>
      </c>
      <c r="F31270">
        <v>1319</v>
      </c>
      <c r="G31270" s="31">
        <v>2533</v>
      </c>
      <c r="H31270" s="31">
        <v>4</v>
      </c>
    </row>
    <row r="31271" spans="1:8">
      <c r="A31271" s="32">
        <v>44573</v>
      </c>
      <c r="B31271" s="1" t="s">
        <v>24</v>
      </c>
      <c r="C31271">
        <v>8832</v>
      </c>
      <c r="D31271">
        <v>343684</v>
      </c>
      <c r="E31271" s="31">
        <v>8191</v>
      </c>
      <c r="F31271">
        <v>63</v>
      </c>
      <c r="G31271" s="31">
        <v>578</v>
      </c>
      <c r="H31271" s="31">
        <v>0</v>
      </c>
    </row>
    <row r="31272" spans="1:8">
      <c r="A31272" s="32">
        <v>44573</v>
      </c>
      <c r="B31272" s="1" t="s">
        <v>25</v>
      </c>
      <c r="C31272">
        <v>4977</v>
      </c>
      <c r="D31272">
        <v>135685</v>
      </c>
      <c r="E31272" s="31">
        <v>4819</v>
      </c>
      <c r="F31272">
        <v>52</v>
      </c>
      <c r="G31272" s="31">
        <v>106</v>
      </c>
      <c r="H31272" s="31">
        <v>0</v>
      </c>
    </row>
    <row r="31273" spans="1:8">
      <c r="A31273" s="32">
        <v>44573</v>
      </c>
      <c r="B31273" s="1" t="s">
        <v>26</v>
      </c>
      <c r="C31273">
        <v>8172</v>
      </c>
      <c r="D31273">
        <v>217700</v>
      </c>
      <c r="E31273" s="31">
        <v>7877</v>
      </c>
      <c r="F31273">
        <v>139</v>
      </c>
      <c r="G31273" s="31">
        <v>135</v>
      </c>
      <c r="H31273" s="31">
        <v>0</v>
      </c>
    </row>
    <row r="31274" spans="1:8">
      <c r="A31274" s="32">
        <v>44573</v>
      </c>
      <c r="B31274" s="1" t="s">
        <v>27</v>
      </c>
      <c r="C31274">
        <v>3340</v>
      </c>
      <c r="D31274">
        <v>130765</v>
      </c>
      <c r="E31274" s="31">
        <v>3086</v>
      </c>
      <c r="F31274">
        <v>38</v>
      </c>
      <c r="G31274" s="31">
        <v>216</v>
      </c>
      <c r="H31274" s="31">
        <v>0</v>
      </c>
    </row>
    <row r="31275" spans="1:8">
      <c r="A31275" s="32">
        <v>44573</v>
      </c>
      <c r="B31275" s="1" t="s">
        <v>28</v>
      </c>
      <c r="C31275">
        <v>5327</v>
      </c>
      <c r="D31275">
        <v>138818</v>
      </c>
      <c r="E31275" s="31">
        <v>5139</v>
      </c>
      <c r="F31275">
        <v>29</v>
      </c>
      <c r="G31275" s="31">
        <v>163</v>
      </c>
      <c r="H31275" s="31">
        <v>0</v>
      </c>
    </row>
    <row r="31276" spans="1:8">
      <c r="A31276" s="32">
        <v>44573</v>
      </c>
      <c r="B31276" s="1" t="s">
        <v>29</v>
      </c>
      <c r="C31276">
        <v>9753</v>
      </c>
      <c r="D31276">
        <v>383838</v>
      </c>
      <c r="E31276" s="31">
        <v>8954</v>
      </c>
      <c r="F31276">
        <v>97</v>
      </c>
      <c r="G31276" s="31">
        <v>575</v>
      </c>
      <c r="H31276" s="31">
        <v>1</v>
      </c>
    </row>
    <row r="31277" spans="1:8">
      <c r="A31277" s="32">
        <v>44573</v>
      </c>
      <c r="B31277" s="1" t="s">
        <v>30</v>
      </c>
      <c r="C31277">
        <v>19804</v>
      </c>
      <c r="D31277">
        <v>486258</v>
      </c>
      <c r="E31277" s="31">
        <v>19071</v>
      </c>
      <c r="F31277">
        <v>219</v>
      </c>
      <c r="G31277" s="31">
        <v>349</v>
      </c>
      <c r="H31277" s="31">
        <v>0</v>
      </c>
    </row>
    <row r="31278" spans="1:8">
      <c r="A31278" s="32">
        <v>44573</v>
      </c>
      <c r="B31278" s="1" t="s">
        <v>31</v>
      </c>
      <c r="C31278">
        <v>27671</v>
      </c>
      <c r="D31278">
        <v>758030</v>
      </c>
      <c r="E31278" s="31">
        <v>26511</v>
      </c>
      <c r="F31278">
        <v>210</v>
      </c>
      <c r="G31278" s="31">
        <v>821</v>
      </c>
      <c r="H31278" s="31">
        <v>1</v>
      </c>
    </row>
    <row r="31279" spans="1:8">
      <c r="A31279" s="32">
        <v>44573</v>
      </c>
      <c r="B31279" s="1" t="s">
        <v>32</v>
      </c>
      <c r="C31279">
        <v>108502</v>
      </c>
      <c r="D31279">
        <v>1548574</v>
      </c>
      <c r="E31279" s="31">
        <v>105636</v>
      </c>
      <c r="F31279">
        <v>1161</v>
      </c>
      <c r="G31279" s="31">
        <v>1705</v>
      </c>
      <c r="H31279" s="31">
        <v>1</v>
      </c>
    </row>
    <row r="31280" spans="1:8">
      <c r="A31280" s="32">
        <v>44573</v>
      </c>
      <c r="B31280" s="1" t="s">
        <v>33</v>
      </c>
      <c r="C31280">
        <v>15088</v>
      </c>
      <c r="D31280">
        <v>276023</v>
      </c>
      <c r="E31280" s="31">
        <v>14991</v>
      </c>
      <c r="F31280">
        <v>165</v>
      </c>
      <c r="G31280" s="31">
        <v>266</v>
      </c>
      <c r="H31280" s="31">
        <v>0</v>
      </c>
    </row>
    <row r="31281" spans="1:8">
      <c r="A31281" s="32">
        <v>44573</v>
      </c>
      <c r="B31281" s="1" t="s">
        <v>34</v>
      </c>
      <c r="C31281">
        <v>13282</v>
      </c>
      <c r="D31281">
        <v>303352</v>
      </c>
      <c r="E31281" s="31">
        <v>12438</v>
      </c>
      <c r="F31281">
        <v>104</v>
      </c>
      <c r="G31281" s="31">
        <v>740</v>
      </c>
      <c r="H31281" s="31">
        <v>0</v>
      </c>
    </row>
    <row r="31282" spans="1:8">
      <c r="A31282" s="32">
        <v>44573</v>
      </c>
      <c r="B31282" s="1" t="s">
        <v>35</v>
      </c>
      <c r="C31282">
        <v>37701</v>
      </c>
      <c r="D31282">
        <v>485968</v>
      </c>
      <c r="E31282" s="31">
        <v>35925</v>
      </c>
      <c r="F31282">
        <v>292</v>
      </c>
      <c r="G31282" s="31">
        <v>1072</v>
      </c>
      <c r="H31282" s="31">
        <v>14</v>
      </c>
    </row>
    <row r="31283" spans="1:8">
      <c r="A31283" s="32">
        <v>44573</v>
      </c>
      <c r="B31283" s="1" t="s">
        <v>36</v>
      </c>
      <c r="C31283">
        <v>210130</v>
      </c>
      <c r="D31283">
        <v>4353378</v>
      </c>
      <c r="E31283" s="31">
        <v>201340</v>
      </c>
      <c r="F31283">
        <v>3067</v>
      </c>
      <c r="G31283" s="31">
        <v>5723</v>
      </c>
      <c r="H31283" s="31">
        <v>51</v>
      </c>
    </row>
    <row r="31284" spans="1:8">
      <c r="A31284" s="32">
        <v>44573</v>
      </c>
      <c r="B31284" s="1" t="s">
        <v>37</v>
      </c>
      <c r="C31284">
        <v>79983</v>
      </c>
      <c r="D31284">
        <v>889107</v>
      </c>
      <c r="E31284" s="31">
        <v>77564</v>
      </c>
      <c r="F31284">
        <v>1398</v>
      </c>
      <c r="G31284" s="31">
        <v>1021</v>
      </c>
      <c r="H31284" s="31">
        <v>1</v>
      </c>
    </row>
    <row r="31285" spans="1:8">
      <c r="A31285" s="32">
        <v>44573</v>
      </c>
      <c r="B31285" s="1" t="s">
        <v>38</v>
      </c>
      <c r="C31285">
        <v>16641</v>
      </c>
      <c r="D31285">
        <v>293012</v>
      </c>
      <c r="E31285" s="31">
        <v>15853</v>
      </c>
      <c r="F31285">
        <v>149</v>
      </c>
      <c r="G31285" s="31">
        <v>639</v>
      </c>
      <c r="H31285" s="31">
        <v>0</v>
      </c>
    </row>
    <row r="31286" spans="1:8">
      <c r="A31286" s="32">
        <v>44573</v>
      </c>
      <c r="B31286" s="1" t="s">
        <v>39</v>
      </c>
      <c r="C31286">
        <v>5528</v>
      </c>
      <c r="D31286">
        <v>69835</v>
      </c>
      <c r="E31286" s="31">
        <v>5137</v>
      </c>
      <c r="F31286">
        <v>62</v>
      </c>
      <c r="G31286" s="31">
        <v>218</v>
      </c>
      <c r="H31286" s="31">
        <v>1</v>
      </c>
    </row>
    <row r="31287" spans="1:8">
      <c r="A31287" s="32">
        <v>44573</v>
      </c>
      <c r="B31287" s="1" t="s">
        <v>40</v>
      </c>
      <c r="C31287">
        <v>1779</v>
      </c>
      <c r="D31287">
        <v>178378</v>
      </c>
      <c r="E31287" s="31">
        <v>1640</v>
      </c>
      <c r="F31287">
        <v>5</v>
      </c>
      <c r="G31287" s="31">
        <v>109</v>
      </c>
      <c r="H31287" s="31">
        <v>0</v>
      </c>
    </row>
    <row r="31288" spans="1:8">
      <c r="A31288" s="32">
        <v>44573</v>
      </c>
      <c r="B31288" s="1" t="s">
        <v>41</v>
      </c>
      <c r="C31288">
        <v>1998</v>
      </c>
      <c r="D31288">
        <v>66059</v>
      </c>
      <c r="E31288" s="31">
        <v>1752</v>
      </c>
      <c r="F31288">
        <v>5</v>
      </c>
      <c r="G31288" s="31">
        <v>241</v>
      </c>
      <c r="H31288" s="31">
        <v>0</v>
      </c>
    </row>
    <row r="31289" spans="1:8">
      <c r="A31289" s="32">
        <v>44573</v>
      </c>
      <c r="B31289" s="1" t="s">
        <v>42</v>
      </c>
      <c r="C31289">
        <v>16006</v>
      </c>
      <c r="D31289">
        <v>320296</v>
      </c>
      <c r="E31289" s="31">
        <v>15421</v>
      </c>
      <c r="F31289">
        <v>136</v>
      </c>
      <c r="G31289" s="31">
        <v>17</v>
      </c>
      <c r="H31289" s="31">
        <v>0</v>
      </c>
    </row>
    <row r="31290" spans="1:8">
      <c r="A31290" s="32">
        <v>44573</v>
      </c>
      <c r="B31290" s="1" t="s">
        <v>43</v>
      </c>
      <c r="C31290">
        <v>25713</v>
      </c>
      <c r="D31290">
        <v>1014281</v>
      </c>
      <c r="E31290" s="31">
        <v>22141</v>
      </c>
      <c r="F31290">
        <v>203</v>
      </c>
      <c r="G31290" s="31">
        <v>3369</v>
      </c>
      <c r="H31290" s="31">
        <v>2</v>
      </c>
    </row>
    <row r="31291" spans="1:8">
      <c r="A31291" s="32">
        <v>44573</v>
      </c>
      <c r="B31291" s="1" t="s">
        <v>44</v>
      </c>
      <c r="C31291">
        <v>7216</v>
      </c>
      <c r="D31291">
        <v>235060</v>
      </c>
      <c r="E31291" s="31">
        <v>5831</v>
      </c>
      <c r="F31291">
        <v>93</v>
      </c>
      <c r="G31291" s="31">
        <v>1292</v>
      </c>
      <c r="H31291" s="31">
        <v>2</v>
      </c>
    </row>
    <row r="31292" spans="1:8">
      <c r="A31292" s="32">
        <v>44573</v>
      </c>
      <c r="B31292" s="1" t="s">
        <v>45</v>
      </c>
      <c r="C31292">
        <v>3355</v>
      </c>
      <c r="D31292">
        <v>120048</v>
      </c>
      <c r="E31292" s="31">
        <v>3227</v>
      </c>
      <c r="F31292">
        <v>66</v>
      </c>
      <c r="G31292" s="31">
        <v>65</v>
      </c>
      <c r="H31292" s="31">
        <v>0</v>
      </c>
    </row>
    <row r="31293" spans="1:8">
      <c r="A31293" s="32">
        <v>44573</v>
      </c>
      <c r="B31293" s="1" t="s">
        <v>46</v>
      </c>
      <c r="C31293">
        <v>4874</v>
      </c>
      <c r="D31293">
        <v>149025</v>
      </c>
      <c r="E31293" s="31">
        <v>4671</v>
      </c>
      <c r="F31293">
        <v>38</v>
      </c>
      <c r="G31293" s="31">
        <v>165</v>
      </c>
      <c r="H31293" s="31">
        <v>0</v>
      </c>
    </row>
    <row r="31294" spans="1:8">
      <c r="A31294" s="32">
        <v>44573</v>
      </c>
      <c r="B31294" s="1" t="s">
        <v>47</v>
      </c>
      <c r="C31294">
        <v>5746</v>
      </c>
      <c r="D31294">
        <v>177568</v>
      </c>
      <c r="E31294" s="31">
        <v>5332</v>
      </c>
      <c r="F31294">
        <v>82</v>
      </c>
      <c r="G31294" s="31">
        <v>332</v>
      </c>
      <c r="H31294" s="31">
        <v>0</v>
      </c>
    </row>
    <row r="31295" spans="1:8">
      <c r="A31295" s="32">
        <v>44573</v>
      </c>
      <c r="B31295" s="1" t="s">
        <v>48</v>
      </c>
      <c r="C31295">
        <v>4226</v>
      </c>
      <c r="D31295">
        <v>116151</v>
      </c>
      <c r="E31295" s="31">
        <v>4137</v>
      </c>
      <c r="F31295">
        <v>33</v>
      </c>
      <c r="G31295" s="31">
        <v>56</v>
      </c>
      <c r="H31295" s="31">
        <v>0</v>
      </c>
    </row>
    <row r="31296" spans="1:8">
      <c r="A31296" s="32">
        <v>44573</v>
      </c>
      <c r="B31296" s="1" t="s">
        <v>49</v>
      </c>
      <c r="C31296">
        <v>76312</v>
      </c>
      <c r="D31296">
        <v>1479774</v>
      </c>
      <c r="E31296" s="31">
        <v>74244</v>
      </c>
      <c r="F31296">
        <v>627</v>
      </c>
      <c r="G31296" s="31">
        <v>1034</v>
      </c>
      <c r="H31296" s="31">
        <v>3</v>
      </c>
    </row>
    <row r="31297" spans="1:8">
      <c r="A31297" s="32">
        <v>44573</v>
      </c>
      <c r="B31297" s="1" t="s">
        <v>50</v>
      </c>
      <c r="C31297">
        <v>6283</v>
      </c>
      <c r="D31297">
        <v>126602</v>
      </c>
      <c r="E31297" s="31">
        <v>5901</v>
      </c>
      <c r="F31297">
        <v>30</v>
      </c>
      <c r="G31297" s="31">
        <v>279</v>
      </c>
      <c r="H31297" s="31">
        <v>0</v>
      </c>
    </row>
    <row r="31298" spans="1:8">
      <c r="A31298" s="32">
        <v>44573</v>
      </c>
      <c r="B31298" s="1" t="s">
        <v>51</v>
      </c>
      <c r="C31298">
        <v>6446</v>
      </c>
      <c r="D31298">
        <v>209705</v>
      </c>
      <c r="E31298" s="31">
        <v>6062</v>
      </c>
      <c r="F31298">
        <v>73</v>
      </c>
      <c r="G31298" s="31">
        <v>313</v>
      </c>
      <c r="H31298" s="31">
        <v>0</v>
      </c>
    </row>
    <row r="31299" spans="1:8">
      <c r="A31299" s="32">
        <v>44573</v>
      </c>
      <c r="B31299" s="1" t="s">
        <v>52</v>
      </c>
      <c r="C31299">
        <v>14939</v>
      </c>
      <c r="D31299">
        <v>127008</v>
      </c>
      <c r="E31299" s="31">
        <v>14392</v>
      </c>
      <c r="F31299">
        <v>136</v>
      </c>
      <c r="G31299" s="31">
        <v>411</v>
      </c>
      <c r="H31299" s="31">
        <v>0</v>
      </c>
    </row>
    <row r="31300" spans="1:8">
      <c r="A31300" s="32">
        <v>44573</v>
      </c>
      <c r="B31300" s="1" t="s">
        <v>53</v>
      </c>
      <c r="C31300">
        <v>8369</v>
      </c>
      <c r="D31300">
        <v>316553</v>
      </c>
      <c r="E31300" s="31">
        <v>8104</v>
      </c>
      <c r="F31300">
        <v>84</v>
      </c>
      <c r="G31300" s="31">
        <v>181</v>
      </c>
      <c r="H31300" s="31">
        <v>0</v>
      </c>
    </row>
    <row r="31301" spans="1:8">
      <c r="A31301" s="32">
        <v>44573</v>
      </c>
      <c r="B31301" s="1" t="s">
        <v>54</v>
      </c>
      <c r="C31301">
        <v>6278</v>
      </c>
      <c r="D31301">
        <v>73915</v>
      </c>
      <c r="E31301" s="31">
        <v>6097</v>
      </c>
      <c r="F31301">
        <v>41</v>
      </c>
      <c r="G31301" s="31">
        <v>124</v>
      </c>
      <c r="H31301" s="31">
        <v>0</v>
      </c>
    </row>
    <row r="31302" spans="1:8">
      <c r="A31302" s="32">
        <v>44573</v>
      </c>
      <c r="B31302" s="1" t="s">
        <v>55</v>
      </c>
      <c r="C31302">
        <v>9912</v>
      </c>
      <c r="D31302">
        <v>182351</v>
      </c>
      <c r="E31302" s="31">
        <v>9060</v>
      </c>
      <c r="F31302">
        <v>66</v>
      </c>
      <c r="G31302" s="31">
        <v>673</v>
      </c>
      <c r="H31302" s="31">
        <v>0</v>
      </c>
    </row>
    <row r="31303" spans="1:8">
      <c r="A31303" s="32">
        <v>44573</v>
      </c>
      <c r="B31303" s="1" t="s">
        <v>56</v>
      </c>
      <c r="C31303">
        <v>60628</v>
      </c>
      <c r="D31303">
        <v>466898</v>
      </c>
      <c r="E31303" s="31">
        <v>50638</v>
      </c>
      <c r="F31303">
        <v>398</v>
      </c>
      <c r="G31303" s="31">
        <v>9597</v>
      </c>
      <c r="H31303" s="31">
        <v>37</v>
      </c>
    </row>
    <row r="31304" spans="1:8">
      <c r="A31304" s="32">
        <v>44574</v>
      </c>
      <c r="B31304" s="1" t="s">
        <v>7</v>
      </c>
      <c r="C31304">
        <v>62775</v>
      </c>
      <c r="D31304">
        <v>1305801</v>
      </c>
      <c r="E31304" s="31">
        <v>60126</v>
      </c>
      <c r="F31304">
        <v>1477</v>
      </c>
      <c r="G31304" s="31">
        <v>883</v>
      </c>
      <c r="H31304" s="31">
        <v>0</v>
      </c>
    </row>
    <row r="31305" spans="1:8">
      <c r="A31305" s="32">
        <v>44574</v>
      </c>
      <c r="B31305" s="1" t="s">
        <v>11</v>
      </c>
      <c r="C31305">
        <v>6153</v>
      </c>
      <c r="D31305">
        <v>108616</v>
      </c>
      <c r="E31305" s="31">
        <v>5866</v>
      </c>
      <c r="F31305">
        <v>38</v>
      </c>
      <c r="G31305" s="31">
        <v>249</v>
      </c>
      <c r="H31305" s="31">
        <v>0</v>
      </c>
    </row>
    <row r="31306" spans="1:8">
      <c r="A31306" s="32">
        <v>44574</v>
      </c>
      <c r="B31306" s="1" t="s">
        <v>12</v>
      </c>
      <c r="C31306">
        <v>3548</v>
      </c>
      <c r="D31306">
        <v>139717</v>
      </c>
      <c r="E31306" s="31">
        <v>3440</v>
      </c>
      <c r="F31306">
        <v>53</v>
      </c>
      <c r="G31306" s="31">
        <v>55</v>
      </c>
      <c r="H31306" s="31">
        <v>0</v>
      </c>
    </row>
    <row r="31307" spans="1:8">
      <c r="A31307" s="32">
        <v>44574</v>
      </c>
      <c r="B31307" s="1" t="s">
        <v>13</v>
      </c>
      <c r="C31307">
        <v>16542</v>
      </c>
      <c r="D31307">
        <v>273313</v>
      </c>
      <c r="E31307" s="31">
        <v>16179</v>
      </c>
      <c r="F31307">
        <v>118</v>
      </c>
      <c r="G31307" s="31">
        <v>161</v>
      </c>
      <c r="H31307" s="31">
        <v>0</v>
      </c>
    </row>
    <row r="31308" spans="1:8">
      <c r="A31308" s="32">
        <v>44574</v>
      </c>
      <c r="B31308" s="1" t="s">
        <v>14</v>
      </c>
      <c r="C31308">
        <v>2001</v>
      </c>
      <c r="D31308">
        <v>27964</v>
      </c>
      <c r="E31308" s="31">
        <v>1907</v>
      </c>
      <c r="F31308">
        <v>27</v>
      </c>
      <c r="G31308" s="31">
        <v>67</v>
      </c>
      <c r="H31308" s="31">
        <v>0</v>
      </c>
    </row>
    <row r="31309" spans="1:8">
      <c r="A31309" s="32">
        <v>44574</v>
      </c>
      <c r="B31309" s="1" t="s">
        <v>15</v>
      </c>
      <c r="C31309">
        <v>3745</v>
      </c>
      <c r="D31309">
        <v>118994</v>
      </c>
      <c r="E31309" s="31">
        <v>3553</v>
      </c>
      <c r="F31309">
        <v>56</v>
      </c>
      <c r="G31309" s="31">
        <v>136</v>
      </c>
      <c r="H31309" s="31">
        <v>0</v>
      </c>
    </row>
    <row r="31310" spans="1:8">
      <c r="A31310" s="32">
        <v>44574</v>
      </c>
      <c r="B31310" s="1" t="s">
        <v>16</v>
      </c>
      <c r="C31310">
        <v>9779</v>
      </c>
      <c r="D31310">
        <v>485175</v>
      </c>
      <c r="E31310" s="31">
        <v>9365</v>
      </c>
      <c r="F31310">
        <v>176</v>
      </c>
      <c r="G31310" s="31">
        <v>238</v>
      </c>
      <c r="H31310" s="31">
        <v>1</v>
      </c>
    </row>
    <row r="31311" spans="1:8">
      <c r="A31311" s="32">
        <v>44574</v>
      </c>
      <c r="B31311" s="1" t="s">
        <v>17</v>
      </c>
      <c r="C31311">
        <v>25185</v>
      </c>
      <c r="D31311">
        <v>40742</v>
      </c>
      <c r="E31311" s="31">
        <v>24312</v>
      </c>
      <c r="F31311">
        <v>220</v>
      </c>
      <c r="G31311" s="31">
        <v>653</v>
      </c>
      <c r="H31311" s="31">
        <v>1</v>
      </c>
    </row>
    <row r="31312" spans="1:8">
      <c r="A31312" s="32">
        <v>44574</v>
      </c>
      <c r="B31312" s="1" t="s">
        <v>18</v>
      </c>
      <c r="C31312">
        <v>16389</v>
      </c>
      <c r="D31312">
        <v>540111</v>
      </c>
      <c r="E31312" s="31">
        <v>15588</v>
      </c>
      <c r="F31312">
        <v>118</v>
      </c>
      <c r="G31312" s="31">
        <v>683</v>
      </c>
      <c r="H31312" s="31">
        <v>0</v>
      </c>
    </row>
    <row r="31313" spans="1:8">
      <c r="A31313" s="32">
        <v>44574</v>
      </c>
      <c r="B31313" s="1" t="s">
        <v>19</v>
      </c>
      <c r="C31313">
        <v>18383</v>
      </c>
      <c r="D31313">
        <v>370824</v>
      </c>
      <c r="E31313" s="31">
        <v>17304</v>
      </c>
      <c r="F31313">
        <v>179</v>
      </c>
      <c r="G31313" s="31">
        <v>900</v>
      </c>
      <c r="H31313" s="31">
        <v>0</v>
      </c>
    </row>
    <row r="31314" spans="1:8">
      <c r="A31314" s="32">
        <v>44574</v>
      </c>
      <c r="B31314" s="1" t="s">
        <v>20</v>
      </c>
      <c r="C31314">
        <v>119306</v>
      </c>
      <c r="D31314">
        <v>1702277</v>
      </c>
      <c r="E31314" s="31">
        <v>115178</v>
      </c>
      <c r="F31314">
        <v>1059</v>
      </c>
      <c r="G31314" s="31">
        <v>3069</v>
      </c>
      <c r="H31314" s="31">
        <v>1</v>
      </c>
    </row>
    <row r="31315" spans="1:8">
      <c r="A31315" s="32">
        <v>44574</v>
      </c>
      <c r="B31315" s="1" t="s">
        <v>21</v>
      </c>
      <c r="C31315">
        <v>103226</v>
      </c>
      <c r="D31315">
        <v>1276364</v>
      </c>
      <c r="E31315" s="31">
        <v>99775</v>
      </c>
      <c r="F31315">
        <v>1029</v>
      </c>
      <c r="G31315" s="31">
        <v>1790</v>
      </c>
      <c r="H31315" s="31">
        <v>0</v>
      </c>
    </row>
    <row r="31316" spans="1:8">
      <c r="A31316" s="32">
        <v>44574</v>
      </c>
      <c r="B31316" s="1" t="s">
        <v>22</v>
      </c>
      <c r="C31316">
        <v>395050</v>
      </c>
      <c r="D31316">
        <v>4317074</v>
      </c>
      <c r="E31316" s="31">
        <v>381007</v>
      </c>
      <c r="F31316">
        <v>3176</v>
      </c>
      <c r="G31316" s="31">
        <v>10867</v>
      </c>
      <c r="H31316" s="31">
        <v>4</v>
      </c>
    </row>
    <row r="31317" spans="1:8">
      <c r="A31317" s="32">
        <v>44574</v>
      </c>
      <c r="B31317" s="1" t="s">
        <v>23</v>
      </c>
      <c r="C31317">
        <v>173547</v>
      </c>
      <c r="D31317">
        <v>1908929</v>
      </c>
      <c r="E31317" s="31">
        <v>168919</v>
      </c>
      <c r="F31317">
        <v>1319</v>
      </c>
      <c r="G31317" s="31">
        <v>3309</v>
      </c>
      <c r="H31317" s="31">
        <v>4</v>
      </c>
    </row>
    <row r="31318" spans="1:8">
      <c r="A31318" s="32">
        <v>44574</v>
      </c>
      <c r="B31318" s="1" t="s">
        <v>24</v>
      </c>
      <c r="C31318">
        <v>9052</v>
      </c>
      <c r="D31318">
        <v>345928</v>
      </c>
      <c r="E31318" s="31">
        <v>8201</v>
      </c>
      <c r="F31318">
        <v>63</v>
      </c>
      <c r="G31318" s="31">
        <v>788</v>
      </c>
      <c r="H31318" s="31">
        <v>0</v>
      </c>
    </row>
    <row r="31319" spans="1:8">
      <c r="A31319" s="32">
        <v>44574</v>
      </c>
      <c r="B31319" s="1" t="s">
        <v>25</v>
      </c>
      <c r="C31319">
        <v>5008</v>
      </c>
      <c r="D31319">
        <v>136737</v>
      </c>
      <c r="E31319" s="31">
        <v>4820</v>
      </c>
      <c r="F31319">
        <v>52</v>
      </c>
      <c r="G31319" s="31">
        <v>136</v>
      </c>
      <c r="H31319" s="31">
        <v>0</v>
      </c>
    </row>
    <row r="31320" spans="1:8">
      <c r="A31320" s="32">
        <v>44574</v>
      </c>
      <c r="B31320" s="1" t="s">
        <v>26</v>
      </c>
      <c r="C31320">
        <v>8226</v>
      </c>
      <c r="D31320">
        <v>218581</v>
      </c>
      <c r="E31320" s="31">
        <v>7887</v>
      </c>
      <c r="F31320">
        <v>139</v>
      </c>
      <c r="G31320" s="31">
        <v>178</v>
      </c>
      <c r="H31320" s="31">
        <v>0</v>
      </c>
    </row>
    <row r="31321" spans="1:8">
      <c r="A31321" s="32">
        <v>44574</v>
      </c>
      <c r="B31321" s="1" t="s">
        <v>27</v>
      </c>
      <c r="C31321">
        <v>3422</v>
      </c>
      <c r="D31321">
        <v>132036</v>
      </c>
      <c r="E31321" s="31">
        <v>3092</v>
      </c>
      <c r="F31321">
        <v>38</v>
      </c>
      <c r="G31321" s="31">
        <v>292</v>
      </c>
      <c r="H31321" s="31">
        <v>0</v>
      </c>
    </row>
    <row r="31322" spans="1:8">
      <c r="A31322" s="32">
        <v>44574</v>
      </c>
      <c r="B31322" s="1" t="s">
        <v>28</v>
      </c>
      <c r="C31322">
        <v>5373</v>
      </c>
      <c r="D31322">
        <v>138818</v>
      </c>
      <c r="E31322" s="31">
        <v>5143</v>
      </c>
      <c r="F31322">
        <v>29</v>
      </c>
      <c r="G31322" s="31">
        <v>205</v>
      </c>
      <c r="H31322" s="31">
        <v>0</v>
      </c>
    </row>
    <row r="31323" spans="1:8">
      <c r="A31323" s="32">
        <v>44574</v>
      </c>
      <c r="B31323" s="1" t="s">
        <v>29</v>
      </c>
      <c r="C31323">
        <v>9973</v>
      </c>
      <c r="D31323">
        <v>386105</v>
      </c>
      <c r="E31323" s="31">
        <v>8977</v>
      </c>
      <c r="F31323">
        <v>97</v>
      </c>
      <c r="G31323" s="31">
        <v>786</v>
      </c>
      <c r="H31323" s="31">
        <v>0</v>
      </c>
    </row>
    <row r="31324" spans="1:8">
      <c r="A31324" s="32">
        <v>44574</v>
      </c>
      <c r="B31324" s="1" t="s">
        <v>30</v>
      </c>
      <c r="C31324">
        <v>19985</v>
      </c>
      <c r="D31324">
        <v>489177</v>
      </c>
      <c r="E31324" s="31">
        <v>19080</v>
      </c>
      <c r="F31324">
        <v>219</v>
      </c>
      <c r="G31324" s="31">
        <v>505</v>
      </c>
      <c r="H31324" s="31">
        <v>0</v>
      </c>
    </row>
    <row r="31325" spans="1:8">
      <c r="A31325" s="32">
        <v>44574</v>
      </c>
      <c r="B31325" s="1" t="s">
        <v>31</v>
      </c>
      <c r="C31325">
        <v>28024</v>
      </c>
      <c r="D31325">
        <v>758030</v>
      </c>
      <c r="E31325" s="31">
        <v>26327</v>
      </c>
      <c r="F31325">
        <v>210</v>
      </c>
      <c r="G31325" s="31">
        <v>1212</v>
      </c>
      <c r="H31325" s="31">
        <v>1</v>
      </c>
    </row>
    <row r="31326" spans="1:8">
      <c r="A31326" s="32">
        <v>44574</v>
      </c>
      <c r="B31326" s="1" t="s">
        <v>32</v>
      </c>
      <c r="C31326">
        <v>109207</v>
      </c>
      <c r="D31326">
        <v>1553108</v>
      </c>
      <c r="E31326" s="31">
        <v>105663</v>
      </c>
      <c r="F31326">
        <v>1161</v>
      </c>
      <c r="G31326" s="31">
        <v>2383</v>
      </c>
      <c r="H31326" s="31">
        <v>1</v>
      </c>
    </row>
    <row r="31327" spans="1:8">
      <c r="A31327" s="32">
        <v>44574</v>
      </c>
      <c r="B31327" s="1" t="s">
        <v>33</v>
      </c>
      <c r="C31327">
        <v>15274</v>
      </c>
      <c r="D31327">
        <v>276023</v>
      </c>
      <c r="E31327" s="31">
        <v>14992</v>
      </c>
      <c r="F31327">
        <v>165</v>
      </c>
      <c r="G31327" s="31">
        <v>452</v>
      </c>
      <c r="H31327" s="31">
        <v>0</v>
      </c>
    </row>
    <row r="31328" spans="1:8">
      <c r="A31328" s="32">
        <v>44574</v>
      </c>
      <c r="B31328" s="1" t="s">
        <v>34</v>
      </c>
      <c r="C31328">
        <v>13569</v>
      </c>
      <c r="D31328">
        <v>304815</v>
      </c>
      <c r="E31328" s="31">
        <v>12464</v>
      </c>
      <c r="F31328">
        <v>104</v>
      </c>
      <c r="G31328" s="31">
        <v>1001</v>
      </c>
      <c r="H31328" s="31">
        <v>0</v>
      </c>
    </row>
    <row r="31329" spans="1:8">
      <c r="A31329" s="32">
        <v>44574</v>
      </c>
      <c r="B31329" s="1" t="s">
        <v>35</v>
      </c>
      <c r="C31329">
        <v>38267</v>
      </c>
      <c r="D31329">
        <v>489059</v>
      </c>
      <c r="E31329" s="31">
        <v>35995</v>
      </c>
      <c r="F31329">
        <v>292</v>
      </c>
      <c r="G31329" s="31">
        <v>1414</v>
      </c>
      <c r="H31329" s="31">
        <v>24</v>
      </c>
    </row>
    <row r="31330" spans="1:8">
      <c r="A31330" s="32">
        <v>44574</v>
      </c>
      <c r="B31330" s="1" t="s">
        <v>36</v>
      </c>
      <c r="C31330">
        <v>212582</v>
      </c>
      <c r="D31330">
        <v>4371529</v>
      </c>
      <c r="E31330" s="31">
        <v>201565</v>
      </c>
      <c r="F31330">
        <v>3067</v>
      </c>
      <c r="G31330" s="31">
        <v>7950</v>
      </c>
      <c r="H31330" s="31">
        <v>138</v>
      </c>
    </row>
    <row r="31331" spans="1:8">
      <c r="A31331" s="32">
        <v>44574</v>
      </c>
      <c r="B31331" s="1" t="s">
        <v>37</v>
      </c>
      <c r="C31331">
        <v>80495</v>
      </c>
      <c r="D31331">
        <v>891416</v>
      </c>
      <c r="E31331" s="31">
        <v>77651</v>
      </c>
      <c r="F31331">
        <v>1398</v>
      </c>
      <c r="G31331" s="31">
        <v>1446</v>
      </c>
      <c r="H31331" s="31">
        <v>2</v>
      </c>
    </row>
    <row r="31332" spans="1:8">
      <c r="A31332" s="32">
        <v>44574</v>
      </c>
      <c r="B31332" s="1" t="s">
        <v>38</v>
      </c>
      <c r="C31332">
        <v>16776</v>
      </c>
      <c r="D31332">
        <v>294523</v>
      </c>
      <c r="E31332" s="31">
        <v>15889</v>
      </c>
      <c r="F31332">
        <v>149</v>
      </c>
      <c r="G31332" s="31">
        <v>738</v>
      </c>
      <c r="H31332" s="31">
        <v>0</v>
      </c>
    </row>
    <row r="31333" spans="1:8">
      <c r="A31333" s="32">
        <v>44574</v>
      </c>
      <c r="B31333" s="1" t="s">
        <v>39</v>
      </c>
      <c r="C31333">
        <v>5645</v>
      </c>
      <c r="D31333">
        <v>70345</v>
      </c>
      <c r="E31333" s="31">
        <v>5138</v>
      </c>
      <c r="F31333">
        <v>62</v>
      </c>
      <c r="G31333" s="31">
        <v>334</v>
      </c>
      <c r="H31333" s="31">
        <v>1</v>
      </c>
    </row>
    <row r="31334" spans="1:8">
      <c r="A31334" s="32">
        <v>44574</v>
      </c>
      <c r="B31334" s="1" t="s">
        <v>40</v>
      </c>
      <c r="C31334">
        <v>1806</v>
      </c>
      <c r="D31334">
        <v>180028</v>
      </c>
      <c r="E31334" s="31">
        <v>1641</v>
      </c>
      <c r="F31334">
        <v>5</v>
      </c>
      <c r="G31334" s="31">
        <v>135</v>
      </c>
      <c r="H31334" s="31">
        <v>0</v>
      </c>
    </row>
    <row r="31335" spans="1:8">
      <c r="A31335" s="32">
        <v>44574</v>
      </c>
      <c r="B31335" s="1" t="s">
        <v>41</v>
      </c>
      <c r="C31335">
        <v>2099</v>
      </c>
      <c r="D31335">
        <v>69204</v>
      </c>
      <c r="E31335" s="31">
        <v>1758</v>
      </c>
      <c r="F31335">
        <v>5</v>
      </c>
      <c r="G31335" s="31">
        <v>336</v>
      </c>
      <c r="H31335" s="31">
        <v>0</v>
      </c>
    </row>
    <row r="31336" spans="1:8">
      <c r="A31336" s="32">
        <v>44574</v>
      </c>
      <c r="B31336" s="1" t="s">
        <v>42</v>
      </c>
      <c r="C31336">
        <v>16174</v>
      </c>
      <c r="D31336">
        <v>320296</v>
      </c>
      <c r="E31336" s="31">
        <v>15421</v>
      </c>
      <c r="F31336">
        <v>136</v>
      </c>
      <c r="G31336" s="31">
        <v>17</v>
      </c>
      <c r="H31336" s="31">
        <v>0</v>
      </c>
    </row>
    <row r="31337" spans="1:8">
      <c r="A31337" s="32">
        <v>44574</v>
      </c>
      <c r="B31337" s="1" t="s">
        <v>43</v>
      </c>
      <c r="C31337">
        <v>26365</v>
      </c>
      <c r="D31337">
        <v>1048747</v>
      </c>
      <c r="E31337" s="31">
        <v>22263</v>
      </c>
      <c r="F31337">
        <v>203</v>
      </c>
      <c r="G31337" s="31">
        <v>3899</v>
      </c>
      <c r="H31337" s="31">
        <v>2</v>
      </c>
    </row>
    <row r="31338" spans="1:8">
      <c r="A31338" s="32">
        <v>44574</v>
      </c>
      <c r="B31338" s="1" t="s">
        <v>44</v>
      </c>
      <c r="C31338">
        <v>7434</v>
      </c>
      <c r="D31338">
        <v>235060</v>
      </c>
      <c r="E31338" s="31">
        <v>5871</v>
      </c>
      <c r="F31338">
        <v>93</v>
      </c>
      <c r="G31338" s="31">
        <v>1470</v>
      </c>
      <c r="H31338" s="31">
        <v>2</v>
      </c>
    </row>
    <row r="31339" spans="1:8">
      <c r="A31339" s="32">
        <v>44574</v>
      </c>
      <c r="B31339" s="1" t="s">
        <v>45</v>
      </c>
      <c r="C31339">
        <v>3403</v>
      </c>
      <c r="D31339">
        <v>120387</v>
      </c>
      <c r="E31339" s="31">
        <v>3229</v>
      </c>
      <c r="F31339">
        <v>66</v>
      </c>
      <c r="G31339" s="31">
        <v>111</v>
      </c>
      <c r="H31339" s="31">
        <v>0</v>
      </c>
    </row>
    <row r="31340" spans="1:8">
      <c r="A31340" s="32">
        <v>44574</v>
      </c>
      <c r="B31340" s="1" t="s">
        <v>46</v>
      </c>
      <c r="C31340">
        <v>4930</v>
      </c>
      <c r="D31340">
        <v>150093</v>
      </c>
      <c r="E31340" s="31">
        <v>4676</v>
      </c>
      <c r="F31340">
        <v>38</v>
      </c>
      <c r="G31340" s="31">
        <v>216</v>
      </c>
      <c r="H31340" s="31">
        <v>0</v>
      </c>
    </row>
    <row r="31341" spans="1:8">
      <c r="A31341" s="32">
        <v>44574</v>
      </c>
      <c r="B31341" s="1" t="s">
        <v>47</v>
      </c>
      <c r="C31341">
        <v>5896</v>
      </c>
      <c r="D31341">
        <v>177568</v>
      </c>
      <c r="E31341" s="31">
        <v>5333</v>
      </c>
      <c r="F31341">
        <v>82</v>
      </c>
      <c r="G31341" s="31">
        <v>481</v>
      </c>
      <c r="H31341" s="31">
        <v>0</v>
      </c>
    </row>
    <row r="31342" spans="1:8">
      <c r="A31342" s="32">
        <v>44574</v>
      </c>
      <c r="B31342" s="1" t="s">
        <v>48</v>
      </c>
      <c r="C31342">
        <v>4248</v>
      </c>
      <c r="D31342">
        <v>116428</v>
      </c>
      <c r="E31342" s="31">
        <v>4142</v>
      </c>
      <c r="F31342">
        <v>33</v>
      </c>
      <c r="G31342" s="31">
        <v>73</v>
      </c>
      <c r="H31342" s="31">
        <v>1</v>
      </c>
    </row>
    <row r="31343" spans="1:8">
      <c r="A31343" s="32">
        <v>44574</v>
      </c>
      <c r="B31343" s="1" t="s">
        <v>49</v>
      </c>
      <c r="C31343">
        <v>77008</v>
      </c>
      <c r="D31343">
        <v>1487310</v>
      </c>
      <c r="E31343" s="31">
        <v>74270</v>
      </c>
      <c r="F31343">
        <v>627</v>
      </c>
      <c r="G31343" s="31">
        <v>1414</v>
      </c>
      <c r="H31343" s="31">
        <v>3</v>
      </c>
    </row>
    <row r="31344" spans="1:8">
      <c r="A31344" s="32">
        <v>44574</v>
      </c>
      <c r="B31344" s="1" t="s">
        <v>50</v>
      </c>
      <c r="C31344">
        <v>6427</v>
      </c>
      <c r="D31344">
        <v>127610</v>
      </c>
      <c r="E31344" s="31">
        <v>5902</v>
      </c>
      <c r="F31344">
        <v>30</v>
      </c>
      <c r="G31344" s="31">
        <v>323</v>
      </c>
      <c r="H31344" s="31">
        <v>0</v>
      </c>
    </row>
    <row r="31345" spans="1:8">
      <c r="A31345" s="32">
        <v>44574</v>
      </c>
      <c r="B31345" s="1" t="s">
        <v>51</v>
      </c>
      <c r="C31345">
        <v>6606</v>
      </c>
      <c r="D31345">
        <v>210696</v>
      </c>
      <c r="E31345" s="31">
        <v>6067</v>
      </c>
      <c r="F31345">
        <v>73</v>
      </c>
      <c r="G31345" s="31">
        <v>468</v>
      </c>
      <c r="H31345" s="31">
        <v>0</v>
      </c>
    </row>
    <row r="31346" spans="1:8">
      <c r="A31346" s="32">
        <v>44574</v>
      </c>
      <c r="B31346" s="1" t="s">
        <v>52</v>
      </c>
      <c r="C31346">
        <v>15234</v>
      </c>
      <c r="D31346">
        <v>127811</v>
      </c>
      <c r="E31346" s="31">
        <v>14533</v>
      </c>
      <c r="F31346">
        <v>136</v>
      </c>
      <c r="G31346" s="31">
        <v>565</v>
      </c>
      <c r="H31346" s="31">
        <v>0</v>
      </c>
    </row>
    <row r="31347" spans="1:8">
      <c r="A31347" s="32">
        <v>44574</v>
      </c>
      <c r="B31347" s="1" t="s">
        <v>53</v>
      </c>
      <c r="C31347">
        <v>8456</v>
      </c>
      <c r="D31347">
        <v>318744</v>
      </c>
      <c r="E31347" s="31">
        <v>8107</v>
      </c>
      <c r="F31347">
        <v>84</v>
      </c>
      <c r="G31347" s="31">
        <v>265</v>
      </c>
      <c r="H31347" s="31">
        <v>0</v>
      </c>
    </row>
    <row r="31348" spans="1:8">
      <c r="A31348" s="32">
        <v>44574</v>
      </c>
      <c r="B31348" s="1" t="s">
        <v>54</v>
      </c>
      <c r="C31348">
        <v>6378</v>
      </c>
      <c r="D31348">
        <v>74343</v>
      </c>
      <c r="E31348" s="31">
        <v>6098</v>
      </c>
      <c r="F31348">
        <v>41</v>
      </c>
      <c r="G31348" s="31">
        <v>222</v>
      </c>
      <c r="H31348" s="31">
        <v>0</v>
      </c>
    </row>
    <row r="31349" spans="1:8">
      <c r="A31349" s="32">
        <v>44574</v>
      </c>
      <c r="B31349" s="1" t="s">
        <v>55</v>
      </c>
      <c r="C31349">
        <v>10027</v>
      </c>
      <c r="D31349">
        <v>183240</v>
      </c>
      <c r="E31349" s="31">
        <v>9072</v>
      </c>
      <c r="F31349">
        <v>66</v>
      </c>
      <c r="G31349" s="31">
        <v>774</v>
      </c>
      <c r="H31349" s="31">
        <v>0</v>
      </c>
    </row>
    <row r="31350" spans="1:8">
      <c r="A31350" s="32">
        <v>44574</v>
      </c>
      <c r="B31350" s="1" t="s">
        <v>56</v>
      </c>
      <c r="C31350">
        <v>62445</v>
      </c>
      <c r="D31350">
        <v>470397</v>
      </c>
      <c r="E31350" s="31">
        <v>51097</v>
      </c>
      <c r="F31350">
        <v>398</v>
      </c>
      <c r="G31350" s="31">
        <v>10956</v>
      </c>
      <c r="H31350" s="31">
        <v>35</v>
      </c>
    </row>
    <row r="31351" spans="1:8">
      <c r="A31351" s="32">
        <v>44575</v>
      </c>
      <c r="B31351" s="1" t="s">
        <v>7</v>
      </c>
      <c r="C31351">
        <v>63242</v>
      </c>
      <c r="D31351">
        <v>1310598</v>
      </c>
      <c r="E31351" s="31">
        <v>60172</v>
      </c>
      <c r="F31351">
        <v>1477</v>
      </c>
      <c r="G31351" s="31">
        <v>1172</v>
      </c>
      <c r="H31351" s="31">
        <v>0</v>
      </c>
    </row>
    <row r="31352" spans="1:8">
      <c r="A31352" s="32">
        <v>44575</v>
      </c>
      <c r="B31352" s="1" t="s">
        <v>11</v>
      </c>
      <c r="C31352">
        <v>6250</v>
      </c>
      <c r="D31352">
        <v>109357</v>
      </c>
      <c r="E31352" s="31">
        <v>5866</v>
      </c>
      <c r="F31352">
        <v>39</v>
      </c>
      <c r="G31352" s="31">
        <v>345</v>
      </c>
      <c r="H31352" s="31">
        <v>0</v>
      </c>
    </row>
    <row r="31353" spans="1:8">
      <c r="A31353" s="32">
        <v>44575</v>
      </c>
      <c r="B31353" s="1" t="s">
        <v>12</v>
      </c>
      <c r="C31353">
        <v>3577</v>
      </c>
      <c r="D31353">
        <v>140231</v>
      </c>
      <c r="E31353" s="31">
        <v>3443</v>
      </c>
      <c r="F31353">
        <v>53</v>
      </c>
      <c r="G31353" s="31">
        <v>81</v>
      </c>
      <c r="H31353" s="31">
        <v>0</v>
      </c>
    </row>
    <row r="31354" spans="1:8">
      <c r="A31354" s="32">
        <v>44575</v>
      </c>
      <c r="B31354" s="1" t="s">
        <v>13</v>
      </c>
      <c r="C31354">
        <v>16618</v>
      </c>
      <c r="D31354">
        <v>274132</v>
      </c>
      <c r="E31354" s="31">
        <v>16187</v>
      </c>
      <c r="F31354">
        <v>118</v>
      </c>
      <c r="G31354" s="31">
        <v>238</v>
      </c>
      <c r="H31354" s="31">
        <v>0</v>
      </c>
    </row>
    <row r="31355" spans="1:8">
      <c r="A31355" s="32">
        <v>44575</v>
      </c>
      <c r="B31355" s="1" t="s">
        <v>14</v>
      </c>
      <c r="C31355">
        <v>2028</v>
      </c>
      <c r="D31355">
        <v>27964</v>
      </c>
      <c r="E31355" s="31">
        <v>1907</v>
      </c>
      <c r="F31355">
        <v>27</v>
      </c>
      <c r="G31355" s="31">
        <v>94</v>
      </c>
      <c r="H31355" s="31">
        <v>0</v>
      </c>
    </row>
    <row r="31356" spans="1:8">
      <c r="A31356" s="32">
        <v>44575</v>
      </c>
      <c r="B31356" s="1" t="s">
        <v>15</v>
      </c>
      <c r="C31356">
        <v>3778</v>
      </c>
      <c r="D31356">
        <v>119343</v>
      </c>
      <c r="E31356" s="31">
        <v>3558</v>
      </c>
      <c r="F31356">
        <v>56</v>
      </c>
      <c r="G31356" s="31">
        <v>164</v>
      </c>
      <c r="H31356" s="31">
        <v>0</v>
      </c>
    </row>
    <row r="31357" spans="1:8">
      <c r="A31357" s="32">
        <v>44575</v>
      </c>
      <c r="B31357" s="1" t="s">
        <v>16</v>
      </c>
      <c r="C31357">
        <v>9829</v>
      </c>
      <c r="D31357">
        <v>487147</v>
      </c>
      <c r="E31357" s="31">
        <v>9379</v>
      </c>
      <c r="F31357">
        <v>176</v>
      </c>
      <c r="G31357" s="31">
        <v>274</v>
      </c>
      <c r="H31357" s="31">
        <v>1</v>
      </c>
    </row>
    <row r="31358" spans="1:8">
      <c r="A31358" s="32">
        <v>44575</v>
      </c>
      <c r="B31358" s="1" t="s">
        <v>17</v>
      </c>
      <c r="C31358">
        <v>25434</v>
      </c>
      <c r="D31358">
        <v>40742</v>
      </c>
      <c r="E31358" s="31">
        <v>24333</v>
      </c>
      <c r="F31358">
        <v>220</v>
      </c>
      <c r="G31358" s="31">
        <v>881</v>
      </c>
      <c r="H31358" s="31">
        <v>1</v>
      </c>
    </row>
    <row r="31359" spans="1:8">
      <c r="A31359" s="32">
        <v>44575</v>
      </c>
      <c r="B31359" s="1" t="s">
        <v>18</v>
      </c>
      <c r="C31359">
        <v>16588</v>
      </c>
      <c r="D31359">
        <v>541547</v>
      </c>
      <c r="E31359" s="31">
        <v>15624</v>
      </c>
      <c r="F31359">
        <v>118</v>
      </c>
      <c r="G31359" s="31">
        <v>846</v>
      </c>
      <c r="H31359" s="31">
        <v>0</v>
      </c>
    </row>
    <row r="31360" spans="1:8">
      <c r="A31360" s="32">
        <v>44575</v>
      </c>
      <c r="B31360" s="1" t="s">
        <v>19</v>
      </c>
      <c r="C31360">
        <v>18638</v>
      </c>
      <c r="D31360">
        <v>372627</v>
      </c>
      <c r="E31360" s="31">
        <v>17349</v>
      </c>
      <c r="F31360">
        <v>181</v>
      </c>
      <c r="G31360" s="31">
        <v>1108</v>
      </c>
      <c r="H31360" s="31">
        <v>0</v>
      </c>
    </row>
    <row r="31361" spans="1:8">
      <c r="A31361" s="32">
        <v>44575</v>
      </c>
      <c r="B31361" s="1" t="s">
        <v>20</v>
      </c>
      <c r="C31361">
        <v>120261</v>
      </c>
      <c r="D31361">
        <v>1710777</v>
      </c>
      <c r="E31361" s="31">
        <v>115239</v>
      </c>
      <c r="F31361">
        <v>1060</v>
      </c>
      <c r="G31361" s="31">
        <v>3962</v>
      </c>
      <c r="H31361" s="31">
        <v>1</v>
      </c>
    </row>
    <row r="31362" spans="1:8">
      <c r="A31362" s="32">
        <v>44575</v>
      </c>
      <c r="B31362" s="1" t="s">
        <v>21</v>
      </c>
      <c r="C31362">
        <v>104141</v>
      </c>
      <c r="D31362">
        <v>1278193</v>
      </c>
      <c r="E31362" s="31">
        <v>99860</v>
      </c>
      <c r="F31362">
        <v>1029</v>
      </c>
      <c r="G31362" s="31">
        <v>2337</v>
      </c>
      <c r="H31362" s="31">
        <v>0</v>
      </c>
    </row>
    <row r="31363" spans="1:8">
      <c r="A31363" s="32">
        <v>44575</v>
      </c>
      <c r="B31363" s="1" t="s">
        <v>22</v>
      </c>
      <c r="C31363">
        <v>399101</v>
      </c>
      <c r="D31363">
        <v>4335367</v>
      </c>
      <c r="E31363" s="31">
        <v>381691</v>
      </c>
      <c r="F31363">
        <v>3177</v>
      </c>
      <c r="G31363" s="31">
        <v>14233</v>
      </c>
      <c r="H31363" s="31">
        <v>3</v>
      </c>
    </row>
    <row r="31364" spans="1:8">
      <c r="A31364" s="32">
        <v>44575</v>
      </c>
      <c r="B31364" s="1" t="s">
        <v>23</v>
      </c>
      <c r="C31364">
        <v>174700</v>
      </c>
      <c r="D31364">
        <v>1917056</v>
      </c>
      <c r="E31364" s="31">
        <v>169038</v>
      </c>
      <c r="F31364">
        <v>1319</v>
      </c>
      <c r="G31364" s="31">
        <v>4343</v>
      </c>
      <c r="H31364" s="31">
        <v>5</v>
      </c>
    </row>
    <row r="31365" spans="1:8">
      <c r="A31365" s="32">
        <v>44575</v>
      </c>
      <c r="B31365" s="1" t="s">
        <v>24</v>
      </c>
      <c r="C31365">
        <v>9252</v>
      </c>
      <c r="D31365">
        <v>348277</v>
      </c>
      <c r="E31365" s="31">
        <v>8234</v>
      </c>
      <c r="F31365">
        <v>63</v>
      </c>
      <c r="G31365" s="31">
        <v>955</v>
      </c>
      <c r="H31365" s="31">
        <v>0</v>
      </c>
    </row>
    <row r="31366" spans="1:8">
      <c r="A31366" s="32">
        <v>44575</v>
      </c>
      <c r="B31366" s="1" t="s">
        <v>25</v>
      </c>
      <c r="C31366">
        <v>5032</v>
      </c>
      <c r="D31366">
        <v>137348</v>
      </c>
      <c r="E31366" s="31">
        <v>4823</v>
      </c>
      <c r="F31366">
        <v>52</v>
      </c>
      <c r="G31366" s="31">
        <v>157</v>
      </c>
      <c r="H31366" s="31">
        <v>0</v>
      </c>
    </row>
    <row r="31367" spans="1:8">
      <c r="A31367" s="32">
        <v>44575</v>
      </c>
      <c r="B31367" s="1" t="s">
        <v>26</v>
      </c>
      <c r="C31367">
        <v>8278</v>
      </c>
      <c r="D31367">
        <v>220062</v>
      </c>
      <c r="E31367" s="31">
        <v>7892</v>
      </c>
      <c r="F31367">
        <v>139</v>
      </c>
      <c r="G31367" s="31">
        <v>225</v>
      </c>
      <c r="H31367" s="31">
        <v>0</v>
      </c>
    </row>
    <row r="31368" spans="1:8">
      <c r="A31368" s="32">
        <v>44575</v>
      </c>
      <c r="B31368" s="1" t="s">
        <v>27</v>
      </c>
      <c r="C31368">
        <v>3482</v>
      </c>
      <c r="D31368">
        <v>133861</v>
      </c>
      <c r="E31368" s="31">
        <v>3111</v>
      </c>
      <c r="F31368">
        <v>38</v>
      </c>
      <c r="G31368" s="31">
        <v>321</v>
      </c>
      <c r="H31368" s="31">
        <v>0</v>
      </c>
    </row>
    <row r="31369" spans="1:8">
      <c r="A31369" s="32">
        <v>44575</v>
      </c>
      <c r="B31369" s="1" t="s">
        <v>28</v>
      </c>
      <c r="C31369">
        <v>5459</v>
      </c>
      <c r="D31369">
        <v>143310</v>
      </c>
      <c r="E31369" s="31">
        <v>5150</v>
      </c>
      <c r="F31369">
        <v>29</v>
      </c>
      <c r="G31369" s="31">
        <v>285</v>
      </c>
      <c r="H31369" s="31">
        <v>0</v>
      </c>
    </row>
    <row r="31370" spans="1:8">
      <c r="A31370" s="32">
        <v>44575</v>
      </c>
      <c r="B31370" s="1" t="s">
        <v>29</v>
      </c>
      <c r="C31370">
        <v>10209</v>
      </c>
      <c r="D31370">
        <v>387986</v>
      </c>
      <c r="E31370" s="31">
        <v>9009</v>
      </c>
      <c r="F31370">
        <v>97</v>
      </c>
      <c r="G31370" s="31">
        <v>980</v>
      </c>
      <c r="H31370" s="31">
        <v>1</v>
      </c>
    </row>
    <row r="31371" spans="1:8">
      <c r="A31371" s="32">
        <v>44575</v>
      </c>
      <c r="B31371" s="1" t="s">
        <v>30</v>
      </c>
      <c r="C31371">
        <v>20235</v>
      </c>
      <c r="D31371">
        <v>490556</v>
      </c>
      <c r="E31371" s="31">
        <v>19096</v>
      </c>
      <c r="F31371">
        <v>219</v>
      </c>
      <c r="G31371" s="31">
        <v>670</v>
      </c>
      <c r="H31371" s="31">
        <v>0</v>
      </c>
    </row>
    <row r="31372" spans="1:8">
      <c r="A31372" s="32">
        <v>44575</v>
      </c>
      <c r="B31372" s="1" t="s">
        <v>31</v>
      </c>
      <c r="C31372">
        <v>28546</v>
      </c>
      <c r="D31372">
        <v>763064</v>
      </c>
      <c r="E31372" s="31">
        <v>26360</v>
      </c>
      <c r="F31372">
        <v>210</v>
      </c>
      <c r="G31372" s="31">
        <v>1598</v>
      </c>
      <c r="H31372" s="31">
        <v>1</v>
      </c>
    </row>
    <row r="31373" spans="1:8">
      <c r="A31373" s="32">
        <v>44575</v>
      </c>
      <c r="B31373" s="1" t="s">
        <v>32</v>
      </c>
      <c r="C31373">
        <v>110218</v>
      </c>
      <c r="D31373">
        <v>1557703</v>
      </c>
      <c r="E31373" s="31">
        <v>105742</v>
      </c>
      <c r="F31373">
        <v>1161</v>
      </c>
      <c r="G31373" s="31">
        <v>3315</v>
      </c>
      <c r="H31373" s="31">
        <v>1</v>
      </c>
    </row>
    <row r="31374" spans="1:8">
      <c r="A31374" s="32">
        <v>44575</v>
      </c>
      <c r="B31374" s="1" t="s">
        <v>33</v>
      </c>
      <c r="C31374">
        <v>15494</v>
      </c>
      <c r="D31374">
        <v>279143</v>
      </c>
      <c r="E31374" s="31">
        <v>15005</v>
      </c>
      <c r="F31374">
        <v>165</v>
      </c>
      <c r="G31374" s="31">
        <v>656</v>
      </c>
      <c r="H31374" s="31">
        <v>0</v>
      </c>
    </row>
    <row r="31375" spans="1:8">
      <c r="A31375" s="32">
        <v>44575</v>
      </c>
      <c r="B31375" s="1" t="s">
        <v>34</v>
      </c>
      <c r="C31375">
        <v>13850</v>
      </c>
      <c r="D31375">
        <v>306281</v>
      </c>
      <c r="E31375" s="31">
        <v>12507</v>
      </c>
      <c r="F31375">
        <v>104</v>
      </c>
      <c r="G31375" s="31">
        <v>1239</v>
      </c>
      <c r="H31375" s="31">
        <v>0</v>
      </c>
    </row>
    <row r="31376" spans="1:8">
      <c r="A31376" s="32">
        <v>44575</v>
      </c>
      <c r="B31376" s="1" t="s">
        <v>35</v>
      </c>
      <c r="C31376">
        <v>38938</v>
      </c>
      <c r="D31376">
        <v>491631</v>
      </c>
      <c r="E31376" s="31">
        <v>36041</v>
      </c>
      <c r="F31376">
        <v>292</v>
      </c>
      <c r="G31376" s="31">
        <v>1934</v>
      </c>
      <c r="H31376" s="31">
        <v>28</v>
      </c>
    </row>
    <row r="31377" spans="1:8">
      <c r="A31377" s="32">
        <v>44575</v>
      </c>
      <c r="B31377" s="1" t="s">
        <v>36</v>
      </c>
      <c r="C31377">
        <v>215408</v>
      </c>
      <c r="D31377">
        <v>4390162</v>
      </c>
      <c r="E31377" s="31">
        <v>201946</v>
      </c>
      <c r="F31377">
        <v>3069</v>
      </c>
      <c r="G31377" s="31">
        <v>10393</v>
      </c>
      <c r="H31377" s="31">
        <v>146</v>
      </c>
    </row>
    <row r="31378" spans="1:8">
      <c r="A31378" s="32">
        <v>44575</v>
      </c>
      <c r="B31378" s="1" t="s">
        <v>37</v>
      </c>
      <c r="C31378">
        <v>81395</v>
      </c>
      <c r="D31378">
        <v>896282</v>
      </c>
      <c r="E31378" s="31">
        <v>77844</v>
      </c>
      <c r="F31378">
        <v>1399</v>
      </c>
      <c r="G31378" s="31">
        <v>2153</v>
      </c>
      <c r="H31378" s="31">
        <v>2</v>
      </c>
    </row>
    <row r="31379" spans="1:8">
      <c r="A31379" s="32">
        <v>44575</v>
      </c>
      <c r="B31379" s="1" t="s">
        <v>38</v>
      </c>
      <c r="C31379">
        <v>16777</v>
      </c>
      <c r="D31379">
        <v>296214</v>
      </c>
      <c r="E31379" s="31">
        <v>15914</v>
      </c>
      <c r="F31379">
        <v>149</v>
      </c>
      <c r="G31379" s="31">
        <v>872</v>
      </c>
      <c r="H31379" s="31">
        <v>0</v>
      </c>
    </row>
    <row r="31380" spans="1:8">
      <c r="A31380" s="32">
        <v>44575</v>
      </c>
      <c r="B31380" s="1" t="s">
        <v>39</v>
      </c>
      <c r="C31380">
        <v>5794</v>
      </c>
      <c r="D31380">
        <v>70953</v>
      </c>
      <c r="E31380" s="31">
        <v>5151</v>
      </c>
      <c r="F31380">
        <v>62</v>
      </c>
      <c r="G31380" s="31">
        <v>468</v>
      </c>
      <c r="H31380" s="31">
        <v>2</v>
      </c>
    </row>
    <row r="31381" spans="1:8">
      <c r="A31381" s="32">
        <v>44575</v>
      </c>
      <c r="B31381" s="1" t="s">
        <v>40</v>
      </c>
      <c r="C31381">
        <v>1830</v>
      </c>
      <c r="D31381">
        <v>181093</v>
      </c>
      <c r="E31381" s="31">
        <v>1643</v>
      </c>
      <c r="F31381">
        <v>5</v>
      </c>
      <c r="G31381" s="31">
        <v>156</v>
      </c>
      <c r="H31381" s="31">
        <v>0</v>
      </c>
    </row>
    <row r="31382" spans="1:8">
      <c r="A31382" s="32">
        <v>44575</v>
      </c>
      <c r="B31382" s="1" t="s">
        <v>41</v>
      </c>
      <c r="C31382">
        <v>2166</v>
      </c>
      <c r="D31382">
        <v>69204</v>
      </c>
      <c r="E31382" s="31">
        <v>1774</v>
      </c>
      <c r="F31382">
        <v>5</v>
      </c>
      <c r="G31382" s="31">
        <v>387</v>
      </c>
      <c r="H31382" s="31">
        <v>0</v>
      </c>
    </row>
    <row r="31383" spans="1:8">
      <c r="A31383" s="32">
        <v>44575</v>
      </c>
      <c r="B31383" s="1" t="s">
        <v>42</v>
      </c>
      <c r="C31383">
        <v>16376</v>
      </c>
      <c r="D31383">
        <v>329200</v>
      </c>
      <c r="E31383" s="31">
        <v>15445</v>
      </c>
      <c r="F31383">
        <v>136</v>
      </c>
      <c r="G31383" s="31">
        <v>415</v>
      </c>
      <c r="H31383" s="31">
        <v>0</v>
      </c>
    </row>
    <row r="31384" spans="1:8">
      <c r="A31384" s="32">
        <v>44575</v>
      </c>
      <c r="B31384" s="1" t="s">
        <v>43</v>
      </c>
      <c r="C31384">
        <v>27170</v>
      </c>
      <c r="D31384">
        <v>1048744</v>
      </c>
      <c r="E31384" s="31">
        <v>22462</v>
      </c>
      <c r="F31384">
        <v>205</v>
      </c>
      <c r="G31384" s="31">
        <v>4503</v>
      </c>
      <c r="H31384" s="31">
        <v>2</v>
      </c>
    </row>
    <row r="31385" spans="1:8">
      <c r="A31385" s="32">
        <v>44575</v>
      </c>
      <c r="B31385" s="1" t="s">
        <v>44</v>
      </c>
      <c r="C31385">
        <v>7702</v>
      </c>
      <c r="D31385">
        <v>235060</v>
      </c>
      <c r="E31385" s="31">
        <v>5910</v>
      </c>
      <c r="F31385">
        <v>93</v>
      </c>
      <c r="G31385" s="31">
        <v>1699</v>
      </c>
      <c r="H31385" s="31">
        <v>2</v>
      </c>
    </row>
    <row r="31386" spans="1:8">
      <c r="A31386" s="32">
        <v>44575</v>
      </c>
      <c r="B31386" s="1" t="s">
        <v>45</v>
      </c>
      <c r="C31386">
        <v>3427</v>
      </c>
      <c r="D31386">
        <v>121107</v>
      </c>
      <c r="E31386" s="31">
        <v>3232</v>
      </c>
      <c r="F31386">
        <v>66</v>
      </c>
      <c r="G31386" s="31">
        <v>133</v>
      </c>
      <c r="H31386" s="31">
        <v>0</v>
      </c>
    </row>
    <row r="31387" spans="1:8">
      <c r="A31387" s="32">
        <v>44575</v>
      </c>
      <c r="B31387" s="1" t="s">
        <v>46</v>
      </c>
      <c r="C31387">
        <v>5025</v>
      </c>
      <c r="D31387">
        <v>150868</v>
      </c>
      <c r="E31387" s="31">
        <v>4680</v>
      </c>
      <c r="F31387">
        <v>38</v>
      </c>
      <c r="G31387" s="31">
        <v>306</v>
      </c>
      <c r="H31387" s="31">
        <v>0</v>
      </c>
    </row>
    <row r="31388" spans="1:8">
      <c r="A31388" s="32">
        <v>44575</v>
      </c>
      <c r="B31388" s="1" t="s">
        <v>47</v>
      </c>
      <c r="C31388">
        <v>6116</v>
      </c>
      <c r="D31388">
        <v>177568</v>
      </c>
      <c r="E31388" s="31">
        <v>5342</v>
      </c>
      <c r="F31388">
        <v>82</v>
      </c>
      <c r="G31388" s="31">
        <v>692</v>
      </c>
      <c r="H31388" s="31">
        <v>0</v>
      </c>
    </row>
    <row r="31389" spans="1:8">
      <c r="A31389" s="32">
        <v>44575</v>
      </c>
      <c r="B31389" s="1" t="s">
        <v>48</v>
      </c>
      <c r="C31389">
        <v>4284</v>
      </c>
      <c r="D31389">
        <v>116756</v>
      </c>
      <c r="E31389" s="31">
        <v>4147</v>
      </c>
      <c r="F31389">
        <v>33</v>
      </c>
      <c r="G31389" s="31">
        <v>104</v>
      </c>
      <c r="H31389" s="31">
        <v>1</v>
      </c>
    </row>
    <row r="31390" spans="1:8">
      <c r="A31390" s="32">
        <v>44575</v>
      </c>
      <c r="B31390" s="1" t="s">
        <v>49</v>
      </c>
      <c r="C31390">
        <v>77808</v>
      </c>
      <c r="D31390">
        <v>1494594</v>
      </c>
      <c r="E31390" s="31">
        <v>74288</v>
      </c>
      <c r="F31390">
        <v>628</v>
      </c>
      <c r="G31390" s="31">
        <v>2093</v>
      </c>
      <c r="H31390" s="31">
        <v>2</v>
      </c>
    </row>
    <row r="31391" spans="1:8">
      <c r="A31391" s="32">
        <v>44575</v>
      </c>
      <c r="B31391" s="1" t="s">
        <v>50</v>
      </c>
      <c r="C31391">
        <v>6547</v>
      </c>
      <c r="D31391">
        <v>128687</v>
      </c>
      <c r="E31391" s="31">
        <v>5911</v>
      </c>
      <c r="F31391">
        <v>30</v>
      </c>
      <c r="G31391" s="31">
        <v>373</v>
      </c>
      <c r="H31391" s="31">
        <v>0</v>
      </c>
    </row>
    <row r="31392" spans="1:8">
      <c r="A31392" s="32">
        <v>44575</v>
      </c>
      <c r="B31392" s="1" t="s">
        <v>51</v>
      </c>
      <c r="C31392">
        <v>6769</v>
      </c>
      <c r="D31392">
        <v>211865</v>
      </c>
      <c r="E31392" s="31">
        <v>6074</v>
      </c>
      <c r="F31392">
        <v>73</v>
      </c>
      <c r="G31392" s="31">
        <v>623</v>
      </c>
      <c r="H31392" s="31">
        <v>0</v>
      </c>
    </row>
    <row r="31393" spans="1:8">
      <c r="A31393" s="32">
        <v>44575</v>
      </c>
      <c r="B31393" s="1" t="s">
        <v>52</v>
      </c>
      <c r="C31393">
        <v>15624</v>
      </c>
      <c r="D31393">
        <v>129032</v>
      </c>
      <c r="E31393" s="31">
        <v>14660</v>
      </c>
      <c r="F31393">
        <v>136</v>
      </c>
      <c r="G31393" s="31">
        <v>828</v>
      </c>
      <c r="H31393" s="31">
        <v>0</v>
      </c>
    </row>
    <row r="31394" spans="1:8">
      <c r="A31394" s="32">
        <v>44575</v>
      </c>
      <c r="B31394" s="1" t="s">
        <v>53</v>
      </c>
      <c r="C31394">
        <v>8548</v>
      </c>
      <c r="D31394">
        <v>320164</v>
      </c>
      <c r="E31394" s="31">
        <v>8114</v>
      </c>
      <c r="F31394">
        <v>84</v>
      </c>
      <c r="G31394" s="31">
        <v>350</v>
      </c>
      <c r="H31394" s="31">
        <v>0</v>
      </c>
    </row>
    <row r="31395" spans="1:8">
      <c r="A31395" s="32">
        <v>44575</v>
      </c>
      <c r="B31395" s="1" t="s">
        <v>54</v>
      </c>
      <c r="C31395">
        <v>6378</v>
      </c>
      <c r="D31395">
        <v>74675</v>
      </c>
      <c r="E31395" s="31">
        <v>6098</v>
      </c>
      <c r="F31395">
        <v>41</v>
      </c>
      <c r="G31395" s="31">
        <v>289</v>
      </c>
      <c r="H31395" s="31">
        <v>0</v>
      </c>
    </row>
    <row r="31396" spans="1:8">
      <c r="A31396" s="32">
        <v>44575</v>
      </c>
      <c r="B31396" s="1" t="s">
        <v>55</v>
      </c>
      <c r="C31396">
        <v>10167</v>
      </c>
      <c r="D31396">
        <v>184522</v>
      </c>
      <c r="E31396" s="31">
        <v>9081</v>
      </c>
      <c r="F31396">
        <v>66</v>
      </c>
      <c r="G31396" s="31">
        <v>880</v>
      </c>
      <c r="H31396" s="31">
        <v>0</v>
      </c>
    </row>
    <row r="31397" spans="1:8">
      <c r="A31397" s="32">
        <v>44575</v>
      </c>
      <c r="B31397" s="1" t="s">
        <v>56</v>
      </c>
      <c r="C31397">
        <v>64041</v>
      </c>
      <c r="D31397">
        <v>474002</v>
      </c>
      <c r="E31397" s="31">
        <v>52025</v>
      </c>
      <c r="F31397">
        <v>398</v>
      </c>
      <c r="G31397" s="31">
        <v>11618</v>
      </c>
      <c r="H31397" s="31">
        <v>34</v>
      </c>
    </row>
    <row r="31398" spans="1:8">
      <c r="A31398" s="32">
        <v>44576</v>
      </c>
      <c r="B31398" s="1" t="s">
        <v>7</v>
      </c>
      <c r="C31398">
        <v>63937</v>
      </c>
      <c r="D31398">
        <v>1315403</v>
      </c>
      <c r="E31398" s="31">
        <v>60251</v>
      </c>
      <c r="F31398">
        <v>1477</v>
      </c>
      <c r="G31398" s="31">
        <v>1593</v>
      </c>
      <c r="H31398" s="31">
        <v>0</v>
      </c>
    </row>
    <row r="31399" spans="1:8">
      <c r="A31399" s="32">
        <v>44576</v>
      </c>
      <c r="B31399" s="1" t="s">
        <v>11</v>
      </c>
      <c r="C31399">
        <v>6393</v>
      </c>
      <c r="D31399">
        <v>109635</v>
      </c>
      <c r="E31399" s="31">
        <v>5868</v>
      </c>
      <c r="F31399">
        <v>39</v>
      </c>
      <c r="G31399" s="31">
        <v>486</v>
      </c>
      <c r="H31399" s="31">
        <v>0</v>
      </c>
    </row>
    <row r="31400" spans="1:8">
      <c r="A31400" s="32">
        <v>44576</v>
      </c>
      <c r="B31400" s="1" t="s">
        <v>12</v>
      </c>
      <c r="C31400">
        <v>3600</v>
      </c>
      <c r="D31400">
        <v>140618</v>
      </c>
      <c r="E31400" s="31">
        <v>3450</v>
      </c>
      <c r="F31400">
        <v>53</v>
      </c>
      <c r="G31400" s="31">
        <v>97</v>
      </c>
      <c r="H31400" s="31">
        <v>0</v>
      </c>
    </row>
    <row r="31401" spans="1:8">
      <c r="A31401" s="32">
        <v>44576</v>
      </c>
      <c r="B31401" s="1" t="s">
        <v>13</v>
      </c>
      <c r="C31401">
        <v>16724</v>
      </c>
      <c r="D31401">
        <v>275004</v>
      </c>
      <c r="E31401" s="31">
        <v>16195</v>
      </c>
      <c r="F31401">
        <v>118</v>
      </c>
      <c r="G31401" s="31">
        <v>311</v>
      </c>
      <c r="H31401" s="31">
        <v>0</v>
      </c>
    </row>
    <row r="31402" spans="1:8">
      <c r="A31402" s="32">
        <v>44576</v>
      </c>
      <c r="B31402" s="1" t="s">
        <v>14</v>
      </c>
      <c r="C31402">
        <v>2059</v>
      </c>
      <c r="D31402">
        <v>27964</v>
      </c>
      <c r="E31402" s="31">
        <v>1907</v>
      </c>
      <c r="F31402">
        <v>27</v>
      </c>
      <c r="G31402" s="31">
        <v>125</v>
      </c>
      <c r="H31402" s="31">
        <v>0</v>
      </c>
    </row>
    <row r="31403" spans="1:8">
      <c r="A31403" s="32">
        <v>44576</v>
      </c>
      <c r="B31403" s="1" t="s">
        <v>15</v>
      </c>
      <c r="C31403">
        <v>3817</v>
      </c>
      <c r="D31403">
        <v>119396</v>
      </c>
      <c r="E31403" s="31">
        <v>3565</v>
      </c>
      <c r="F31403">
        <v>56</v>
      </c>
      <c r="G31403" s="31">
        <v>196</v>
      </c>
      <c r="H31403" s="31">
        <v>0</v>
      </c>
    </row>
    <row r="31404" spans="1:8">
      <c r="A31404" s="32">
        <v>44576</v>
      </c>
      <c r="B31404" s="1" t="s">
        <v>16</v>
      </c>
      <c r="C31404">
        <v>9880</v>
      </c>
      <c r="D31404">
        <v>487147</v>
      </c>
      <c r="E31404" s="31">
        <v>9392</v>
      </c>
      <c r="F31404">
        <v>176</v>
      </c>
      <c r="G31404" s="31">
        <v>312</v>
      </c>
      <c r="H31404" s="31">
        <v>1</v>
      </c>
    </row>
    <row r="31405" spans="1:8">
      <c r="A31405" s="32">
        <v>44576</v>
      </c>
      <c r="B31405" s="1" t="s">
        <v>17</v>
      </c>
      <c r="C31405">
        <v>25690</v>
      </c>
      <c r="D31405">
        <v>40742</v>
      </c>
      <c r="E31405" s="31">
        <v>24381</v>
      </c>
      <c r="F31405">
        <v>220</v>
      </c>
      <c r="G31405" s="31">
        <v>1089</v>
      </c>
      <c r="H31405" s="31">
        <v>1</v>
      </c>
    </row>
    <row r="31406" spans="1:8">
      <c r="A31406" s="32">
        <v>44576</v>
      </c>
      <c r="B31406" s="1" t="s">
        <v>18</v>
      </c>
      <c r="C31406">
        <v>16790</v>
      </c>
      <c r="D31406">
        <v>542797</v>
      </c>
      <c r="E31406" s="31">
        <v>15684</v>
      </c>
      <c r="F31406">
        <v>118</v>
      </c>
      <c r="G31406" s="31">
        <v>988</v>
      </c>
      <c r="H31406" s="31">
        <v>0</v>
      </c>
    </row>
    <row r="31407" spans="1:8">
      <c r="A31407" s="32">
        <v>44576</v>
      </c>
      <c r="B31407" s="1" t="s">
        <v>19</v>
      </c>
      <c r="C31407">
        <v>18957</v>
      </c>
      <c r="D31407">
        <v>372627</v>
      </c>
      <c r="E31407" s="31">
        <v>17436</v>
      </c>
      <c r="F31407">
        <v>182</v>
      </c>
      <c r="G31407" s="31">
        <v>1339</v>
      </c>
      <c r="H31407" s="31">
        <v>0</v>
      </c>
    </row>
    <row r="31408" spans="1:8">
      <c r="A31408" s="32">
        <v>44576</v>
      </c>
      <c r="B31408" s="1" t="s">
        <v>20</v>
      </c>
      <c r="C31408">
        <v>121434</v>
      </c>
      <c r="D31408">
        <v>1717103</v>
      </c>
      <c r="E31408" s="31">
        <v>115379</v>
      </c>
      <c r="F31408">
        <v>1060</v>
      </c>
      <c r="G31408" s="31">
        <v>4995</v>
      </c>
      <c r="H31408" s="31">
        <v>1</v>
      </c>
    </row>
    <row r="31409" spans="1:8">
      <c r="A31409" s="32">
        <v>44576</v>
      </c>
      <c r="B31409" s="1" t="s">
        <v>21</v>
      </c>
      <c r="C31409">
        <v>105086</v>
      </c>
      <c r="D31409">
        <v>1284767</v>
      </c>
      <c r="E31409" s="31">
        <v>99976</v>
      </c>
      <c r="F31409">
        <v>1029</v>
      </c>
      <c r="G31409" s="31">
        <v>3136</v>
      </c>
      <c r="H31409" s="31">
        <v>0</v>
      </c>
    </row>
    <row r="31410" spans="1:8">
      <c r="A31410" s="32">
        <v>44576</v>
      </c>
      <c r="B31410" s="1" t="s">
        <v>22</v>
      </c>
      <c r="C31410">
        <v>403662</v>
      </c>
      <c r="D31410">
        <v>4351431</v>
      </c>
      <c r="E31410" s="31">
        <v>382515</v>
      </c>
      <c r="F31410">
        <v>3178</v>
      </c>
      <c r="G31410" s="31">
        <v>17969</v>
      </c>
      <c r="H31410" s="31">
        <v>4</v>
      </c>
    </row>
    <row r="31411" spans="1:8">
      <c r="A31411" s="32">
        <v>44576</v>
      </c>
      <c r="B31411" s="1" t="s">
        <v>23</v>
      </c>
      <c r="C31411">
        <v>176238</v>
      </c>
      <c r="D31411">
        <v>1917056</v>
      </c>
      <c r="E31411" s="31">
        <v>169396</v>
      </c>
      <c r="F31411">
        <v>1320</v>
      </c>
      <c r="G31411" s="31">
        <v>5522</v>
      </c>
      <c r="H31411" s="31">
        <v>4</v>
      </c>
    </row>
    <row r="31412" spans="1:8">
      <c r="A31412" s="32">
        <v>44576</v>
      </c>
      <c r="B31412" s="1" t="s">
        <v>24</v>
      </c>
      <c r="C31412">
        <v>9536</v>
      </c>
      <c r="D31412">
        <v>349484</v>
      </c>
      <c r="E31412" s="31">
        <v>8264</v>
      </c>
      <c r="F31412">
        <v>63</v>
      </c>
      <c r="G31412" s="31">
        <v>1209</v>
      </c>
      <c r="H31412" s="31">
        <v>0</v>
      </c>
    </row>
    <row r="31413" spans="1:8">
      <c r="A31413" s="32">
        <v>44576</v>
      </c>
      <c r="B31413" s="1" t="s">
        <v>25</v>
      </c>
      <c r="C31413">
        <v>5077</v>
      </c>
      <c r="D31413">
        <v>137348</v>
      </c>
      <c r="E31413" s="31">
        <v>4833</v>
      </c>
      <c r="F31413">
        <v>52</v>
      </c>
      <c r="G31413" s="31">
        <v>192</v>
      </c>
      <c r="H31413" s="31">
        <v>0</v>
      </c>
    </row>
    <row r="31414" spans="1:8">
      <c r="A31414" s="32">
        <v>44576</v>
      </c>
      <c r="B31414" s="1" t="s">
        <v>26</v>
      </c>
      <c r="C31414">
        <v>8370</v>
      </c>
      <c r="D31414">
        <v>220779</v>
      </c>
      <c r="E31414" s="31">
        <v>7901</v>
      </c>
      <c r="F31414">
        <v>139</v>
      </c>
      <c r="G31414" s="31">
        <v>308</v>
      </c>
      <c r="H31414" s="31">
        <v>0</v>
      </c>
    </row>
    <row r="31415" spans="1:8">
      <c r="A31415" s="32">
        <v>44576</v>
      </c>
      <c r="B31415" s="1" t="s">
        <v>27</v>
      </c>
      <c r="C31415">
        <v>3537</v>
      </c>
      <c r="D31415">
        <v>134621</v>
      </c>
      <c r="E31415" s="31">
        <v>3132</v>
      </c>
      <c r="F31415">
        <v>38</v>
      </c>
      <c r="G31415" s="31">
        <v>367</v>
      </c>
      <c r="H31415" s="31">
        <v>0</v>
      </c>
    </row>
    <row r="31416" spans="1:8">
      <c r="A31416" s="32">
        <v>44576</v>
      </c>
      <c r="B31416" s="1" t="s">
        <v>28</v>
      </c>
      <c r="C31416">
        <v>5459</v>
      </c>
      <c r="D31416">
        <v>143310</v>
      </c>
      <c r="E31416" s="31">
        <v>5150</v>
      </c>
      <c r="F31416">
        <v>29</v>
      </c>
      <c r="G31416" s="31">
        <v>285</v>
      </c>
      <c r="H31416" s="31">
        <v>0</v>
      </c>
    </row>
    <row r="31417" spans="1:8">
      <c r="A31417" s="32">
        <v>44576</v>
      </c>
      <c r="B31417" s="1" t="s">
        <v>29</v>
      </c>
      <c r="C31417">
        <v>10420</v>
      </c>
      <c r="D31417">
        <v>387986</v>
      </c>
      <c r="E31417" s="31">
        <v>9059</v>
      </c>
      <c r="F31417">
        <v>97</v>
      </c>
      <c r="G31417" s="31">
        <v>1059</v>
      </c>
      <c r="H31417" s="31">
        <v>1</v>
      </c>
    </row>
    <row r="31418" spans="1:8">
      <c r="A31418" s="32">
        <v>44576</v>
      </c>
      <c r="B31418" s="1" t="s">
        <v>30</v>
      </c>
      <c r="C31418">
        <v>20487</v>
      </c>
      <c r="D31418">
        <v>494605</v>
      </c>
      <c r="E31418" s="31">
        <v>19123</v>
      </c>
      <c r="F31418">
        <v>219</v>
      </c>
      <c r="G31418" s="31">
        <v>893</v>
      </c>
      <c r="H31418" s="31">
        <v>0</v>
      </c>
    </row>
    <row r="31419" spans="1:8">
      <c r="A31419" s="32">
        <v>44576</v>
      </c>
      <c r="B31419" s="1" t="s">
        <v>31</v>
      </c>
      <c r="C31419">
        <v>29000</v>
      </c>
      <c r="D31419">
        <v>763064</v>
      </c>
      <c r="E31419" s="31">
        <v>26360</v>
      </c>
      <c r="F31419">
        <v>210</v>
      </c>
      <c r="G31419" s="31">
        <v>1979</v>
      </c>
      <c r="H31419" s="31">
        <v>1</v>
      </c>
    </row>
    <row r="31420" spans="1:8">
      <c r="A31420" s="32">
        <v>44576</v>
      </c>
      <c r="B31420" s="1" t="s">
        <v>32</v>
      </c>
      <c r="C31420">
        <v>111506</v>
      </c>
      <c r="D31420">
        <v>1557703</v>
      </c>
      <c r="E31420" s="31">
        <v>105870</v>
      </c>
      <c r="F31420">
        <v>1163</v>
      </c>
      <c r="G31420" s="31">
        <v>4473</v>
      </c>
      <c r="H31420" s="31">
        <v>1</v>
      </c>
    </row>
    <row r="31421" spans="1:8">
      <c r="A31421" s="32">
        <v>44576</v>
      </c>
      <c r="B31421" s="1" t="s">
        <v>33</v>
      </c>
      <c r="C31421">
        <v>15700</v>
      </c>
      <c r="D31421">
        <v>279143</v>
      </c>
      <c r="E31421" s="31">
        <v>15011</v>
      </c>
      <c r="F31421">
        <v>165</v>
      </c>
      <c r="G31421" s="31">
        <v>849</v>
      </c>
      <c r="H31421" s="31">
        <v>0</v>
      </c>
    </row>
    <row r="31422" spans="1:8">
      <c r="A31422" s="32">
        <v>44576</v>
      </c>
      <c r="B31422" s="1" t="s">
        <v>34</v>
      </c>
      <c r="C31422">
        <v>14089</v>
      </c>
      <c r="D31422">
        <v>306847</v>
      </c>
      <c r="E31422" s="31">
        <v>12560</v>
      </c>
      <c r="F31422">
        <v>104</v>
      </c>
      <c r="G31422" s="31">
        <v>1425</v>
      </c>
      <c r="H31422" s="31">
        <v>0</v>
      </c>
    </row>
    <row r="31423" spans="1:8">
      <c r="A31423" s="32">
        <v>44576</v>
      </c>
      <c r="B31423" s="1" t="s">
        <v>35</v>
      </c>
      <c r="C31423">
        <v>39663</v>
      </c>
      <c r="D31423">
        <v>494351</v>
      </c>
      <c r="E31423" s="31">
        <v>36169</v>
      </c>
      <c r="F31423">
        <v>292</v>
      </c>
      <c r="G31423" s="31">
        <v>2477</v>
      </c>
      <c r="H31423" s="31">
        <v>28</v>
      </c>
    </row>
    <row r="31424" spans="1:8">
      <c r="A31424" s="32">
        <v>44576</v>
      </c>
      <c r="B31424" s="1" t="s">
        <v>36</v>
      </c>
      <c r="C31424">
        <v>219100</v>
      </c>
      <c r="D31424">
        <v>4414538</v>
      </c>
      <c r="E31424" s="31">
        <v>202588</v>
      </c>
      <c r="F31424">
        <v>3069</v>
      </c>
      <c r="G31424" s="31">
        <v>13443</v>
      </c>
      <c r="H31424" s="31">
        <v>148</v>
      </c>
    </row>
    <row r="31425" spans="1:8">
      <c r="A31425" s="32">
        <v>44576</v>
      </c>
      <c r="B31425" s="1" t="s">
        <v>37</v>
      </c>
      <c r="C31425">
        <v>82322</v>
      </c>
      <c r="D31425">
        <v>900553</v>
      </c>
      <c r="E31425" s="31">
        <v>78012</v>
      </c>
      <c r="F31425">
        <v>1399</v>
      </c>
      <c r="G31425" s="31">
        <v>2912</v>
      </c>
      <c r="H31425" s="31">
        <v>1</v>
      </c>
    </row>
    <row r="31426" spans="1:8">
      <c r="A31426" s="32">
        <v>44576</v>
      </c>
      <c r="B31426" s="1" t="s">
        <v>38</v>
      </c>
      <c r="C31426">
        <v>17094</v>
      </c>
      <c r="D31426">
        <v>296214</v>
      </c>
      <c r="E31426" s="31">
        <v>15956</v>
      </c>
      <c r="F31426">
        <v>149</v>
      </c>
      <c r="G31426" s="31">
        <v>989</v>
      </c>
      <c r="H31426" s="31">
        <v>1</v>
      </c>
    </row>
    <row r="31427" spans="1:8">
      <c r="A31427" s="32">
        <v>44576</v>
      </c>
      <c r="B31427" s="1" t="s">
        <v>39</v>
      </c>
      <c r="C31427">
        <v>5951</v>
      </c>
      <c r="D31427">
        <v>71628</v>
      </c>
      <c r="E31427" s="31">
        <v>5169</v>
      </c>
      <c r="F31427">
        <v>62</v>
      </c>
      <c r="G31427" s="31">
        <v>606</v>
      </c>
      <c r="H31427" s="31">
        <v>2</v>
      </c>
    </row>
    <row r="31428" spans="1:8">
      <c r="A31428" s="32">
        <v>44576</v>
      </c>
      <c r="B31428" s="1" t="s">
        <v>40</v>
      </c>
      <c r="C31428">
        <v>1859</v>
      </c>
      <c r="D31428">
        <v>182003</v>
      </c>
      <c r="E31428" s="31">
        <v>1646</v>
      </c>
      <c r="F31428">
        <v>5</v>
      </c>
      <c r="G31428" s="31">
        <v>182</v>
      </c>
      <c r="H31428" s="31">
        <v>0</v>
      </c>
    </row>
    <row r="31429" spans="1:8">
      <c r="A31429" s="32">
        <v>44576</v>
      </c>
      <c r="B31429" s="1" t="s">
        <v>41</v>
      </c>
      <c r="C31429">
        <v>2247</v>
      </c>
      <c r="D31429">
        <v>69204</v>
      </c>
      <c r="E31429" s="31">
        <v>1790</v>
      </c>
      <c r="F31429">
        <v>5</v>
      </c>
      <c r="G31429" s="31">
        <v>452</v>
      </c>
      <c r="H31429" s="31">
        <v>0</v>
      </c>
    </row>
    <row r="31430" spans="1:8">
      <c r="A31430" s="32">
        <v>44576</v>
      </c>
      <c r="B31430" s="1" t="s">
        <v>42</v>
      </c>
      <c r="C31430">
        <v>16594</v>
      </c>
      <c r="D31430">
        <v>329200</v>
      </c>
      <c r="E31430" s="31">
        <v>15445</v>
      </c>
      <c r="F31430">
        <v>136</v>
      </c>
      <c r="G31430" s="31">
        <v>415</v>
      </c>
      <c r="H31430" s="31">
        <v>0</v>
      </c>
    </row>
    <row r="31431" spans="1:8">
      <c r="A31431" s="32">
        <v>44576</v>
      </c>
      <c r="B31431" s="1" t="s">
        <v>43</v>
      </c>
      <c r="C31431">
        <v>28167</v>
      </c>
      <c r="D31431">
        <v>1048744</v>
      </c>
      <c r="E31431" s="31">
        <v>22649</v>
      </c>
      <c r="F31431">
        <v>205</v>
      </c>
      <c r="G31431" s="31">
        <v>5313</v>
      </c>
      <c r="H31431" s="31">
        <v>3</v>
      </c>
    </row>
    <row r="31432" spans="1:8">
      <c r="A31432" s="32">
        <v>44576</v>
      </c>
      <c r="B31432" s="1" t="s">
        <v>44</v>
      </c>
      <c r="C31432">
        <v>7922</v>
      </c>
      <c r="D31432">
        <v>235060</v>
      </c>
      <c r="E31432" s="31">
        <v>5946</v>
      </c>
      <c r="F31432">
        <v>94</v>
      </c>
      <c r="G31432" s="31">
        <v>1882</v>
      </c>
      <c r="H31432" s="31">
        <v>2</v>
      </c>
    </row>
    <row r="31433" spans="1:8">
      <c r="A31433" s="32">
        <v>44576</v>
      </c>
      <c r="B31433" s="1" t="s">
        <v>45</v>
      </c>
      <c r="C31433">
        <v>3457</v>
      </c>
      <c r="D31433">
        <v>121318</v>
      </c>
      <c r="E31433" s="31">
        <v>3239</v>
      </c>
      <c r="F31433">
        <v>66</v>
      </c>
      <c r="G31433" s="31">
        <v>161</v>
      </c>
      <c r="H31433" s="31">
        <v>0</v>
      </c>
    </row>
    <row r="31434" spans="1:8">
      <c r="A31434" s="32">
        <v>44576</v>
      </c>
      <c r="B31434" s="1" t="s">
        <v>46</v>
      </c>
      <c r="C31434">
        <v>5087</v>
      </c>
      <c r="D31434">
        <v>151769</v>
      </c>
      <c r="E31434" s="31">
        <v>4686</v>
      </c>
      <c r="F31434">
        <v>38</v>
      </c>
      <c r="G31434" s="31">
        <v>363</v>
      </c>
      <c r="H31434" s="31">
        <v>0</v>
      </c>
    </row>
    <row r="31435" spans="1:8">
      <c r="A31435" s="32">
        <v>44576</v>
      </c>
      <c r="B31435" s="1" t="s">
        <v>47</v>
      </c>
      <c r="C31435">
        <v>6273</v>
      </c>
      <c r="D31435">
        <v>177568</v>
      </c>
      <c r="E31435" s="31">
        <v>5355</v>
      </c>
      <c r="F31435">
        <v>82</v>
      </c>
      <c r="G31435" s="31">
        <v>836</v>
      </c>
      <c r="H31435" s="31">
        <v>0</v>
      </c>
    </row>
    <row r="31436" spans="1:8">
      <c r="A31436" s="32">
        <v>44576</v>
      </c>
      <c r="B31436" s="1" t="s">
        <v>48</v>
      </c>
      <c r="C31436">
        <v>4310</v>
      </c>
      <c r="D31436">
        <v>117121</v>
      </c>
      <c r="E31436" s="31">
        <v>4152</v>
      </c>
      <c r="F31436">
        <v>33</v>
      </c>
      <c r="G31436" s="31">
        <v>125</v>
      </c>
      <c r="H31436" s="31">
        <v>1</v>
      </c>
    </row>
    <row r="31437" spans="1:8">
      <c r="A31437" s="32">
        <v>44576</v>
      </c>
      <c r="B31437" s="1" t="s">
        <v>49</v>
      </c>
      <c r="C31437">
        <v>78905</v>
      </c>
      <c r="D31437">
        <v>1501494</v>
      </c>
      <c r="E31437" s="31">
        <v>74334</v>
      </c>
      <c r="F31437">
        <v>628</v>
      </c>
      <c r="G31437" s="31">
        <v>2846</v>
      </c>
      <c r="H31437" s="31">
        <v>1</v>
      </c>
    </row>
    <row r="31438" spans="1:8">
      <c r="A31438" s="32">
        <v>44576</v>
      </c>
      <c r="B31438" s="1" t="s">
        <v>50</v>
      </c>
      <c r="C31438">
        <v>6718</v>
      </c>
      <c r="D31438">
        <v>129905</v>
      </c>
      <c r="E31438" s="31">
        <v>5920</v>
      </c>
      <c r="F31438">
        <v>30</v>
      </c>
      <c r="G31438" s="31">
        <v>548</v>
      </c>
      <c r="H31438" s="31">
        <v>0</v>
      </c>
    </row>
    <row r="31439" spans="1:8">
      <c r="A31439" s="32">
        <v>44576</v>
      </c>
      <c r="B31439" s="1" t="s">
        <v>51</v>
      </c>
      <c r="C31439">
        <v>6976</v>
      </c>
      <c r="D31439">
        <v>213306</v>
      </c>
      <c r="E31439" s="31">
        <v>6094</v>
      </c>
      <c r="F31439">
        <v>73</v>
      </c>
      <c r="G31439" s="31">
        <v>813</v>
      </c>
      <c r="H31439" s="31">
        <v>0</v>
      </c>
    </row>
    <row r="31440" spans="1:8">
      <c r="A31440" s="32">
        <v>44576</v>
      </c>
      <c r="B31440" s="1" t="s">
        <v>52</v>
      </c>
      <c r="C31440">
        <v>15624</v>
      </c>
      <c r="D31440">
        <v>129032</v>
      </c>
      <c r="E31440" s="31">
        <v>14660</v>
      </c>
      <c r="F31440">
        <v>136</v>
      </c>
      <c r="G31440" s="31">
        <v>828</v>
      </c>
      <c r="H31440" s="31">
        <v>0</v>
      </c>
    </row>
    <row r="31441" spans="1:8">
      <c r="A31441" s="32">
        <v>44576</v>
      </c>
      <c r="B31441" s="1" t="s">
        <v>53</v>
      </c>
      <c r="C31441">
        <v>8656</v>
      </c>
      <c r="D31441">
        <v>322164</v>
      </c>
      <c r="E31441" s="31">
        <v>8129</v>
      </c>
      <c r="F31441">
        <v>84</v>
      </c>
      <c r="G31441" s="31">
        <v>443</v>
      </c>
      <c r="H31441" s="31">
        <v>0</v>
      </c>
    </row>
    <row r="31442" spans="1:8">
      <c r="A31442" s="32">
        <v>44576</v>
      </c>
      <c r="B31442" s="1" t="s">
        <v>54</v>
      </c>
      <c r="C31442">
        <v>6378</v>
      </c>
      <c r="D31442">
        <v>74675</v>
      </c>
      <c r="E31442" s="31">
        <v>6098</v>
      </c>
      <c r="F31442">
        <v>41</v>
      </c>
      <c r="G31442" s="31">
        <v>345</v>
      </c>
      <c r="H31442" s="31">
        <v>0</v>
      </c>
    </row>
    <row r="31443" spans="1:8">
      <c r="A31443" s="32">
        <v>44576</v>
      </c>
      <c r="B31443" s="1" t="s">
        <v>55</v>
      </c>
      <c r="C31443">
        <v>10333</v>
      </c>
      <c r="D31443">
        <v>185805</v>
      </c>
      <c r="E31443" s="31">
        <v>9123</v>
      </c>
      <c r="F31443">
        <v>66</v>
      </c>
      <c r="G31443" s="31">
        <v>978</v>
      </c>
      <c r="H31443" s="31">
        <v>0</v>
      </c>
    </row>
    <row r="31444" spans="1:8">
      <c r="A31444" s="32">
        <v>44576</v>
      </c>
      <c r="B31444" s="1" t="s">
        <v>56</v>
      </c>
      <c r="C31444">
        <v>64041</v>
      </c>
      <c r="D31444">
        <v>476682</v>
      </c>
      <c r="E31444" s="31">
        <v>52025</v>
      </c>
      <c r="F31444">
        <v>398</v>
      </c>
      <c r="G31444" s="31">
        <v>11618</v>
      </c>
      <c r="H31444" s="31">
        <v>34</v>
      </c>
    </row>
    <row r="31445" spans="1:8">
      <c r="A31445" s="32">
        <v>44577</v>
      </c>
      <c r="B31445" s="1" t="s">
        <v>7</v>
      </c>
      <c r="C31445">
        <v>64629</v>
      </c>
      <c r="D31445">
        <v>1319693</v>
      </c>
      <c r="E31445" s="31">
        <v>60322</v>
      </c>
      <c r="F31445">
        <v>1477</v>
      </c>
      <c r="G31445" s="31">
        <v>2209</v>
      </c>
      <c r="H31445" s="31">
        <v>0</v>
      </c>
    </row>
    <row r="31446" spans="1:8">
      <c r="A31446" s="32">
        <v>44577</v>
      </c>
      <c r="B31446" s="1" t="s">
        <v>11</v>
      </c>
      <c r="C31446">
        <v>6522</v>
      </c>
      <c r="D31446">
        <v>109794</v>
      </c>
      <c r="E31446" s="31">
        <v>5871</v>
      </c>
      <c r="F31446">
        <v>39</v>
      </c>
      <c r="G31446" s="31">
        <v>612</v>
      </c>
      <c r="H31446" s="31">
        <v>0</v>
      </c>
    </row>
    <row r="31447" spans="1:8">
      <c r="A31447" s="32">
        <v>44577</v>
      </c>
      <c r="B31447" s="1" t="s">
        <v>12</v>
      </c>
      <c r="C31447">
        <v>3614</v>
      </c>
      <c r="D31447">
        <v>140834</v>
      </c>
      <c r="E31447" s="31">
        <v>3456</v>
      </c>
      <c r="F31447">
        <v>53</v>
      </c>
      <c r="G31447" s="31">
        <v>105</v>
      </c>
      <c r="H31447" s="31">
        <v>0</v>
      </c>
    </row>
    <row r="31448" spans="1:8">
      <c r="A31448" s="32">
        <v>44577</v>
      </c>
      <c r="B31448" s="1" t="s">
        <v>13</v>
      </c>
      <c r="C31448">
        <v>16803</v>
      </c>
      <c r="D31448">
        <v>275330</v>
      </c>
      <c r="E31448" s="31">
        <v>16212</v>
      </c>
      <c r="F31448">
        <v>118</v>
      </c>
      <c r="G31448" s="31">
        <v>399</v>
      </c>
      <c r="H31448" s="31">
        <v>0</v>
      </c>
    </row>
    <row r="31449" spans="1:8">
      <c r="A31449" s="32">
        <v>44577</v>
      </c>
      <c r="B31449" s="1" t="s">
        <v>14</v>
      </c>
      <c r="C31449">
        <v>2097</v>
      </c>
      <c r="D31449">
        <v>27964</v>
      </c>
      <c r="E31449" s="31">
        <v>1907</v>
      </c>
      <c r="F31449">
        <v>27</v>
      </c>
      <c r="G31449" s="31">
        <v>163</v>
      </c>
      <c r="H31449" s="31">
        <v>0</v>
      </c>
    </row>
    <row r="31450" spans="1:8">
      <c r="A31450" s="32">
        <v>44577</v>
      </c>
      <c r="B31450" s="1" t="s">
        <v>15</v>
      </c>
      <c r="C31450">
        <v>3843</v>
      </c>
      <c r="D31450">
        <v>119409</v>
      </c>
      <c r="E31450" s="31">
        <v>3566</v>
      </c>
      <c r="F31450">
        <v>56</v>
      </c>
      <c r="G31450" s="31">
        <v>221</v>
      </c>
      <c r="H31450" s="31">
        <v>0</v>
      </c>
    </row>
    <row r="31451" spans="1:8">
      <c r="A31451" s="32">
        <v>44577</v>
      </c>
      <c r="B31451" s="1" t="s">
        <v>16</v>
      </c>
      <c r="C31451">
        <v>9946</v>
      </c>
      <c r="D31451">
        <v>487147</v>
      </c>
      <c r="E31451" s="31">
        <v>9420</v>
      </c>
      <c r="F31451">
        <v>176</v>
      </c>
      <c r="G31451" s="31">
        <v>350</v>
      </c>
      <c r="H31451" s="31">
        <v>1</v>
      </c>
    </row>
    <row r="31452" spans="1:8">
      <c r="A31452" s="32">
        <v>44577</v>
      </c>
      <c r="B31452" s="1" t="s">
        <v>17</v>
      </c>
      <c r="C31452">
        <v>25943</v>
      </c>
      <c r="D31452">
        <v>40742</v>
      </c>
      <c r="E31452" s="31">
        <v>24463</v>
      </c>
      <c r="F31452">
        <v>220</v>
      </c>
      <c r="G31452" s="31">
        <v>1260</v>
      </c>
      <c r="H31452" s="31">
        <v>1</v>
      </c>
    </row>
    <row r="31453" spans="1:8">
      <c r="A31453" s="32">
        <v>44577</v>
      </c>
      <c r="B31453" s="1" t="s">
        <v>18</v>
      </c>
      <c r="C31453">
        <v>16980</v>
      </c>
      <c r="D31453">
        <v>544375</v>
      </c>
      <c r="E31453" s="31">
        <v>15744</v>
      </c>
      <c r="F31453">
        <v>118</v>
      </c>
      <c r="G31453" s="31">
        <v>1118</v>
      </c>
      <c r="H31453" s="31">
        <v>0</v>
      </c>
    </row>
    <row r="31454" spans="1:8">
      <c r="A31454" s="32">
        <v>44577</v>
      </c>
      <c r="B31454" s="1" t="s">
        <v>19</v>
      </c>
      <c r="C31454">
        <v>19216</v>
      </c>
      <c r="D31454">
        <v>372627</v>
      </c>
      <c r="E31454" s="31">
        <v>17446</v>
      </c>
      <c r="F31454">
        <v>182</v>
      </c>
      <c r="G31454" s="31">
        <v>1588</v>
      </c>
      <c r="H31454" s="31">
        <v>1</v>
      </c>
    </row>
    <row r="31455" spans="1:8">
      <c r="A31455" s="32">
        <v>44577</v>
      </c>
      <c r="B31455" s="1" t="s">
        <v>20</v>
      </c>
      <c r="C31455">
        <v>122833</v>
      </c>
      <c r="D31455">
        <v>1719975</v>
      </c>
      <c r="E31455" s="31">
        <v>116058</v>
      </c>
      <c r="F31455">
        <v>1060</v>
      </c>
      <c r="G31455" s="31">
        <v>5715</v>
      </c>
      <c r="H31455" s="31">
        <v>3</v>
      </c>
    </row>
    <row r="31456" spans="1:8">
      <c r="A31456" s="32">
        <v>44577</v>
      </c>
      <c r="B31456" s="1" t="s">
        <v>21</v>
      </c>
      <c r="C31456">
        <v>106293</v>
      </c>
      <c r="D31456">
        <v>1289976</v>
      </c>
      <c r="E31456" s="31">
        <v>100211</v>
      </c>
      <c r="F31456">
        <v>1029</v>
      </c>
      <c r="G31456" s="31">
        <v>3846</v>
      </c>
      <c r="H31456" s="31">
        <v>0</v>
      </c>
    </row>
    <row r="31457" spans="1:8">
      <c r="A31457" s="32">
        <v>44577</v>
      </c>
      <c r="B31457" s="1" t="s">
        <v>22</v>
      </c>
      <c r="C31457">
        <v>407834</v>
      </c>
      <c r="D31457">
        <v>4351431</v>
      </c>
      <c r="E31457" s="31">
        <v>383549</v>
      </c>
      <c r="F31457">
        <v>3178</v>
      </c>
      <c r="G31457" s="31">
        <v>21107</v>
      </c>
      <c r="H31457" s="31">
        <v>5</v>
      </c>
    </row>
    <row r="31458" spans="1:8">
      <c r="A31458" s="32">
        <v>44577</v>
      </c>
      <c r="B31458" s="1" t="s">
        <v>23</v>
      </c>
      <c r="C31458">
        <v>177989</v>
      </c>
      <c r="D31458">
        <v>1917056</v>
      </c>
      <c r="E31458" s="31">
        <v>170004</v>
      </c>
      <c r="F31458">
        <v>1321</v>
      </c>
      <c r="G31458" s="31">
        <v>6664</v>
      </c>
      <c r="H31458" s="31">
        <v>4</v>
      </c>
    </row>
    <row r="31459" spans="1:8">
      <c r="A31459" s="32">
        <v>44577</v>
      </c>
      <c r="B31459" s="1" t="s">
        <v>24</v>
      </c>
      <c r="C31459">
        <v>9802</v>
      </c>
      <c r="D31459">
        <v>350858</v>
      </c>
      <c r="E31459" s="31">
        <v>8765</v>
      </c>
      <c r="F31459">
        <v>63</v>
      </c>
      <c r="G31459" s="31">
        <v>974</v>
      </c>
      <c r="H31459" s="31">
        <v>0</v>
      </c>
    </row>
    <row r="31460" spans="1:8">
      <c r="A31460" s="32">
        <v>44577</v>
      </c>
      <c r="B31460" s="1" t="s">
        <v>25</v>
      </c>
      <c r="C31460">
        <v>5098</v>
      </c>
      <c r="D31460">
        <v>137348</v>
      </c>
      <c r="E31460" s="31">
        <v>4840</v>
      </c>
      <c r="F31460">
        <v>52</v>
      </c>
      <c r="G31460" s="31">
        <v>206</v>
      </c>
      <c r="H31460" s="31">
        <v>0</v>
      </c>
    </row>
    <row r="31461" spans="1:8">
      <c r="A31461" s="32">
        <v>44577</v>
      </c>
      <c r="B31461" s="1" t="s">
        <v>26</v>
      </c>
      <c r="C31461">
        <v>8476</v>
      </c>
      <c r="D31461">
        <v>221136</v>
      </c>
      <c r="E31461" s="31">
        <v>7908</v>
      </c>
      <c r="F31461">
        <v>139</v>
      </c>
      <c r="G31461" s="31">
        <v>407</v>
      </c>
      <c r="H31461" s="31">
        <v>0</v>
      </c>
    </row>
    <row r="31462" spans="1:8">
      <c r="A31462" s="32">
        <v>44577</v>
      </c>
      <c r="B31462" s="1" t="s">
        <v>27</v>
      </c>
      <c r="C31462">
        <v>3585</v>
      </c>
      <c r="D31462">
        <v>135393</v>
      </c>
      <c r="E31462" s="31">
        <v>3164</v>
      </c>
      <c r="F31462">
        <v>38</v>
      </c>
      <c r="G31462" s="31">
        <v>383</v>
      </c>
      <c r="H31462" s="31">
        <v>0</v>
      </c>
    </row>
    <row r="31463" spans="1:8">
      <c r="A31463" s="32">
        <v>44577</v>
      </c>
      <c r="B31463" s="1" t="s">
        <v>28</v>
      </c>
      <c r="C31463">
        <v>5459</v>
      </c>
      <c r="D31463">
        <v>143310</v>
      </c>
      <c r="E31463" s="31">
        <v>5150</v>
      </c>
      <c r="F31463">
        <v>29</v>
      </c>
      <c r="G31463" s="31">
        <v>285</v>
      </c>
      <c r="H31463" s="31">
        <v>0</v>
      </c>
    </row>
    <row r="31464" spans="1:8">
      <c r="A31464" s="32">
        <v>44577</v>
      </c>
      <c r="B31464" s="1" t="s">
        <v>29</v>
      </c>
      <c r="C31464">
        <v>10652</v>
      </c>
      <c r="D31464">
        <v>387986</v>
      </c>
      <c r="E31464" s="31">
        <v>9135</v>
      </c>
      <c r="F31464">
        <v>97</v>
      </c>
      <c r="G31464" s="31">
        <v>1108</v>
      </c>
      <c r="H31464" s="31">
        <v>1</v>
      </c>
    </row>
    <row r="31465" spans="1:8">
      <c r="A31465" s="32">
        <v>44577</v>
      </c>
      <c r="B31465" s="1" t="s">
        <v>30</v>
      </c>
      <c r="C31465">
        <v>20689</v>
      </c>
      <c r="D31465">
        <v>496307</v>
      </c>
      <c r="E31465" s="31">
        <v>19160</v>
      </c>
      <c r="F31465">
        <v>219</v>
      </c>
      <c r="G31465" s="31">
        <v>1108</v>
      </c>
      <c r="H31465" s="31">
        <v>0</v>
      </c>
    </row>
    <row r="31466" spans="1:8">
      <c r="A31466" s="32">
        <v>44577</v>
      </c>
      <c r="B31466" s="1" t="s">
        <v>31</v>
      </c>
      <c r="C31466">
        <v>29447</v>
      </c>
      <c r="D31466">
        <v>763064</v>
      </c>
      <c r="E31466" s="31">
        <v>26360</v>
      </c>
      <c r="F31466">
        <v>210</v>
      </c>
      <c r="G31466" s="31">
        <v>1973</v>
      </c>
      <c r="H31466" s="31">
        <v>1</v>
      </c>
    </row>
    <row r="31467" spans="1:8">
      <c r="A31467" s="32">
        <v>44577</v>
      </c>
      <c r="B31467" s="1" t="s">
        <v>32</v>
      </c>
      <c r="C31467">
        <v>112955</v>
      </c>
      <c r="D31467">
        <v>1557703</v>
      </c>
      <c r="E31467" s="31">
        <v>106026</v>
      </c>
      <c r="F31467">
        <v>1164</v>
      </c>
      <c r="G31467" s="31">
        <v>5765</v>
      </c>
      <c r="H31467" s="31">
        <v>1</v>
      </c>
    </row>
    <row r="31468" spans="1:8">
      <c r="A31468" s="32">
        <v>44577</v>
      </c>
      <c r="B31468" s="1" t="s">
        <v>33</v>
      </c>
      <c r="C31468">
        <v>15857</v>
      </c>
      <c r="D31468">
        <v>279143</v>
      </c>
      <c r="E31468" s="31">
        <v>15040</v>
      </c>
      <c r="F31468">
        <v>165</v>
      </c>
      <c r="G31468" s="31">
        <v>995</v>
      </c>
      <c r="H31468" s="31">
        <v>0</v>
      </c>
    </row>
    <row r="31469" spans="1:8">
      <c r="A31469" s="32">
        <v>44577</v>
      </c>
      <c r="B31469" s="1" t="s">
        <v>34</v>
      </c>
      <c r="C31469">
        <v>14356</v>
      </c>
      <c r="D31469">
        <v>308500</v>
      </c>
      <c r="E31469" s="31">
        <v>12632</v>
      </c>
      <c r="F31469">
        <v>104</v>
      </c>
      <c r="G31469" s="31">
        <v>1620</v>
      </c>
      <c r="H31469" s="31">
        <v>0</v>
      </c>
    </row>
    <row r="31470" spans="1:8">
      <c r="A31470" s="32">
        <v>44577</v>
      </c>
      <c r="B31470" s="1" t="s">
        <v>35</v>
      </c>
      <c r="C31470">
        <v>40510</v>
      </c>
      <c r="D31470">
        <v>496444</v>
      </c>
      <c r="E31470" s="31">
        <v>36275</v>
      </c>
      <c r="F31470">
        <v>292</v>
      </c>
      <c r="G31470" s="31">
        <v>3096</v>
      </c>
      <c r="H31470" s="31">
        <v>34</v>
      </c>
    </row>
    <row r="31471" spans="1:8">
      <c r="A31471" s="32">
        <v>44577</v>
      </c>
      <c r="B31471" s="1" t="s">
        <v>36</v>
      </c>
      <c r="C31471">
        <v>222860</v>
      </c>
      <c r="D31471">
        <v>4432398</v>
      </c>
      <c r="E31471" s="31">
        <v>203238</v>
      </c>
      <c r="F31471">
        <v>3069</v>
      </c>
      <c r="G31471" s="31">
        <v>16553</v>
      </c>
      <c r="H31471" s="31">
        <v>148</v>
      </c>
    </row>
    <row r="31472" spans="1:8">
      <c r="A31472" s="32">
        <v>44577</v>
      </c>
      <c r="B31472" s="1" t="s">
        <v>37</v>
      </c>
      <c r="C31472">
        <v>83513</v>
      </c>
      <c r="D31472">
        <v>904330</v>
      </c>
      <c r="E31472" s="31">
        <v>78504</v>
      </c>
      <c r="F31472">
        <v>1399</v>
      </c>
      <c r="G31472" s="31">
        <v>3611</v>
      </c>
      <c r="H31472" s="31">
        <v>1</v>
      </c>
    </row>
    <row r="31473" spans="1:8">
      <c r="A31473" s="32">
        <v>44577</v>
      </c>
      <c r="B31473" s="1" t="s">
        <v>38</v>
      </c>
      <c r="C31473">
        <v>17290</v>
      </c>
      <c r="D31473">
        <v>296214</v>
      </c>
      <c r="E31473" s="31">
        <v>16061</v>
      </c>
      <c r="F31473">
        <v>149</v>
      </c>
      <c r="G31473" s="31">
        <v>1080</v>
      </c>
      <c r="H31473" s="31">
        <v>1</v>
      </c>
    </row>
    <row r="31474" spans="1:8">
      <c r="A31474" s="32">
        <v>44577</v>
      </c>
      <c r="B31474" s="1" t="s">
        <v>39</v>
      </c>
      <c r="C31474">
        <v>6108</v>
      </c>
      <c r="D31474">
        <v>72603</v>
      </c>
      <c r="E31474" s="31">
        <v>5185</v>
      </c>
      <c r="F31474">
        <v>62</v>
      </c>
      <c r="G31474" s="31">
        <v>747</v>
      </c>
      <c r="H31474" s="31">
        <v>3</v>
      </c>
    </row>
    <row r="31475" spans="1:8">
      <c r="A31475" s="32">
        <v>44577</v>
      </c>
      <c r="B31475" s="1" t="s">
        <v>40</v>
      </c>
      <c r="C31475">
        <v>1889</v>
      </c>
      <c r="D31475">
        <v>182852</v>
      </c>
      <c r="E31475" s="31">
        <v>1649</v>
      </c>
      <c r="F31475">
        <v>5</v>
      </c>
      <c r="G31475" s="31">
        <v>208</v>
      </c>
      <c r="H31475" s="31">
        <v>0</v>
      </c>
    </row>
    <row r="31476" spans="1:8">
      <c r="A31476" s="32">
        <v>44577</v>
      </c>
      <c r="B31476" s="1" t="s">
        <v>41</v>
      </c>
      <c r="C31476">
        <v>2332</v>
      </c>
      <c r="D31476">
        <v>69204</v>
      </c>
      <c r="E31476" s="31">
        <v>1819</v>
      </c>
      <c r="F31476">
        <v>5</v>
      </c>
      <c r="G31476" s="31">
        <v>508</v>
      </c>
      <c r="H31476" s="31">
        <v>1</v>
      </c>
    </row>
    <row r="31477" spans="1:8">
      <c r="A31477" s="32">
        <v>44577</v>
      </c>
      <c r="B31477" s="1" t="s">
        <v>42</v>
      </c>
      <c r="C31477">
        <v>16855</v>
      </c>
      <c r="D31477">
        <v>329200</v>
      </c>
      <c r="E31477" s="31">
        <v>15445</v>
      </c>
      <c r="F31477">
        <v>136</v>
      </c>
      <c r="G31477" s="31">
        <v>415</v>
      </c>
      <c r="H31477" s="31">
        <v>0</v>
      </c>
    </row>
    <row r="31478" spans="1:8">
      <c r="A31478" s="32">
        <v>44577</v>
      </c>
      <c r="B31478" s="1" t="s">
        <v>43</v>
      </c>
      <c r="C31478">
        <v>29379</v>
      </c>
      <c r="D31478">
        <v>1048744</v>
      </c>
      <c r="E31478" s="31">
        <v>22796</v>
      </c>
      <c r="F31478">
        <v>205</v>
      </c>
      <c r="G31478" s="31">
        <v>6378</v>
      </c>
      <c r="H31478" s="31">
        <v>3</v>
      </c>
    </row>
    <row r="31479" spans="1:8">
      <c r="A31479" s="32">
        <v>44577</v>
      </c>
      <c r="B31479" s="1" t="s">
        <v>44</v>
      </c>
      <c r="C31479">
        <v>8122</v>
      </c>
      <c r="D31479">
        <v>235060</v>
      </c>
      <c r="E31479" s="31">
        <v>6113</v>
      </c>
      <c r="F31479">
        <v>94</v>
      </c>
      <c r="G31479" s="31">
        <v>1915</v>
      </c>
      <c r="H31479" s="31">
        <v>2</v>
      </c>
    </row>
    <row r="31480" spans="1:8">
      <c r="A31480" s="32">
        <v>44577</v>
      </c>
      <c r="B31480" s="1" t="s">
        <v>45</v>
      </c>
      <c r="C31480">
        <v>3478</v>
      </c>
      <c r="D31480">
        <v>121768</v>
      </c>
      <c r="E31480" s="31">
        <v>3249</v>
      </c>
      <c r="F31480">
        <v>66</v>
      </c>
      <c r="G31480" s="31">
        <v>171</v>
      </c>
      <c r="H31480" s="31">
        <v>0</v>
      </c>
    </row>
    <row r="31481" spans="1:8">
      <c r="A31481" s="32">
        <v>44577</v>
      </c>
      <c r="B31481" s="1" t="s">
        <v>46</v>
      </c>
      <c r="C31481">
        <v>5172</v>
      </c>
      <c r="D31481">
        <v>152514</v>
      </c>
      <c r="E31481" s="31">
        <v>4709</v>
      </c>
      <c r="F31481">
        <v>38</v>
      </c>
      <c r="G31481" s="31">
        <v>425</v>
      </c>
      <c r="H31481" s="31">
        <v>0</v>
      </c>
    </row>
    <row r="31482" spans="1:8">
      <c r="A31482" s="32">
        <v>44577</v>
      </c>
      <c r="B31482" s="1" t="s">
        <v>47</v>
      </c>
      <c r="C31482">
        <v>6486</v>
      </c>
      <c r="D31482">
        <v>177568</v>
      </c>
      <c r="E31482" s="31">
        <v>5368</v>
      </c>
      <c r="F31482">
        <v>82</v>
      </c>
      <c r="G31482" s="31">
        <v>1036</v>
      </c>
      <c r="H31482" s="31">
        <v>0</v>
      </c>
    </row>
    <row r="31483" spans="1:8">
      <c r="A31483" s="32">
        <v>44577</v>
      </c>
      <c r="B31483" s="1" t="s">
        <v>48</v>
      </c>
      <c r="C31483">
        <v>4339</v>
      </c>
      <c r="D31483">
        <v>117545</v>
      </c>
      <c r="E31483" s="31">
        <v>4161</v>
      </c>
      <c r="F31483">
        <v>33</v>
      </c>
      <c r="G31483" s="31">
        <v>145</v>
      </c>
      <c r="H31483" s="31">
        <v>1</v>
      </c>
    </row>
    <row r="31484" spans="1:8">
      <c r="A31484" s="32">
        <v>44577</v>
      </c>
      <c r="B31484" s="1" t="s">
        <v>49</v>
      </c>
      <c r="C31484">
        <v>80195</v>
      </c>
      <c r="D31484">
        <v>1507446</v>
      </c>
      <c r="E31484" s="31">
        <v>74540</v>
      </c>
      <c r="F31484">
        <v>628</v>
      </c>
      <c r="G31484" s="31">
        <v>3737</v>
      </c>
      <c r="H31484" s="31">
        <v>1</v>
      </c>
    </row>
    <row r="31485" spans="1:8">
      <c r="A31485" s="32">
        <v>44577</v>
      </c>
      <c r="B31485" s="1" t="s">
        <v>50</v>
      </c>
      <c r="C31485">
        <v>6850</v>
      </c>
      <c r="D31485">
        <v>130953</v>
      </c>
      <c r="E31485" s="31">
        <v>5952</v>
      </c>
      <c r="F31485">
        <v>30</v>
      </c>
      <c r="G31485" s="31">
        <v>709</v>
      </c>
      <c r="H31485" s="31">
        <v>0</v>
      </c>
    </row>
    <row r="31486" spans="1:8">
      <c r="A31486" s="32">
        <v>44577</v>
      </c>
      <c r="B31486" s="1" t="s">
        <v>51</v>
      </c>
      <c r="C31486">
        <v>7156</v>
      </c>
      <c r="D31486">
        <v>213701</v>
      </c>
      <c r="E31486" s="31">
        <v>6113</v>
      </c>
      <c r="F31486">
        <v>73</v>
      </c>
      <c r="G31486" s="31">
        <v>977</v>
      </c>
      <c r="H31486" s="31">
        <v>0</v>
      </c>
    </row>
    <row r="31487" spans="1:8">
      <c r="A31487" s="32">
        <v>44577</v>
      </c>
      <c r="B31487" s="1" t="s">
        <v>52</v>
      </c>
      <c r="C31487">
        <v>15624</v>
      </c>
      <c r="D31487">
        <v>130112</v>
      </c>
      <c r="E31487" s="31">
        <v>14660</v>
      </c>
      <c r="F31487">
        <v>136</v>
      </c>
      <c r="G31487" s="31">
        <v>828</v>
      </c>
      <c r="H31487" s="31">
        <v>0</v>
      </c>
    </row>
    <row r="31488" spans="1:8">
      <c r="A31488" s="32">
        <v>44577</v>
      </c>
      <c r="B31488" s="1" t="s">
        <v>53</v>
      </c>
      <c r="C31488">
        <v>8800</v>
      </c>
      <c r="D31488">
        <v>323002</v>
      </c>
      <c r="E31488" s="31">
        <v>8151</v>
      </c>
      <c r="F31488">
        <v>84</v>
      </c>
      <c r="G31488" s="31">
        <v>565</v>
      </c>
      <c r="H31488" s="31">
        <v>0</v>
      </c>
    </row>
    <row r="31489" spans="1:8">
      <c r="A31489" s="32">
        <v>44577</v>
      </c>
      <c r="B31489" s="1" t="s">
        <v>54</v>
      </c>
      <c r="C31489">
        <v>6378</v>
      </c>
      <c r="D31489">
        <v>74675</v>
      </c>
      <c r="E31489" s="31">
        <v>6098</v>
      </c>
      <c r="F31489">
        <v>41</v>
      </c>
      <c r="G31489" s="31">
        <v>400</v>
      </c>
      <c r="H31489" s="31">
        <v>0</v>
      </c>
    </row>
    <row r="31490" spans="1:8">
      <c r="A31490" s="32">
        <v>44577</v>
      </c>
      <c r="B31490" s="1" t="s">
        <v>55</v>
      </c>
      <c r="C31490">
        <v>10481</v>
      </c>
      <c r="D31490">
        <v>186896</v>
      </c>
      <c r="E31490" s="31">
        <v>9269</v>
      </c>
      <c r="F31490">
        <v>66</v>
      </c>
      <c r="G31490" s="31">
        <v>998</v>
      </c>
      <c r="H31490" s="31">
        <v>0</v>
      </c>
    </row>
    <row r="31491" spans="1:8">
      <c r="A31491" s="32">
        <v>44577</v>
      </c>
      <c r="B31491" s="1" t="s">
        <v>56</v>
      </c>
      <c r="C31491">
        <v>67096</v>
      </c>
      <c r="D31491">
        <v>480797</v>
      </c>
      <c r="E31491" s="31">
        <v>54510</v>
      </c>
      <c r="F31491">
        <v>398</v>
      </c>
      <c r="G31491" s="31">
        <v>12186</v>
      </c>
      <c r="H31491" s="31">
        <v>30</v>
      </c>
    </row>
    <row r="31492" spans="1:8">
      <c r="A31492" s="32">
        <v>44578</v>
      </c>
      <c r="B31492" s="1" t="s">
        <v>7</v>
      </c>
      <c r="C31492">
        <v>65272</v>
      </c>
      <c r="D31492">
        <v>1322973</v>
      </c>
      <c r="E31492" s="31">
        <v>60403</v>
      </c>
      <c r="F31492">
        <v>1477</v>
      </c>
      <c r="G31492" s="31">
        <v>2830</v>
      </c>
      <c r="H31492" s="31">
        <v>0</v>
      </c>
    </row>
    <row r="31493" spans="1:8">
      <c r="A31493" s="32">
        <v>44578</v>
      </c>
      <c r="B31493" s="1" t="s">
        <v>11</v>
      </c>
      <c r="C31493">
        <v>6607</v>
      </c>
      <c r="D31493">
        <v>110648</v>
      </c>
      <c r="E31493" s="31">
        <v>5889</v>
      </c>
      <c r="F31493">
        <v>39</v>
      </c>
      <c r="G31493" s="31">
        <v>679</v>
      </c>
      <c r="H31493" s="31">
        <v>0</v>
      </c>
    </row>
    <row r="31494" spans="1:8">
      <c r="A31494" s="32">
        <v>44578</v>
      </c>
      <c r="B31494" s="1" t="s">
        <v>12</v>
      </c>
      <c r="C31494">
        <v>3625</v>
      </c>
      <c r="D31494">
        <v>140996</v>
      </c>
      <c r="E31494" s="31">
        <v>3463</v>
      </c>
      <c r="F31494">
        <v>53</v>
      </c>
      <c r="G31494" s="31">
        <v>109</v>
      </c>
      <c r="H31494" s="31">
        <v>0</v>
      </c>
    </row>
    <row r="31495" spans="1:8">
      <c r="A31495" s="32">
        <v>44578</v>
      </c>
      <c r="B31495" s="1" t="s">
        <v>13</v>
      </c>
      <c r="C31495">
        <v>16847</v>
      </c>
      <c r="D31495">
        <v>276219</v>
      </c>
      <c r="E31495" s="31">
        <v>16236</v>
      </c>
      <c r="F31495">
        <v>118</v>
      </c>
      <c r="G31495" s="31">
        <v>449</v>
      </c>
      <c r="H31495" s="31">
        <v>0</v>
      </c>
    </row>
    <row r="31496" spans="1:8">
      <c r="A31496" s="32">
        <v>44578</v>
      </c>
      <c r="B31496" s="1" t="s">
        <v>14</v>
      </c>
      <c r="C31496">
        <v>2140</v>
      </c>
      <c r="D31496">
        <v>29107</v>
      </c>
      <c r="E31496" s="31">
        <v>1910</v>
      </c>
      <c r="F31496">
        <v>27</v>
      </c>
      <c r="G31496" s="31">
        <v>203</v>
      </c>
      <c r="H31496" s="31">
        <v>0</v>
      </c>
    </row>
    <row r="31497" spans="1:8">
      <c r="A31497" s="32">
        <v>44578</v>
      </c>
      <c r="B31497" s="1" t="s">
        <v>15</v>
      </c>
      <c r="C31497">
        <v>3882</v>
      </c>
      <c r="D31497">
        <v>121373</v>
      </c>
      <c r="E31497" s="31">
        <v>3571</v>
      </c>
      <c r="F31497">
        <v>56</v>
      </c>
      <c r="G31497" s="31">
        <v>255</v>
      </c>
      <c r="H31497" s="31">
        <v>0</v>
      </c>
    </row>
    <row r="31498" spans="1:8">
      <c r="A31498" s="32">
        <v>44578</v>
      </c>
      <c r="B31498" s="1" t="s">
        <v>16</v>
      </c>
      <c r="C31498">
        <v>10015</v>
      </c>
      <c r="D31498">
        <v>490031</v>
      </c>
      <c r="E31498" s="31">
        <v>9438</v>
      </c>
      <c r="F31498">
        <v>176</v>
      </c>
      <c r="G31498" s="31">
        <v>401</v>
      </c>
      <c r="H31498" s="31">
        <v>1</v>
      </c>
    </row>
    <row r="31499" spans="1:8">
      <c r="A31499" s="32">
        <v>44578</v>
      </c>
      <c r="B31499" s="1" t="s">
        <v>17</v>
      </c>
      <c r="C31499">
        <v>26259</v>
      </c>
      <c r="D31499">
        <v>41263</v>
      </c>
      <c r="E31499" s="31">
        <v>24575</v>
      </c>
      <c r="F31499">
        <v>220</v>
      </c>
      <c r="G31499" s="31">
        <v>1464</v>
      </c>
      <c r="H31499" s="31">
        <v>2</v>
      </c>
    </row>
    <row r="31500" spans="1:8">
      <c r="A31500" s="32">
        <v>44578</v>
      </c>
      <c r="B31500" s="1" t="s">
        <v>18</v>
      </c>
      <c r="C31500">
        <v>17200</v>
      </c>
      <c r="D31500">
        <v>545072</v>
      </c>
      <c r="E31500" s="31">
        <v>15800</v>
      </c>
      <c r="F31500">
        <v>118</v>
      </c>
      <c r="G31500" s="31">
        <v>1282</v>
      </c>
      <c r="H31500" s="31">
        <v>0</v>
      </c>
    </row>
    <row r="31501" spans="1:8">
      <c r="A31501" s="32">
        <v>44578</v>
      </c>
      <c r="B31501" s="1" t="s">
        <v>19</v>
      </c>
      <c r="C31501">
        <v>19457</v>
      </c>
      <c r="D31501">
        <v>376351</v>
      </c>
      <c r="E31501" s="31">
        <v>17453</v>
      </c>
      <c r="F31501">
        <v>182</v>
      </c>
      <c r="G31501" s="31">
        <v>1822</v>
      </c>
      <c r="H31501" s="31">
        <v>1</v>
      </c>
    </row>
    <row r="31502" spans="1:8">
      <c r="A31502" s="32">
        <v>44578</v>
      </c>
      <c r="B31502" s="1" t="s">
        <v>20</v>
      </c>
      <c r="C31502">
        <v>123972</v>
      </c>
      <c r="D31502">
        <v>1726967</v>
      </c>
      <c r="E31502" s="31">
        <v>116205</v>
      </c>
      <c r="F31502">
        <v>1060</v>
      </c>
      <c r="G31502" s="31">
        <v>6707</v>
      </c>
      <c r="H31502" s="31">
        <v>4</v>
      </c>
    </row>
    <row r="31503" spans="1:8">
      <c r="A31503" s="32">
        <v>44578</v>
      </c>
      <c r="B31503" s="1" t="s">
        <v>21</v>
      </c>
      <c r="C31503">
        <v>107233</v>
      </c>
      <c r="D31503">
        <v>1294355</v>
      </c>
      <c r="E31503" s="31">
        <v>100404</v>
      </c>
      <c r="F31503">
        <v>1029</v>
      </c>
      <c r="G31503" s="31">
        <v>4860</v>
      </c>
      <c r="H31503" s="31">
        <v>0</v>
      </c>
    </row>
    <row r="31504" spans="1:8">
      <c r="A31504" s="32">
        <v>44578</v>
      </c>
      <c r="B31504" s="1" t="s">
        <v>22</v>
      </c>
      <c r="C31504">
        <v>411553</v>
      </c>
      <c r="D31504">
        <v>4380154</v>
      </c>
      <c r="E31504" s="31">
        <v>384829</v>
      </c>
      <c r="F31504">
        <v>3179</v>
      </c>
      <c r="G31504" s="31">
        <v>23545</v>
      </c>
      <c r="H31504" s="31">
        <v>5</v>
      </c>
    </row>
    <row r="31505" spans="1:8">
      <c r="A31505" s="32">
        <v>44578</v>
      </c>
      <c r="B31505" s="1" t="s">
        <v>23</v>
      </c>
      <c r="C31505">
        <v>179847</v>
      </c>
      <c r="D31505">
        <v>1935423</v>
      </c>
      <c r="E31505" s="31">
        <v>170636</v>
      </c>
      <c r="F31505">
        <v>1321</v>
      </c>
      <c r="G31505" s="31">
        <v>7890</v>
      </c>
      <c r="H31505" s="31">
        <v>5</v>
      </c>
    </row>
    <row r="31506" spans="1:8">
      <c r="A31506" s="32">
        <v>44578</v>
      </c>
      <c r="B31506" s="1" t="s">
        <v>24</v>
      </c>
      <c r="C31506">
        <v>10021</v>
      </c>
      <c r="D31506">
        <v>354205</v>
      </c>
      <c r="E31506" s="31">
        <v>8436</v>
      </c>
      <c r="F31506">
        <v>63</v>
      </c>
      <c r="G31506" s="31">
        <v>1522</v>
      </c>
      <c r="H31506" s="31">
        <v>0</v>
      </c>
    </row>
    <row r="31507" spans="1:8">
      <c r="A31507" s="32">
        <v>44578</v>
      </c>
      <c r="B31507" s="1" t="s">
        <v>25</v>
      </c>
      <c r="C31507">
        <v>5118</v>
      </c>
      <c r="D31507">
        <v>138444</v>
      </c>
      <c r="E31507" s="31">
        <v>4859</v>
      </c>
      <c r="F31507">
        <v>52</v>
      </c>
      <c r="G31507" s="31">
        <v>207</v>
      </c>
      <c r="H31507" s="31">
        <v>0</v>
      </c>
    </row>
    <row r="31508" spans="1:8">
      <c r="A31508" s="32">
        <v>44578</v>
      </c>
      <c r="B31508" s="1" t="s">
        <v>26</v>
      </c>
      <c r="C31508">
        <v>8532</v>
      </c>
      <c r="D31508">
        <v>221350</v>
      </c>
      <c r="E31508" s="31">
        <v>7916</v>
      </c>
      <c r="F31508">
        <v>139</v>
      </c>
      <c r="G31508" s="31">
        <v>455</v>
      </c>
      <c r="H31508" s="31">
        <v>0</v>
      </c>
    </row>
    <row r="31509" spans="1:8">
      <c r="A31509" s="32">
        <v>44578</v>
      </c>
      <c r="B31509" s="1" t="s">
        <v>27</v>
      </c>
      <c r="C31509">
        <v>3639</v>
      </c>
      <c r="D31509">
        <v>136179</v>
      </c>
      <c r="E31509" s="31">
        <v>3196</v>
      </c>
      <c r="F31509">
        <v>38</v>
      </c>
      <c r="G31509" s="31">
        <v>405</v>
      </c>
      <c r="H31509" s="31">
        <v>0</v>
      </c>
    </row>
    <row r="31510" spans="1:8">
      <c r="A31510" s="32">
        <v>44578</v>
      </c>
      <c r="B31510" s="1" t="s">
        <v>28</v>
      </c>
      <c r="C31510">
        <v>5768</v>
      </c>
      <c r="D31510">
        <v>143310</v>
      </c>
      <c r="E31510" s="31">
        <v>5215</v>
      </c>
      <c r="F31510">
        <v>29</v>
      </c>
      <c r="G31510" s="31">
        <v>529</v>
      </c>
      <c r="H31510" s="31">
        <v>0</v>
      </c>
    </row>
    <row r="31511" spans="1:8">
      <c r="A31511" s="32">
        <v>44578</v>
      </c>
      <c r="B31511" s="1" t="s">
        <v>29</v>
      </c>
      <c r="C31511">
        <v>10860</v>
      </c>
      <c r="D31511">
        <v>392666</v>
      </c>
      <c r="E31511" s="31">
        <v>9232</v>
      </c>
      <c r="F31511">
        <v>97</v>
      </c>
      <c r="G31511" s="31">
        <v>1454</v>
      </c>
      <c r="H31511" s="31">
        <v>1</v>
      </c>
    </row>
    <row r="31512" spans="1:8">
      <c r="A31512" s="32">
        <v>44578</v>
      </c>
      <c r="B31512" s="1" t="s">
        <v>30</v>
      </c>
      <c r="C31512">
        <v>20879</v>
      </c>
      <c r="D31512">
        <v>497428</v>
      </c>
      <c r="E31512" s="31">
        <v>19249</v>
      </c>
      <c r="F31512">
        <v>219</v>
      </c>
      <c r="G31512" s="31">
        <v>1221</v>
      </c>
      <c r="H31512" s="31">
        <v>0</v>
      </c>
    </row>
    <row r="31513" spans="1:8">
      <c r="A31513" s="32">
        <v>44578</v>
      </c>
      <c r="B31513" s="1" t="s">
        <v>31</v>
      </c>
      <c r="C31513">
        <v>29847</v>
      </c>
      <c r="D31513">
        <v>770243</v>
      </c>
      <c r="E31513" s="31">
        <v>26674</v>
      </c>
      <c r="F31513">
        <v>210</v>
      </c>
      <c r="G31513" s="31">
        <v>2639</v>
      </c>
      <c r="H31513" s="31">
        <v>1</v>
      </c>
    </row>
    <row r="31514" spans="1:8">
      <c r="A31514" s="32">
        <v>44578</v>
      </c>
      <c r="B31514" s="1" t="s">
        <v>32</v>
      </c>
      <c r="C31514">
        <v>114079</v>
      </c>
      <c r="D31514">
        <v>1567952</v>
      </c>
      <c r="E31514" s="31">
        <v>106228</v>
      </c>
      <c r="F31514">
        <v>1164</v>
      </c>
      <c r="G31514" s="31">
        <v>6687</v>
      </c>
      <c r="H31514" s="31">
        <v>1</v>
      </c>
    </row>
    <row r="31515" spans="1:8">
      <c r="A31515" s="32">
        <v>44578</v>
      </c>
      <c r="B31515" s="1" t="s">
        <v>33</v>
      </c>
      <c r="C31515">
        <v>16081</v>
      </c>
      <c r="D31515">
        <v>279143</v>
      </c>
      <c r="E31515" s="31">
        <v>15065</v>
      </c>
      <c r="F31515">
        <v>165</v>
      </c>
      <c r="G31515" s="31">
        <v>1197</v>
      </c>
      <c r="H31515" s="31">
        <v>0</v>
      </c>
    </row>
    <row r="31516" spans="1:8">
      <c r="A31516" s="32">
        <v>44578</v>
      </c>
      <c r="B31516" s="1" t="s">
        <v>34</v>
      </c>
      <c r="C31516">
        <v>14604</v>
      </c>
      <c r="D31516">
        <v>309951</v>
      </c>
      <c r="E31516" s="31">
        <v>12705</v>
      </c>
      <c r="F31516">
        <v>104</v>
      </c>
      <c r="G31516" s="31">
        <v>1795</v>
      </c>
      <c r="H31516" s="31">
        <v>0</v>
      </c>
    </row>
    <row r="31517" spans="1:8">
      <c r="A31517" s="32">
        <v>44578</v>
      </c>
      <c r="B31517" s="1" t="s">
        <v>35</v>
      </c>
      <c r="C31517">
        <v>41061</v>
      </c>
      <c r="D31517">
        <v>498211</v>
      </c>
      <c r="E31517" s="31">
        <v>36340</v>
      </c>
      <c r="F31517">
        <v>292</v>
      </c>
      <c r="G31517" s="31">
        <v>3878</v>
      </c>
      <c r="H31517" s="31">
        <v>39</v>
      </c>
    </row>
    <row r="31518" spans="1:8">
      <c r="A31518" s="32">
        <v>44578</v>
      </c>
      <c r="B31518" s="1" t="s">
        <v>36</v>
      </c>
      <c r="C31518">
        <v>225409</v>
      </c>
      <c r="D31518">
        <v>4452802</v>
      </c>
      <c r="E31518" s="31">
        <v>203938</v>
      </c>
      <c r="F31518">
        <v>3069</v>
      </c>
      <c r="G31518" s="31">
        <v>18402</v>
      </c>
      <c r="H31518" s="31">
        <v>150</v>
      </c>
    </row>
    <row r="31519" spans="1:8">
      <c r="A31519" s="32">
        <v>44578</v>
      </c>
      <c r="B31519" s="1" t="s">
        <v>37</v>
      </c>
      <c r="C31519">
        <v>84852</v>
      </c>
      <c r="D31519">
        <v>908767</v>
      </c>
      <c r="E31519" s="31">
        <v>78932</v>
      </c>
      <c r="F31519">
        <v>1399</v>
      </c>
      <c r="G31519" s="31">
        <v>4522</v>
      </c>
      <c r="H31519" s="31">
        <v>1</v>
      </c>
    </row>
    <row r="31520" spans="1:8">
      <c r="A31520" s="32">
        <v>44578</v>
      </c>
      <c r="B31520" s="1" t="s">
        <v>38</v>
      </c>
      <c r="C31520">
        <v>17685</v>
      </c>
      <c r="D31520">
        <v>300720</v>
      </c>
      <c r="E31520" s="31">
        <v>16114</v>
      </c>
      <c r="F31520">
        <v>149</v>
      </c>
      <c r="G31520" s="31">
        <v>1422</v>
      </c>
      <c r="H31520" s="31">
        <v>1</v>
      </c>
    </row>
    <row r="31521" spans="1:8">
      <c r="A31521" s="32">
        <v>44578</v>
      </c>
      <c r="B31521" s="1" t="s">
        <v>39</v>
      </c>
      <c r="C31521">
        <v>6230</v>
      </c>
      <c r="D31521">
        <v>73449</v>
      </c>
      <c r="E31521" s="31">
        <v>5230</v>
      </c>
      <c r="F31521">
        <v>62</v>
      </c>
      <c r="G31521" s="31">
        <v>824</v>
      </c>
      <c r="H31521" s="31">
        <v>4</v>
      </c>
    </row>
    <row r="31522" spans="1:8">
      <c r="A31522" s="32">
        <v>44578</v>
      </c>
      <c r="B31522" s="1" t="s">
        <v>40</v>
      </c>
      <c r="C31522">
        <v>1940</v>
      </c>
      <c r="D31522">
        <v>183735</v>
      </c>
      <c r="E31522" s="31">
        <v>1653</v>
      </c>
      <c r="F31522">
        <v>5</v>
      </c>
      <c r="G31522" s="31">
        <v>255</v>
      </c>
      <c r="H31522" s="31">
        <v>0</v>
      </c>
    </row>
    <row r="31523" spans="1:8">
      <c r="A31523" s="32">
        <v>44578</v>
      </c>
      <c r="B31523" s="1" t="s">
        <v>41</v>
      </c>
      <c r="C31523">
        <v>2450</v>
      </c>
      <c r="D31523">
        <v>69204</v>
      </c>
      <c r="E31523" s="31">
        <v>1839</v>
      </c>
      <c r="F31523">
        <v>5</v>
      </c>
      <c r="G31523" s="31">
        <v>606</v>
      </c>
      <c r="H31523" s="31">
        <v>1</v>
      </c>
    </row>
    <row r="31524" spans="1:8">
      <c r="A31524" s="32">
        <v>44578</v>
      </c>
      <c r="B31524" s="1" t="s">
        <v>42</v>
      </c>
      <c r="C31524">
        <v>17066</v>
      </c>
      <c r="D31524">
        <v>329200</v>
      </c>
      <c r="E31524" s="31">
        <v>15445</v>
      </c>
      <c r="F31524">
        <v>136</v>
      </c>
      <c r="G31524" s="31">
        <v>415</v>
      </c>
      <c r="H31524" s="31">
        <v>0</v>
      </c>
    </row>
    <row r="31525" spans="1:8">
      <c r="A31525" s="32">
        <v>44578</v>
      </c>
      <c r="B31525" s="1" t="s">
        <v>43</v>
      </c>
      <c r="C31525">
        <v>30659</v>
      </c>
      <c r="D31525">
        <v>1080377</v>
      </c>
      <c r="E31525" s="31">
        <v>22965</v>
      </c>
      <c r="F31525">
        <v>205</v>
      </c>
      <c r="G31525" s="31">
        <v>7489</v>
      </c>
      <c r="H31525" s="31">
        <v>5</v>
      </c>
    </row>
    <row r="31526" spans="1:8">
      <c r="A31526" s="32">
        <v>44578</v>
      </c>
      <c r="B31526" s="1" t="s">
        <v>44</v>
      </c>
      <c r="C31526">
        <v>8374</v>
      </c>
      <c r="D31526">
        <v>235060</v>
      </c>
      <c r="E31526" s="31">
        <v>6312</v>
      </c>
      <c r="F31526">
        <v>94</v>
      </c>
      <c r="G31526" s="31">
        <v>1968</v>
      </c>
      <c r="H31526" s="31">
        <v>2</v>
      </c>
    </row>
    <row r="31527" spans="1:8">
      <c r="A31527" s="32">
        <v>44578</v>
      </c>
      <c r="B31527" s="1" t="s">
        <v>45</v>
      </c>
      <c r="C31527">
        <v>3502</v>
      </c>
      <c r="D31527">
        <v>122083</v>
      </c>
      <c r="E31527" s="31">
        <v>3253</v>
      </c>
      <c r="F31527">
        <v>66</v>
      </c>
      <c r="G31527" s="31">
        <v>190</v>
      </c>
      <c r="H31527" s="31">
        <v>0</v>
      </c>
    </row>
    <row r="31528" spans="1:8">
      <c r="A31528" s="32">
        <v>44578</v>
      </c>
      <c r="B31528" s="1" t="s">
        <v>46</v>
      </c>
      <c r="C31528">
        <v>5217</v>
      </c>
      <c r="D31528">
        <v>152983</v>
      </c>
      <c r="E31528" s="31">
        <v>4728</v>
      </c>
      <c r="F31528">
        <v>38</v>
      </c>
      <c r="G31528" s="31">
        <v>451</v>
      </c>
      <c r="H31528" s="31">
        <v>0</v>
      </c>
    </row>
    <row r="31529" spans="1:8">
      <c r="A31529" s="32">
        <v>44578</v>
      </c>
      <c r="B31529" s="1" t="s">
        <v>47</v>
      </c>
      <c r="C31529">
        <v>6598</v>
      </c>
      <c r="D31529">
        <v>184532</v>
      </c>
      <c r="E31529" s="31">
        <v>5398</v>
      </c>
      <c r="F31529">
        <v>82</v>
      </c>
      <c r="G31529" s="31">
        <v>1118</v>
      </c>
      <c r="H31529" s="31">
        <v>0</v>
      </c>
    </row>
    <row r="31530" spans="1:8">
      <c r="A31530" s="32">
        <v>44578</v>
      </c>
      <c r="B31530" s="1" t="s">
        <v>48</v>
      </c>
      <c r="C31530">
        <v>4354</v>
      </c>
      <c r="D31530">
        <v>119575</v>
      </c>
      <c r="E31530" s="31">
        <v>4169</v>
      </c>
      <c r="F31530">
        <v>33</v>
      </c>
      <c r="G31530" s="31">
        <v>152</v>
      </c>
      <c r="H31530" s="31">
        <v>2</v>
      </c>
    </row>
    <row r="31531" spans="1:8">
      <c r="A31531" s="32">
        <v>44578</v>
      </c>
      <c r="B31531" s="1" t="s">
        <v>49</v>
      </c>
      <c r="C31531">
        <v>81144</v>
      </c>
      <c r="D31531">
        <v>1512420</v>
      </c>
      <c r="E31531" s="31">
        <v>74594</v>
      </c>
      <c r="F31531">
        <v>628</v>
      </c>
      <c r="G31531" s="31">
        <v>4973</v>
      </c>
      <c r="H31531" s="31">
        <v>1</v>
      </c>
    </row>
    <row r="31532" spans="1:8">
      <c r="A31532" s="32">
        <v>44578</v>
      </c>
      <c r="B31532" s="1" t="s">
        <v>50</v>
      </c>
      <c r="C31532">
        <v>6983</v>
      </c>
      <c r="D31532">
        <v>131753</v>
      </c>
      <c r="E31532" s="31">
        <v>5986</v>
      </c>
      <c r="F31532">
        <v>30</v>
      </c>
      <c r="G31532" s="31">
        <v>805</v>
      </c>
      <c r="H31532" s="31">
        <v>0</v>
      </c>
    </row>
    <row r="31533" spans="1:8">
      <c r="A31533" s="32">
        <v>44578</v>
      </c>
      <c r="B31533" s="1" t="s">
        <v>51</v>
      </c>
      <c r="C31533">
        <v>7328</v>
      </c>
      <c r="D31533">
        <v>214314</v>
      </c>
      <c r="E31533" s="31">
        <v>6151</v>
      </c>
      <c r="F31533">
        <v>73</v>
      </c>
      <c r="G31533" s="31">
        <v>1111</v>
      </c>
      <c r="H31533" s="31">
        <v>0</v>
      </c>
    </row>
    <row r="31534" spans="1:8">
      <c r="A31534" s="32">
        <v>44578</v>
      </c>
      <c r="B31534" s="1" t="s">
        <v>52</v>
      </c>
      <c r="C31534">
        <v>16831</v>
      </c>
      <c r="D31534">
        <v>131351</v>
      </c>
      <c r="E31534" s="31">
        <v>15184</v>
      </c>
      <c r="F31534">
        <v>136</v>
      </c>
      <c r="G31534" s="31">
        <v>1511</v>
      </c>
      <c r="H31534" s="31">
        <v>0</v>
      </c>
    </row>
    <row r="31535" spans="1:8">
      <c r="A31535" s="32">
        <v>44578</v>
      </c>
      <c r="B31535" s="1" t="s">
        <v>53</v>
      </c>
      <c r="C31535">
        <v>8938</v>
      </c>
      <c r="D31535">
        <v>323545</v>
      </c>
      <c r="E31535" s="31">
        <v>8184</v>
      </c>
      <c r="F31535">
        <v>84</v>
      </c>
      <c r="G31535" s="31">
        <v>670</v>
      </c>
      <c r="H31535" s="31">
        <v>0</v>
      </c>
    </row>
    <row r="31536" spans="1:8">
      <c r="A31536" s="32">
        <v>44578</v>
      </c>
      <c r="B31536" s="1" t="s">
        <v>54</v>
      </c>
      <c r="C31536">
        <v>6838</v>
      </c>
      <c r="D31536">
        <v>76909</v>
      </c>
      <c r="E31536" s="31">
        <v>6131</v>
      </c>
      <c r="F31536">
        <v>41</v>
      </c>
      <c r="G31536" s="31">
        <v>648</v>
      </c>
      <c r="H31536" s="31">
        <v>0</v>
      </c>
    </row>
    <row r="31537" spans="1:8">
      <c r="A31537" s="32">
        <v>44578</v>
      </c>
      <c r="B31537" s="1" t="s">
        <v>55</v>
      </c>
      <c r="C31537">
        <v>10604</v>
      </c>
      <c r="D31537">
        <v>187784</v>
      </c>
      <c r="E31537" s="31">
        <v>9425</v>
      </c>
      <c r="F31537">
        <v>66</v>
      </c>
      <c r="G31537" s="31">
        <v>990</v>
      </c>
      <c r="H31537" s="31">
        <v>0</v>
      </c>
    </row>
    <row r="31538" spans="1:8">
      <c r="A31538" s="32">
        <v>44578</v>
      </c>
      <c r="B31538" s="1" t="s">
        <v>56</v>
      </c>
      <c r="C31538">
        <v>67626</v>
      </c>
      <c r="D31538">
        <v>483290</v>
      </c>
      <c r="E31538" s="31">
        <v>55911</v>
      </c>
      <c r="F31538">
        <v>398</v>
      </c>
      <c r="G31538" s="31">
        <v>11313</v>
      </c>
      <c r="H31538" s="31">
        <v>34</v>
      </c>
    </row>
    <row r="31539" spans="1:8">
      <c r="A31539" s="32">
        <v>44579</v>
      </c>
      <c r="B31539" s="1" t="s">
        <v>7</v>
      </c>
      <c r="C31539">
        <v>65970</v>
      </c>
      <c r="D31539">
        <v>1327234</v>
      </c>
      <c r="E31539" s="31">
        <v>60528</v>
      </c>
      <c r="F31539">
        <v>1478</v>
      </c>
      <c r="G31539" s="31">
        <v>3392</v>
      </c>
      <c r="H31539" s="31">
        <v>0</v>
      </c>
    </row>
    <row r="31540" spans="1:8">
      <c r="A31540" s="32">
        <v>44579</v>
      </c>
      <c r="B31540" s="1" t="s">
        <v>11</v>
      </c>
      <c r="C31540">
        <v>6718</v>
      </c>
      <c r="D31540">
        <v>111837</v>
      </c>
      <c r="E31540" s="31">
        <v>5915</v>
      </c>
      <c r="F31540">
        <v>39</v>
      </c>
      <c r="G31540" s="31">
        <v>764</v>
      </c>
      <c r="H31540" s="31">
        <v>0</v>
      </c>
    </row>
    <row r="31541" spans="1:8">
      <c r="A31541" s="32">
        <v>44579</v>
      </c>
      <c r="B31541" s="1" t="s">
        <v>12</v>
      </c>
      <c r="C31541">
        <v>3638</v>
      </c>
      <c r="D31541">
        <v>141359</v>
      </c>
      <c r="E31541" s="31">
        <v>3465</v>
      </c>
      <c r="F31541">
        <v>53</v>
      </c>
      <c r="G31541" s="31">
        <v>120</v>
      </c>
      <c r="H31541" s="31">
        <v>0</v>
      </c>
    </row>
    <row r="31542" spans="1:8">
      <c r="A31542" s="32">
        <v>44579</v>
      </c>
      <c r="B31542" s="1" t="s">
        <v>13</v>
      </c>
      <c r="C31542">
        <v>16978</v>
      </c>
      <c r="D31542">
        <v>277535</v>
      </c>
      <c r="E31542" s="31">
        <v>16261</v>
      </c>
      <c r="F31542">
        <v>118</v>
      </c>
      <c r="G31542" s="31">
        <v>475</v>
      </c>
      <c r="H31542" s="31">
        <v>1</v>
      </c>
    </row>
    <row r="31543" spans="1:8">
      <c r="A31543" s="32">
        <v>44579</v>
      </c>
      <c r="B31543" s="1" t="s">
        <v>14</v>
      </c>
      <c r="C31543">
        <v>2171</v>
      </c>
      <c r="D31543">
        <v>29277</v>
      </c>
      <c r="E31543" s="31">
        <v>1917</v>
      </c>
      <c r="F31543">
        <v>27</v>
      </c>
      <c r="G31543" s="31">
        <v>227</v>
      </c>
      <c r="H31543" s="31">
        <v>0</v>
      </c>
    </row>
    <row r="31544" spans="1:8">
      <c r="A31544" s="32">
        <v>44579</v>
      </c>
      <c r="B31544" s="1" t="s">
        <v>15</v>
      </c>
      <c r="C31544">
        <v>3914</v>
      </c>
      <c r="D31544">
        <v>121599</v>
      </c>
      <c r="E31544" s="31">
        <v>3589</v>
      </c>
      <c r="F31544">
        <v>56</v>
      </c>
      <c r="G31544" s="31">
        <v>269</v>
      </c>
      <c r="H31544" s="31">
        <v>0</v>
      </c>
    </row>
    <row r="31545" spans="1:8">
      <c r="A31545" s="32">
        <v>44579</v>
      </c>
      <c r="B31545" s="1" t="s">
        <v>16</v>
      </c>
      <c r="C31545">
        <v>10057</v>
      </c>
      <c r="D31545">
        <v>492071</v>
      </c>
      <c r="E31545" s="31">
        <v>9466</v>
      </c>
      <c r="F31545">
        <v>176</v>
      </c>
      <c r="G31545" s="31">
        <v>415</v>
      </c>
      <c r="H31545" s="31">
        <v>2</v>
      </c>
    </row>
    <row r="31546" spans="1:8">
      <c r="A31546" s="32">
        <v>44579</v>
      </c>
      <c r="B31546" s="1" t="s">
        <v>17</v>
      </c>
      <c r="C31546">
        <v>26515</v>
      </c>
      <c r="D31546">
        <v>41263</v>
      </c>
      <c r="E31546" s="31">
        <v>24647</v>
      </c>
      <c r="F31546">
        <v>220</v>
      </c>
      <c r="G31546" s="31">
        <v>1648</v>
      </c>
      <c r="H31546" s="31">
        <v>2</v>
      </c>
    </row>
    <row r="31547" spans="1:8">
      <c r="A31547" s="32">
        <v>44579</v>
      </c>
      <c r="B31547" s="1" t="s">
        <v>18</v>
      </c>
      <c r="C31547">
        <v>17491</v>
      </c>
      <c r="D31547">
        <v>545932</v>
      </c>
      <c r="E31547" s="31">
        <v>15880</v>
      </c>
      <c r="F31547">
        <v>119</v>
      </c>
      <c r="G31547" s="31">
        <v>1492</v>
      </c>
      <c r="H31547" s="31">
        <v>0</v>
      </c>
    </row>
    <row r="31548" spans="1:8">
      <c r="A31548" s="32">
        <v>44579</v>
      </c>
      <c r="B31548" s="1" t="s">
        <v>19</v>
      </c>
      <c r="C31548">
        <v>19831</v>
      </c>
      <c r="D31548">
        <v>380147</v>
      </c>
      <c r="E31548" s="31">
        <v>17674</v>
      </c>
      <c r="F31548">
        <v>182</v>
      </c>
      <c r="G31548" s="31">
        <v>1975</v>
      </c>
      <c r="H31548" s="31">
        <v>1</v>
      </c>
    </row>
    <row r="31549" spans="1:8">
      <c r="A31549" s="32">
        <v>44579</v>
      </c>
      <c r="B31549" s="1" t="s">
        <v>20</v>
      </c>
      <c r="C31549">
        <v>125644</v>
      </c>
      <c r="D31549">
        <v>1738035</v>
      </c>
      <c r="E31549" s="31">
        <v>116371</v>
      </c>
      <c r="F31549">
        <v>1060</v>
      </c>
      <c r="G31549" s="31">
        <v>8213</v>
      </c>
      <c r="H31549" s="31">
        <v>5</v>
      </c>
    </row>
    <row r="31550" spans="1:8">
      <c r="A31550" s="32">
        <v>44579</v>
      </c>
      <c r="B31550" s="1" t="s">
        <v>21</v>
      </c>
      <c r="C31550">
        <v>108711</v>
      </c>
      <c r="D31550">
        <v>1303575</v>
      </c>
      <c r="E31550" s="31">
        <v>100733</v>
      </c>
      <c r="F31550">
        <v>1029</v>
      </c>
      <c r="G31550" s="31">
        <v>5471</v>
      </c>
      <c r="H31550" s="31">
        <v>0</v>
      </c>
    </row>
    <row r="31551" spans="1:8">
      <c r="A31551" s="32">
        <v>44579</v>
      </c>
      <c r="B31551" s="1" t="s">
        <v>22</v>
      </c>
      <c r="C31551">
        <v>416738</v>
      </c>
      <c r="D31551">
        <v>4403078</v>
      </c>
      <c r="E31551" s="31">
        <v>385864</v>
      </c>
      <c r="F31551">
        <v>3179</v>
      </c>
      <c r="G31551" s="31">
        <v>27695</v>
      </c>
      <c r="H31551" s="31">
        <v>7</v>
      </c>
    </row>
    <row r="31552" spans="1:8">
      <c r="A31552" s="32">
        <v>44579</v>
      </c>
      <c r="B31552" s="1" t="s">
        <v>23</v>
      </c>
      <c r="C31552">
        <v>181837</v>
      </c>
      <c r="D31552">
        <v>1946680</v>
      </c>
      <c r="E31552" s="31">
        <v>171356</v>
      </c>
      <c r="F31552">
        <v>1321</v>
      </c>
      <c r="G31552" s="31">
        <v>9160</v>
      </c>
      <c r="H31552" s="31">
        <v>5</v>
      </c>
    </row>
    <row r="31553" spans="1:8">
      <c r="A31553" s="32">
        <v>44579</v>
      </c>
      <c r="B31553" s="1" t="s">
        <v>24</v>
      </c>
      <c r="C31553">
        <v>10021</v>
      </c>
      <c r="D31553">
        <v>354205</v>
      </c>
      <c r="E31553" s="31">
        <v>8436</v>
      </c>
      <c r="F31553">
        <v>63</v>
      </c>
      <c r="G31553" s="31">
        <v>1522</v>
      </c>
      <c r="H31553" s="31">
        <v>0</v>
      </c>
    </row>
    <row r="31554" spans="1:8">
      <c r="A31554" s="32">
        <v>44579</v>
      </c>
      <c r="B31554" s="1" t="s">
        <v>25</v>
      </c>
      <c r="C31554">
        <v>5148</v>
      </c>
      <c r="D31554">
        <v>139069</v>
      </c>
      <c r="E31554" s="31">
        <v>4875</v>
      </c>
      <c r="F31554">
        <v>52</v>
      </c>
      <c r="G31554" s="31">
        <v>221</v>
      </c>
      <c r="H31554" s="31">
        <v>0</v>
      </c>
    </row>
    <row r="31555" spans="1:8">
      <c r="A31555" s="32">
        <v>44579</v>
      </c>
      <c r="B31555" s="1" t="s">
        <v>26</v>
      </c>
      <c r="C31555">
        <v>8646</v>
      </c>
      <c r="D31555">
        <v>223121</v>
      </c>
      <c r="E31555" s="31">
        <v>7945</v>
      </c>
      <c r="F31555">
        <v>139</v>
      </c>
      <c r="G31555" s="31">
        <v>540</v>
      </c>
      <c r="H31555" s="31">
        <v>0</v>
      </c>
    </row>
    <row r="31556" spans="1:8">
      <c r="A31556" s="32">
        <v>44579</v>
      </c>
      <c r="B31556" s="1" t="s">
        <v>27</v>
      </c>
      <c r="C31556">
        <v>3717</v>
      </c>
      <c r="D31556">
        <v>138415</v>
      </c>
      <c r="E31556" s="31">
        <v>3244</v>
      </c>
      <c r="F31556">
        <v>38</v>
      </c>
      <c r="G31556" s="31">
        <v>435</v>
      </c>
      <c r="H31556" s="31">
        <v>0</v>
      </c>
    </row>
    <row r="31557" spans="1:8">
      <c r="A31557" s="32">
        <v>44579</v>
      </c>
      <c r="B31557" s="1" t="s">
        <v>28</v>
      </c>
      <c r="C31557">
        <v>5846</v>
      </c>
      <c r="D31557">
        <v>143310</v>
      </c>
      <c r="E31557" s="31">
        <v>5249</v>
      </c>
      <c r="F31557">
        <v>29</v>
      </c>
      <c r="G31557" s="31">
        <v>573</v>
      </c>
      <c r="H31557" s="31">
        <v>0</v>
      </c>
    </row>
    <row r="31558" spans="1:8">
      <c r="A31558" s="32">
        <v>44579</v>
      </c>
      <c r="B31558" s="1" t="s">
        <v>29</v>
      </c>
      <c r="C31558">
        <v>11164</v>
      </c>
      <c r="D31558">
        <v>399539</v>
      </c>
      <c r="E31558" s="31">
        <v>9336</v>
      </c>
      <c r="F31558">
        <v>97</v>
      </c>
      <c r="G31558" s="31">
        <v>1554</v>
      </c>
      <c r="H31558" s="31">
        <v>1</v>
      </c>
    </row>
    <row r="31559" spans="1:8">
      <c r="A31559" s="32">
        <v>44579</v>
      </c>
      <c r="B31559" s="1" t="s">
        <v>30</v>
      </c>
      <c r="C31559">
        <v>21265</v>
      </c>
      <c r="D31559">
        <v>502178</v>
      </c>
      <c r="E31559" s="31">
        <v>19312</v>
      </c>
      <c r="F31559">
        <v>219</v>
      </c>
      <c r="G31559" s="31">
        <v>1348</v>
      </c>
      <c r="H31559" s="31">
        <v>0</v>
      </c>
    </row>
    <row r="31560" spans="1:8">
      <c r="A31560" s="32">
        <v>44579</v>
      </c>
      <c r="B31560" s="1" t="s">
        <v>31</v>
      </c>
      <c r="C31560">
        <v>30418</v>
      </c>
      <c r="D31560">
        <v>776013</v>
      </c>
      <c r="E31560" s="31">
        <v>26397</v>
      </c>
      <c r="F31560">
        <v>210</v>
      </c>
      <c r="G31560" s="31">
        <v>3357</v>
      </c>
      <c r="H31560" s="31">
        <v>1</v>
      </c>
    </row>
    <row r="31561" spans="1:8">
      <c r="A31561" s="32">
        <v>44579</v>
      </c>
      <c r="B31561" s="1" t="s">
        <v>32</v>
      </c>
      <c r="C31561">
        <v>115206</v>
      </c>
      <c r="D31561">
        <v>1570281</v>
      </c>
      <c r="E31561" s="31">
        <v>106563</v>
      </c>
      <c r="F31561">
        <v>1165</v>
      </c>
      <c r="G31561" s="31">
        <v>7478</v>
      </c>
      <c r="H31561" s="31">
        <v>1</v>
      </c>
    </row>
    <row r="31562" spans="1:8">
      <c r="A31562" s="32">
        <v>44579</v>
      </c>
      <c r="B31562" s="1" t="s">
        <v>33</v>
      </c>
      <c r="C31562">
        <v>16303</v>
      </c>
      <c r="D31562">
        <v>279143</v>
      </c>
      <c r="E31562" s="31">
        <v>15103</v>
      </c>
      <c r="F31562">
        <v>165</v>
      </c>
      <c r="G31562" s="31">
        <v>1391</v>
      </c>
      <c r="H31562" s="31">
        <v>0</v>
      </c>
    </row>
    <row r="31563" spans="1:8">
      <c r="A31563" s="32">
        <v>44579</v>
      </c>
      <c r="B31563" s="1" t="s">
        <v>34</v>
      </c>
      <c r="C31563">
        <v>15007</v>
      </c>
      <c r="D31563">
        <v>310214</v>
      </c>
      <c r="E31563" s="31">
        <v>12779</v>
      </c>
      <c r="F31563">
        <v>105</v>
      </c>
      <c r="G31563" s="31">
        <v>2123</v>
      </c>
      <c r="H31563" s="31">
        <v>0</v>
      </c>
    </row>
    <row r="31564" spans="1:8">
      <c r="A31564" s="32">
        <v>44579</v>
      </c>
      <c r="B31564" s="1" t="s">
        <v>35</v>
      </c>
      <c r="C31564">
        <v>42085</v>
      </c>
      <c r="D31564">
        <v>500585</v>
      </c>
      <c r="E31564" s="31">
        <v>36616</v>
      </c>
      <c r="F31564">
        <v>292</v>
      </c>
      <c r="G31564" s="31">
        <v>4153</v>
      </c>
      <c r="H31564" s="31">
        <v>41</v>
      </c>
    </row>
    <row r="31565" spans="1:8">
      <c r="A31565" s="32">
        <v>44579</v>
      </c>
      <c r="B31565" s="1" t="s">
        <v>36</v>
      </c>
      <c r="C31565">
        <v>230805</v>
      </c>
      <c r="D31565">
        <v>4465130</v>
      </c>
      <c r="E31565" s="31">
        <v>204835</v>
      </c>
      <c r="F31565">
        <v>3070</v>
      </c>
      <c r="G31565" s="31">
        <v>22900</v>
      </c>
      <c r="H31565" s="31">
        <v>153</v>
      </c>
    </row>
    <row r="31566" spans="1:8">
      <c r="A31566" s="32">
        <v>44579</v>
      </c>
      <c r="B31566" s="1" t="s">
        <v>37</v>
      </c>
      <c r="C31566">
        <v>85535</v>
      </c>
      <c r="D31566">
        <v>912813</v>
      </c>
      <c r="E31566" s="31">
        <v>79060</v>
      </c>
      <c r="F31566">
        <v>1400</v>
      </c>
      <c r="G31566" s="31">
        <v>5076</v>
      </c>
      <c r="H31566" s="31">
        <v>1</v>
      </c>
    </row>
    <row r="31567" spans="1:8">
      <c r="A31567" s="32">
        <v>44579</v>
      </c>
      <c r="B31567" s="1" t="s">
        <v>38</v>
      </c>
      <c r="C31567">
        <v>17942</v>
      </c>
      <c r="D31567">
        <v>304757</v>
      </c>
      <c r="E31567" s="31">
        <v>16238</v>
      </c>
      <c r="F31567">
        <v>149</v>
      </c>
      <c r="G31567" s="31">
        <v>1555</v>
      </c>
      <c r="H31567" s="31">
        <v>4</v>
      </c>
    </row>
    <row r="31568" spans="1:8">
      <c r="A31568" s="32">
        <v>44579</v>
      </c>
      <c r="B31568" s="1" t="s">
        <v>39</v>
      </c>
      <c r="C31568">
        <v>6426</v>
      </c>
      <c r="D31568">
        <v>74246</v>
      </c>
      <c r="E31568" s="31">
        <v>5310</v>
      </c>
      <c r="F31568">
        <v>62</v>
      </c>
      <c r="G31568" s="31">
        <v>938</v>
      </c>
      <c r="H31568" s="31">
        <v>4</v>
      </c>
    </row>
    <row r="31569" spans="1:8">
      <c r="A31569" s="32">
        <v>44579</v>
      </c>
      <c r="B31569" s="1" t="s">
        <v>40</v>
      </c>
      <c r="C31569">
        <v>1989</v>
      </c>
      <c r="D31569">
        <v>185752</v>
      </c>
      <c r="E31569" s="31">
        <v>1689</v>
      </c>
      <c r="F31569">
        <v>5</v>
      </c>
      <c r="G31569" s="31">
        <v>267</v>
      </c>
      <c r="H31569" s="31">
        <v>0</v>
      </c>
    </row>
    <row r="31570" spans="1:8">
      <c r="A31570" s="32">
        <v>44579</v>
      </c>
      <c r="B31570" s="1" t="s">
        <v>41</v>
      </c>
      <c r="C31570">
        <v>2608</v>
      </c>
      <c r="D31570">
        <v>69204</v>
      </c>
      <c r="E31570" s="31">
        <v>1881</v>
      </c>
      <c r="F31570">
        <v>5</v>
      </c>
      <c r="G31570" s="31">
        <v>722</v>
      </c>
      <c r="H31570" s="31">
        <v>1</v>
      </c>
    </row>
    <row r="31571" spans="1:8">
      <c r="A31571" s="32">
        <v>44579</v>
      </c>
      <c r="B31571" s="1" t="s">
        <v>42</v>
      </c>
      <c r="C31571">
        <v>17319</v>
      </c>
      <c r="D31571">
        <v>329200</v>
      </c>
      <c r="E31571" s="31">
        <v>15445</v>
      </c>
      <c r="F31571">
        <v>136</v>
      </c>
      <c r="G31571" s="31">
        <v>415</v>
      </c>
      <c r="H31571" s="31">
        <v>0</v>
      </c>
    </row>
    <row r="31572" spans="1:8">
      <c r="A31572" s="32">
        <v>44579</v>
      </c>
      <c r="B31572" s="1" t="s">
        <v>43</v>
      </c>
      <c r="C31572">
        <v>31632</v>
      </c>
      <c r="D31572">
        <v>1080377</v>
      </c>
      <c r="E31572" s="31">
        <v>23153</v>
      </c>
      <c r="F31572">
        <v>207</v>
      </c>
      <c r="G31572" s="31">
        <v>8272</v>
      </c>
      <c r="H31572" s="31">
        <v>4</v>
      </c>
    </row>
    <row r="31573" spans="1:8">
      <c r="A31573" s="32">
        <v>44579</v>
      </c>
      <c r="B31573" s="1" t="s">
        <v>44</v>
      </c>
      <c r="C31573">
        <v>8633</v>
      </c>
      <c r="D31573">
        <v>235060</v>
      </c>
      <c r="E31573" s="31">
        <v>6560</v>
      </c>
      <c r="F31573">
        <v>94</v>
      </c>
      <c r="G31573" s="31">
        <v>1979</v>
      </c>
      <c r="H31573" s="31">
        <v>2</v>
      </c>
    </row>
    <row r="31574" spans="1:8">
      <c r="A31574" s="32">
        <v>44579</v>
      </c>
      <c r="B31574" s="1" t="s">
        <v>45</v>
      </c>
      <c r="C31574">
        <v>3542</v>
      </c>
      <c r="D31574">
        <v>122759</v>
      </c>
      <c r="E31574" s="31">
        <v>3263</v>
      </c>
      <c r="F31574">
        <v>66</v>
      </c>
      <c r="G31574" s="31">
        <v>219</v>
      </c>
      <c r="H31574" s="31">
        <v>0</v>
      </c>
    </row>
    <row r="31575" spans="1:8">
      <c r="A31575" s="32">
        <v>44579</v>
      </c>
      <c r="B31575" s="1" t="s">
        <v>46</v>
      </c>
      <c r="C31575">
        <v>5337</v>
      </c>
      <c r="D31575">
        <v>153427</v>
      </c>
      <c r="E31575" s="31">
        <v>4754</v>
      </c>
      <c r="F31575">
        <v>38</v>
      </c>
      <c r="G31575" s="31">
        <v>547</v>
      </c>
      <c r="H31575" s="31">
        <v>0</v>
      </c>
    </row>
    <row r="31576" spans="1:8">
      <c r="A31576" s="32">
        <v>44579</v>
      </c>
      <c r="B31576" s="1" t="s">
        <v>47</v>
      </c>
      <c r="C31576">
        <v>6835</v>
      </c>
      <c r="D31576">
        <v>185720</v>
      </c>
      <c r="E31576" s="31">
        <v>5445</v>
      </c>
      <c r="F31576">
        <v>82</v>
      </c>
      <c r="G31576" s="31">
        <v>1308</v>
      </c>
      <c r="H31576" s="31">
        <v>1</v>
      </c>
    </row>
    <row r="31577" spans="1:8">
      <c r="A31577" s="32">
        <v>44579</v>
      </c>
      <c r="B31577" s="1" t="s">
        <v>48</v>
      </c>
      <c r="C31577">
        <v>4407</v>
      </c>
      <c r="D31577">
        <v>119681</v>
      </c>
      <c r="E31577" s="31">
        <v>4179</v>
      </c>
      <c r="F31577">
        <v>33</v>
      </c>
      <c r="G31577" s="31">
        <v>195</v>
      </c>
      <c r="H31577" s="31">
        <v>2</v>
      </c>
    </row>
    <row r="31578" spans="1:8">
      <c r="A31578" s="32">
        <v>44579</v>
      </c>
      <c r="B31578" s="1" t="s">
        <v>49</v>
      </c>
      <c r="C31578">
        <v>82482</v>
      </c>
      <c r="D31578">
        <v>1522813</v>
      </c>
      <c r="E31578" s="31">
        <v>74717</v>
      </c>
      <c r="F31578">
        <v>628</v>
      </c>
      <c r="G31578" s="31">
        <v>5799</v>
      </c>
      <c r="H31578" s="31">
        <v>2</v>
      </c>
    </row>
    <row r="31579" spans="1:8">
      <c r="A31579" s="32">
        <v>44579</v>
      </c>
      <c r="B31579" s="1" t="s">
        <v>50</v>
      </c>
      <c r="C31579">
        <v>7204</v>
      </c>
      <c r="D31579">
        <v>132788</v>
      </c>
      <c r="E31579" s="31">
        <v>6031</v>
      </c>
      <c r="F31579">
        <v>30</v>
      </c>
      <c r="G31579" s="31">
        <v>876</v>
      </c>
      <c r="H31579" s="31">
        <v>0</v>
      </c>
    </row>
    <row r="31580" spans="1:8">
      <c r="A31580" s="32">
        <v>44579</v>
      </c>
      <c r="B31580" s="1" t="s">
        <v>51</v>
      </c>
      <c r="C31580">
        <v>7618</v>
      </c>
      <c r="D31580">
        <v>215269</v>
      </c>
      <c r="E31580" s="31">
        <v>6178</v>
      </c>
      <c r="F31580">
        <v>73</v>
      </c>
      <c r="G31580" s="31">
        <v>1376</v>
      </c>
      <c r="H31580" s="31">
        <v>0</v>
      </c>
    </row>
    <row r="31581" spans="1:8">
      <c r="A31581" s="32">
        <v>44579</v>
      </c>
      <c r="B31581" s="1" t="s">
        <v>52</v>
      </c>
      <c r="C31581">
        <v>17438</v>
      </c>
      <c r="D31581">
        <v>134247</v>
      </c>
      <c r="E31581" s="31">
        <v>15370</v>
      </c>
      <c r="F31581">
        <v>138</v>
      </c>
      <c r="G31581" s="31">
        <v>1930</v>
      </c>
      <c r="H31581" s="31">
        <v>0</v>
      </c>
    </row>
    <row r="31582" spans="1:8">
      <c r="A31582" s="32">
        <v>44579</v>
      </c>
      <c r="B31582" s="1" t="s">
        <v>53</v>
      </c>
      <c r="C31582">
        <v>9090</v>
      </c>
      <c r="D31582">
        <v>326201</v>
      </c>
      <c r="E31582" s="31">
        <v>8225</v>
      </c>
      <c r="F31582">
        <v>84</v>
      </c>
      <c r="G31582" s="31">
        <v>781</v>
      </c>
      <c r="H31582" s="31">
        <v>0</v>
      </c>
    </row>
    <row r="31583" spans="1:8">
      <c r="A31583" s="32">
        <v>44579</v>
      </c>
      <c r="B31583" s="1" t="s">
        <v>54</v>
      </c>
      <c r="C31583">
        <v>6998</v>
      </c>
      <c r="D31583">
        <v>77671</v>
      </c>
      <c r="E31583" s="31">
        <v>6151</v>
      </c>
      <c r="F31583">
        <v>41</v>
      </c>
      <c r="G31583" s="31">
        <v>788</v>
      </c>
      <c r="H31583" s="31">
        <v>0</v>
      </c>
    </row>
    <row r="31584" spans="1:8">
      <c r="A31584" s="32">
        <v>44579</v>
      </c>
      <c r="B31584" s="1" t="s">
        <v>55</v>
      </c>
      <c r="C31584">
        <v>10840</v>
      </c>
      <c r="D31584">
        <v>188982</v>
      </c>
      <c r="E31584" s="31">
        <v>9563</v>
      </c>
      <c r="F31584">
        <v>66</v>
      </c>
      <c r="G31584" s="31">
        <v>975</v>
      </c>
      <c r="H31584" s="31">
        <v>0</v>
      </c>
    </row>
    <row r="31585" spans="1:8">
      <c r="A31585" s="32">
        <v>44579</v>
      </c>
      <c r="B31585" s="1" t="s">
        <v>56</v>
      </c>
      <c r="C31585">
        <v>69069</v>
      </c>
      <c r="D31585">
        <v>487907</v>
      </c>
      <c r="E31585" s="31">
        <v>57315</v>
      </c>
      <c r="F31585">
        <v>398</v>
      </c>
      <c r="G31585" s="31">
        <v>11362</v>
      </c>
      <c r="H31585" s="31">
        <v>40</v>
      </c>
    </row>
    <row r="31586" spans="1:8">
      <c r="A31586" s="32">
        <v>44580</v>
      </c>
      <c r="B31586" s="1" t="s">
        <v>7</v>
      </c>
      <c r="C31586">
        <v>67140</v>
      </c>
      <c r="D31586">
        <v>1335571</v>
      </c>
      <c r="E31586" s="31">
        <v>60650</v>
      </c>
      <c r="F31586">
        <v>1479</v>
      </c>
      <c r="G31586" s="31">
        <v>3964</v>
      </c>
      <c r="H31586" s="31">
        <v>0</v>
      </c>
    </row>
    <row r="31587" spans="1:8">
      <c r="A31587" s="32">
        <v>44580</v>
      </c>
      <c r="B31587" s="1" t="s">
        <v>11</v>
      </c>
      <c r="C31587">
        <v>7002</v>
      </c>
      <c r="D31587">
        <v>112927</v>
      </c>
      <c r="E31587" s="31">
        <v>5935</v>
      </c>
      <c r="F31587">
        <v>39</v>
      </c>
      <c r="G31587" s="31">
        <v>1028</v>
      </c>
      <c r="H31587" s="31">
        <v>0</v>
      </c>
    </row>
    <row r="31588" spans="1:8">
      <c r="A31588" s="32">
        <v>44580</v>
      </c>
      <c r="B31588" s="1" t="s">
        <v>12</v>
      </c>
      <c r="C31588">
        <v>3662</v>
      </c>
      <c r="D31588">
        <v>141854</v>
      </c>
      <c r="E31588" s="31">
        <v>3476</v>
      </c>
      <c r="F31588">
        <v>53</v>
      </c>
      <c r="G31588" s="31">
        <v>133</v>
      </c>
      <c r="H31588" s="31">
        <v>0</v>
      </c>
    </row>
    <row r="31589" spans="1:8">
      <c r="A31589" s="32">
        <v>44580</v>
      </c>
      <c r="B31589" s="1" t="s">
        <v>13</v>
      </c>
      <c r="C31589">
        <v>17140</v>
      </c>
      <c r="D31589">
        <v>279097</v>
      </c>
      <c r="E31589" s="31">
        <v>16291</v>
      </c>
      <c r="F31589">
        <v>118</v>
      </c>
      <c r="G31589" s="31">
        <v>569</v>
      </c>
      <c r="H31589" s="31">
        <v>1</v>
      </c>
    </row>
    <row r="31590" spans="1:8">
      <c r="A31590" s="32">
        <v>44580</v>
      </c>
      <c r="B31590" s="1" t="s">
        <v>14</v>
      </c>
      <c r="C31590">
        <v>2215</v>
      </c>
      <c r="D31590">
        <v>29573</v>
      </c>
      <c r="E31590" s="31">
        <v>1940</v>
      </c>
      <c r="F31590">
        <v>27</v>
      </c>
      <c r="G31590" s="31">
        <v>248</v>
      </c>
      <c r="H31590" s="31">
        <v>0</v>
      </c>
    </row>
    <row r="31591" spans="1:8">
      <c r="A31591" s="32">
        <v>44580</v>
      </c>
      <c r="B31591" s="1" t="s">
        <v>15</v>
      </c>
      <c r="C31591">
        <v>3980</v>
      </c>
      <c r="D31591">
        <v>122031</v>
      </c>
      <c r="E31591" s="31">
        <v>3603</v>
      </c>
      <c r="F31591">
        <v>56</v>
      </c>
      <c r="G31591" s="31">
        <v>321</v>
      </c>
      <c r="H31591" s="31">
        <v>0</v>
      </c>
    </row>
    <row r="31592" spans="1:8">
      <c r="A31592" s="32">
        <v>44580</v>
      </c>
      <c r="B31592" s="1" t="s">
        <v>16</v>
      </c>
      <c r="C31592">
        <v>10057</v>
      </c>
      <c r="D31592">
        <v>492071</v>
      </c>
      <c r="E31592" s="31">
        <v>9466</v>
      </c>
      <c r="F31592">
        <v>176</v>
      </c>
      <c r="G31592" s="31">
        <v>415</v>
      </c>
      <c r="H31592" s="31">
        <v>1</v>
      </c>
    </row>
    <row r="31593" spans="1:8">
      <c r="A31593" s="32">
        <v>44580</v>
      </c>
      <c r="B31593" s="1" t="s">
        <v>17</v>
      </c>
      <c r="C31593">
        <v>26908</v>
      </c>
      <c r="D31593">
        <v>41263</v>
      </c>
      <c r="E31593" s="31">
        <v>24785</v>
      </c>
      <c r="F31593">
        <v>220</v>
      </c>
      <c r="G31593" s="31">
        <v>1903</v>
      </c>
      <c r="H31593" s="31">
        <v>2</v>
      </c>
    </row>
    <row r="31594" spans="1:8">
      <c r="A31594" s="32">
        <v>44580</v>
      </c>
      <c r="B31594" s="1" t="s">
        <v>18</v>
      </c>
      <c r="C31594">
        <v>17807</v>
      </c>
      <c r="D31594">
        <v>548317</v>
      </c>
      <c r="E31594" s="31">
        <v>15932</v>
      </c>
      <c r="F31594">
        <v>119</v>
      </c>
      <c r="G31594" s="31">
        <v>1756</v>
      </c>
      <c r="H31594" s="31">
        <v>0</v>
      </c>
    </row>
    <row r="31595" spans="1:8">
      <c r="A31595" s="32">
        <v>44580</v>
      </c>
      <c r="B31595" s="1" t="s">
        <v>19</v>
      </c>
      <c r="C31595">
        <v>20275</v>
      </c>
      <c r="D31595">
        <v>383408</v>
      </c>
      <c r="E31595" s="31">
        <v>17801</v>
      </c>
      <c r="F31595">
        <v>182</v>
      </c>
      <c r="G31595" s="31">
        <v>2292</v>
      </c>
      <c r="H31595" s="31">
        <v>0</v>
      </c>
    </row>
    <row r="31596" spans="1:8">
      <c r="A31596" s="32">
        <v>44580</v>
      </c>
      <c r="B31596" s="1" t="s">
        <v>20</v>
      </c>
      <c r="C31596">
        <v>127859</v>
      </c>
      <c r="D31596">
        <v>1749528</v>
      </c>
      <c r="E31596" s="31">
        <v>116651</v>
      </c>
      <c r="F31596">
        <v>1060</v>
      </c>
      <c r="G31596" s="31">
        <v>10148</v>
      </c>
      <c r="H31596" s="31">
        <v>5</v>
      </c>
    </row>
    <row r="31597" spans="1:8">
      <c r="A31597" s="32">
        <v>44580</v>
      </c>
      <c r="B31597" s="1" t="s">
        <v>21</v>
      </c>
      <c r="C31597">
        <v>110316</v>
      </c>
      <c r="D31597">
        <v>1309081</v>
      </c>
      <c r="E31597" s="31">
        <v>101018</v>
      </c>
      <c r="F31597">
        <v>1029</v>
      </c>
      <c r="G31597" s="31">
        <v>6664</v>
      </c>
      <c r="H31597" s="31">
        <v>0</v>
      </c>
    </row>
    <row r="31598" spans="1:8">
      <c r="A31598" s="32">
        <v>44580</v>
      </c>
      <c r="B31598" s="1" t="s">
        <v>22</v>
      </c>
      <c r="C31598">
        <v>424115</v>
      </c>
      <c r="D31598">
        <v>4428000</v>
      </c>
      <c r="E31598" s="31">
        <v>387653</v>
      </c>
      <c r="F31598">
        <v>3181</v>
      </c>
      <c r="G31598" s="31">
        <v>33281</v>
      </c>
      <c r="H31598" s="31">
        <v>10</v>
      </c>
    </row>
    <row r="31599" spans="1:8">
      <c r="A31599" s="32">
        <v>44580</v>
      </c>
      <c r="B31599" s="1" t="s">
        <v>23</v>
      </c>
      <c r="C31599">
        <v>184125</v>
      </c>
      <c r="D31599">
        <v>1957775</v>
      </c>
      <c r="E31599" s="31">
        <v>171540</v>
      </c>
      <c r="F31599">
        <v>1322</v>
      </c>
      <c r="G31599" s="31">
        <v>11263</v>
      </c>
      <c r="H31599" s="31">
        <v>6</v>
      </c>
    </row>
    <row r="31600" spans="1:8">
      <c r="A31600" s="32">
        <v>44580</v>
      </c>
      <c r="B31600" s="1" t="s">
        <v>24</v>
      </c>
      <c r="C31600">
        <v>10740</v>
      </c>
      <c r="D31600">
        <v>362194</v>
      </c>
      <c r="E31600" s="31">
        <v>8617</v>
      </c>
      <c r="F31600">
        <v>63</v>
      </c>
      <c r="G31600" s="31">
        <v>2060</v>
      </c>
      <c r="H31600" s="31">
        <v>0</v>
      </c>
    </row>
    <row r="31601" spans="1:8">
      <c r="A31601" s="32">
        <v>44580</v>
      </c>
      <c r="B31601" s="1" t="s">
        <v>25</v>
      </c>
      <c r="C31601">
        <v>5189</v>
      </c>
      <c r="D31601">
        <v>140314</v>
      </c>
      <c r="E31601" s="31">
        <v>4898</v>
      </c>
      <c r="F31601">
        <v>52</v>
      </c>
      <c r="G31601" s="31">
        <v>239</v>
      </c>
      <c r="H31601" s="31">
        <v>0</v>
      </c>
    </row>
    <row r="31602" spans="1:8">
      <c r="A31602" s="32">
        <v>44580</v>
      </c>
      <c r="B31602" s="1" t="s">
        <v>26</v>
      </c>
      <c r="C31602">
        <v>8822</v>
      </c>
      <c r="D31602">
        <v>224896</v>
      </c>
      <c r="E31602" s="31">
        <v>7957</v>
      </c>
      <c r="F31602">
        <v>139</v>
      </c>
      <c r="G31602" s="31">
        <v>704</v>
      </c>
      <c r="H31602" s="31">
        <v>0</v>
      </c>
    </row>
    <row r="31603" spans="1:8">
      <c r="A31603" s="32">
        <v>44580</v>
      </c>
      <c r="B31603" s="1" t="s">
        <v>27</v>
      </c>
      <c r="C31603">
        <v>3796</v>
      </c>
      <c r="D31603">
        <v>139830</v>
      </c>
      <c r="E31603" s="31">
        <v>3289</v>
      </c>
      <c r="F31603">
        <v>38</v>
      </c>
      <c r="G31603" s="31">
        <v>469</v>
      </c>
      <c r="H31603" s="31">
        <v>0</v>
      </c>
    </row>
    <row r="31604" spans="1:8">
      <c r="A31604" s="32">
        <v>44580</v>
      </c>
      <c r="B31604" s="1" t="s">
        <v>28</v>
      </c>
      <c r="C31604">
        <v>5999</v>
      </c>
      <c r="D31604">
        <v>143310</v>
      </c>
      <c r="E31604" s="31">
        <v>5263</v>
      </c>
      <c r="F31604">
        <v>29</v>
      </c>
      <c r="G31604" s="31">
        <v>713</v>
      </c>
      <c r="H31604" s="31">
        <v>0</v>
      </c>
    </row>
    <row r="31605" spans="1:8">
      <c r="A31605" s="32">
        <v>44580</v>
      </c>
      <c r="B31605" s="1" t="s">
        <v>29</v>
      </c>
      <c r="C31605">
        <v>11546</v>
      </c>
      <c r="D31605">
        <v>402264</v>
      </c>
      <c r="E31605" s="31">
        <v>9540</v>
      </c>
      <c r="F31605">
        <v>97</v>
      </c>
      <c r="G31605" s="31">
        <v>1624</v>
      </c>
      <c r="H31605" s="31">
        <v>1</v>
      </c>
    </row>
    <row r="31606" spans="1:8">
      <c r="A31606" s="32">
        <v>44580</v>
      </c>
      <c r="B31606" s="1" t="s">
        <v>30</v>
      </c>
      <c r="C31606">
        <v>21731</v>
      </c>
      <c r="D31606">
        <v>507018</v>
      </c>
      <c r="E31606" s="31">
        <v>19369</v>
      </c>
      <c r="F31606">
        <v>219</v>
      </c>
      <c r="G31606" s="31">
        <v>1677</v>
      </c>
      <c r="H31606" s="31">
        <v>0</v>
      </c>
    </row>
    <row r="31607" spans="1:8">
      <c r="A31607" s="32">
        <v>44580</v>
      </c>
      <c r="B31607" s="1" t="s">
        <v>31</v>
      </c>
      <c r="C31607">
        <v>31257</v>
      </c>
      <c r="D31607">
        <v>776013</v>
      </c>
      <c r="E31607" s="31">
        <v>26254</v>
      </c>
      <c r="F31607">
        <v>210</v>
      </c>
      <c r="G31607" s="31">
        <v>4130</v>
      </c>
      <c r="H31607" s="31">
        <v>1</v>
      </c>
    </row>
    <row r="31608" spans="1:8">
      <c r="A31608" s="32">
        <v>44580</v>
      </c>
      <c r="B31608" s="1" t="s">
        <v>32</v>
      </c>
      <c r="C31608">
        <v>117309</v>
      </c>
      <c r="D31608">
        <v>1576923</v>
      </c>
      <c r="E31608" s="31">
        <v>106922</v>
      </c>
      <c r="F31608">
        <v>1165</v>
      </c>
      <c r="G31608" s="31">
        <v>9222</v>
      </c>
      <c r="H31608" s="31">
        <v>2</v>
      </c>
    </row>
    <row r="31609" spans="1:8">
      <c r="A31609" s="32">
        <v>44580</v>
      </c>
      <c r="B31609" s="1" t="s">
        <v>33</v>
      </c>
      <c r="C31609">
        <v>16589</v>
      </c>
      <c r="D31609">
        <v>279143</v>
      </c>
      <c r="E31609" s="31">
        <v>15175</v>
      </c>
      <c r="F31609">
        <v>165</v>
      </c>
      <c r="G31609" s="31">
        <v>1609</v>
      </c>
      <c r="H31609" s="31">
        <v>0</v>
      </c>
    </row>
    <row r="31610" spans="1:8">
      <c r="A31610" s="32">
        <v>44580</v>
      </c>
      <c r="B31610" s="1" t="s">
        <v>34</v>
      </c>
      <c r="C31610">
        <v>15388</v>
      </c>
      <c r="D31610">
        <v>314089</v>
      </c>
      <c r="E31610" s="31">
        <v>12917</v>
      </c>
      <c r="F31610">
        <v>105</v>
      </c>
      <c r="G31610" s="31">
        <v>2366</v>
      </c>
      <c r="H31610" s="31">
        <v>0</v>
      </c>
    </row>
    <row r="31611" spans="1:8">
      <c r="A31611" s="32">
        <v>44580</v>
      </c>
      <c r="B31611" s="1" t="s">
        <v>35</v>
      </c>
      <c r="C31611">
        <v>43287</v>
      </c>
      <c r="D31611">
        <v>505813</v>
      </c>
      <c r="E31611" s="31">
        <v>36866</v>
      </c>
      <c r="F31611">
        <v>292</v>
      </c>
      <c r="G31611" s="31">
        <v>4927</v>
      </c>
      <c r="H31611" s="31">
        <v>38</v>
      </c>
    </row>
    <row r="31612" spans="1:8">
      <c r="A31612" s="32">
        <v>44580</v>
      </c>
      <c r="B31612" s="1" t="s">
        <v>36</v>
      </c>
      <c r="C31612">
        <v>236905</v>
      </c>
      <c r="D31612">
        <v>4495206</v>
      </c>
      <c r="E31612" s="31">
        <v>205798</v>
      </c>
      <c r="F31612">
        <v>3072</v>
      </c>
      <c r="G31612" s="31">
        <v>28035</v>
      </c>
      <c r="H31612" s="31">
        <v>152</v>
      </c>
    </row>
    <row r="31613" spans="1:8">
      <c r="A31613" s="32">
        <v>44580</v>
      </c>
      <c r="B31613" s="1" t="s">
        <v>37</v>
      </c>
      <c r="C31613">
        <v>87179</v>
      </c>
      <c r="D31613">
        <v>917997</v>
      </c>
      <c r="E31613" s="31">
        <v>79152</v>
      </c>
      <c r="F31613">
        <v>1401</v>
      </c>
      <c r="G31613" s="31">
        <v>6627</v>
      </c>
      <c r="H31613" s="31">
        <v>3</v>
      </c>
    </row>
    <row r="31614" spans="1:8">
      <c r="A31614" s="32">
        <v>44580</v>
      </c>
      <c r="B31614" s="1" t="s">
        <v>38</v>
      </c>
      <c r="C31614">
        <v>18280</v>
      </c>
      <c r="D31614">
        <v>304757</v>
      </c>
      <c r="E31614" s="31">
        <v>16329</v>
      </c>
      <c r="F31614">
        <v>151</v>
      </c>
      <c r="G31614" s="31">
        <v>1800</v>
      </c>
      <c r="H31614" s="31">
        <v>3</v>
      </c>
    </row>
    <row r="31615" spans="1:8">
      <c r="A31615" s="32">
        <v>44580</v>
      </c>
      <c r="B31615" s="1" t="s">
        <v>39</v>
      </c>
      <c r="C31615">
        <v>6695</v>
      </c>
      <c r="D31615">
        <v>75060</v>
      </c>
      <c r="E31615" s="31">
        <v>5390</v>
      </c>
      <c r="F31615">
        <v>62</v>
      </c>
      <c r="G31615" s="31">
        <v>1127</v>
      </c>
      <c r="H31615" s="31">
        <v>4</v>
      </c>
    </row>
    <row r="31616" spans="1:8">
      <c r="A31616" s="32">
        <v>44580</v>
      </c>
      <c r="B31616" s="1" t="s">
        <v>40</v>
      </c>
      <c r="C31616">
        <v>2060</v>
      </c>
      <c r="D31616">
        <v>187458</v>
      </c>
      <c r="E31616" s="31">
        <v>1703</v>
      </c>
      <c r="F31616">
        <v>5</v>
      </c>
      <c r="G31616" s="31">
        <v>324</v>
      </c>
      <c r="H31616" s="31">
        <v>0</v>
      </c>
    </row>
    <row r="31617" spans="1:8">
      <c r="A31617" s="32">
        <v>44580</v>
      </c>
      <c r="B31617" s="1" t="s">
        <v>41</v>
      </c>
      <c r="C31617">
        <v>2784</v>
      </c>
      <c r="D31617">
        <v>69204</v>
      </c>
      <c r="E31617" s="31">
        <v>1931</v>
      </c>
      <c r="F31617">
        <v>5</v>
      </c>
      <c r="G31617" s="31">
        <v>848</v>
      </c>
      <c r="H31617" s="31">
        <v>1</v>
      </c>
    </row>
    <row r="31618" spans="1:8">
      <c r="A31618" s="32">
        <v>44580</v>
      </c>
      <c r="B31618" s="1" t="s">
        <v>42</v>
      </c>
      <c r="C31618">
        <v>17802</v>
      </c>
      <c r="D31618">
        <v>329200</v>
      </c>
      <c r="E31618" s="31">
        <v>15445</v>
      </c>
      <c r="F31618">
        <v>136</v>
      </c>
      <c r="G31618" s="31">
        <v>415</v>
      </c>
      <c r="H31618" s="31">
        <v>0</v>
      </c>
    </row>
    <row r="31619" spans="1:8">
      <c r="A31619" s="32">
        <v>44580</v>
      </c>
      <c r="B31619" s="1" t="s">
        <v>43</v>
      </c>
      <c r="C31619">
        <v>32531</v>
      </c>
      <c r="D31619">
        <v>1106240</v>
      </c>
      <c r="E31619" s="31">
        <v>23350</v>
      </c>
      <c r="F31619">
        <v>209</v>
      </c>
      <c r="G31619" s="31">
        <v>8972</v>
      </c>
      <c r="H31619" s="31">
        <v>7</v>
      </c>
    </row>
    <row r="31620" spans="1:8">
      <c r="A31620" s="32">
        <v>44580</v>
      </c>
      <c r="B31620" s="1" t="s">
        <v>44</v>
      </c>
      <c r="C31620">
        <v>8953</v>
      </c>
      <c r="D31620">
        <v>256718</v>
      </c>
      <c r="E31620" s="31">
        <v>6717</v>
      </c>
      <c r="F31620">
        <v>94</v>
      </c>
      <c r="G31620" s="31">
        <v>2142</v>
      </c>
      <c r="H31620" s="31">
        <v>1</v>
      </c>
    </row>
    <row r="31621" spans="1:8">
      <c r="A31621" s="32">
        <v>44580</v>
      </c>
      <c r="B31621" s="1" t="s">
        <v>45</v>
      </c>
      <c r="C31621">
        <v>3587</v>
      </c>
      <c r="D31621">
        <v>123433</v>
      </c>
      <c r="E31621" s="31">
        <v>3272</v>
      </c>
      <c r="F31621">
        <v>66</v>
      </c>
      <c r="G31621" s="31">
        <v>255</v>
      </c>
      <c r="H31621" s="31">
        <v>0</v>
      </c>
    </row>
    <row r="31622" spans="1:8">
      <c r="A31622" s="32">
        <v>44580</v>
      </c>
      <c r="B31622" s="1" t="s">
        <v>46</v>
      </c>
      <c r="C31622">
        <v>5454</v>
      </c>
      <c r="D31622">
        <v>154834</v>
      </c>
      <c r="E31622" s="31">
        <v>4765</v>
      </c>
      <c r="F31622">
        <v>38</v>
      </c>
      <c r="G31622" s="31">
        <v>653</v>
      </c>
      <c r="H31622" s="31">
        <v>1</v>
      </c>
    </row>
    <row r="31623" spans="1:8">
      <c r="A31623" s="32">
        <v>44580</v>
      </c>
      <c r="B31623" s="1" t="s">
        <v>47</v>
      </c>
      <c r="C31623">
        <v>7078</v>
      </c>
      <c r="D31623">
        <v>186902</v>
      </c>
      <c r="E31623" s="31">
        <v>5521</v>
      </c>
      <c r="F31623">
        <v>82</v>
      </c>
      <c r="G31623" s="31">
        <v>1475</v>
      </c>
      <c r="H31623" s="31">
        <v>1</v>
      </c>
    </row>
    <row r="31624" spans="1:8">
      <c r="A31624" s="32">
        <v>44580</v>
      </c>
      <c r="B31624" s="1" t="s">
        <v>48</v>
      </c>
      <c r="C31624">
        <v>4491</v>
      </c>
      <c r="D31624">
        <v>119856</v>
      </c>
      <c r="E31624" s="31">
        <v>4187</v>
      </c>
      <c r="F31624">
        <v>33</v>
      </c>
      <c r="G31624" s="31">
        <v>271</v>
      </c>
      <c r="H31624" s="31">
        <v>3</v>
      </c>
    </row>
    <row r="31625" spans="1:8">
      <c r="A31625" s="32">
        <v>44580</v>
      </c>
      <c r="B31625" s="1" t="s">
        <v>49</v>
      </c>
      <c r="C31625">
        <v>84690</v>
      </c>
      <c r="D31625">
        <v>1535749</v>
      </c>
      <c r="E31625" s="31">
        <v>74777</v>
      </c>
      <c r="F31625">
        <v>628</v>
      </c>
      <c r="G31625" s="31">
        <v>7077</v>
      </c>
      <c r="H31625" s="31">
        <v>1</v>
      </c>
    </row>
    <row r="31626" spans="1:8">
      <c r="A31626" s="32">
        <v>44580</v>
      </c>
      <c r="B31626" s="1" t="s">
        <v>50</v>
      </c>
      <c r="C31626">
        <v>7413</v>
      </c>
      <c r="D31626">
        <v>134418</v>
      </c>
      <c r="E31626" s="31">
        <v>6127</v>
      </c>
      <c r="F31626">
        <v>32</v>
      </c>
      <c r="G31626" s="31">
        <v>1004</v>
      </c>
      <c r="H31626" s="31">
        <v>0</v>
      </c>
    </row>
    <row r="31627" spans="1:8">
      <c r="A31627" s="32">
        <v>44580</v>
      </c>
      <c r="B31627" s="1" t="s">
        <v>51</v>
      </c>
      <c r="C31627">
        <v>8027</v>
      </c>
      <c r="D31627">
        <v>216669</v>
      </c>
      <c r="E31627" s="31">
        <v>6227</v>
      </c>
      <c r="F31627">
        <v>73</v>
      </c>
      <c r="G31627" s="31">
        <v>1736</v>
      </c>
      <c r="H31627" s="31">
        <v>0</v>
      </c>
    </row>
    <row r="31628" spans="1:8">
      <c r="A31628" s="32">
        <v>44580</v>
      </c>
      <c r="B31628" s="1" t="s">
        <v>52</v>
      </c>
      <c r="C31628">
        <v>18148</v>
      </c>
      <c r="D31628">
        <v>135789</v>
      </c>
      <c r="E31628" s="31">
        <v>15964</v>
      </c>
      <c r="F31628">
        <v>138</v>
      </c>
      <c r="G31628" s="31">
        <v>2046</v>
      </c>
      <c r="H31628" s="31">
        <v>0</v>
      </c>
    </row>
    <row r="31629" spans="1:8">
      <c r="A31629" s="32">
        <v>44580</v>
      </c>
      <c r="B31629" s="1" t="s">
        <v>53</v>
      </c>
      <c r="C31629">
        <v>9360</v>
      </c>
      <c r="D31629">
        <v>328924</v>
      </c>
      <c r="E31629" s="31">
        <v>8265</v>
      </c>
      <c r="F31629">
        <v>84</v>
      </c>
      <c r="G31629" s="31">
        <v>1011</v>
      </c>
      <c r="H31629" s="31">
        <v>0</v>
      </c>
    </row>
    <row r="31630" spans="1:8">
      <c r="A31630" s="32">
        <v>44580</v>
      </c>
      <c r="B31630" s="1" t="s">
        <v>54</v>
      </c>
      <c r="C31630">
        <v>7233</v>
      </c>
      <c r="D31630">
        <v>78789</v>
      </c>
      <c r="E31630" s="31">
        <v>6168</v>
      </c>
      <c r="F31630">
        <v>41</v>
      </c>
      <c r="G31630" s="31">
        <v>1006</v>
      </c>
      <c r="H31630" s="31">
        <v>0</v>
      </c>
    </row>
    <row r="31631" spans="1:8">
      <c r="A31631" s="32">
        <v>44580</v>
      </c>
      <c r="B31631" s="1" t="s">
        <v>55</v>
      </c>
      <c r="C31631">
        <v>11096</v>
      </c>
      <c r="D31631">
        <v>190597</v>
      </c>
      <c r="E31631" s="31">
        <v>9670</v>
      </c>
      <c r="F31631">
        <v>66</v>
      </c>
      <c r="G31631" s="31">
        <v>1104</v>
      </c>
      <c r="H31631" s="31">
        <v>0</v>
      </c>
    </row>
    <row r="31632" spans="1:8">
      <c r="A31632" s="32">
        <v>44580</v>
      </c>
      <c r="B31632" s="1" t="s">
        <v>56</v>
      </c>
      <c r="C31632">
        <v>70502</v>
      </c>
      <c r="D31632">
        <v>491278</v>
      </c>
      <c r="E31632" s="31">
        <v>58601</v>
      </c>
      <c r="F31632">
        <v>398</v>
      </c>
      <c r="G31632" s="31">
        <v>11509</v>
      </c>
      <c r="H31632" s="31">
        <v>43</v>
      </c>
    </row>
    <row r="31633" spans="1:8">
      <c r="A31633" s="32">
        <v>44581</v>
      </c>
      <c r="B31633" s="1" t="s">
        <v>7</v>
      </c>
      <c r="C31633">
        <v>68577</v>
      </c>
      <c r="D31633">
        <v>1343929</v>
      </c>
      <c r="E31633" s="31">
        <v>60812</v>
      </c>
      <c r="F31633">
        <v>1479</v>
      </c>
      <c r="G31633" s="31">
        <v>5011</v>
      </c>
      <c r="H31633" s="31">
        <v>0</v>
      </c>
    </row>
    <row r="31634" spans="1:8">
      <c r="A31634" s="32">
        <v>44581</v>
      </c>
      <c r="B31634" s="1" t="s">
        <v>11</v>
      </c>
      <c r="C31634">
        <v>7229</v>
      </c>
      <c r="D31634">
        <v>113732</v>
      </c>
      <c r="E31634" s="31">
        <v>5952</v>
      </c>
      <c r="F31634">
        <v>39</v>
      </c>
      <c r="G31634" s="31">
        <v>1238</v>
      </c>
      <c r="H31634" s="31">
        <v>0</v>
      </c>
    </row>
    <row r="31635" spans="1:8">
      <c r="A31635" s="32">
        <v>44581</v>
      </c>
      <c r="B31635" s="1" t="s">
        <v>12</v>
      </c>
      <c r="C31635">
        <v>3684</v>
      </c>
      <c r="D31635">
        <v>142365</v>
      </c>
      <c r="E31635" s="31">
        <v>3480</v>
      </c>
      <c r="F31635">
        <v>53</v>
      </c>
      <c r="G31635" s="31">
        <v>151</v>
      </c>
      <c r="H31635" s="31">
        <v>0</v>
      </c>
    </row>
    <row r="31636" spans="1:8">
      <c r="A31636" s="32">
        <v>44581</v>
      </c>
      <c r="B31636" s="1" t="s">
        <v>13</v>
      </c>
      <c r="C31636">
        <v>17335</v>
      </c>
      <c r="D31636">
        <v>280332</v>
      </c>
      <c r="E31636" s="31">
        <v>16328</v>
      </c>
      <c r="F31636">
        <v>118</v>
      </c>
      <c r="G31636" s="31">
        <v>697</v>
      </c>
      <c r="H31636" s="31">
        <v>2</v>
      </c>
    </row>
    <row r="31637" spans="1:8">
      <c r="A31637" s="32">
        <v>44581</v>
      </c>
      <c r="B31637" s="1" t="s">
        <v>14</v>
      </c>
      <c r="C31637">
        <v>2256</v>
      </c>
      <c r="D31637">
        <v>29724</v>
      </c>
      <c r="E31637" s="31">
        <v>1955</v>
      </c>
      <c r="F31637">
        <v>27</v>
      </c>
      <c r="G31637" s="31">
        <v>274</v>
      </c>
      <c r="H31637" s="31">
        <v>0</v>
      </c>
    </row>
    <row r="31638" spans="1:8">
      <c r="A31638" s="32">
        <v>44581</v>
      </c>
      <c r="B31638" s="1" t="s">
        <v>15</v>
      </c>
      <c r="C31638">
        <v>4036</v>
      </c>
      <c r="D31638">
        <v>122496</v>
      </c>
      <c r="E31638" s="31">
        <v>3624</v>
      </c>
      <c r="F31638">
        <v>56</v>
      </c>
      <c r="G31638" s="31">
        <v>356</v>
      </c>
      <c r="H31638" s="31">
        <v>0</v>
      </c>
    </row>
    <row r="31639" spans="1:8">
      <c r="A31639" s="32">
        <v>44581</v>
      </c>
      <c r="B31639" s="1" t="s">
        <v>16</v>
      </c>
      <c r="C31639">
        <v>10249</v>
      </c>
      <c r="D31639">
        <v>495722</v>
      </c>
      <c r="E31639" s="31">
        <v>9540</v>
      </c>
      <c r="F31639">
        <v>176</v>
      </c>
      <c r="G31639" s="31">
        <v>533</v>
      </c>
      <c r="H31639" s="31">
        <v>1</v>
      </c>
    </row>
    <row r="31640" spans="1:8">
      <c r="A31640" s="32">
        <v>44581</v>
      </c>
      <c r="B31640" s="1" t="s">
        <v>17</v>
      </c>
      <c r="C31640">
        <v>27385</v>
      </c>
      <c r="D31640">
        <v>41263</v>
      </c>
      <c r="E31640" s="31">
        <v>24915</v>
      </c>
      <c r="F31640">
        <v>220</v>
      </c>
      <c r="G31640" s="31">
        <v>2250</v>
      </c>
      <c r="H31640" s="31">
        <v>2</v>
      </c>
    </row>
    <row r="31641" spans="1:8">
      <c r="A31641" s="32">
        <v>44581</v>
      </c>
      <c r="B31641" s="1" t="s">
        <v>18</v>
      </c>
      <c r="C31641">
        <v>18249</v>
      </c>
      <c r="D31641">
        <v>550994</v>
      </c>
      <c r="E31641" s="31">
        <v>16055</v>
      </c>
      <c r="F31641">
        <v>119</v>
      </c>
      <c r="G31641" s="31">
        <v>2075</v>
      </c>
      <c r="H31641" s="31">
        <v>0</v>
      </c>
    </row>
    <row r="31642" spans="1:8">
      <c r="A31642" s="32">
        <v>44581</v>
      </c>
      <c r="B31642" s="1" t="s">
        <v>19</v>
      </c>
      <c r="C31642">
        <v>20887</v>
      </c>
      <c r="D31642">
        <v>385756</v>
      </c>
      <c r="E31642" s="31">
        <v>17886</v>
      </c>
      <c r="F31642">
        <v>182</v>
      </c>
      <c r="G31642" s="31">
        <v>2819</v>
      </c>
      <c r="H31642" s="31">
        <v>2</v>
      </c>
    </row>
    <row r="31643" spans="1:8">
      <c r="A31643" s="32">
        <v>44581</v>
      </c>
      <c r="B31643" s="1" t="s">
        <v>20</v>
      </c>
      <c r="C31643">
        <v>130311</v>
      </c>
      <c r="D31643">
        <v>1760503</v>
      </c>
      <c r="E31643" s="31">
        <v>117743</v>
      </c>
      <c r="F31643">
        <v>1060</v>
      </c>
      <c r="G31643" s="31">
        <v>11508</v>
      </c>
      <c r="H31643" s="31">
        <v>6</v>
      </c>
    </row>
    <row r="31644" spans="1:8">
      <c r="A31644" s="32">
        <v>44581</v>
      </c>
      <c r="B31644" s="1" t="s">
        <v>21</v>
      </c>
      <c r="C31644">
        <v>111912</v>
      </c>
      <c r="D31644">
        <v>1311609</v>
      </c>
      <c r="E31644" s="31">
        <v>101573</v>
      </c>
      <c r="F31644">
        <v>1029</v>
      </c>
      <c r="G31644" s="31">
        <v>7714</v>
      </c>
      <c r="H31644" s="31">
        <v>0</v>
      </c>
    </row>
    <row r="31645" spans="1:8">
      <c r="A31645" s="32">
        <v>44581</v>
      </c>
      <c r="B31645" s="1" t="s">
        <v>22</v>
      </c>
      <c r="C31645">
        <v>432753</v>
      </c>
      <c r="D31645">
        <v>4457785</v>
      </c>
      <c r="E31645" s="31">
        <v>389251</v>
      </c>
      <c r="F31645">
        <v>3181</v>
      </c>
      <c r="G31645" s="31">
        <v>40321</v>
      </c>
      <c r="H31645" s="31">
        <v>9</v>
      </c>
    </row>
    <row r="31646" spans="1:8">
      <c r="A31646" s="32">
        <v>44581</v>
      </c>
      <c r="B31646" s="1" t="s">
        <v>23</v>
      </c>
      <c r="C31646">
        <v>187468</v>
      </c>
      <c r="D31646">
        <v>1968276</v>
      </c>
      <c r="E31646" s="31">
        <v>171979</v>
      </c>
      <c r="F31646">
        <v>1323</v>
      </c>
      <c r="G31646" s="31">
        <v>14166</v>
      </c>
      <c r="H31646" s="31">
        <v>9</v>
      </c>
    </row>
    <row r="31647" spans="1:8">
      <c r="A31647" s="32">
        <v>44581</v>
      </c>
      <c r="B31647" s="1" t="s">
        <v>24</v>
      </c>
      <c r="C31647">
        <v>11206</v>
      </c>
      <c r="D31647">
        <v>366263</v>
      </c>
      <c r="E31647" s="31">
        <v>8718</v>
      </c>
      <c r="F31647">
        <v>63</v>
      </c>
      <c r="G31647" s="31">
        <v>2425</v>
      </c>
      <c r="H31647" s="31">
        <v>0</v>
      </c>
    </row>
    <row r="31648" spans="1:8">
      <c r="A31648" s="32">
        <v>44581</v>
      </c>
      <c r="B31648" s="1" t="s">
        <v>25</v>
      </c>
      <c r="C31648">
        <v>5260</v>
      </c>
      <c r="D31648">
        <v>140862</v>
      </c>
      <c r="E31648" s="31">
        <v>4920</v>
      </c>
      <c r="F31648">
        <v>52</v>
      </c>
      <c r="G31648" s="31">
        <v>288</v>
      </c>
      <c r="H31648" s="31">
        <v>0</v>
      </c>
    </row>
    <row r="31649" spans="1:8">
      <c r="A31649" s="32">
        <v>44581</v>
      </c>
      <c r="B31649" s="1" t="s">
        <v>26</v>
      </c>
      <c r="C31649">
        <v>9002</v>
      </c>
      <c r="D31649">
        <v>226338</v>
      </c>
      <c r="E31649" s="31">
        <v>7975</v>
      </c>
      <c r="F31649">
        <v>140</v>
      </c>
      <c r="G31649" s="31">
        <v>864</v>
      </c>
      <c r="H31649" s="31">
        <v>0</v>
      </c>
    </row>
    <row r="31650" spans="1:8">
      <c r="A31650" s="32">
        <v>44581</v>
      </c>
      <c r="B31650" s="1" t="s">
        <v>27</v>
      </c>
      <c r="C31650">
        <v>3905</v>
      </c>
      <c r="D31650">
        <v>140847</v>
      </c>
      <c r="E31650" s="31">
        <v>3351</v>
      </c>
      <c r="F31650">
        <v>38</v>
      </c>
      <c r="G31650" s="31">
        <v>516</v>
      </c>
      <c r="H31650" s="31">
        <v>0</v>
      </c>
    </row>
    <row r="31651" spans="1:8">
      <c r="A31651" s="32">
        <v>44581</v>
      </c>
      <c r="B31651" s="1" t="s">
        <v>28</v>
      </c>
      <c r="C31651">
        <v>6134</v>
      </c>
      <c r="D31651">
        <v>143310</v>
      </c>
      <c r="E31651" s="31">
        <v>5302</v>
      </c>
      <c r="F31651">
        <v>29</v>
      </c>
      <c r="G31651" s="31">
        <v>807</v>
      </c>
      <c r="H31651" s="31">
        <v>0</v>
      </c>
    </row>
    <row r="31652" spans="1:8">
      <c r="A31652" s="32">
        <v>44581</v>
      </c>
      <c r="B31652" s="1" t="s">
        <v>29</v>
      </c>
      <c r="C31652">
        <v>11987</v>
      </c>
      <c r="D31652">
        <v>405628</v>
      </c>
      <c r="E31652" s="31">
        <v>9727</v>
      </c>
      <c r="F31652">
        <v>97</v>
      </c>
      <c r="G31652" s="31">
        <v>1823</v>
      </c>
      <c r="H31652" s="31">
        <v>1</v>
      </c>
    </row>
    <row r="31653" spans="1:8">
      <c r="A31653" s="32">
        <v>44581</v>
      </c>
      <c r="B31653" s="1" t="s">
        <v>30</v>
      </c>
      <c r="C31653">
        <v>22158</v>
      </c>
      <c r="D31653">
        <v>511537</v>
      </c>
      <c r="E31653" s="31">
        <v>19448</v>
      </c>
      <c r="F31653">
        <v>220</v>
      </c>
      <c r="G31653" s="31">
        <v>2063</v>
      </c>
      <c r="H31653" s="31">
        <v>0</v>
      </c>
    </row>
    <row r="31654" spans="1:8">
      <c r="A31654" s="32">
        <v>44581</v>
      </c>
      <c r="B31654" s="1" t="s">
        <v>31</v>
      </c>
      <c r="C31654">
        <v>32151</v>
      </c>
      <c r="D31654">
        <v>781120</v>
      </c>
      <c r="E31654" s="31">
        <v>26273</v>
      </c>
      <c r="F31654">
        <v>210</v>
      </c>
      <c r="G31654" s="31">
        <v>4967</v>
      </c>
      <c r="H31654" s="31">
        <v>1</v>
      </c>
    </row>
    <row r="31655" spans="1:8">
      <c r="A31655" s="32">
        <v>44581</v>
      </c>
      <c r="B31655" s="1" t="s">
        <v>32</v>
      </c>
      <c r="C31655">
        <v>120140</v>
      </c>
      <c r="D31655">
        <v>1584009</v>
      </c>
      <c r="E31655" s="31">
        <v>107300</v>
      </c>
      <c r="F31655">
        <v>1166</v>
      </c>
      <c r="G31655" s="31">
        <v>11674</v>
      </c>
      <c r="H31655" s="31">
        <v>2</v>
      </c>
    </row>
    <row r="31656" spans="1:8">
      <c r="A31656" s="32">
        <v>44581</v>
      </c>
      <c r="B31656" s="1" t="s">
        <v>33</v>
      </c>
      <c r="C31656">
        <v>16953</v>
      </c>
      <c r="D31656">
        <v>279143</v>
      </c>
      <c r="E31656" s="31">
        <v>15245</v>
      </c>
      <c r="F31656">
        <v>166</v>
      </c>
      <c r="G31656" s="31">
        <v>1908</v>
      </c>
      <c r="H31656" s="31">
        <v>0</v>
      </c>
    </row>
    <row r="31657" spans="1:8">
      <c r="A31657" s="32">
        <v>44581</v>
      </c>
      <c r="B31657" s="1" t="s">
        <v>34</v>
      </c>
      <c r="C31657">
        <v>15850</v>
      </c>
      <c r="D31657">
        <v>315169</v>
      </c>
      <c r="E31657" s="31">
        <v>12994</v>
      </c>
      <c r="F31657">
        <v>105</v>
      </c>
      <c r="G31657" s="31">
        <v>2751</v>
      </c>
      <c r="H31657" s="31">
        <v>0</v>
      </c>
    </row>
    <row r="31658" spans="1:8">
      <c r="A31658" s="32">
        <v>44581</v>
      </c>
      <c r="B31658" s="1" t="s">
        <v>35</v>
      </c>
      <c r="C31658">
        <v>44607</v>
      </c>
      <c r="D31658">
        <v>510476</v>
      </c>
      <c r="E31658" s="31">
        <v>36977</v>
      </c>
      <c r="F31658">
        <v>292</v>
      </c>
      <c r="G31658" s="31">
        <v>6018</v>
      </c>
      <c r="H31658" s="31">
        <v>47</v>
      </c>
    </row>
    <row r="31659" spans="1:8">
      <c r="A31659" s="32">
        <v>44581</v>
      </c>
      <c r="B31659" s="1" t="s">
        <v>36</v>
      </c>
      <c r="C31659">
        <v>242837</v>
      </c>
      <c r="D31659">
        <v>4524274</v>
      </c>
      <c r="E31659" s="31">
        <v>206913</v>
      </c>
      <c r="F31659">
        <v>3073</v>
      </c>
      <c r="G31659" s="31">
        <v>32851</v>
      </c>
      <c r="H31659" s="31">
        <v>257</v>
      </c>
    </row>
    <row r="31660" spans="1:8">
      <c r="A31660" s="32">
        <v>44581</v>
      </c>
      <c r="B31660" s="1" t="s">
        <v>37</v>
      </c>
      <c r="C31660">
        <v>89690</v>
      </c>
      <c r="D31660">
        <v>925184</v>
      </c>
      <c r="E31660" s="31">
        <v>79698</v>
      </c>
      <c r="F31660">
        <v>1402</v>
      </c>
      <c r="G31660" s="31">
        <v>8591</v>
      </c>
      <c r="H31660" s="31">
        <v>3</v>
      </c>
    </row>
    <row r="31661" spans="1:8">
      <c r="A31661" s="32">
        <v>44581</v>
      </c>
      <c r="B31661" s="1" t="s">
        <v>38</v>
      </c>
      <c r="C31661">
        <v>18789</v>
      </c>
      <c r="D31661">
        <v>310619</v>
      </c>
      <c r="E31661" s="31">
        <v>16399</v>
      </c>
      <c r="F31661">
        <v>152</v>
      </c>
      <c r="G31661" s="31">
        <v>2238</v>
      </c>
      <c r="H31661" s="31">
        <v>4</v>
      </c>
    </row>
    <row r="31662" spans="1:8">
      <c r="A31662" s="32">
        <v>44581</v>
      </c>
      <c r="B31662" s="1" t="s">
        <v>39</v>
      </c>
      <c r="C31662">
        <v>6927</v>
      </c>
      <c r="D31662">
        <v>75981</v>
      </c>
      <c r="E31662" s="31">
        <v>5455</v>
      </c>
      <c r="F31662">
        <v>62</v>
      </c>
      <c r="G31662" s="31">
        <v>1292</v>
      </c>
      <c r="H31662" s="31">
        <v>6</v>
      </c>
    </row>
    <row r="31663" spans="1:8">
      <c r="A31663" s="32">
        <v>44581</v>
      </c>
      <c r="B31663" s="1" t="s">
        <v>40</v>
      </c>
      <c r="C31663">
        <v>2150</v>
      </c>
      <c r="D31663">
        <v>189061</v>
      </c>
      <c r="E31663" s="31">
        <v>1735</v>
      </c>
      <c r="F31663">
        <v>5</v>
      </c>
      <c r="G31663" s="31">
        <v>382</v>
      </c>
      <c r="H31663" s="31">
        <v>0</v>
      </c>
    </row>
    <row r="31664" spans="1:8">
      <c r="A31664" s="32">
        <v>44581</v>
      </c>
      <c r="B31664" s="1" t="s">
        <v>41</v>
      </c>
      <c r="C31664">
        <v>2950</v>
      </c>
      <c r="D31664">
        <v>75360</v>
      </c>
      <c r="E31664" s="31">
        <v>1967</v>
      </c>
      <c r="F31664">
        <v>5</v>
      </c>
      <c r="G31664" s="31">
        <v>978</v>
      </c>
      <c r="H31664" s="31">
        <v>1</v>
      </c>
    </row>
    <row r="31665" spans="1:8">
      <c r="A31665" s="32">
        <v>44581</v>
      </c>
      <c r="B31665" s="1" t="s">
        <v>42</v>
      </c>
      <c r="C31665">
        <v>18311</v>
      </c>
      <c r="D31665">
        <v>329200</v>
      </c>
      <c r="E31665" s="31">
        <v>15445</v>
      </c>
      <c r="F31665">
        <v>136</v>
      </c>
      <c r="G31665" s="31">
        <v>415</v>
      </c>
      <c r="H31665" s="31">
        <v>0</v>
      </c>
    </row>
    <row r="31666" spans="1:8">
      <c r="A31666" s="32">
        <v>44581</v>
      </c>
      <c r="B31666" s="1" t="s">
        <v>43</v>
      </c>
      <c r="C31666">
        <v>33570</v>
      </c>
      <c r="D31666">
        <v>1106240</v>
      </c>
      <c r="E31666" s="31">
        <v>23345</v>
      </c>
      <c r="F31666">
        <v>212</v>
      </c>
      <c r="G31666" s="31">
        <v>10013</v>
      </c>
      <c r="H31666" s="31">
        <v>7</v>
      </c>
    </row>
    <row r="31667" spans="1:8">
      <c r="A31667" s="32">
        <v>44581</v>
      </c>
      <c r="B31667" s="1" t="s">
        <v>44</v>
      </c>
      <c r="C31667">
        <v>9248</v>
      </c>
      <c r="D31667">
        <v>256718</v>
      </c>
      <c r="E31667" s="31">
        <v>6844</v>
      </c>
      <c r="F31667">
        <v>94</v>
      </c>
      <c r="G31667" s="31">
        <v>2310</v>
      </c>
      <c r="H31667" s="31">
        <v>1</v>
      </c>
    </row>
    <row r="31668" spans="1:8">
      <c r="A31668" s="32">
        <v>44581</v>
      </c>
      <c r="B31668" s="1" t="s">
        <v>45</v>
      </c>
      <c r="C31668">
        <v>3645</v>
      </c>
      <c r="D31668">
        <v>124160</v>
      </c>
      <c r="E31668" s="31">
        <v>3286</v>
      </c>
      <c r="F31668">
        <v>66</v>
      </c>
      <c r="G31668" s="31">
        <v>299</v>
      </c>
      <c r="H31668" s="31">
        <v>0</v>
      </c>
    </row>
    <row r="31669" spans="1:8">
      <c r="A31669" s="32">
        <v>44581</v>
      </c>
      <c r="B31669" s="1" t="s">
        <v>46</v>
      </c>
      <c r="C31669">
        <v>5621</v>
      </c>
      <c r="D31669">
        <v>156113</v>
      </c>
      <c r="E31669" s="31">
        <v>4793</v>
      </c>
      <c r="F31669">
        <v>38</v>
      </c>
      <c r="G31669" s="31">
        <v>792</v>
      </c>
      <c r="H31669" s="31">
        <v>0</v>
      </c>
    </row>
    <row r="31670" spans="1:8">
      <c r="A31670" s="32">
        <v>44581</v>
      </c>
      <c r="B31670" s="1" t="s">
        <v>47</v>
      </c>
      <c r="C31670">
        <v>7336</v>
      </c>
      <c r="D31670">
        <v>187750</v>
      </c>
      <c r="E31670" s="31">
        <v>5569</v>
      </c>
      <c r="F31670">
        <v>82</v>
      </c>
      <c r="G31670" s="31">
        <v>1685</v>
      </c>
      <c r="H31670" s="31">
        <v>2</v>
      </c>
    </row>
    <row r="31671" spans="1:8">
      <c r="A31671" s="32">
        <v>44581</v>
      </c>
      <c r="B31671" s="1" t="s">
        <v>48</v>
      </c>
      <c r="C31671">
        <v>4553</v>
      </c>
      <c r="D31671">
        <v>120023</v>
      </c>
      <c r="E31671" s="31">
        <v>4196</v>
      </c>
      <c r="F31671">
        <v>33</v>
      </c>
      <c r="G31671" s="31">
        <v>324</v>
      </c>
      <c r="H31671" s="31">
        <v>3</v>
      </c>
    </row>
    <row r="31672" spans="1:8">
      <c r="A31672" s="32">
        <v>44581</v>
      </c>
      <c r="B31672" s="1" t="s">
        <v>49</v>
      </c>
      <c r="C31672">
        <v>86914</v>
      </c>
      <c r="D31672">
        <v>1547339</v>
      </c>
      <c r="E31672" s="31">
        <v>74969</v>
      </c>
      <c r="F31672">
        <v>629</v>
      </c>
      <c r="G31672" s="31">
        <v>9093</v>
      </c>
      <c r="H31672" s="31">
        <v>1</v>
      </c>
    </row>
    <row r="31673" spans="1:8">
      <c r="A31673" s="32">
        <v>44581</v>
      </c>
      <c r="B31673" s="1" t="s">
        <v>50</v>
      </c>
      <c r="C31673">
        <v>7669</v>
      </c>
      <c r="D31673">
        <v>135842</v>
      </c>
      <c r="E31673" s="31">
        <v>6197</v>
      </c>
      <c r="F31673">
        <v>32</v>
      </c>
      <c r="G31673" s="31">
        <v>1148</v>
      </c>
      <c r="H31673" s="31">
        <v>0</v>
      </c>
    </row>
    <row r="31674" spans="1:8">
      <c r="A31674" s="32">
        <v>44581</v>
      </c>
      <c r="B31674" s="1" t="s">
        <v>51</v>
      </c>
      <c r="C31674">
        <v>8501</v>
      </c>
      <c r="D31674">
        <v>218449</v>
      </c>
      <c r="E31674" s="31">
        <v>6275</v>
      </c>
      <c r="F31674">
        <v>73</v>
      </c>
      <c r="G31674" s="31">
        <v>2130</v>
      </c>
      <c r="H31674" s="31">
        <v>0</v>
      </c>
    </row>
    <row r="31675" spans="1:8">
      <c r="A31675" s="32">
        <v>44581</v>
      </c>
      <c r="B31675" s="1" t="s">
        <v>52</v>
      </c>
      <c r="C31675">
        <v>18148</v>
      </c>
      <c r="D31675">
        <v>137055</v>
      </c>
      <c r="E31675" s="31">
        <v>15964</v>
      </c>
      <c r="F31675">
        <v>138</v>
      </c>
      <c r="G31675" s="31">
        <v>2046</v>
      </c>
      <c r="H31675" s="31">
        <v>0</v>
      </c>
    </row>
    <row r="31676" spans="1:8">
      <c r="A31676" s="32">
        <v>44581</v>
      </c>
      <c r="B31676" s="1" t="s">
        <v>53</v>
      </c>
      <c r="C31676">
        <v>9664</v>
      </c>
      <c r="D31676">
        <v>331504</v>
      </c>
      <c r="E31676" s="31">
        <v>8322</v>
      </c>
      <c r="F31676">
        <v>84</v>
      </c>
      <c r="G31676" s="31">
        <v>1258</v>
      </c>
      <c r="H31676" s="31">
        <v>0</v>
      </c>
    </row>
    <row r="31677" spans="1:8">
      <c r="A31677" s="32">
        <v>44581</v>
      </c>
      <c r="B31677" s="1" t="s">
        <v>54</v>
      </c>
      <c r="C31677">
        <v>7562</v>
      </c>
      <c r="D31677">
        <v>80130</v>
      </c>
      <c r="E31677" s="31">
        <v>6183</v>
      </c>
      <c r="F31677">
        <v>41</v>
      </c>
      <c r="G31677" s="31">
        <v>1320</v>
      </c>
      <c r="H31677" s="31">
        <v>0</v>
      </c>
    </row>
    <row r="31678" spans="1:8">
      <c r="A31678" s="32">
        <v>44581</v>
      </c>
      <c r="B31678" s="1" t="s">
        <v>55</v>
      </c>
      <c r="C31678">
        <v>11399</v>
      </c>
      <c r="D31678">
        <v>192775</v>
      </c>
      <c r="E31678" s="31">
        <v>9778</v>
      </c>
      <c r="F31678">
        <v>66</v>
      </c>
      <c r="G31678" s="31">
        <v>1252</v>
      </c>
      <c r="H31678" s="31">
        <v>0</v>
      </c>
    </row>
    <row r="31679" spans="1:8">
      <c r="A31679" s="32">
        <v>44581</v>
      </c>
      <c r="B31679" s="1" t="s">
        <v>56</v>
      </c>
      <c r="C31679">
        <v>71811</v>
      </c>
      <c r="D31679">
        <v>499476</v>
      </c>
      <c r="E31679" s="31">
        <v>60064</v>
      </c>
      <c r="F31679">
        <v>398</v>
      </c>
      <c r="G31679" s="31">
        <v>11326</v>
      </c>
      <c r="H31679" s="31">
        <v>37</v>
      </c>
    </row>
    <row r="31680" spans="1:8">
      <c r="A31680" s="32">
        <v>44582</v>
      </c>
      <c r="B31680" s="1" t="s">
        <v>7</v>
      </c>
      <c r="C31680">
        <v>70221</v>
      </c>
      <c r="D31680">
        <v>1351773</v>
      </c>
      <c r="E31680" s="31">
        <v>61043</v>
      </c>
      <c r="F31680">
        <v>1479</v>
      </c>
      <c r="G31680" s="31">
        <v>6286</v>
      </c>
      <c r="H31680" s="31">
        <v>0</v>
      </c>
    </row>
    <row r="31681" spans="1:8">
      <c r="A31681" s="32">
        <v>44582</v>
      </c>
      <c r="B31681" s="1" t="s">
        <v>11</v>
      </c>
      <c r="C31681">
        <v>7412</v>
      </c>
      <c r="D31681">
        <v>115054</v>
      </c>
      <c r="E31681" s="31">
        <v>5979</v>
      </c>
      <c r="F31681">
        <v>39</v>
      </c>
      <c r="G31681" s="31">
        <v>1394</v>
      </c>
      <c r="H31681" s="31">
        <v>0</v>
      </c>
    </row>
    <row r="31682" spans="1:8">
      <c r="A31682" s="32">
        <v>44582</v>
      </c>
      <c r="B31682" s="1" t="s">
        <v>12</v>
      </c>
      <c r="C31682">
        <v>3717</v>
      </c>
      <c r="D31682">
        <v>142731</v>
      </c>
      <c r="E31682" s="31">
        <v>3490</v>
      </c>
      <c r="F31682">
        <v>53</v>
      </c>
      <c r="G31682" s="31">
        <v>174</v>
      </c>
      <c r="H31682" s="31">
        <v>0</v>
      </c>
    </row>
    <row r="31683" spans="1:8">
      <c r="A31683" s="32">
        <v>44582</v>
      </c>
      <c r="B31683" s="1" t="s">
        <v>13</v>
      </c>
      <c r="C31683">
        <v>17552</v>
      </c>
      <c r="D31683">
        <v>282137</v>
      </c>
      <c r="E31683" s="31">
        <v>16372</v>
      </c>
      <c r="F31683">
        <v>118</v>
      </c>
      <c r="G31683" s="31">
        <v>846</v>
      </c>
      <c r="H31683" s="31">
        <v>2</v>
      </c>
    </row>
    <row r="31684" spans="1:8">
      <c r="A31684" s="32">
        <v>44582</v>
      </c>
      <c r="B31684" s="1" t="s">
        <v>14</v>
      </c>
      <c r="C31684">
        <v>2311</v>
      </c>
      <c r="D31684">
        <v>29915</v>
      </c>
      <c r="E31684" s="31">
        <v>1976</v>
      </c>
      <c r="F31684">
        <v>27</v>
      </c>
      <c r="G31684" s="31">
        <v>308</v>
      </c>
      <c r="H31684" s="31">
        <v>0</v>
      </c>
    </row>
    <row r="31685" spans="1:8">
      <c r="A31685" s="32">
        <v>44582</v>
      </c>
      <c r="B31685" s="1" t="s">
        <v>15</v>
      </c>
      <c r="C31685">
        <v>4110</v>
      </c>
      <c r="D31685">
        <v>122817</v>
      </c>
      <c r="E31685" s="31">
        <v>3653</v>
      </c>
      <c r="F31685">
        <v>56</v>
      </c>
      <c r="G31685" s="31">
        <v>401</v>
      </c>
      <c r="H31685" s="31">
        <v>0</v>
      </c>
    </row>
    <row r="31686" spans="1:8">
      <c r="A31686" s="32">
        <v>44582</v>
      </c>
      <c r="B31686" s="1" t="s">
        <v>16</v>
      </c>
      <c r="C31686">
        <v>10249</v>
      </c>
      <c r="D31686">
        <v>495722</v>
      </c>
      <c r="E31686" s="31">
        <v>9540</v>
      </c>
      <c r="F31686">
        <v>176</v>
      </c>
      <c r="G31686" s="31">
        <v>533</v>
      </c>
      <c r="H31686" s="31">
        <v>1</v>
      </c>
    </row>
    <row r="31687" spans="1:8">
      <c r="A31687" s="32">
        <v>44582</v>
      </c>
      <c r="B31687" s="1" t="s">
        <v>17</v>
      </c>
      <c r="C31687">
        <v>27979</v>
      </c>
      <c r="D31687">
        <v>41263</v>
      </c>
      <c r="E31687" s="31">
        <v>25112</v>
      </c>
      <c r="F31687">
        <v>220</v>
      </c>
      <c r="G31687" s="31">
        <v>2647</v>
      </c>
      <c r="H31687" s="31">
        <v>2</v>
      </c>
    </row>
    <row r="31688" spans="1:8">
      <c r="A31688" s="32">
        <v>44582</v>
      </c>
      <c r="B31688" s="1" t="s">
        <v>18</v>
      </c>
      <c r="C31688">
        <v>18599</v>
      </c>
      <c r="D31688">
        <v>553134</v>
      </c>
      <c r="E31688" s="31">
        <v>16174</v>
      </c>
      <c r="F31688">
        <v>120</v>
      </c>
      <c r="G31688" s="31">
        <v>2305</v>
      </c>
      <c r="H31688" s="31">
        <v>0</v>
      </c>
    </row>
    <row r="31689" spans="1:8">
      <c r="A31689" s="32">
        <v>44582</v>
      </c>
      <c r="B31689" s="1" t="s">
        <v>19</v>
      </c>
      <c r="C31689">
        <v>21532</v>
      </c>
      <c r="D31689">
        <v>389546</v>
      </c>
      <c r="E31689" s="31">
        <v>18117</v>
      </c>
      <c r="F31689">
        <v>183</v>
      </c>
      <c r="G31689" s="31">
        <v>3232</v>
      </c>
      <c r="H31689" s="31">
        <v>3</v>
      </c>
    </row>
    <row r="31690" spans="1:8">
      <c r="A31690" s="32">
        <v>44582</v>
      </c>
      <c r="B31690" s="1" t="s">
        <v>20</v>
      </c>
      <c r="C31690">
        <v>132716</v>
      </c>
      <c r="D31690">
        <v>1771710</v>
      </c>
      <c r="E31690" s="31">
        <v>117916</v>
      </c>
      <c r="F31690">
        <v>1061</v>
      </c>
      <c r="G31690" s="31">
        <v>13739</v>
      </c>
      <c r="H31690" s="31">
        <v>7</v>
      </c>
    </row>
    <row r="31691" spans="1:8">
      <c r="A31691" s="32">
        <v>44582</v>
      </c>
      <c r="B31691" s="1" t="s">
        <v>21</v>
      </c>
      <c r="C31691">
        <v>114126</v>
      </c>
      <c r="D31691">
        <v>1321448</v>
      </c>
      <c r="E31691" s="31">
        <v>102172</v>
      </c>
      <c r="F31691">
        <v>1030</v>
      </c>
      <c r="G31691" s="31">
        <v>8710</v>
      </c>
      <c r="H31691" s="31">
        <v>1</v>
      </c>
    </row>
    <row r="31692" spans="1:8">
      <c r="A31692" s="32">
        <v>44582</v>
      </c>
      <c r="B31692" s="1" t="s">
        <v>22</v>
      </c>
      <c r="C31692">
        <v>442452</v>
      </c>
      <c r="D31692">
        <v>4482909</v>
      </c>
      <c r="E31692" s="31">
        <v>391232</v>
      </c>
      <c r="F31692">
        <v>3181</v>
      </c>
      <c r="G31692" s="31">
        <v>48039</v>
      </c>
      <c r="H31692" s="31">
        <v>11</v>
      </c>
    </row>
    <row r="31693" spans="1:8">
      <c r="A31693" s="32">
        <v>44582</v>
      </c>
      <c r="B31693" s="1" t="s">
        <v>23</v>
      </c>
      <c r="C31693">
        <v>190880</v>
      </c>
      <c r="D31693">
        <v>1980612</v>
      </c>
      <c r="E31693" s="31">
        <v>172620</v>
      </c>
      <c r="F31693">
        <v>1324</v>
      </c>
      <c r="G31693" s="31">
        <v>16936</v>
      </c>
      <c r="H31693" s="31">
        <v>10</v>
      </c>
    </row>
    <row r="31694" spans="1:8">
      <c r="A31694" s="32">
        <v>44582</v>
      </c>
      <c r="B31694" s="1" t="s">
        <v>24</v>
      </c>
      <c r="C31694">
        <v>11673</v>
      </c>
      <c r="D31694">
        <v>369141</v>
      </c>
      <c r="E31694" s="31">
        <v>8851</v>
      </c>
      <c r="F31694">
        <v>63</v>
      </c>
      <c r="G31694" s="31">
        <v>2759</v>
      </c>
      <c r="H31694" s="31">
        <v>0</v>
      </c>
    </row>
    <row r="31695" spans="1:8">
      <c r="A31695" s="32">
        <v>44582</v>
      </c>
      <c r="B31695" s="1" t="s">
        <v>25</v>
      </c>
      <c r="C31695">
        <v>5332</v>
      </c>
      <c r="D31695">
        <v>141559</v>
      </c>
      <c r="E31695" s="31">
        <v>4942</v>
      </c>
      <c r="F31695">
        <v>52</v>
      </c>
      <c r="G31695" s="31">
        <v>338</v>
      </c>
      <c r="H31695" s="31">
        <v>0</v>
      </c>
    </row>
    <row r="31696" spans="1:8">
      <c r="A31696" s="32">
        <v>44582</v>
      </c>
      <c r="B31696" s="1" t="s">
        <v>26</v>
      </c>
      <c r="C31696">
        <v>9231</v>
      </c>
      <c r="D31696">
        <v>227997</v>
      </c>
      <c r="E31696" s="31">
        <v>7997</v>
      </c>
      <c r="F31696">
        <v>140</v>
      </c>
      <c r="G31696" s="31">
        <v>1073</v>
      </c>
      <c r="H31696" s="31">
        <v>0</v>
      </c>
    </row>
    <row r="31697" spans="1:8">
      <c r="A31697" s="32">
        <v>44582</v>
      </c>
      <c r="B31697" s="1" t="s">
        <v>27</v>
      </c>
      <c r="C31697">
        <v>4003</v>
      </c>
      <c r="D31697">
        <v>142298</v>
      </c>
      <c r="E31697" s="31">
        <v>3447</v>
      </c>
      <c r="F31697">
        <v>38</v>
      </c>
      <c r="G31697" s="31">
        <v>518</v>
      </c>
      <c r="H31697" s="31">
        <v>0</v>
      </c>
    </row>
    <row r="31698" spans="1:8">
      <c r="A31698" s="32">
        <v>44582</v>
      </c>
      <c r="B31698" s="1" t="s">
        <v>28</v>
      </c>
      <c r="C31698">
        <v>6314</v>
      </c>
      <c r="D31698">
        <v>151221</v>
      </c>
      <c r="E31698" s="31">
        <v>5351</v>
      </c>
      <c r="F31698">
        <v>29</v>
      </c>
      <c r="G31698" s="31">
        <v>938</v>
      </c>
      <c r="H31698" s="31">
        <v>0</v>
      </c>
    </row>
    <row r="31699" spans="1:8">
      <c r="A31699" s="32">
        <v>44582</v>
      </c>
      <c r="B31699" s="1" t="s">
        <v>29</v>
      </c>
      <c r="C31699">
        <v>12422</v>
      </c>
      <c r="D31699">
        <v>407989</v>
      </c>
      <c r="E31699" s="31">
        <v>9935</v>
      </c>
      <c r="F31699">
        <v>97</v>
      </c>
      <c r="G31699" s="31">
        <v>1811</v>
      </c>
      <c r="H31699" s="31">
        <v>1</v>
      </c>
    </row>
    <row r="31700" spans="1:8">
      <c r="A31700" s="32">
        <v>44582</v>
      </c>
      <c r="B31700" s="1" t="s">
        <v>30</v>
      </c>
      <c r="C31700">
        <v>22747</v>
      </c>
      <c r="D31700">
        <v>515619</v>
      </c>
      <c r="E31700" s="31">
        <v>19566</v>
      </c>
      <c r="F31700">
        <v>220</v>
      </c>
      <c r="G31700" s="31">
        <v>2372</v>
      </c>
      <c r="H31700" s="31">
        <v>0</v>
      </c>
    </row>
    <row r="31701" spans="1:8">
      <c r="A31701" s="32">
        <v>44582</v>
      </c>
      <c r="B31701" s="1" t="s">
        <v>31</v>
      </c>
      <c r="C31701">
        <v>33253</v>
      </c>
      <c r="D31701">
        <v>790569</v>
      </c>
      <c r="E31701" s="31">
        <v>26265</v>
      </c>
      <c r="F31701">
        <v>210</v>
      </c>
      <c r="G31701" s="31">
        <v>6015</v>
      </c>
      <c r="H31701" s="31">
        <v>1</v>
      </c>
    </row>
    <row r="31702" spans="1:8">
      <c r="A31702" s="32">
        <v>44582</v>
      </c>
      <c r="B31702" s="1" t="s">
        <v>32</v>
      </c>
      <c r="C31702">
        <v>123164</v>
      </c>
      <c r="D31702">
        <v>1591810</v>
      </c>
      <c r="E31702" s="31">
        <v>108013</v>
      </c>
      <c r="F31702">
        <v>1166</v>
      </c>
      <c r="G31702" s="31">
        <v>13985</v>
      </c>
      <c r="H31702" s="31">
        <v>2</v>
      </c>
    </row>
    <row r="31703" spans="1:8">
      <c r="A31703" s="32">
        <v>44582</v>
      </c>
      <c r="B31703" s="1" t="s">
        <v>33</v>
      </c>
      <c r="C31703">
        <v>17278</v>
      </c>
      <c r="D31703">
        <v>288826</v>
      </c>
      <c r="E31703" s="31">
        <v>15381</v>
      </c>
      <c r="F31703">
        <v>166</v>
      </c>
      <c r="G31703" s="31">
        <v>2102</v>
      </c>
      <c r="H31703" s="31">
        <v>0</v>
      </c>
    </row>
    <row r="31704" spans="1:8">
      <c r="A31704" s="32">
        <v>44582</v>
      </c>
      <c r="B31704" s="1" t="s">
        <v>34</v>
      </c>
      <c r="C31704">
        <v>16295</v>
      </c>
      <c r="D31704">
        <v>318706</v>
      </c>
      <c r="E31704" s="31">
        <v>13189</v>
      </c>
      <c r="F31704">
        <v>105</v>
      </c>
      <c r="G31704" s="31">
        <v>3001</v>
      </c>
      <c r="H31704" s="31">
        <v>0</v>
      </c>
    </row>
    <row r="31705" spans="1:8">
      <c r="A31705" s="32">
        <v>44582</v>
      </c>
      <c r="B31705" s="1" t="s">
        <v>35</v>
      </c>
      <c r="C31705">
        <v>46074</v>
      </c>
      <c r="D31705">
        <v>515038</v>
      </c>
      <c r="E31705" s="31">
        <v>37778</v>
      </c>
      <c r="F31705">
        <v>292</v>
      </c>
      <c r="G31705" s="31">
        <v>6537</v>
      </c>
      <c r="H31705" s="31">
        <v>51</v>
      </c>
    </row>
    <row r="31706" spans="1:8">
      <c r="A31706" s="32">
        <v>44582</v>
      </c>
      <c r="B31706" s="1" t="s">
        <v>36</v>
      </c>
      <c r="C31706">
        <v>249091</v>
      </c>
      <c r="D31706">
        <v>4559074</v>
      </c>
      <c r="E31706" s="31">
        <v>208028</v>
      </c>
      <c r="F31706">
        <v>3075</v>
      </c>
      <c r="G31706" s="31">
        <v>37988</v>
      </c>
      <c r="H31706" s="31">
        <v>260</v>
      </c>
    </row>
    <row r="31707" spans="1:8">
      <c r="A31707" s="32">
        <v>44582</v>
      </c>
      <c r="B31707" s="1" t="s">
        <v>37</v>
      </c>
      <c r="C31707">
        <v>92171</v>
      </c>
      <c r="D31707">
        <v>931601</v>
      </c>
      <c r="E31707" s="31">
        <v>80331</v>
      </c>
      <c r="F31707">
        <v>1402</v>
      </c>
      <c r="G31707" s="31">
        <v>10438</v>
      </c>
      <c r="H31707" s="31">
        <v>2</v>
      </c>
    </row>
    <row r="31708" spans="1:8">
      <c r="A31708" s="32">
        <v>44582</v>
      </c>
      <c r="B31708" s="1" t="s">
        <v>38</v>
      </c>
      <c r="C31708">
        <v>19278</v>
      </c>
      <c r="D31708">
        <v>313843</v>
      </c>
      <c r="E31708" s="31">
        <v>16553</v>
      </c>
      <c r="F31708">
        <v>152</v>
      </c>
      <c r="G31708" s="31">
        <v>2573</v>
      </c>
      <c r="H31708" s="31">
        <v>5</v>
      </c>
    </row>
    <row r="31709" spans="1:8">
      <c r="A31709" s="32">
        <v>44582</v>
      </c>
      <c r="B31709" s="1" t="s">
        <v>39</v>
      </c>
      <c r="C31709">
        <v>7202</v>
      </c>
      <c r="D31709">
        <v>77231</v>
      </c>
      <c r="E31709" s="31">
        <v>5573</v>
      </c>
      <c r="F31709">
        <v>62</v>
      </c>
      <c r="G31709" s="31">
        <v>1449</v>
      </c>
      <c r="H31709" s="31">
        <v>6</v>
      </c>
    </row>
    <row r="31710" spans="1:8">
      <c r="A31710" s="32">
        <v>44582</v>
      </c>
      <c r="B31710" s="1" t="s">
        <v>40</v>
      </c>
      <c r="C31710">
        <v>2233</v>
      </c>
      <c r="D31710">
        <v>189758</v>
      </c>
      <c r="E31710" s="31">
        <v>1757</v>
      </c>
      <c r="F31710">
        <v>5</v>
      </c>
      <c r="G31710" s="31">
        <v>441</v>
      </c>
      <c r="H31710" s="31">
        <v>0</v>
      </c>
    </row>
    <row r="31711" spans="1:8">
      <c r="A31711" s="32">
        <v>44582</v>
      </c>
      <c r="B31711" s="1" t="s">
        <v>41</v>
      </c>
      <c r="C31711">
        <v>3141</v>
      </c>
      <c r="D31711">
        <v>75360</v>
      </c>
      <c r="E31711" s="31">
        <v>2021</v>
      </c>
      <c r="F31711">
        <v>5</v>
      </c>
      <c r="G31711" s="31">
        <v>1115</v>
      </c>
      <c r="H31711" s="31">
        <v>1</v>
      </c>
    </row>
    <row r="31712" spans="1:8">
      <c r="A31712" s="32">
        <v>44582</v>
      </c>
      <c r="B31712" s="1" t="s">
        <v>42</v>
      </c>
      <c r="C31712">
        <v>18860</v>
      </c>
      <c r="D31712">
        <v>343602</v>
      </c>
      <c r="E31712" s="31">
        <v>15815</v>
      </c>
      <c r="F31712">
        <v>136</v>
      </c>
      <c r="G31712" s="31">
        <v>1689</v>
      </c>
      <c r="H31712" s="31">
        <v>0</v>
      </c>
    </row>
    <row r="31713" spans="1:8">
      <c r="A31713" s="32">
        <v>44582</v>
      </c>
      <c r="B31713" s="1" t="s">
        <v>43</v>
      </c>
      <c r="C31713">
        <v>35139</v>
      </c>
      <c r="D31713">
        <v>1118084</v>
      </c>
      <c r="E31713" s="31">
        <v>23717</v>
      </c>
      <c r="F31713">
        <v>212</v>
      </c>
      <c r="G31713" s="31">
        <v>11210</v>
      </c>
      <c r="H31713" s="31">
        <v>6</v>
      </c>
    </row>
    <row r="31714" spans="1:8">
      <c r="A31714" s="32">
        <v>44582</v>
      </c>
      <c r="B31714" s="1" t="s">
        <v>44</v>
      </c>
      <c r="C31714">
        <v>9555</v>
      </c>
      <c r="D31714">
        <v>256718</v>
      </c>
      <c r="E31714" s="31">
        <v>7025</v>
      </c>
      <c r="F31714">
        <v>94</v>
      </c>
      <c r="G31714" s="31">
        <v>2436</v>
      </c>
      <c r="H31714" s="31">
        <v>1</v>
      </c>
    </row>
    <row r="31715" spans="1:8">
      <c r="A31715" s="32">
        <v>44582</v>
      </c>
      <c r="B31715" s="1" t="s">
        <v>45</v>
      </c>
      <c r="C31715">
        <v>3702</v>
      </c>
      <c r="D31715">
        <v>124819</v>
      </c>
      <c r="E31715" s="31">
        <v>3305</v>
      </c>
      <c r="F31715">
        <v>66</v>
      </c>
      <c r="G31715" s="31">
        <v>337</v>
      </c>
      <c r="H31715" s="31">
        <v>0</v>
      </c>
    </row>
    <row r="31716" spans="1:8">
      <c r="A31716" s="32">
        <v>44582</v>
      </c>
      <c r="B31716" s="1" t="s">
        <v>46</v>
      </c>
      <c r="C31716">
        <v>5792</v>
      </c>
      <c r="D31716">
        <v>157319</v>
      </c>
      <c r="E31716" s="31">
        <v>4832</v>
      </c>
      <c r="F31716">
        <v>38</v>
      </c>
      <c r="G31716" s="31">
        <v>922</v>
      </c>
      <c r="H31716" s="31">
        <v>0</v>
      </c>
    </row>
    <row r="31717" spans="1:8">
      <c r="A31717" s="32">
        <v>44582</v>
      </c>
      <c r="B31717" s="1" t="s">
        <v>47</v>
      </c>
      <c r="C31717">
        <v>7596</v>
      </c>
      <c r="D31717">
        <v>189570</v>
      </c>
      <c r="E31717" s="31">
        <v>5672</v>
      </c>
      <c r="F31717">
        <v>82</v>
      </c>
      <c r="G31717" s="31">
        <v>1842</v>
      </c>
      <c r="H31717" s="31">
        <v>3</v>
      </c>
    </row>
    <row r="31718" spans="1:8">
      <c r="A31718" s="32">
        <v>44582</v>
      </c>
      <c r="B31718" s="1" t="s">
        <v>48</v>
      </c>
      <c r="C31718">
        <v>4660</v>
      </c>
      <c r="D31718">
        <v>120288</v>
      </c>
      <c r="E31718" s="31">
        <v>4208</v>
      </c>
      <c r="F31718">
        <v>33</v>
      </c>
      <c r="G31718" s="31">
        <v>419</v>
      </c>
      <c r="H31718" s="31">
        <v>4</v>
      </c>
    </row>
    <row r="31719" spans="1:8">
      <c r="A31719" s="32">
        <v>44582</v>
      </c>
      <c r="B31719" s="1" t="s">
        <v>49</v>
      </c>
      <c r="C31719">
        <v>89581</v>
      </c>
      <c r="D31719">
        <v>1560594</v>
      </c>
      <c r="E31719" s="31">
        <v>75196</v>
      </c>
      <c r="F31719">
        <v>629</v>
      </c>
      <c r="G31719" s="31">
        <v>11089</v>
      </c>
      <c r="H31719" s="31">
        <v>1</v>
      </c>
    </row>
    <row r="31720" spans="1:8">
      <c r="A31720" s="32">
        <v>44582</v>
      </c>
      <c r="B31720" s="1" t="s">
        <v>50</v>
      </c>
      <c r="C31720">
        <v>7669</v>
      </c>
      <c r="D31720">
        <v>135842</v>
      </c>
      <c r="E31720" s="31">
        <v>6197</v>
      </c>
      <c r="F31720">
        <v>32</v>
      </c>
      <c r="G31720" s="31">
        <v>1148</v>
      </c>
      <c r="H31720" s="31">
        <v>0</v>
      </c>
    </row>
    <row r="31721" spans="1:8">
      <c r="A31721" s="32">
        <v>44582</v>
      </c>
      <c r="B31721" s="1" t="s">
        <v>51</v>
      </c>
      <c r="C31721">
        <v>8986</v>
      </c>
      <c r="D31721">
        <v>220310</v>
      </c>
      <c r="E31721" s="31">
        <v>6348</v>
      </c>
      <c r="F31721">
        <v>74</v>
      </c>
      <c r="G31721" s="31">
        <v>2576</v>
      </c>
      <c r="H31721" s="31">
        <v>0</v>
      </c>
    </row>
    <row r="31722" spans="1:8">
      <c r="A31722" s="32">
        <v>44582</v>
      </c>
      <c r="B31722" s="1" t="s">
        <v>52</v>
      </c>
      <c r="C31722">
        <v>19496</v>
      </c>
      <c r="D31722">
        <v>138511</v>
      </c>
      <c r="E31722" s="31">
        <v>16901</v>
      </c>
      <c r="F31722">
        <v>139</v>
      </c>
      <c r="G31722" s="31">
        <v>2456</v>
      </c>
      <c r="H31722" s="31">
        <v>2</v>
      </c>
    </row>
    <row r="31723" spans="1:8">
      <c r="A31723" s="32">
        <v>44582</v>
      </c>
      <c r="B31723" s="1" t="s">
        <v>53</v>
      </c>
      <c r="C31723">
        <v>9951</v>
      </c>
      <c r="D31723">
        <v>334008</v>
      </c>
      <c r="E31723" s="31">
        <v>8397</v>
      </c>
      <c r="F31723">
        <v>84</v>
      </c>
      <c r="G31723" s="31">
        <v>1470</v>
      </c>
      <c r="H31723" s="31">
        <v>0</v>
      </c>
    </row>
    <row r="31724" spans="1:8">
      <c r="A31724" s="32">
        <v>44582</v>
      </c>
      <c r="B31724" s="1" t="s">
        <v>54</v>
      </c>
      <c r="C31724">
        <v>7899</v>
      </c>
      <c r="D31724">
        <v>81296</v>
      </c>
      <c r="E31724" s="31">
        <v>6194</v>
      </c>
      <c r="F31724">
        <v>41</v>
      </c>
      <c r="G31724" s="31">
        <v>1646</v>
      </c>
      <c r="H31724" s="31">
        <v>0</v>
      </c>
    </row>
    <row r="31725" spans="1:8">
      <c r="A31725" s="32">
        <v>44582</v>
      </c>
      <c r="B31725" s="1" t="s">
        <v>55</v>
      </c>
      <c r="C31725">
        <v>11687</v>
      </c>
      <c r="D31725">
        <v>194681</v>
      </c>
      <c r="E31725" s="31">
        <v>9886</v>
      </c>
      <c r="F31725">
        <v>66</v>
      </c>
      <c r="G31725" s="31">
        <v>1447</v>
      </c>
      <c r="H31725" s="31">
        <v>0</v>
      </c>
    </row>
    <row r="31726" spans="1:8">
      <c r="A31726" s="32">
        <v>44582</v>
      </c>
      <c r="B31726" s="1" t="s">
        <v>56</v>
      </c>
      <c r="C31726">
        <v>73047</v>
      </c>
      <c r="D31726">
        <v>502064</v>
      </c>
      <c r="E31726" s="31">
        <v>61559</v>
      </c>
      <c r="F31726">
        <v>398</v>
      </c>
      <c r="G31726" s="31">
        <v>11096</v>
      </c>
      <c r="H31726" s="31">
        <v>41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7109375" defaultRowHeight="17.7"/>
  <cols>
    <col min="1" max="1" width="12.1875" style="53" customWidth="1"/>
    <col min="2" max="2" width="13.28515625" style="25" bestFit="1" customWidth="1"/>
    <col min="3" max="3" width="10.7109375" style="25" bestFit="1" customWidth="1"/>
    <col min="4" max="4" width="10.1875" style="25" bestFit="1" customWidth="1"/>
    <col min="5" max="5" width="8.1875" style="25" bestFit="1" customWidth="1"/>
    <col min="6" max="6" width="9.09375" style="25" customWidth="1"/>
    <col min="7" max="7" width="10.90234375" style="25" customWidth="1"/>
    <col min="8" max="8" width="9.80859375" style="25" customWidth="1"/>
    <col min="9" max="9" width="9.1875" style="25" bestFit="1" customWidth="1"/>
    <col min="10" max="10" width="7.28515625" style="25" customWidth="1"/>
    <col min="11" max="11" width="7.1875" style="25" customWidth="1"/>
    <col min="12" max="12" width="5.7109375" style="25" customWidth="1"/>
    <col min="13" max="13" width="10.1875" style="25" customWidth="1"/>
    <col min="14" max="14" width="7.47265625" style="25" customWidth="1"/>
    <col min="15" max="15" width="9" style="25" customWidth="1"/>
    <col min="16" max="16" width="11.37890625" style="25" customWidth="1"/>
    <col min="17" max="17" width="8.7109375" style="25" customWidth="1"/>
    <col min="18" max="16384" width="8.7109375" style="25"/>
  </cols>
  <sheetData>
    <row r="1" spans="1:17">
      <c r="B1" s="118" t="s">
        <v>146</v>
      </c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</row>
    <row r="2" spans="1:17" s="29" customFormat="1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283</v>
      </c>
      <c r="P2" s="29" t="s">
        <v>284</v>
      </c>
      <c r="Q2" s="104" t="s">
        <v>362</v>
      </c>
    </row>
    <row r="3" spans="1:17">
      <c r="A3" s="36">
        <f>DATE($A$8, $B$8, $C$8)</f>
        <v>44583</v>
      </c>
      <c r="B3" s="25" t="s">
        <v>153</v>
      </c>
      <c r="C3" s="25">
        <f>IF(D21="", "", D21)</f>
        <v>2058527</v>
      </c>
      <c r="D3" s="25">
        <f>IF(C21="", "", C21)</f>
        <v>30166117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252786</v>
      </c>
      <c r="I3" s="25" t="str">
        <f t="shared" si="1"/>
        <v/>
      </c>
      <c r="J3" s="25">
        <f t="shared" si="1"/>
        <v>424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1775775</v>
      </c>
      <c r="N3" s="25">
        <f t="shared" si="2"/>
        <v>18470</v>
      </c>
      <c r="O3" s="46">
        <f>N15</f>
        <v>0</v>
      </c>
      <c r="P3" s="48">
        <f>O15</f>
        <v>0</v>
      </c>
      <c r="Q3" s="48">
        <f>P15</f>
        <v>0</v>
      </c>
    </row>
    <row r="4" spans="1:17">
      <c r="A4" s="36">
        <f>DATE($A$8, $B$8, $C$8)</f>
        <v>44583</v>
      </c>
      <c r="B4" s="25" t="s">
        <v>154</v>
      </c>
      <c r="C4" s="25">
        <f>IF(D22="", "", D22)</f>
        <v>8520</v>
      </c>
      <c r="D4" s="25">
        <f>IF(C22="", "", C22)</f>
        <v>1410571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2792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5720</v>
      </c>
      <c r="N4" s="25">
        <f t="shared" si="2"/>
        <v>8</v>
      </c>
      <c r="O4" s="26">
        <v>0</v>
      </c>
      <c r="P4" s="26">
        <v>0</v>
      </c>
      <c r="Q4" s="26">
        <v>0</v>
      </c>
    </row>
    <row r="5" spans="1:17">
      <c r="A5" s="36">
        <f>DATE($A$8, $B$8, $C$8)</f>
        <v>44583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  <c r="Q5" s="26">
        <v>0</v>
      </c>
    </row>
    <row r="7" spans="1:17">
      <c r="A7" s="118" t="s">
        <v>156</v>
      </c>
      <c r="B7" s="118"/>
      <c r="C7" s="118"/>
      <c r="D7" s="118"/>
      <c r="E7" s="118"/>
      <c r="F7" s="118"/>
      <c r="G7" s="118"/>
      <c r="H7" s="118"/>
      <c r="I7" s="118"/>
      <c r="M7" s="47"/>
      <c r="O7" s="26"/>
      <c r="P7" s="26"/>
    </row>
    <row r="8" spans="1:17">
      <c r="A8" s="4">
        <v>2022</v>
      </c>
      <c r="B8" s="4">
        <v>1</v>
      </c>
      <c r="C8" s="4">
        <v>22</v>
      </c>
      <c r="J8" s="54"/>
      <c r="K8" s="54"/>
      <c r="L8" s="54"/>
      <c r="M8" s="54"/>
      <c r="N8" s="54"/>
      <c r="O8" s="54"/>
      <c r="P8" s="54"/>
      <c r="Q8" s="54"/>
    </row>
    <row r="9" spans="1:17" s="95" customFormat="1">
      <c r="A9" s="118" t="s">
        <v>365</v>
      </c>
      <c r="B9" s="118"/>
      <c r="C9" s="118"/>
      <c r="D9" s="118"/>
      <c r="E9" s="118"/>
      <c r="F9" s="118"/>
      <c r="G9" s="118"/>
      <c r="H9" s="118"/>
      <c r="I9" s="118"/>
      <c r="J9" s="54"/>
      <c r="K9" s="54">
        <v>46</v>
      </c>
      <c r="L9" s="54">
        <v>1707034</v>
      </c>
      <c r="M9" s="54"/>
      <c r="N9" s="54"/>
      <c r="O9" s="54"/>
      <c r="P9" s="54"/>
      <c r="Q9" s="54"/>
    </row>
    <row r="10" spans="1:17">
      <c r="C10" s="118" t="s">
        <v>157</v>
      </c>
      <c r="D10" s="118"/>
      <c r="E10" s="118" t="s">
        <v>158</v>
      </c>
      <c r="F10" s="118"/>
      <c r="G10" s="118" t="s">
        <v>159</v>
      </c>
      <c r="H10" s="118" t="s">
        <v>160</v>
      </c>
      <c r="I10" s="118" t="s">
        <v>161</v>
      </c>
      <c r="J10" s="54"/>
      <c r="K10" s="59"/>
      <c r="L10" s="59"/>
      <c r="M10" s="54"/>
      <c r="N10" s="55"/>
      <c r="O10" s="54"/>
      <c r="P10" s="54"/>
      <c r="Q10" s="54"/>
    </row>
    <row r="11" spans="1:17">
      <c r="C11" s="29" t="s">
        <v>162</v>
      </c>
      <c r="D11" s="29" t="s">
        <v>163</v>
      </c>
      <c r="E11" s="29" t="s">
        <v>164</v>
      </c>
      <c r="F11" s="29" t="s">
        <v>165</v>
      </c>
      <c r="G11" s="118"/>
      <c r="H11" s="118"/>
      <c r="I11" s="119"/>
      <c r="J11" s="54"/>
      <c r="K11" s="54"/>
      <c r="L11" s="54"/>
      <c r="M11" s="59"/>
      <c r="N11" s="59"/>
      <c r="O11" s="56"/>
      <c r="P11" s="56"/>
      <c r="Q11" s="54"/>
    </row>
    <row r="12" spans="1:17">
      <c r="B12" s="26" t="s">
        <v>166</v>
      </c>
      <c r="C12" s="45">
        <v>30166117</v>
      </c>
      <c r="D12" s="45">
        <v>2058527</v>
      </c>
      <c r="E12" s="45">
        <v>252786</v>
      </c>
      <c r="F12" s="45">
        <v>424</v>
      </c>
      <c r="G12" s="45">
        <v>1775775</v>
      </c>
      <c r="H12" s="45">
        <v>18470</v>
      </c>
      <c r="I12" s="3"/>
      <c r="J12" s="54"/>
      <c r="K12" s="121" t="s">
        <v>349</v>
      </c>
      <c r="L12" s="121"/>
      <c r="M12" s="59"/>
      <c r="N12" s="57"/>
      <c r="O12" s="57"/>
      <c r="P12" s="58"/>
      <c r="Q12" s="59"/>
    </row>
    <row r="13" spans="1:17">
      <c r="B13" s="26" t="s">
        <v>326</v>
      </c>
      <c r="C13" s="45">
        <v>1410571</v>
      </c>
      <c r="D13" s="45">
        <v>8520</v>
      </c>
      <c r="E13" s="45">
        <v>2792</v>
      </c>
      <c r="F13" s="45">
        <v>0</v>
      </c>
      <c r="G13" s="45">
        <v>5720</v>
      </c>
      <c r="H13" s="45">
        <v>8</v>
      </c>
      <c r="I13" s="3"/>
      <c r="J13" s="54"/>
      <c r="K13" s="96" t="s">
        <v>348</v>
      </c>
      <c r="L13" s="59"/>
      <c r="M13" s="59"/>
      <c r="N13" s="54"/>
      <c r="O13" s="54"/>
      <c r="P13" s="58"/>
      <c r="Q13" s="54"/>
    </row>
    <row r="14" spans="1:17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4"/>
      <c r="K14" s="54"/>
      <c r="L14" s="54"/>
      <c r="M14" s="54"/>
      <c r="N14" s="54"/>
      <c r="O14" s="54"/>
      <c r="P14" s="58"/>
      <c r="Q14" s="54"/>
    </row>
    <row r="15" spans="1:17">
      <c r="B15" s="43" t="s">
        <v>164</v>
      </c>
      <c r="C15" s="44">
        <f t="shared" ref="C15:H15" si="3">SUM(C12:C14)</f>
        <v>31577517</v>
      </c>
      <c r="D15" s="44">
        <f t="shared" si="3"/>
        <v>2067062</v>
      </c>
      <c r="E15" s="44">
        <f t="shared" si="3"/>
        <v>255578</v>
      </c>
      <c r="F15" s="44">
        <f t="shared" si="3"/>
        <v>424</v>
      </c>
      <c r="G15" s="44">
        <f t="shared" si="3"/>
        <v>1781510</v>
      </c>
      <c r="H15" s="44">
        <f t="shared" si="3"/>
        <v>18478</v>
      </c>
      <c r="I15" s="28"/>
      <c r="J15" s="54"/>
      <c r="K15" s="54"/>
      <c r="L15" s="59"/>
      <c r="M15" s="59"/>
      <c r="N15" s="57"/>
      <c r="O15" s="57"/>
      <c r="P15" s="58"/>
      <c r="Q15" s="54"/>
    </row>
    <row r="18" spans="1:16">
      <c r="C18" s="118" t="s">
        <v>157</v>
      </c>
      <c r="D18" s="119"/>
      <c r="E18" s="118" t="s">
        <v>169</v>
      </c>
      <c r="F18" s="119"/>
      <c r="G18" s="119"/>
      <c r="H18" s="118" t="s">
        <v>170</v>
      </c>
      <c r="I18" s="119"/>
      <c r="J18" s="119"/>
      <c r="K18" s="119"/>
      <c r="L18" s="119"/>
      <c r="M18" s="119"/>
      <c r="N18" s="119"/>
      <c r="O18" s="119"/>
      <c r="P18" s="119"/>
    </row>
    <row r="19" spans="1:16">
      <c r="C19" s="119"/>
      <c r="D19" s="119"/>
      <c r="E19" s="119"/>
      <c r="F19" s="119"/>
      <c r="G19" s="119"/>
      <c r="H19" s="118" t="s">
        <v>158</v>
      </c>
      <c r="I19" s="119"/>
      <c r="J19" s="119"/>
      <c r="K19" s="119"/>
      <c r="L19" s="119"/>
      <c r="M19" s="119"/>
      <c r="N19" s="119"/>
      <c r="O19" s="118" t="s">
        <v>159</v>
      </c>
      <c r="P19" s="118" t="s">
        <v>160</v>
      </c>
    </row>
    <row r="20" spans="1:16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19"/>
      <c r="P20" s="119"/>
    </row>
    <row r="21" spans="1:16">
      <c r="B21" s="25" t="s">
        <v>166</v>
      </c>
      <c r="C21" s="27">
        <f t="shared" ref="C21:D23" si="4">C12</f>
        <v>30166117</v>
      </c>
      <c r="D21" s="27">
        <f t="shared" si="4"/>
        <v>2058527</v>
      </c>
      <c r="E21" s="3"/>
      <c r="F21" s="3"/>
      <c r="G21" s="3"/>
      <c r="H21" s="3"/>
      <c r="I21" s="27">
        <f>E12</f>
        <v>252786</v>
      </c>
      <c r="J21" s="3"/>
      <c r="K21" s="27">
        <f>F12</f>
        <v>424</v>
      </c>
      <c r="L21" s="3"/>
      <c r="M21" s="3"/>
      <c r="N21" s="16">
        <f>G21</f>
        <v>0</v>
      </c>
      <c r="O21" s="27">
        <f t="shared" ref="O21:P23" si="5">G12</f>
        <v>1775775</v>
      </c>
      <c r="P21" s="27">
        <f t="shared" si="5"/>
        <v>18470</v>
      </c>
    </row>
    <row r="22" spans="1:16">
      <c r="B22" s="25" t="s">
        <v>167</v>
      </c>
      <c r="C22" s="27">
        <f t="shared" si="4"/>
        <v>1410571</v>
      </c>
      <c r="D22" s="27">
        <f t="shared" si="4"/>
        <v>8520</v>
      </c>
      <c r="E22" s="3"/>
      <c r="F22" s="3"/>
      <c r="G22" s="3"/>
      <c r="H22" s="3"/>
      <c r="I22" s="27">
        <f>E13</f>
        <v>2792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5720</v>
      </c>
      <c r="P22" s="27">
        <f t="shared" si="5"/>
        <v>8</v>
      </c>
    </row>
    <row r="23" spans="1:16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>
      <c r="B24" s="25" t="s">
        <v>164</v>
      </c>
      <c r="C24" s="25">
        <f t="shared" ref="C24:P24" si="6">SUM(C21:C23)</f>
        <v>31577517</v>
      </c>
      <c r="D24" s="25">
        <f t="shared" si="6"/>
        <v>2067062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255578</v>
      </c>
      <c r="J24" s="25">
        <f t="shared" si="6"/>
        <v>0</v>
      </c>
      <c r="K24" s="25">
        <f t="shared" si="6"/>
        <v>424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1781510</v>
      </c>
      <c r="P24" s="25">
        <f t="shared" si="6"/>
        <v>18478</v>
      </c>
    </row>
    <row r="26" spans="1:16">
      <c r="F26" s="118" t="s">
        <v>277</v>
      </c>
      <c r="G26" s="119"/>
      <c r="H26" s="119"/>
      <c r="I26" s="119"/>
      <c r="J26" s="119"/>
      <c r="K26" s="119"/>
    </row>
    <row r="27" spans="1:16">
      <c r="E27" s="25" t="s">
        <v>290</v>
      </c>
      <c r="F27" s="120" t="s">
        <v>279</v>
      </c>
      <c r="G27" s="120"/>
      <c r="H27" s="120"/>
      <c r="I27" s="120"/>
      <c r="J27" s="120"/>
      <c r="K27" s="120"/>
      <c r="L27" s="120"/>
    </row>
    <row r="29" spans="1:16">
      <c r="F29" s="118" t="s">
        <v>285</v>
      </c>
      <c r="G29" s="118"/>
      <c r="H29" s="118"/>
      <c r="I29" s="118"/>
      <c r="J29" s="118"/>
      <c r="K29" s="118"/>
      <c r="L29" s="118"/>
    </row>
    <row r="30" spans="1:16">
      <c r="F30" s="120" t="s">
        <v>280</v>
      </c>
      <c r="G30" s="120"/>
      <c r="H30" s="120"/>
      <c r="I30" s="120"/>
      <c r="J30" s="120"/>
      <c r="K30" s="120"/>
      <c r="L30" s="120"/>
      <c r="M30" s="120"/>
      <c r="N30" s="120"/>
    </row>
    <row r="31" spans="1:16" s="51" customFormat="1">
      <c r="A31" s="53"/>
      <c r="F31" s="50"/>
      <c r="G31" s="50"/>
      <c r="H31" s="50"/>
      <c r="I31" s="50"/>
      <c r="J31" s="50"/>
      <c r="K31" s="50"/>
      <c r="L31" s="50"/>
      <c r="M31" s="50"/>
      <c r="N31" s="50"/>
    </row>
    <row r="32" spans="1:16" ht="18.45" customHeight="1">
      <c r="G32" s="118" t="s">
        <v>292</v>
      </c>
      <c r="H32" s="118"/>
      <c r="I32" s="118"/>
      <c r="J32" s="118"/>
      <c r="K32" s="118"/>
      <c r="L32" s="118"/>
    </row>
    <row r="33" spans="6:14">
      <c r="F33" s="118" t="s">
        <v>287</v>
      </c>
      <c r="G33" s="118"/>
      <c r="H33" s="118"/>
      <c r="I33" s="118"/>
      <c r="J33" s="118"/>
      <c r="K33" s="118"/>
      <c r="L33" s="118"/>
      <c r="M33" s="118"/>
      <c r="N33" s="118"/>
    </row>
  </sheetData>
  <mergeCells count="21">
    <mergeCell ref="F33:N33"/>
    <mergeCell ref="G32:L32"/>
    <mergeCell ref="F30:N30"/>
    <mergeCell ref="C10:D10"/>
    <mergeCell ref="F29:L29"/>
    <mergeCell ref="F27:L27"/>
    <mergeCell ref="F26:K26"/>
    <mergeCell ref="K12:L12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I54"/>
    </sheetView>
  </sheetViews>
  <sheetFormatPr defaultColWidth="8.7109375" defaultRowHeight="12.6"/>
  <cols>
    <col min="1" max="1" width="8.7109375" style="14" customWidth="1"/>
    <col min="2" max="2" width="7.7109375" style="30" customWidth="1"/>
    <col min="3" max="3" width="7.7109375" style="105" customWidth="1"/>
    <col min="4" max="4" width="7.6640625" style="30" customWidth="1"/>
    <col min="5" max="5" width="9.7109375" style="30" customWidth="1"/>
    <col min="6" max="6" width="8.7109375" style="30" customWidth="1"/>
    <col min="7" max="7" width="12.6171875" style="30" customWidth="1"/>
    <col min="8" max="16384" width="8.7109375" style="30"/>
  </cols>
  <sheetData>
    <row r="1" spans="1:9" ht="13.2" customHeight="1">
      <c r="B1" s="136" t="s">
        <v>363</v>
      </c>
      <c r="C1" s="136"/>
      <c r="D1" s="136"/>
      <c r="E1" s="136"/>
      <c r="F1" s="136"/>
      <c r="G1" s="136"/>
      <c r="H1" s="136"/>
      <c r="I1" s="136"/>
    </row>
    <row r="2" spans="1:9" ht="28.5" customHeight="1">
      <c r="B2" s="136"/>
      <c r="C2" s="136"/>
      <c r="D2" s="136"/>
      <c r="E2" s="136"/>
      <c r="F2" s="136"/>
      <c r="G2" s="136"/>
      <c r="H2" s="136"/>
      <c r="I2" s="136"/>
    </row>
    <row r="3" spans="1:9" ht="10.050000000000001" customHeight="1">
      <c r="B3" s="23"/>
      <c r="C3" s="23"/>
      <c r="D3" s="17"/>
      <c r="E3" s="18"/>
      <c r="F3" s="18"/>
      <c r="G3" s="19"/>
    </row>
    <row r="4" spans="1:9" ht="17.25" customHeight="1">
      <c r="B4" s="137" t="s">
        <v>180</v>
      </c>
      <c r="C4" s="130" t="s">
        <v>350</v>
      </c>
      <c r="D4" s="131"/>
      <c r="E4" s="134" t="s">
        <v>351</v>
      </c>
      <c r="F4" s="141" t="s">
        <v>354</v>
      </c>
      <c r="G4" s="142"/>
      <c r="H4" s="139" t="s">
        <v>355</v>
      </c>
      <c r="I4" s="139" t="s">
        <v>352</v>
      </c>
    </row>
    <row r="5" spans="1:9" ht="13.2" customHeight="1">
      <c r="B5" s="138"/>
      <c r="C5" s="132"/>
      <c r="D5" s="133"/>
      <c r="E5" s="135"/>
      <c r="F5" s="101" t="s">
        <v>356</v>
      </c>
      <c r="G5" s="98" t="s">
        <v>353</v>
      </c>
      <c r="H5" s="140"/>
      <c r="I5" s="140"/>
    </row>
    <row r="6" spans="1:9" ht="12" customHeight="1">
      <c r="A6" s="15" t="s">
        <v>181</v>
      </c>
      <c r="B6" s="20" t="s">
        <v>228</v>
      </c>
      <c r="C6" s="124">
        <v>70221</v>
      </c>
      <c r="D6" s="125"/>
      <c r="E6" s="99">
        <v>1351773</v>
      </c>
      <c r="F6" s="99">
        <v>6286</v>
      </c>
      <c r="G6" s="100">
        <v>0</v>
      </c>
      <c r="H6" s="99">
        <v>61043</v>
      </c>
      <c r="I6" s="99">
        <v>1479</v>
      </c>
    </row>
    <row r="7" spans="1:9" ht="12" customHeight="1">
      <c r="A7" s="15" t="s">
        <v>182</v>
      </c>
      <c r="B7" s="21" t="s">
        <v>229</v>
      </c>
      <c r="C7" s="124">
        <v>7412</v>
      </c>
      <c r="D7" s="125"/>
      <c r="E7" s="99">
        <v>115054</v>
      </c>
      <c r="F7" s="99">
        <v>1394</v>
      </c>
      <c r="G7" s="100">
        <v>0</v>
      </c>
      <c r="H7" s="99">
        <v>5979</v>
      </c>
      <c r="I7" s="100">
        <v>39</v>
      </c>
    </row>
    <row r="8" spans="1:9" ht="12" customHeight="1">
      <c r="A8" s="15" t="s">
        <v>183</v>
      </c>
      <c r="B8" s="21" t="s">
        <v>230</v>
      </c>
      <c r="C8" s="124">
        <v>3717</v>
      </c>
      <c r="D8" s="125"/>
      <c r="E8" s="99">
        <v>142731</v>
      </c>
      <c r="F8" s="100">
        <v>174</v>
      </c>
      <c r="G8" s="100">
        <v>0</v>
      </c>
      <c r="H8" s="99">
        <v>3490</v>
      </c>
      <c r="I8" s="100">
        <v>53</v>
      </c>
    </row>
    <row r="9" spans="1:9" ht="12" customHeight="1">
      <c r="A9" s="15" t="s">
        <v>184</v>
      </c>
      <c r="B9" s="21" t="s">
        <v>231</v>
      </c>
      <c r="C9" s="124">
        <v>17552</v>
      </c>
      <c r="D9" s="125"/>
      <c r="E9" s="99">
        <v>282137</v>
      </c>
      <c r="F9" s="100">
        <v>846</v>
      </c>
      <c r="G9" s="100">
        <v>2</v>
      </c>
      <c r="H9" s="99">
        <v>16372</v>
      </c>
      <c r="I9" s="100">
        <v>118</v>
      </c>
    </row>
    <row r="10" spans="1:9" ht="12" customHeight="1">
      <c r="A10" s="15" t="s">
        <v>185</v>
      </c>
      <c r="B10" s="21" t="s">
        <v>232</v>
      </c>
      <c r="C10" s="124">
        <v>2311</v>
      </c>
      <c r="D10" s="125"/>
      <c r="E10" s="99">
        <v>29915</v>
      </c>
      <c r="F10" s="100">
        <v>308</v>
      </c>
      <c r="G10" s="100">
        <v>0</v>
      </c>
      <c r="H10" s="99">
        <v>1976</v>
      </c>
      <c r="I10" s="100">
        <v>27</v>
      </c>
    </row>
    <row r="11" spans="1:9" ht="12" customHeight="1">
      <c r="A11" s="15" t="s">
        <v>186</v>
      </c>
      <c r="B11" s="21" t="s">
        <v>233</v>
      </c>
      <c r="C11" s="124">
        <v>4110</v>
      </c>
      <c r="D11" s="125"/>
      <c r="E11" s="99">
        <v>122817</v>
      </c>
      <c r="F11" s="100">
        <v>401</v>
      </c>
      <c r="G11" s="100">
        <v>0</v>
      </c>
      <c r="H11" s="99">
        <v>3653</v>
      </c>
      <c r="I11" s="100">
        <v>56</v>
      </c>
    </row>
    <row r="12" spans="1:9" ht="12" customHeight="1">
      <c r="A12" s="15" t="s">
        <v>187</v>
      </c>
      <c r="B12" s="21" t="s">
        <v>234</v>
      </c>
      <c r="C12" s="124">
        <v>10249</v>
      </c>
      <c r="D12" s="125"/>
      <c r="E12" s="99">
        <v>495722</v>
      </c>
      <c r="F12" s="100">
        <v>533</v>
      </c>
      <c r="G12" s="100">
        <v>1</v>
      </c>
      <c r="H12" s="99">
        <v>9540</v>
      </c>
      <c r="I12" s="100">
        <v>176</v>
      </c>
    </row>
    <row r="13" spans="1:9" ht="12" customHeight="1">
      <c r="A13" s="15" t="s">
        <v>188</v>
      </c>
      <c r="B13" s="21" t="s">
        <v>235</v>
      </c>
      <c r="C13" s="124">
        <v>27979</v>
      </c>
      <c r="D13" s="125"/>
      <c r="E13" s="99">
        <v>41263</v>
      </c>
      <c r="F13" s="99">
        <v>2647</v>
      </c>
      <c r="G13" s="100">
        <v>2</v>
      </c>
      <c r="H13" s="99">
        <v>25112</v>
      </c>
      <c r="I13" s="100">
        <v>220</v>
      </c>
    </row>
    <row r="14" spans="1:9" ht="12" customHeight="1">
      <c r="A14" s="15" t="s">
        <v>189</v>
      </c>
      <c r="B14" s="21" t="s">
        <v>236</v>
      </c>
      <c r="C14" s="124">
        <v>18599</v>
      </c>
      <c r="D14" s="125"/>
      <c r="E14" s="99">
        <v>553134</v>
      </c>
      <c r="F14" s="99">
        <v>2305</v>
      </c>
      <c r="G14" s="100">
        <v>0</v>
      </c>
      <c r="H14" s="99">
        <v>16174</v>
      </c>
      <c r="I14" s="100">
        <v>120</v>
      </c>
    </row>
    <row r="15" spans="1:9" ht="12" customHeight="1">
      <c r="A15" s="15" t="s">
        <v>190</v>
      </c>
      <c r="B15" s="21" t="s">
        <v>237</v>
      </c>
      <c r="C15" s="124">
        <v>21532</v>
      </c>
      <c r="D15" s="125"/>
      <c r="E15" s="99">
        <v>389546</v>
      </c>
      <c r="F15" s="99">
        <v>3232</v>
      </c>
      <c r="G15" s="100">
        <v>3</v>
      </c>
      <c r="H15" s="99">
        <v>18117</v>
      </c>
      <c r="I15" s="100">
        <v>183</v>
      </c>
    </row>
    <row r="16" spans="1:9" ht="12" customHeight="1">
      <c r="A16" s="15" t="s">
        <v>191</v>
      </c>
      <c r="B16" s="21" t="s">
        <v>238</v>
      </c>
      <c r="C16" s="128">
        <v>132716</v>
      </c>
      <c r="D16" s="129"/>
      <c r="E16" s="99">
        <v>1771710</v>
      </c>
      <c r="F16" s="99">
        <v>13739</v>
      </c>
      <c r="G16" s="100">
        <v>7</v>
      </c>
      <c r="H16" s="99">
        <v>117916</v>
      </c>
      <c r="I16" s="99">
        <v>1061</v>
      </c>
    </row>
    <row r="17" spans="1:9" ht="12" customHeight="1">
      <c r="A17" s="15" t="s">
        <v>192</v>
      </c>
      <c r="B17" s="21" t="s">
        <v>239</v>
      </c>
      <c r="C17" s="128">
        <v>114126</v>
      </c>
      <c r="D17" s="129"/>
      <c r="E17" s="99">
        <v>1321448</v>
      </c>
      <c r="F17" s="99">
        <v>8710</v>
      </c>
      <c r="G17" s="100">
        <v>1</v>
      </c>
      <c r="H17" s="99">
        <v>102172</v>
      </c>
      <c r="I17" s="99">
        <v>1030</v>
      </c>
    </row>
    <row r="18" spans="1:9" ht="12" customHeight="1">
      <c r="A18" s="15" t="s">
        <v>193</v>
      </c>
      <c r="B18" s="21" t="s">
        <v>240</v>
      </c>
      <c r="C18" s="128">
        <v>442452</v>
      </c>
      <c r="D18" s="129"/>
      <c r="E18" s="99">
        <v>4482909</v>
      </c>
      <c r="F18" s="99">
        <v>48039</v>
      </c>
      <c r="G18" s="100">
        <v>11</v>
      </c>
      <c r="H18" s="99">
        <v>391232</v>
      </c>
      <c r="I18" s="99">
        <v>3181</v>
      </c>
    </row>
    <row r="19" spans="1:9" ht="12" customHeight="1">
      <c r="A19" s="15" t="s">
        <v>194</v>
      </c>
      <c r="B19" s="20" t="s">
        <v>241</v>
      </c>
      <c r="C19" s="128">
        <v>190880</v>
      </c>
      <c r="D19" s="129"/>
      <c r="E19" s="99">
        <v>1980612</v>
      </c>
      <c r="F19" s="99">
        <v>16936</v>
      </c>
      <c r="G19" s="100">
        <v>10</v>
      </c>
      <c r="H19" s="99">
        <v>172620</v>
      </c>
      <c r="I19" s="99">
        <v>1324</v>
      </c>
    </row>
    <row r="20" spans="1:9" ht="12" customHeight="1">
      <c r="A20" s="15" t="s">
        <v>195</v>
      </c>
      <c r="B20" s="21" t="s">
        <v>242</v>
      </c>
      <c r="C20" s="124">
        <v>11673</v>
      </c>
      <c r="D20" s="125"/>
      <c r="E20" s="99">
        <v>369141</v>
      </c>
      <c r="F20" s="99">
        <v>2759</v>
      </c>
      <c r="G20" s="100">
        <v>0</v>
      </c>
      <c r="H20" s="99">
        <v>8851</v>
      </c>
      <c r="I20" s="100">
        <v>63</v>
      </c>
    </row>
    <row r="21" spans="1:9" ht="12" customHeight="1">
      <c r="A21" s="15" t="s">
        <v>196</v>
      </c>
      <c r="B21" s="21" t="s">
        <v>243</v>
      </c>
      <c r="C21" s="124">
        <v>5332</v>
      </c>
      <c r="D21" s="125"/>
      <c r="E21" s="99">
        <v>141559</v>
      </c>
      <c r="F21" s="100">
        <v>338</v>
      </c>
      <c r="G21" s="100">
        <v>0</v>
      </c>
      <c r="H21" s="99">
        <v>4942</v>
      </c>
      <c r="I21" s="100">
        <v>52</v>
      </c>
    </row>
    <row r="22" spans="1:9" ht="12" customHeight="1">
      <c r="A22" s="15" t="s">
        <v>197</v>
      </c>
      <c r="B22" s="21" t="s">
        <v>244</v>
      </c>
      <c r="C22" s="124">
        <v>9231</v>
      </c>
      <c r="D22" s="125"/>
      <c r="E22" s="99">
        <v>227997</v>
      </c>
      <c r="F22" s="99">
        <v>1073</v>
      </c>
      <c r="G22" s="100">
        <v>0</v>
      </c>
      <c r="H22" s="99">
        <v>7997</v>
      </c>
      <c r="I22" s="100">
        <v>140</v>
      </c>
    </row>
    <row r="23" spans="1:9" ht="12" customHeight="1">
      <c r="A23" s="15" t="s">
        <v>198</v>
      </c>
      <c r="B23" s="21" t="s">
        <v>245</v>
      </c>
      <c r="C23" s="124">
        <v>4003</v>
      </c>
      <c r="D23" s="125"/>
      <c r="E23" s="99">
        <v>142298</v>
      </c>
      <c r="F23" s="100">
        <v>518</v>
      </c>
      <c r="G23" s="100">
        <v>0</v>
      </c>
      <c r="H23" s="99">
        <v>3447</v>
      </c>
      <c r="I23" s="100">
        <v>38</v>
      </c>
    </row>
    <row r="24" spans="1:9" ht="12" customHeight="1">
      <c r="A24" s="15" t="s">
        <v>199</v>
      </c>
      <c r="B24" s="21" t="s">
        <v>246</v>
      </c>
      <c r="C24" s="124">
        <v>6314</v>
      </c>
      <c r="D24" s="125"/>
      <c r="E24" s="99">
        <v>151221</v>
      </c>
      <c r="F24" s="100">
        <v>938</v>
      </c>
      <c r="G24" s="100">
        <v>0</v>
      </c>
      <c r="H24" s="99">
        <v>5351</v>
      </c>
      <c r="I24" s="100">
        <v>29</v>
      </c>
    </row>
    <row r="25" spans="1:9" ht="12" customHeight="1">
      <c r="A25" s="15" t="s">
        <v>200</v>
      </c>
      <c r="B25" s="21" t="s">
        <v>247</v>
      </c>
      <c r="C25" s="124">
        <v>12422</v>
      </c>
      <c r="D25" s="125"/>
      <c r="E25" s="99">
        <v>407989</v>
      </c>
      <c r="F25" s="99">
        <v>1811</v>
      </c>
      <c r="G25" s="100">
        <v>1</v>
      </c>
      <c r="H25" s="99">
        <v>9935</v>
      </c>
      <c r="I25" s="100">
        <v>97</v>
      </c>
    </row>
    <row r="26" spans="1:9" ht="12" customHeight="1">
      <c r="A26" s="15" t="s">
        <v>201</v>
      </c>
      <c r="B26" s="21" t="s">
        <v>248</v>
      </c>
      <c r="C26" s="124">
        <v>22747</v>
      </c>
      <c r="D26" s="125"/>
      <c r="E26" s="99">
        <v>515619</v>
      </c>
      <c r="F26" s="99">
        <v>2372</v>
      </c>
      <c r="G26" s="100">
        <v>0</v>
      </c>
      <c r="H26" s="99">
        <v>19566</v>
      </c>
      <c r="I26" s="100">
        <v>220</v>
      </c>
    </row>
    <row r="27" spans="1:9" ht="12" customHeight="1">
      <c r="A27" s="15" t="s">
        <v>202</v>
      </c>
      <c r="B27" s="21" t="s">
        <v>249</v>
      </c>
      <c r="C27" s="124">
        <v>33253</v>
      </c>
      <c r="D27" s="125"/>
      <c r="E27" s="99">
        <v>790569</v>
      </c>
      <c r="F27" s="99">
        <v>6015</v>
      </c>
      <c r="G27" s="100">
        <v>1</v>
      </c>
      <c r="H27" s="99">
        <v>26265</v>
      </c>
      <c r="I27" s="100">
        <v>210</v>
      </c>
    </row>
    <row r="28" spans="1:9" ht="12" customHeight="1">
      <c r="A28" s="15" t="s">
        <v>203</v>
      </c>
      <c r="B28" s="21" t="s">
        <v>250</v>
      </c>
      <c r="C28" s="128">
        <v>123164</v>
      </c>
      <c r="D28" s="129"/>
      <c r="E28" s="99">
        <v>1591810</v>
      </c>
      <c r="F28" s="99">
        <v>13985</v>
      </c>
      <c r="G28" s="100">
        <v>2</v>
      </c>
      <c r="H28" s="99">
        <v>108013</v>
      </c>
      <c r="I28" s="99">
        <v>1166</v>
      </c>
    </row>
    <row r="29" spans="1:9" ht="12" customHeight="1">
      <c r="A29" s="15" t="s">
        <v>204</v>
      </c>
      <c r="B29" s="21" t="s">
        <v>251</v>
      </c>
      <c r="C29" s="124">
        <v>17278</v>
      </c>
      <c r="D29" s="125"/>
      <c r="E29" s="99">
        <v>288826</v>
      </c>
      <c r="F29" s="99">
        <v>2102</v>
      </c>
      <c r="G29" s="100">
        <v>0</v>
      </c>
      <c r="H29" s="99">
        <v>15381</v>
      </c>
      <c r="I29" s="100">
        <v>166</v>
      </c>
    </row>
    <row r="30" spans="1:9" ht="12" customHeight="1">
      <c r="A30" s="15" t="s">
        <v>205</v>
      </c>
      <c r="B30" s="21" t="s">
        <v>252</v>
      </c>
      <c r="C30" s="124">
        <v>16295</v>
      </c>
      <c r="D30" s="125"/>
      <c r="E30" s="99">
        <v>318706</v>
      </c>
      <c r="F30" s="99">
        <v>3001</v>
      </c>
      <c r="G30" s="100">
        <v>0</v>
      </c>
      <c r="H30" s="99">
        <v>13189</v>
      </c>
      <c r="I30" s="100">
        <v>105</v>
      </c>
    </row>
    <row r="31" spans="1:9" ht="12" customHeight="1">
      <c r="A31" s="15" t="s">
        <v>206</v>
      </c>
      <c r="B31" s="21" t="s">
        <v>253</v>
      </c>
      <c r="C31" s="124">
        <v>46074</v>
      </c>
      <c r="D31" s="125"/>
      <c r="E31" s="99">
        <v>515038</v>
      </c>
      <c r="F31" s="99">
        <v>6537</v>
      </c>
      <c r="G31" s="100">
        <v>51</v>
      </c>
      <c r="H31" s="99">
        <v>37778</v>
      </c>
      <c r="I31" s="100">
        <v>292</v>
      </c>
    </row>
    <row r="32" spans="1:9" ht="12" customHeight="1">
      <c r="A32" s="15" t="s">
        <v>207</v>
      </c>
      <c r="B32" s="21" t="s">
        <v>254</v>
      </c>
      <c r="C32" s="128">
        <v>249091</v>
      </c>
      <c r="D32" s="129"/>
      <c r="E32" s="99">
        <v>4559074</v>
      </c>
      <c r="F32" s="99">
        <v>37988</v>
      </c>
      <c r="G32" s="100">
        <v>260</v>
      </c>
      <c r="H32" s="99">
        <v>208028</v>
      </c>
      <c r="I32" s="99">
        <v>3075</v>
      </c>
    </row>
    <row r="33" spans="1:9" ht="12" customHeight="1">
      <c r="A33" s="15" t="s">
        <v>208</v>
      </c>
      <c r="B33" s="21" t="s">
        <v>255</v>
      </c>
      <c r="C33" s="124">
        <v>92171</v>
      </c>
      <c r="D33" s="125"/>
      <c r="E33" s="99">
        <v>931601</v>
      </c>
      <c r="F33" s="99">
        <v>10438</v>
      </c>
      <c r="G33" s="100">
        <v>2</v>
      </c>
      <c r="H33" s="99">
        <v>80331</v>
      </c>
      <c r="I33" s="99">
        <v>1402</v>
      </c>
    </row>
    <row r="34" spans="1:9" ht="12" customHeight="1">
      <c r="A34" s="15" t="s">
        <v>209</v>
      </c>
      <c r="B34" s="21" t="s">
        <v>256</v>
      </c>
      <c r="C34" s="124">
        <v>19278</v>
      </c>
      <c r="D34" s="125"/>
      <c r="E34" s="99">
        <v>313843</v>
      </c>
      <c r="F34" s="99">
        <v>2573</v>
      </c>
      <c r="G34" s="100">
        <v>5</v>
      </c>
      <c r="H34" s="99">
        <v>16553</v>
      </c>
      <c r="I34" s="100">
        <v>152</v>
      </c>
    </row>
    <row r="35" spans="1:9" ht="12" customHeight="1">
      <c r="A35" s="15" t="s">
        <v>210</v>
      </c>
      <c r="B35" s="20" t="s">
        <v>257</v>
      </c>
      <c r="C35" s="124">
        <v>7202</v>
      </c>
      <c r="D35" s="125"/>
      <c r="E35" s="99">
        <v>77231</v>
      </c>
      <c r="F35" s="99">
        <v>1449</v>
      </c>
      <c r="G35" s="100">
        <v>6</v>
      </c>
      <c r="H35" s="99">
        <v>5573</v>
      </c>
      <c r="I35" s="100">
        <v>62</v>
      </c>
    </row>
    <row r="36" spans="1:9" ht="12" customHeight="1">
      <c r="A36" s="15" t="s">
        <v>211</v>
      </c>
      <c r="B36" s="21" t="s">
        <v>258</v>
      </c>
      <c r="C36" s="124">
        <v>2233</v>
      </c>
      <c r="D36" s="125"/>
      <c r="E36" s="99">
        <v>189758</v>
      </c>
      <c r="F36" s="100">
        <v>441</v>
      </c>
      <c r="G36" s="100">
        <v>0</v>
      </c>
      <c r="H36" s="99">
        <v>1757</v>
      </c>
      <c r="I36" s="100">
        <v>5</v>
      </c>
    </row>
    <row r="37" spans="1:9" ht="12" customHeight="1">
      <c r="A37" s="15" t="s">
        <v>212</v>
      </c>
      <c r="B37" s="21" t="s">
        <v>259</v>
      </c>
      <c r="C37" s="124">
        <v>3141</v>
      </c>
      <c r="D37" s="125"/>
      <c r="E37" s="99">
        <v>75360</v>
      </c>
      <c r="F37" s="99">
        <v>1115</v>
      </c>
      <c r="G37" s="100">
        <v>1</v>
      </c>
      <c r="H37" s="99">
        <v>2021</v>
      </c>
      <c r="I37" s="100">
        <v>5</v>
      </c>
    </row>
    <row r="38" spans="1:9" ht="12" customHeight="1">
      <c r="A38" s="15" t="s">
        <v>213</v>
      </c>
      <c r="B38" s="21" t="s">
        <v>260</v>
      </c>
      <c r="C38" s="124">
        <v>18860</v>
      </c>
      <c r="D38" s="125"/>
      <c r="E38" s="99">
        <v>343602</v>
      </c>
      <c r="F38" s="99">
        <v>1689</v>
      </c>
      <c r="G38" s="100">
        <v>0</v>
      </c>
      <c r="H38" s="99">
        <v>15815</v>
      </c>
      <c r="I38" s="100">
        <v>136</v>
      </c>
    </row>
    <row r="39" spans="1:9" ht="12" customHeight="1">
      <c r="A39" s="15" t="s">
        <v>214</v>
      </c>
      <c r="B39" s="21" t="s">
        <v>261</v>
      </c>
      <c r="C39" s="124">
        <v>35139</v>
      </c>
      <c r="D39" s="125"/>
      <c r="E39" s="99">
        <v>1118084</v>
      </c>
      <c r="F39" s="99">
        <v>11210</v>
      </c>
      <c r="G39" s="100">
        <v>6</v>
      </c>
      <c r="H39" s="99">
        <v>23717</v>
      </c>
      <c r="I39" s="100">
        <v>212</v>
      </c>
    </row>
    <row r="40" spans="1:9" ht="12" customHeight="1">
      <c r="A40" s="15" t="s">
        <v>215</v>
      </c>
      <c r="B40" s="21" t="s">
        <v>262</v>
      </c>
      <c r="C40" s="124">
        <v>9555</v>
      </c>
      <c r="D40" s="125"/>
      <c r="E40" s="99">
        <v>256718</v>
      </c>
      <c r="F40" s="99">
        <v>2436</v>
      </c>
      <c r="G40" s="100">
        <v>1</v>
      </c>
      <c r="H40" s="99">
        <v>7025</v>
      </c>
      <c r="I40" s="100">
        <v>94</v>
      </c>
    </row>
    <row r="41" spans="1:9" ht="12" customHeight="1">
      <c r="A41" s="15" t="s">
        <v>216</v>
      </c>
      <c r="B41" s="21" t="s">
        <v>263</v>
      </c>
      <c r="C41" s="124">
        <v>3702</v>
      </c>
      <c r="D41" s="125"/>
      <c r="E41" s="99">
        <v>124819</v>
      </c>
      <c r="F41" s="100">
        <v>337</v>
      </c>
      <c r="G41" s="100">
        <v>0</v>
      </c>
      <c r="H41" s="99">
        <v>3305</v>
      </c>
      <c r="I41" s="100">
        <v>66</v>
      </c>
    </row>
    <row r="42" spans="1:9" ht="12" customHeight="1">
      <c r="A42" s="15" t="s">
        <v>217</v>
      </c>
      <c r="B42" s="21" t="s">
        <v>264</v>
      </c>
      <c r="C42" s="124">
        <v>5792</v>
      </c>
      <c r="D42" s="125"/>
      <c r="E42" s="99">
        <v>157319</v>
      </c>
      <c r="F42" s="100">
        <v>922</v>
      </c>
      <c r="G42" s="100">
        <v>0</v>
      </c>
      <c r="H42" s="99">
        <v>4832</v>
      </c>
      <c r="I42" s="100">
        <v>38</v>
      </c>
    </row>
    <row r="43" spans="1:9" ht="12" customHeight="1">
      <c r="A43" s="15" t="s">
        <v>218</v>
      </c>
      <c r="B43" s="21" t="s">
        <v>265</v>
      </c>
      <c r="C43" s="124">
        <v>7596</v>
      </c>
      <c r="D43" s="125"/>
      <c r="E43" s="99">
        <v>189570</v>
      </c>
      <c r="F43" s="99">
        <v>1842</v>
      </c>
      <c r="G43" s="100">
        <v>3</v>
      </c>
      <c r="H43" s="99">
        <v>5672</v>
      </c>
      <c r="I43" s="100">
        <v>82</v>
      </c>
    </row>
    <row r="44" spans="1:9" ht="12" customHeight="1">
      <c r="A44" s="15" t="s">
        <v>219</v>
      </c>
      <c r="B44" s="21" t="s">
        <v>266</v>
      </c>
      <c r="C44" s="124">
        <v>4660</v>
      </c>
      <c r="D44" s="125"/>
      <c r="E44" s="99">
        <v>120288</v>
      </c>
      <c r="F44" s="100">
        <v>419</v>
      </c>
      <c r="G44" s="100">
        <v>4</v>
      </c>
      <c r="H44" s="99">
        <v>4208</v>
      </c>
      <c r="I44" s="100">
        <v>33</v>
      </c>
    </row>
    <row r="45" spans="1:9" ht="12" customHeight="1">
      <c r="A45" s="15" t="s">
        <v>220</v>
      </c>
      <c r="B45" s="21" t="s">
        <v>267</v>
      </c>
      <c r="C45" s="124">
        <v>89581</v>
      </c>
      <c r="D45" s="125"/>
      <c r="E45" s="99">
        <v>1560594</v>
      </c>
      <c r="F45" s="99">
        <v>11089</v>
      </c>
      <c r="G45" s="100">
        <v>1</v>
      </c>
      <c r="H45" s="99">
        <v>75196</v>
      </c>
      <c r="I45" s="100">
        <v>629</v>
      </c>
    </row>
    <row r="46" spans="1:9" ht="12" customHeight="1">
      <c r="A46" s="15" t="s">
        <v>221</v>
      </c>
      <c r="B46" s="21" t="s">
        <v>268</v>
      </c>
      <c r="C46" s="124">
        <v>7669</v>
      </c>
      <c r="D46" s="125"/>
      <c r="E46" s="99">
        <v>135842</v>
      </c>
      <c r="F46" s="99">
        <v>1148</v>
      </c>
      <c r="G46" s="100">
        <v>0</v>
      </c>
      <c r="H46" s="99">
        <v>6197</v>
      </c>
      <c r="I46" s="100">
        <v>32</v>
      </c>
    </row>
    <row r="47" spans="1:9" ht="12" customHeight="1">
      <c r="A47" s="15" t="s">
        <v>222</v>
      </c>
      <c r="B47" s="21" t="s">
        <v>269</v>
      </c>
      <c r="C47" s="124">
        <v>8986</v>
      </c>
      <c r="D47" s="125"/>
      <c r="E47" s="99">
        <v>220310</v>
      </c>
      <c r="F47" s="99">
        <v>2576</v>
      </c>
      <c r="G47" s="100">
        <v>0</v>
      </c>
      <c r="H47" s="99">
        <v>6348</v>
      </c>
      <c r="I47" s="100">
        <v>74</v>
      </c>
    </row>
    <row r="48" spans="1:9" ht="12" customHeight="1">
      <c r="A48" s="15" t="s">
        <v>223</v>
      </c>
      <c r="B48" s="21" t="s">
        <v>270</v>
      </c>
      <c r="C48" s="124">
        <v>19496</v>
      </c>
      <c r="D48" s="125"/>
      <c r="E48" s="99">
        <v>138511</v>
      </c>
      <c r="F48" s="99">
        <v>2456</v>
      </c>
      <c r="G48" s="100">
        <v>2</v>
      </c>
      <c r="H48" s="99">
        <v>16901</v>
      </c>
      <c r="I48" s="100">
        <v>139</v>
      </c>
    </row>
    <row r="49" spans="1:9" ht="12" customHeight="1">
      <c r="A49" s="15" t="s">
        <v>224</v>
      </c>
      <c r="B49" s="21" t="s">
        <v>271</v>
      </c>
      <c r="C49" s="124">
        <v>9951</v>
      </c>
      <c r="D49" s="125"/>
      <c r="E49" s="99">
        <v>334008</v>
      </c>
      <c r="F49" s="99">
        <v>1470</v>
      </c>
      <c r="G49" s="100">
        <v>0</v>
      </c>
      <c r="H49" s="99">
        <v>8397</v>
      </c>
      <c r="I49" s="100">
        <v>84</v>
      </c>
    </row>
    <row r="50" spans="1:9" ht="12" customHeight="1">
      <c r="A50" s="15" t="s">
        <v>225</v>
      </c>
      <c r="B50" s="21" t="s">
        <v>272</v>
      </c>
      <c r="C50" s="124">
        <v>7899</v>
      </c>
      <c r="D50" s="125"/>
      <c r="E50" s="99">
        <v>81296</v>
      </c>
      <c r="F50" s="99">
        <v>1646</v>
      </c>
      <c r="G50" s="100">
        <v>0</v>
      </c>
      <c r="H50" s="99">
        <v>6194</v>
      </c>
      <c r="I50" s="100">
        <v>41</v>
      </c>
    </row>
    <row r="51" spans="1:9" ht="12" customHeight="1">
      <c r="A51" s="15" t="s">
        <v>226</v>
      </c>
      <c r="B51" s="20" t="s">
        <v>273</v>
      </c>
      <c r="C51" s="124">
        <v>11687</v>
      </c>
      <c r="D51" s="125"/>
      <c r="E51" s="99">
        <v>194681</v>
      </c>
      <c r="F51" s="99">
        <v>1447</v>
      </c>
      <c r="G51" s="100">
        <v>0</v>
      </c>
      <c r="H51" s="99">
        <v>9886</v>
      </c>
      <c r="I51" s="100">
        <v>66</v>
      </c>
    </row>
    <row r="52" spans="1:9" ht="12" customHeight="1">
      <c r="A52" s="15" t="s">
        <v>227</v>
      </c>
      <c r="B52" s="21" t="s">
        <v>274</v>
      </c>
      <c r="C52" s="124">
        <v>73047</v>
      </c>
      <c r="D52" s="125"/>
      <c r="E52" s="99">
        <v>502064</v>
      </c>
      <c r="F52" s="99">
        <v>11096</v>
      </c>
      <c r="G52" s="100">
        <v>41</v>
      </c>
      <c r="H52" s="99">
        <v>61559</v>
      </c>
      <c r="I52" s="100">
        <v>398</v>
      </c>
    </row>
    <row r="53" spans="1:9" ht="12" customHeight="1">
      <c r="B53" s="22" t="s">
        <v>275</v>
      </c>
      <c r="C53" s="126">
        <v>149</v>
      </c>
      <c r="D53" s="127"/>
      <c r="E53" s="100">
        <v>0</v>
      </c>
      <c r="F53" s="100">
        <v>0</v>
      </c>
      <c r="G53" s="100">
        <v>0</v>
      </c>
      <c r="H53" s="100">
        <v>149</v>
      </c>
      <c r="I53" s="100">
        <v>0</v>
      </c>
    </row>
    <row r="54" spans="1:9" ht="12" customHeight="1">
      <c r="B54" s="21" t="s">
        <v>164</v>
      </c>
      <c r="C54" s="122">
        <v>2058527</v>
      </c>
      <c r="D54" s="123"/>
      <c r="E54" s="99">
        <v>30166117</v>
      </c>
      <c r="F54" s="99">
        <v>252786</v>
      </c>
      <c r="G54" s="100">
        <v>424</v>
      </c>
      <c r="H54" s="99">
        <v>1775775</v>
      </c>
      <c r="I54" s="99">
        <v>18470</v>
      </c>
    </row>
    <row r="55" spans="1:9" ht="18" customHeight="1">
      <c r="D55" s="24"/>
      <c r="E55" s="24"/>
      <c r="F55" s="24"/>
    </row>
    <row r="56" spans="1:9" ht="18" customHeight="1">
      <c r="D56" s="24"/>
      <c r="E56" s="24"/>
      <c r="F56" s="24"/>
    </row>
    <row r="57" spans="1:9" ht="18" customHeight="1">
      <c r="D57" s="24"/>
      <c r="E57" s="24"/>
      <c r="F57" s="24"/>
    </row>
    <row r="58" spans="1:9" ht="18" customHeight="1">
      <c r="D58" s="24"/>
      <c r="E58" s="24"/>
      <c r="F58" s="24"/>
    </row>
    <row r="59" spans="1:9" ht="18" customHeight="1">
      <c r="D59" s="24"/>
      <c r="E59" s="24"/>
      <c r="F59" s="24"/>
    </row>
    <row r="60" spans="1:9" ht="18" customHeight="1">
      <c r="D60" s="24"/>
      <c r="E60" s="24"/>
      <c r="F60" s="24"/>
    </row>
    <row r="61" spans="1:9" ht="18" customHeight="1">
      <c r="D61" s="24"/>
      <c r="E61" s="24"/>
      <c r="F61" s="24"/>
    </row>
    <row r="62" spans="1:9" ht="18" customHeight="1">
      <c r="D62" s="24"/>
      <c r="E62" s="24"/>
      <c r="F62" s="24"/>
    </row>
    <row r="63" spans="1:9" ht="18" customHeight="1">
      <c r="D63" s="24"/>
      <c r="E63" s="24"/>
      <c r="F63" s="24"/>
    </row>
    <row r="64" spans="1:9" ht="18" customHeight="1">
      <c r="D64" s="24"/>
      <c r="E64" s="24"/>
      <c r="F64" s="24"/>
    </row>
    <row r="65" spans="4:6" ht="18" customHeight="1">
      <c r="D65" s="24"/>
      <c r="E65" s="24"/>
      <c r="F65" s="24"/>
    </row>
    <row r="66" spans="4:6" ht="18" customHeight="1">
      <c r="D66" s="24"/>
      <c r="E66" s="24"/>
      <c r="F66" s="24"/>
    </row>
    <row r="67" spans="4:6" ht="18" customHeight="1">
      <c r="D67" s="24"/>
      <c r="E67" s="24"/>
      <c r="F67" s="24"/>
    </row>
    <row r="68" spans="4:6" ht="18" customHeight="1">
      <c r="D68" s="24"/>
      <c r="E68" s="24"/>
      <c r="F68" s="24"/>
    </row>
    <row r="69" spans="4:6" ht="18" customHeight="1">
      <c r="D69" s="24"/>
      <c r="E69" s="24"/>
      <c r="F69" s="24"/>
    </row>
    <row r="70" spans="4:6" ht="18" customHeight="1">
      <c r="D70" s="24"/>
      <c r="E70" s="24"/>
      <c r="F70" s="24"/>
    </row>
    <row r="71" spans="4:6" ht="18" customHeight="1">
      <c r="D71" s="24"/>
      <c r="E71" s="24"/>
      <c r="F71" s="24"/>
    </row>
    <row r="72" spans="4:6" ht="18" customHeight="1">
      <c r="D72" s="24"/>
      <c r="E72" s="24"/>
      <c r="F72" s="24"/>
    </row>
    <row r="73" spans="4:6" ht="18" customHeight="1">
      <c r="D73" s="24"/>
      <c r="E73" s="24"/>
      <c r="F73" s="24"/>
    </row>
    <row r="74" spans="4:6" ht="18" customHeight="1">
      <c r="D74" s="24"/>
      <c r="E74" s="24"/>
      <c r="F74" s="24"/>
    </row>
    <row r="75" spans="4:6" ht="18" customHeight="1">
      <c r="D75" s="24"/>
      <c r="E75" s="24"/>
      <c r="F75" s="24"/>
    </row>
  </sheetData>
  <mergeCells count="56">
    <mergeCell ref="B1:I2"/>
    <mergeCell ref="B4:B5"/>
    <mergeCell ref="C9:D9"/>
    <mergeCell ref="H4:H5"/>
    <mergeCell ref="F4:G4"/>
    <mergeCell ref="C7:D7"/>
    <mergeCell ref="C8:D8"/>
    <mergeCell ref="C6:D6"/>
    <mergeCell ref="I4:I5"/>
    <mergeCell ref="C36:D36"/>
    <mergeCell ref="C31:D31"/>
    <mergeCell ref="C26:D26"/>
    <mergeCell ref="C21:D21"/>
    <mergeCell ref="C23:D23"/>
    <mergeCell ref="C24:D24"/>
    <mergeCell ref="C25:D25"/>
    <mergeCell ref="C27:D27"/>
    <mergeCell ref="C28:D28"/>
    <mergeCell ref="C29:D29"/>
    <mergeCell ref="C30:D30"/>
    <mergeCell ref="C32:D32"/>
    <mergeCell ref="C33:D33"/>
    <mergeCell ref="C34:D34"/>
    <mergeCell ref="C35:D35"/>
    <mergeCell ref="C16:D16"/>
    <mergeCell ref="C11:D11"/>
    <mergeCell ref="C4:D5"/>
    <mergeCell ref="E4:E5"/>
    <mergeCell ref="C10:D10"/>
    <mergeCell ref="C12:D12"/>
    <mergeCell ref="C13:D13"/>
    <mergeCell ref="C14:D14"/>
    <mergeCell ref="C15:D15"/>
    <mergeCell ref="C17:D17"/>
    <mergeCell ref="C18:D18"/>
    <mergeCell ref="C19:D19"/>
    <mergeCell ref="C20:D20"/>
    <mergeCell ref="C22:D22"/>
    <mergeCell ref="C37:D37"/>
    <mergeCell ref="C38:D38"/>
    <mergeCell ref="C39:D39"/>
    <mergeCell ref="C40:D40"/>
    <mergeCell ref="C53:D53"/>
    <mergeCell ref="C41:D41"/>
    <mergeCell ref="C51:D51"/>
    <mergeCell ref="C46:D46"/>
    <mergeCell ref="C47:D47"/>
    <mergeCell ref="C48:D48"/>
    <mergeCell ref="C49:D49"/>
    <mergeCell ref="C50:D50"/>
    <mergeCell ref="C54:D54"/>
    <mergeCell ref="C42:D42"/>
    <mergeCell ref="C43:D43"/>
    <mergeCell ref="C44:D44"/>
    <mergeCell ref="C45:D45"/>
    <mergeCell ref="C52:D52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/>
  <cols>
    <col min="1" max="1" width="10.37890625" style="29" bestFit="1" customWidth="1"/>
    <col min="2" max="3" width="10.37890625" style="29" customWidth="1"/>
    <col min="4" max="4" width="8.47265625" style="31" customWidth="1"/>
    <col min="5" max="5" width="8.76171875" style="31" bestFit="1" customWidth="1"/>
    <col min="6" max="6" width="10.7109375" style="31" bestFit="1" customWidth="1"/>
    <col min="7" max="7" width="8.7109375" style="31" bestFit="1" customWidth="1"/>
    <col min="8" max="8" width="12.37890625" style="31" bestFit="1" customWidth="1"/>
    <col min="9" max="9" width="12.09375" style="31" bestFit="1" customWidth="1"/>
    <col min="10" max="10" width="2.6171875" style="2" customWidth="1"/>
  </cols>
  <sheetData>
    <row r="1" spans="1:10">
      <c r="A1" s="118" t="s">
        <v>177</v>
      </c>
      <c r="B1" s="118"/>
      <c r="C1" s="118"/>
      <c r="D1" s="144"/>
      <c r="E1" s="144"/>
      <c r="F1" s="144"/>
      <c r="G1" s="144"/>
      <c r="H1" s="144"/>
      <c r="I1" s="144"/>
      <c r="J1" s="9"/>
    </row>
    <row r="2" spans="1:10">
      <c r="A2" s="37">
        <f>YEAR(DATE('Conv-total'!$A$8, 'Conv-total'!$B$8, 'Conv-total'!$C$8) -1)</f>
        <v>2022</v>
      </c>
      <c r="B2" s="37">
        <f>MONTH(DATE('Conv-total'!$A$8, 'Conv-total'!$B$8, 'Conv-total'!$C$8) -1)</f>
        <v>1</v>
      </c>
      <c r="C2" s="37">
        <f>DAY(DATE('Conv-total'!$A$8, 'Conv-total'!$B$8, 'Conv-total'!$C$8) -1)</f>
        <v>21</v>
      </c>
      <c r="D2" s="143" t="s">
        <v>178</v>
      </c>
      <c r="E2" s="144"/>
      <c r="F2" s="144"/>
      <c r="G2" s="144"/>
      <c r="H2" s="144"/>
      <c r="I2" s="144"/>
      <c r="J2" s="9"/>
    </row>
    <row r="3" spans="1:10">
      <c r="A3" s="38"/>
      <c r="B3" s="38"/>
      <c r="C3" s="38" t="s">
        <v>179</v>
      </c>
      <c r="D3" s="29">
        <v>3</v>
      </c>
      <c r="E3" s="29">
        <v>5</v>
      </c>
      <c r="F3" s="29">
        <v>8</v>
      </c>
      <c r="G3" s="29">
        <v>9</v>
      </c>
      <c r="H3" s="29">
        <v>6</v>
      </c>
      <c r="I3" s="29">
        <v>7</v>
      </c>
      <c r="J3" s="9"/>
    </row>
    <row r="4" spans="1:10" s="10" customFormat="1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>
      <c r="A5" s="12" t="s">
        <v>181</v>
      </c>
      <c r="B5" s="13">
        <f t="shared" ref="B5:B51" si="0">DATE($A$2, $B$2, $C$2)</f>
        <v>44582</v>
      </c>
      <c r="C5" s="29" t="s">
        <v>7</v>
      </c>
      <c r="D5" s="39">
        <f>IFERROR(INT(TRIM(SUBSTITUTE(VLOOKUP($A5&amp;"*",各都道府県の状況!$A:$I,D$3,FALSE), "※5", ""))), "")</f>
        <v>70221</v>
      </c>
      <c r="E5" s="39">
        <f>IFERROR(INT(TRIM(SUBSTITUTE(VLOOKUP($A5&amp;"*",各都道府県の状況!$A:$I,E$3,FALSE), "※5", ""))), "")</f>
        <v>1351773</v>
      </c>
      <c r="F5" s="39">
        <f>IFERROR(INT(TRIM(SUBSTITUTE(VLOOKUP($A5&amp;"*",各都道府県の状況!$A:$I,F$3,FALSE), "※5", ""))), "")</f>
        <v>61043</v>
      </c>
      <c r="G5" s="39">
        <f>IFERROR(INT(TRIM(SUBSTITUTE(VLOOKUP($A5&amp;"*",各都道府県の状況!$A:$I,G$3,FALSE), "※5", ""))), "")</f>
        <v>1479</v>
      </c>
      <c r="H5" s="39">
        <f>IFERROR(INT(TRIM(SUBSTITUTE(VLOOKUP($A5&amp;"*",各都道府県の状況!$A:$I,H$3,FALSE), "※5", ""))), "")</f>
        <v>6286</v>
      </c>
      <c r="I5" s="39">
        <f>IFERROR(INT(TRIM(SUBSTITUTE(VLOOKUP($A5&amp;"*",各都道府県の状況!$A:$I,I$3,FALSE), "※5", ""))), "")</f>
        <v>0</v>
      </c>
      <c r="J5" s="2"/>
    </row>
    <row r="6" spans="1:10">
      <c r="A6" s="12" t="s">
        <v>182</v>
      </c>
      <c r="B6" s="13">
        <f t="shared" si="0"/>
        <v>44582</v>
      </c>
      <c r="C6" s="29" t="s">
        <v>11</v>
      </c>
      <c r="D6" s="39">
        <f>IFERROR(INT(TRIM(SUBSTITUTE(VLOOKUP($A6&amp;"*",各都道府県の状況!$A:$I,D$3,FALSE), "※5", ""))), "")</f>
        <v>7412</v>
      </c>
      <c r="E6" s="39">
        <f>IFERROR(INT(TRIM(SUBSTITUTE(VLOOKUP($A6&amp;"*",各都道府県の状況!$A:$I,E$3,FALSE), "※5", ""))), "")</f>
        <v>115054</v>
      </c>
      <c r="F6" s="39">
        <f>IFERROR(INT(TRIM(SUBSTITUTE(VLOOKUP($A6&amp;"*",各都道府県の状況!$A:$I,F$3,FALSE), "※5", ""))), "")</f>
        <v>5979</v>
      </c>
      <c r="G6" s="39">
        <f>IFERROR(INT(TRIM(SUBSTITUTE(VLOOKUP($A6&amp;"*",各都道府県の状況!$A:$I,G$3,FALSE), "※5", ""))), "")</f>
        <v>39</v>
      </c>
      <c r="H6" s="39">
        <f>IFERROR(INT(TRIM(SUBSTITUTE(VLOOKUP($A6&amp;"*",各都道府県の状況!$A:$I,H$3,FALSE), "※5", ""))), "")</f>
        <v>1394</v>
      </c>
      <c r="I6" s="39">
        <f>IFERROR(INT(TRIM(SUBSTITUTE(VLOOKUP($A6&amp;"*",各都道府県の状況!$A:$I,I$3,FALSE), "※5", ""))), "")</f>
        <v>0</v>
      </c>
    </row>
    <row r="7" spans="1:10">
      <c r="A7" s="12" t="s">
        <v>183</v>
      </c>
      <c r="B7" s="13">
        <f t="shared" si="0"/>
        <v>44582</v>
      </c>
      <c r="C7" s="29" t="s">
        <v>12</v>
      </c>
      <c r="D7" s="39">
        <f>IFERROR(INT(TRIM(SUBSTITUTE(VLOOKUP($A7&amp;"*",各都道府県の状況!$A:$I,D$3,FALSE), "※5", ""))), "")</f>
        <v>3717</v>
      </c>
      <c r="E7" s="39">
        <f>IFERROR(INT(TRIM(SUBSTITUTE(VLOOKUP($A7&amp;"*",各都道府県の状況!$A:$I,E$3,FALSE), "※5", ""))), "")</f>
        <v>142731</v>
      </c>
      <c r="F7" s="39">
        <f>IFERROR(INT(TRIM(SUBSTITUTE(VLOOKUP($A7&amp;"*",各都道府県の状況!$A:$I,F$3,FALSE), "※5", ""))), "")</f>
        <v>3490</v>
      </c>
      <c r="G7" s="39">
        <f>IFERROR(INT(TRIM(SUBSTITUTE(VLOOKUP($A7&amp;"*",各都道府県の状況!$A:$I,G$3,FALSE), "※5", ""))), "")</f>
        <v>53</v>
      </c>
      <c r="H7" s="39">
        <f>IFERROR(INT(TRIM(SUBSTITUTE(VLOOKUP($A7&amp;"*",各都道府県の状況!$A:$I,H$3,FALSE), "※5", ""))), "")</f>
        <v>174</v>
      </c>
      <c r="I7" s="39">
        <f>IFERROR(INT(TRIM(SUBSTITUTE(VLOOKUP($A7&amp;"*",各都道府県の状況!$A:$I,I$3,FALSE), "※5", ""))), "")</f>
        <v>0</v>
      </c>
    </row>
    <row r="8" spans="1:10">
      <c r="A8" s="12" t="s">
        <v>184</v>
      </c>
      <c r="B8" s="13">
        <f t="shared" si="0"/>
        <v>44582</v>
      </c>
      <c r="C8" s="29" t="s">
        <v>13</v>
      </c>
      <c r="D8" s="39">
        <f>IFERROR(INT(TRIM(SUBSTITUTE(VLOOKUP($A8&amp;"*",各都道府県の状況!$A:$I,D$3,FALSE), "※5", ""))), "")</f>
        <v>17552</v>
      </c>
      <c r="E8" s="39">
        <f>IFERROR(INT(TRIM(SUBSTITUTE(VLOOKUP($A8&amp;"*",各都道府県の状況!$A:$I,E$3,FALSE), "※5", ""))), "")</f>
        <v>282137</v>
      </c>
      <c r="F8" s="39">
        <f>IFERROR(INT(TRIM(SUBSTITUTE(VLOOKUP($A8&amp;"*",各都道府県の状況!$A:$I,F$3,FALSE), "※5", ""))), "")</f>
        <v>16372</v>
      </c>
      <c r="G8" s="39">
        <f>IFERROR(INT(TRIM(SUBSTITUTE(VLOOKUP($A8&amp;"*",各都道府県の状況!$A:$I,G$3,FALSE), "※5", ""))), "")</f>
        <v>118</v>
      </c>
      <c r="H8" s="39">
        <f>IFERROR(INT(TRIM(SUBSTITUTE(VLOOKUP($A8&amp;"*",各都道府県の状況!$A:$I,H$3,FALSE), "※5", ""))), "")</f>
        <v>846</v>
      </c>
      <c r="I8" s="39">
        <f>IFERROR(INT(TRIM(SUBSTITUTE(VLOOKUP($A8&amp;"*",各都道府県の状況!$A:$I,I$3,FALSE), "※5", ""))), "")</f>
        <v>2</v>
      </c>
    </row>
    <row r="9" spans="1:10" ht="21" customHeight="1">
      <c r="A9" s="12" t="s">
        <v>185</v>
      </c>
      <c r="B9" s="13">
        <f t="shared" si="0"/>
        <v>44582</v>
      </c>
      <c r="C9" s="29" t="s">
        <v>14</v>
      </c>
      <c r="D9" s="39">
        <f>IFERROR(INT(TRIM(SUBSTITUTE(VLOOKUP($A9&amp;"*",各都道府県の状況!$A:$I,D$3,FALSE), "※5", ""))), "")</f>
        <v>2311</v>
      </c>
      <c r="E9" s="39">
        <f>IFERROR(INT(TRIM(SUBSTITUTE(VLOOKUP($A9&amp;"*",各都道府県の状況!$A:$I,E$3,FALSE), "※5", ""))), "")</f>
        <v>29915</v>
      </c>
      <c r="F9" s="39">
        <f>IFERROR(INT(TRIM(SUBSTITUTE(VLOOKUP($A9&amp;"*",各都道府県の状況!$A:$I,F$3,FALSE), "※5", ""))), "")</f>
        <v>1976</v>
      </c>
      <c r="G9" s="39">
        <f>IFERROR(INT(TRIM(SUBSTITUTE(VLOOKUP($A9&amp;"*",各都道府県の状況!$A:$I,G$3,FALSE), "※5", ""))), "")</f>
        <v>27</v>
      </c>
      <c r="H9" s="39">
        <f>IFERROR(INT(TRIM(SUBSTITUTE(VLOOKUP($A9&amp;"*",各都道府県の状況!$A:$I,H$3,FALSE), "※5", ""))), "")</f>
        <v>308</v>
      </c>
      <c r="I9" s="39">
        <f>IFERROR(INT(TRIM(SUBSTITUTE(VLOOKUP($A9&amp;"*",各都道府県の状況!$A:$I,I$3,FALSE), "※5", ""))), "")</f>
        <v>0</v>
      </c>
    </row>
    <row r="10" spans="1:10" ht="21" customHeight="1">
      <c r="A10" s="12" t="s">
        <v>186</v>
      </c>
      <c r="B10" s="13">
        <f t="shared" si="0"/>
        <v>44582</v>
      </c>
      <c r="C10" s="29" t="s">
        <v>15</v>
      </c>
      <c r="D10" s="39">
        <f>IFERROR(INT(TRIM(SUBSTITUTE(VLOOKUP($A10&amp;"*",各都道府県の状況!$A:$I,D$3,FALSE), "※5", ""))), "")</f>
        <v>4110</v>
      </c>
      <c r="E10" s="39">
        <f>IFERROR(INT(TRIM(SUBSTITUTE(VLOOKUP($A10&amp;"*",各都道府県の状況!$A:$I,E$3,FALSE), "※5", ""))), "")</f>
        <v>122817</v>
      </c>
      <c r="F10" s="39">
        <f>IFERROR(INT(TRIM(SUBSTITUTE(VLOOKUP($A10&amp;"*",各都道府県の状況!$A:$I,F$3,FALSE), "※5", ""))), "")</f>
        <v>3653</v>
      </c>
      <c r="G10" s="39">
        <f>IFERROR(INT(TRIM(SUBSTITUTE(VLOOKUP($A10&amp;"*",各都道府県の状況!$A:$I,G$3,FALSE), "※5", ""))), "")</f>
        <v>56</v>
      </c>
      <c r="H10" s="39">
        <f>IFERROR(INT(TRIM(SUBSTITUTE(VLOOKUP($A10&amp;"*",各都道府県の状況!$A:$I,H$3,FALSE), "※5", ""))), "")</f>
        <v>401</v>
      </c>
      <c r="I10" s="39">
        <f>IFERROR(INT(TRIM(SUBSTITUTE(VLOOKUP($A10&amp;"*",各都道府県の状況!$A:$I,I$3,FALSE), "※5", ""))), "")</f>
        <v>0</v>
      </c>
    </row>
    <row r="11" spans="1:10">
      <c r="A11" s="12" t="s">
        <v>187</v>
      </c>
      <c r="B11" s="13">
        <f t="shared" si="0"/>
        <v>44582</v>
      </c>
      <c r="C11" s="29" t="s">
        <v>16</v>
      </c>
      <c r="D11" s="39">
        <f>IFERROR(INT(TRIM(SUBSTITUTE(VLOOKUP($A11&amp;"*",各都道府県の状況!$A:$I,D$3,FALSE), "※5", ""))), "")</f>
        <v>10249</v>
      </c>
      <c r="E11" s="39">
        <f>IFERROR(INT(TRIM(SUBSTITUTE(VLOOKUP($A11&amp;"*",各都道府県の状況!$A:$I,E$3,FALSE), "※5", ""))), "")</f>
        <v>495722</v>
      </c>
      <c r="F11" s="39">
        <f>IFERROR(INT(TRIM(SUBSTITUTE(VLOOKUP($A11&amp;"*",各都道府県の状況!$A:$I,F$3,FALSE), "※5", ""))), "")</f>
        <v>9540</v>
      </c>
      <c r="G11" s="39">
        <f>IFERROR(INT(TRIM(SUBSTITUTE(VLOOKUP($A11&amp;"*",各都道府県の状況!$A:$I,G$3,FALSE), "※5", ""))), "")</f>
        <v>176</v>
      </c>
      <c r="H11" s="39">
        <f>IFERROR(INT(TRIM(SUBSTITUTE(VLOOKUP($A11&amp;"*",各都道府県の状況!$A:$I,H$3,FALSE), "※5", ""))), "")</f>
        <v>533</v>
      </c>
      <c r="I11" s="39">
        <f>IFERROR(INT(TRIM(SUBSTITUTE(VLOOKUP($A11&amp;"*",各都道府県の状況!$A:$I,I$3,FALSE), "※5", ""))), "")</f>
        <v>1</v>
      </c>
    </row>
    <row r="12" spans="1:10">
      <c r="A12" s="12" t="s">
        <v>188</v>
      </c>
      <c r="B12" s="13">
        <f t="shared" si="0"/>
        <v>44582</v>
      </c>
      <c r="C12" s="29" t="s">
        <v>17</v>
      </c>
      <c r="D12" s="39">
        <f>IFERROR(INT(TRIM(SUBSTITUTE(VLOOKUP($A12&amp;"*",各都道府県の状況!$A:$I,D$3,FALSE), "※5", ""))), "")</f>
        <v>27979</v>
      </c>
      <c r="E12" s="39">
        <f>IFERROR(INT(TRIM(SUBSTITUTE(VLOOKUP($A12&amp;"*",各都道府県の状況!$A:$I,E$3,FALSE), "※5", ""))), "")</f>
        <v>41263</v>
      </c>
      <c r="F12" s="39">
        <f>IFERROR(INT(TRIM(SUBSTITUTE(VLOOKUP($A12&amp;"*",各都道府県の状況!$A:$I,F$3,FALSE), "※5", ""))), "")</f>
        <v>25112</v>
      </c>
      <c r="G12" s="39">
        <f>IFERROR(INT(TRIM(SUBSTITUTE(VLOOKUP($A12&amp;"*",各都道府県の状況!$A:$I,G$3,FALSE), "※5", ""))), "")</f>
        <v>220</v>
      </c>
      <c r="H12" s="39">
        <f>IFERROR(INT(TRIM(SUBSTITUTE(VLOOKUP($A12&amp;"*",各都道府県の状況!$A:$I,H$3,FALSE), "※5", ""))), "")</f>
        <v>2647</v>
      </c>
      <c r="I12" s="39">
        <f>IFERROR(INT(TRIM(SUBSTITUTE(VLOOKUP($A12&amp;"*",各都道府県の状況!$A:$I,I$3,FALSE), "※5", ""))), "")</f>
        <v>2</v>
      </c>
    </row>
    <row r="13" spans="1:10">
      <c r="A13" s="12" t="s">
        <v>189</v>
      </c>
      <c r="B13" s="13">
        <f t="shared" si="0"/>
        <v>44582</v>
      </c>
      <c r="C13" s="29" t="s">
        <v>18</v>
      </c>
      <c r="D13" s="39">
        <f>IFERROR(INT(TRIM(SUBSTITUTE(VLOOKUP($A13&amp;"*",各都道府県の状況!$A:$I,D$3,FALSE), "※5", ""))), "")</f>
        <v>18599</v>
      </c>
      <c r="E13" s="39">
        <f>IFERROR(INT(TRIM(SUBSTITUTE(VLOOKUP($A13&amp;"*",各都道府県の状況!$A:$I,E$3,FALSE), "※5", ""))), "")</f>
        <v>553134</v>
      </c>
      <c r="F13" s="39">
        <f>IFERROR(INT(TRIM(SUBSTITUTE(VLOOKUP($A13&amp;"*",各都道府県の状況!$A:$I,F$3,FALSE), "※5", ""))), "")</f>
        <v>16174</v>
      </c>
      <c r="G13" s="39">
        <f>IFERROR(INT(TRIM(SUBSTITUTE(VLOOKUP($A13&amp;"*",各都道府県の状況!$A:$I,G$3,FALSE), "※5", ""))), "")</f>
        <v>120</v>
      </c>
      <c r="H13" s="39">
        <f>IFERROR(INT(TRIM(SUBSTITUTE(VLOOKUP($A13&amp;"*",各都道府県の状況!$A:$I,H$3,FALSE), "※5", ""))), "")</f>
        <v>2305</v>
      </c>
      <c r="I13" s="39">
        <f>IFERROR(INT(TRIM(SUBSTITUTE(VLOOKUP($A13&amp;"*",各都道府県の状況!$A:$I,I$3,FALSE), "※5", ""))), "")</f>
        <v>0</v>
      </c>
    </row>
    <row r="14" spans="1:10">
      <c r="A14" s="12" t="s">
        <v>190</v>
      </c>
      <c r="B14" s="13">
        <f t="shared" si="0"/>
        <v>44582</v>
      </c>
      <c r="C14" s="29" t="s">
        <v>19</v>
      </c>
      <c r="D14" s="39">
        <f>IFERROR(INT(TRIM(SUBSTITUTE(VLOOKUP($A14&amp;"*",各都道府県の状況!$A:$I,D$3,FALSE), "※5", ""))), "")</f>
        <v>21532</v>
      </c>
      <c r="E14" s="39">
        <f>IFERROR(INT(TRIM(SUBSTITUTE(VLOOKUP($A14&amp;"*",各都道府県の状況!$A:$I,E$3,FALSE), "※5", ""))), "")</f>
        <v>389546</v>
      </c>
      <c r="F14" s="39">
        <f>IFERROR(INT(TRIM(SUBSTITUTE(VLOOKUP($A14&amp;"*",各都道府県の状況!$A:$I,F$3,FALSE), "※5", ""))), "")</f>
        <v>18117</v>
      </c>
      <c r="G14" s="39">
        <f>IFERROR(INT(TRIM(SUBSTITUTE(VLOOKUP($A14&amp;"*",各都道府県の状況!$A:$I,G$3,FALSE), "※5", ""))), "")</f>
        <v>183</v>
      </c>
      <c r="H14" s="39">
        <f>IFERROR(INT(TRIM(SUBSTITUTE(VLOOKUP($A14&amp;"*",各都道府県の状況!$A:$I,H$3,FALSE), "※5", ""))), "")</f>
        <v>3232</v>
      </c>
      <c r="I14" s="39">
        <f>IFERROR(INT(TRIM(SUBSTITUTE(VLOOKUP($A14&amp;"*",各都道府県の状況!$A:$I,I$3,FALSE), "※5", ""))), "")</f>
        <v>3</v>
      </c>
    </row>
    <row r="15" spans="1:10">
      <c r="A15" s="12" t="s">
        <v>191</v>
      </c>
      <c r="B15" s="13">
        <f t="shared" si="0"/>
        <v>44582</v>
      </c>
      <c r="C15" s="29" t="s">
        <v>20</v>
      </c>
      <c r="D15" s="39">
        <f>IFERROR(INT(TRIM(SUBSTITUTE(VLOOKUP($A15&amp;"*",各都道府県の状況!$A:$I,D$3,FALSE), "※5", ""))), "")</f>
        <v>132716</v>
      </c>
      <c r="E15" s="39">
        <f>IFERROR(INT(TRIM(SUBSTITUTE(VLOOKUP($A15&amp;"*",各都道府県の状況!$A:$I,E$3,FALSE), "※5", ""))), "")</f>
        <v>1771710</v>
      </c>
      <c r="F15" s="39">
        <f>IFERROR(INT(TRIM(SUBSTITUTE(VLOOKUP($A15&amp;"*",各都道府県の状況!$A:$I,F$3,FALSE), "※5", ""))), "")</f>
        <v>117916</v>
      </c>
      <c r="G15" s="39">
        <f>IFERROR(INT(TRIM(SUBSTITUTE(VLOOKUP($A15&amp;"*",各都道府県の状況!$A:$I,G$3,FALSE), "※5", ""))), "")</f>
        <v>1061</v>
      </c>
      <c r="H15" s="39">
        <f>IFERROR(INT(TRIM(SUBSTITUTE(VLOOKUP($A15&amp;"*",各都道府県の状況!$A:$I,H$3,FALSE), "※5", ""))), "")</f>
        <v>13739</v>
      </c>
      <c r="I15" s="39">
        <f>IFERROR(INT(TRIM(SUBSTITUTE(VLOOKUP($A15&amp;"*",各都道府県の状況!$A:$I,I$3,FALSE), "※5", ""))), "")</f>
        <v>7</v>
      </c>
    </row>
    <row r="16" spans="1:10">
      <c r="A16" s="12" t="s">
        <v>192</v>
      </c>
      <c r="B16" s="13">
        <f t="shared" si="0"/>
        <v>44582</v>
      </c>
      <c r="C16" s="29" t="s">
        <v>21</v>
      </c>
      <c r="D16" s="39">
        <f>IFERROR(INT(TRIM(SUBSTITUTE(VLOOKUP($A16&amp;"*",各都道府県の状況!$A:$I,D$3,FALSE), "※5", ""))), "")</f>
        <v>114126</v>
      </c>
      <c r="E16" s="39">
        <f>IFERROR(INT(TRIM(SUBSTITUTE(VLOOKUP($A16&amp;"*",各都道府県の状況!$A:$I,E$3,FALSE), "※5", ""))), "")</f>
        <v>1321448</v>
      </c>
      <c r="F16" s="39">
        <f>IFERROR(INT(TRIM(SUBSTITUTE(VLOOKUP($A16&amp;"*",各都道府県の状況!$A:$I,F$3,FALSE), "※5", ""))), "")</f>
        <v>102172</v>
      </c>
      <c r="G16" s="39">
        <f>IFERROR(INT(TRIM(SUBSTITUTE(VLOOKUP($A16&amp;"*",各都道府県の状況!$A:$I,G$3,FALSE), "※5", ""))), "")</f>
        <v>1030</v>
      </c>
      <c r="H16" s="39">
        <f>IFERROR(INT(TRIM(SUBSTITUTE(VLOOKUP($A16&amp;"*",各都道府県の状況!$A:$I,H$3,FALSE), "※5", ""))), "")</f>
        <v>8710</v>
      </c>
      <c r="I16" s="39">
        <f>IFERROR(INT(TRIM(SUBSTITUTE(VLOOKUP($A16&amp;"*",各都道府県の状況!$A:$I,I$3,FALSE), "※5", ""))), "")</f>
        <v>1</v>
      </c>
    </row>
    <row r="17" spans="1:9">
      <c r="A17" s="12" t="s">
        <v>193</v>
      </c>
      <c r="B17" s="13">
        <f t="shared" si="0"/>
        <v>44582</v>
      </c>
      <c r="C17" s="29" t="s">
        <v>22</v>
      </c>
      <c r="D17" s="39">
        <f>IFERROR(INT(TRIM(SUBSTITUTE(VLOOKUP($A17&amp;"*",各都道府県の状況!$A:$I,D$3,FALSE), "※5", ""))), "")</f>
        <v>442452</v>
      </c>
      <c r="E17" s="39">
        <f>IFERROR(INT(TRIM(SUBSTITUTE(VLOOKUP($A17&amp;"*",各都道府県の状況!$A:$I,E$3,FALSE), "※5", ""))), "")</f>
        <v>4482909</v>
      </c>
      <c r="F17" s="39">
        <f>IFERROR(INT(TRIM(SUBSTITUTE(VLOOKUP($A17&amp;"*",各都道府県の状況!$A:$I,F$3,FALSE), "※5", ""))), "")</f>
        <v>391232</v>
      </c>
      <c r="G17" s="39">
        <f>IFERROR(INT(TRIM(SUBSTITUTE(VLOOKUP($A17&amp;"*",各都道府県の状況!$A:$I,G$3,FALSE), "※5", ""))), "")</f>
        <v>3181</v>
      </c>
      <c r="H17" s="39">
        <f>IFERROR(INT(TRIM(SUBSTITUTE(VLOOKUP($A17&amp;"*",各都道府県の状況!$A:$I,H$3,FALSE), "※5", ""))), "")</f>
        <v>48039</v>
      </c>
      <c r="I17" s="39">
        <f>IFERROR(INT(TRIM(SUBSTITUTE(VLOOKUP($A17&amp;"*",各都道府県の状況!$A:$I,I$3,FALSE), "※5", ""))), "")</f>
        <v>11</v>
      </c>
    </row>
    <row r="18" spans="1:9">
      <c r="A18" s="12" t="s">
        <v>194</v>
      </c>
      <c r="B18" s="13">
        <f t="shared" si="0"/>
        <v>44582</v>
      </c>
      <c r="C18" s="29" t="s">
        <v>23</v>
      </c>
      <c r="D18" s="39">
        <f>IFERROR(INT(TRIM(SUBSTITUTE(VLOOKUP($A18&amp;"*",各都道府県の状況!$A:$I,D$3,FALSE), "※5", ""))), "")</f>
        <v>190880</v>
      </c>
      <c r="E18" s="39">
        <f>IFERROR(INT(TRIM(SUBSTITUTE(VLOOKUP($A18&amp;"*",各都道府県の状況!$A:$I,E$3,FALSE), "※5", ""))), "")</f>
        <v>1980612</v>
      </c>
      <c r="F18" s="39">
        <f>IFERROR(INT(TRIM(SUBSTITUTE(VLOOKUP($A18&amp;"*",各都道府県の状況!$A:$I,F$3,FALSE), "※5", ""))), "")</f>
        <v>172620</v>
      </c>
      <c r="G18" s="39">
        <f>IFERROR(INT(TRIM(SUBSTITUTE(VLOOKUP($A18&amp;"*",各都道府県の状況!$A:$I,G$3,FALSE), "※5", ""))), "")</f>
        <v>1324</v>
      </c>
      <c r="H18" s="39">
        <f>IFERROR(INT(TRIM(SUBSTITUTE(VLOOKUP($A18&amp;"*",各都道府県の状況!$A:$I,H$3,FALSE), "※5", ""))), "")</f>
        <v>16936</v>
      </c>
      <c r="I18" s="39">
        <f>IFERROR(INT(TRIM(SUBSTITUTE(VLOOKUP($A18&amp;"*",各都道府県の状況!$A:$I,I$3,FALSE), "※5", ""))), "")</f>
        <v>10</v>
      </c>
    </row>
    <row r="19" spans="1:9">
      <c r="A19" s="12" t="s">
        <v>195</v>
      </c>
      <c r="B19" s="13">
        <f t="shared" si="0"/>
        <v>44582</v>
      </c>
      <c r="C19" s="29" t="s">
        <v>24</v>
      </c>
      <c r="D19" s="39">
        <f>IFERROR(INT(TRIM(SUBSTITUTE(VLOOKUP($A19&amp;"*",各都道府県の状況!$A:$I,D$3,FALSE), "※5", ""))), "")</f>
        <v>11673</v>
      </c>
      <c r="E19" s="39">
        <f>IFERROR(INT(TRIM(SUBSTITUTE(VLOOKUP($A19&amp;"*",各都道府県の状況!$A:$I,E$3,FALSE), "※5", ""))), "")</f>
        <v>369141</v>
      </c>
      <c r="F19" s="39">
        <f>IFERROR(INT(TRIM(SUBSTITUTE(VLOOKUP($A19&amp;"*",各都道府県の状況!$A:$I,F$3,FALSE), "※5", ""))), "")</f>
        <v>8851</v>
      </c>
      <c r="G19" s="39">
        <f>IFERROR(INT(TRIM(SUBSTITUTE(VLOOKUP($A19&amp;"*",各都道府県の状況!$A:$I,G$3,FALSE), "※5", ""))), "")</f>
        <v>63</v>
      </c>
      <c r="H19" s="39">
        <f>IFERROR(INT(TRIM(SUBSTITUTE(VLOOKUP($A19&amp;"*",各都道府県の状況!$A:$I,H$3,FALSE), "※5", ""))), "")</f>
        <v>2759</v>
      </c>
      <c r="I19" s="39">
        <f>IFERROR(INT(TRIM(SUBSTITUTE(VLOOKUP($A19&amp;"*",各都道府県の状況!$A:$I,I$3,FALSE), "※5", ""))), "")</f>
        <v>0</v>
      </c>
    </row>
    <row r="20" spans="1:9">
      <c r="A20" s="12" t="s">
        <v>196</v>
      </c>
      <c r="B20" s="13">
        <f t="shared" si="0"/>
        <v>44582</v>
      </c>
      <c r="C20" s="29" t="s">
        <v>25</v>
      </c>
      <c r="D20" s="39">
        <f>IFERROR(INT(TRIM(SUBSTITUTE(VLOOKUP($A20&amp;"*",各都道府県の状況!$A:$I,D$3,FALSE), "※5", ""))), "")</f>
        <v>5332</v>
      </c>
      <c r="E20" s="39">
        <f>IFERROR(INT(TRIM(SUBSTITUTE(VLOOKUP($A20&amp;"*",各都道府県の状況!$A:$I,E$3,FALSE), "※5", ""))), "")</f>
        <v>141559</v>
      </c>
      <c r="F20" s="39">
        <f>IFERROR(INT(TRIM(SUBSTITUTE(VLOOKUP($A20&amp;"*",各都道府県の状況!$A:$I,F$3,FALSE), "※5", ""))), "")</f>
        <v>4942</v>
      </c>
      <c r="G20" s="39">
        <f>IFERROR(INT(TRIM(SUBSTITUTE(VLOOKUP($A20&amp;"*",各都道府県の状況!$A:$I,G$3,FALSE), "※5", ""))), "")</f>
        <v>52</v>
      </c>
      <c r="H20" s="39">
        <f>IFERROR(INT(TRIM(SUBSTITUTE(VLOOKUP($A20&amp;"*",各都道府県の状況!$A:$I,H$3,FALSE), "※5", ""))), "")</f>
        <v>338</v>
      </c>
      <c r="I20" s="39">
        <f>IFERROR(INT(TRIM(SUBSTITUTE(VLOOKUP($A20&amp;"*",各都道府県の状況!$A:$I,I$3,FALSE), "※5", ""))), "")</f>
        <v>0</v>
      </c>
    </row>
    <row r="21" spans="1:9">
      <c r="A21" s="12" t="s">
        <v>197</v>
      </c>
      <c r="B21" s="13">
        <f t="shared" si="0"/>
        <v>44582</v>
      </c>
      <c r="C21" s="29" t="s">
        <v>26</v>
      </c>
      <c r="D21" s="39">
        <f>IFERROR(INT(TRIM(SUBSTITUTE(VLOOKUP($A21&amp;"*",各都道府県の状況!$A:$I,D$3,FALSE), "※5", ""))), "")</f>
        <v>9231</v>
      </c>
      <c r="E21" s="39">
        <f>IFERROR(INT(TRIM(SUBSTITUTE(VLOOKUP($A21&amp;"*",各都道府県の状況!$A:$I,E$3,FALSE), "※5", ""))), "")</f>
        <v>227997</v>
      </c>
      <c r="F21" s="39">
        <f>IFERROR(INT(TRIM(SUBSTITUTE(VLOOKUP($A21&amp;"*",各都道府県の状況!$A:$I,F$3,FALSE), "※5", ""))), "")</f>
        <v>7997</v>
      </c>
      <c r="G21" s="39">
        <f>IFERROR(INT(TRIM(SUBSTITUTE(VLOOKUP($A21&amp;"*",各都道府県の状況!$A:$I,G$3,FALSE), "※5", ""))), "")</f>
        <v>140</v>
      </c>
      <c r="H21" s="39">
        <f>IFERROR(INT(TRIM(SUBSTITUTE(VLOOKUP($A21&amp;"*",各都道府県の状況!$A:$I,H$3,FALSE), "※5", ""))), "")</f>
        <v>1073</v>
      </c>
      <c r="I21" s="39">
        <f>IFERROR(INT(TRIM(SUBSTITUTE(VLOOKUP($A21&amp;"*",各都道府県の状況!$A:$I,I$3,FALSE), "※5", ""))), "")</f>
        <v>0</v>
      </c>
    </row>
    <row r="22" spans="1:9">
      <c r="A22" s="12" t="s">
        <v>198</v>
      </c>
      <c r="B22" s="13">
        <f t="shared" si="0"/>
        <v>44582</v>
      </c>
      <c r="C22" s="29" t="s">
        <v>27</v>
      </c>
      <c r="D22" s="39">
        <f>IFERROR(INT(TRIM(SUBSTITUTE(VLOOKUP($A22&amp;"*",各都道府県の状況!$A:$I,D$3,FALSE), "※5", ""))), "")</f>
        <v>4003</v>
      </c>
      <c r="E22" s="39">
        <f>IFERROR(INT(TRIM(SUBSTITUTE(VLOOKUP($A22&amp;"*",各都道府県の状況!$A:$I,E$3,FALSE), "※5", ""))), "")</f>
        <v>142298</v>
      </c>
      <c r="F22" s="39">
        <f>IFERROR(INT(TRIM(SUBSTITUTE(VLOOKUP($A22&amp;"*",各都道府県の状況!$A:$I,F$3,FALSE), "※5", ""))), "")</f>
        <v>3447</v>
      </c>
      <c r="G22" s="39">
        <f>IFERROR(INT(TRIM(SUBSTITUTE(VLOOKUP($A22&amp;"*",各都道府県の状況!$A:$I,G$3,FALSE), "※5", ""))), "")</f>
        <v>38</v>
      </c>
      <c r="H22" s="39">
        <f>IFERROR(INT(TRIM(SUBSTITUTE(VLOOKUP($A22&amp;"*",各都道府県の状況!$A:$I,H$3,FALSE), "※5", ""))), "")</f>
        <v>518</v>
      </c>
      <c r="I22" s="39">
        <f>IFERROR(INT(TRIM(SUBSTITUTE(VLOOKUP($A22&amp;"*",各都道府県の状況!$A:$I,I$3,FALSE), "※5", ""))), "")</f>
        <v>0</v>
      </c>
    </row>
    <row r="23" spans="1:9" ht="21" customHeight="1">
      <c r="A23" s="12" t="s">
        <v>199</v>
      </c>
      <c r="B23" s="13">
        <f t="shared" si="0"/>
        <v>44582</v>
      </c>
      <c r="C23" s="29" t="s">
        <v>28</v>
      </c>
      <c r="D23" s="39">
        <f>IFERROR(INT(TRIM(SUBSTITUTE(VLOOKUP($A23&amp;"*",各都道府県の状況!$A:$I,D$3,FALSE), "※5", ""))), "")</f>
        <v>6314</v>
      </c>
      <c r="E23" s="39">
        <f>IFERROR(INT(TRIM(SUBSTITUTE(VLOOKUP($A23&amp;"*",各都道府県の状況!$A:$I,E$3,FALSE), "※5", ""))), "")</f>
        <v>151221</v>
      </c>
      <c r="F23" s="39">
        <f>IFERROR(INT(TRIM(SUBSTITUTE(VLOOKUP($A23&amp;"*",各都道府県の状況!$A:$I,F$3,FALSE), "※5", ""))), "")</f>
        <v>5351</v>
      </c>
      <c r="G23" s="39">
        <f>IFERROR(INT(TRIM(SUBSTITUTE(VLOOKUP($A23&amp;"*",各都道府県の状況!$A:$I,G$3,FALSE), "※5", ""))), "")</f>
        <v>29</v>
      </c>
      <c r="H23" s="39">
        <f>IFERROR(INT(TRIM(SUBSTITUTE(VLOOKUP($A23&amp;"*",各都道府県の状況!$A:$I,H$3,FALSE), "※5", ""))), "")</f>
        <v>938</v>
      </c>
      <c r="I23" s="39">
        <f>IFERROR(INT(TRIM(SUBSTITUTE(VLOOKUP($A23&amp;"*",各都道府県の状況!$A:$I,I$3,FALSE), "※5", ""))), "")</f>
        <v>0</v>
      </c>
    </row>
    <row r="24" spans="1:9">
      <c r="A24" s="12" t="s">
        <v>200</v>
      </c>
      <c r="B24" s="13">
        <f t="shared" si="0"/>
        <v>44582</v>
      </c>
      <c r="C24" s="29" t="s">
        <v>29</v>
      </c>
      <c r="D24" s="39">
        <f>IFERROR(INT(TRIM(SUBSTITUTE(VLOOKUP($A24&amp;"*",各都道府県の状況!$A:$I,D$3,FALSE), "※5", ""))), "")</f>
        <v>12422</v>
      </c>
      <c r="E24" s="39">
        <f>IFERROR(INT(TRIM(SUBSTITUTE(VLOOKUP($A24&amp;"*",各都道府県の状況!$A:$I,E$3,FALSE), "※5", ""))), "")</f>
        <v>407989</v>
      </c>
      <c r="F24" s="39">
        <f>IFERROR(INT(TRIM(SUBSTITUTE(VLOOKUP($A24&amp;"*",各都道府県の状況!$A:$I,F$3,FALSE), "※5", ""))), "")</f>
        <v>9935</v>
      </c>
      <c r="G24" s="39">
        <f>IFERROR(INT(TRIM(SUBSTITUTE(VLOOKUP($A24&amp;"*",各都道府県の状況!$A:$I,G$3,FALSE), "※5", ""))), "")</f>
        <v>97</v>
      </c>
      <c r="H24" s="39">
        <f>IFERROR(INT(TRIM(SUBSTITUTE(VLOOKUP($A24&amp;"*",各都道府県の状況!$A:$I,H$3,FALSE), "※5", ""))), "")</f>
        <v>1811</v>
      </c>
      <c r="I24" s="39">
        <f>IFERROR(INT(TRIM(SUBSTITUTE(VLOOKUP($A24&amp;"*",各都道府県の状況!$A:$I,I$3,FALSE), "※5", ""))), "")</f>
        <v>1</v>
      </c>
    </row>
    <row r="25" spans="1:9">
      <c r="A25" s="12" t="s">
        <v>201</v>
      </c>
      <c r="B25" s="13">
        <f t="shared" si="0"/>
        <v>44582</v>
      </c>
      <c r="C25" s="29" t="s">
        <v>30</v>
      </c>
      <c r="D25" s="39">
        <f>IFERROR(INT(TRIM(SUBSTITUTE(VLOOKUP($A25&amp;"*",各都道府県の状況!$A:$I,D$3,FALSE), "※5", ""))), "")</f>
        <v>22747</v>
      </c>
      <c r="E25" s="39">
        <f>IFERROR(INT(TRIM(SUBSTITUTE(VLOOKUP($A25&amp;"*",各都道府県の状況!$A:$I,E$3,FALSE), "※5", ""))), "")</f>
        <v>515619</v>
      </c>
      <c r="F25" s="39">
        <f>IFERROR(INT(TRIM(SUBSTITUTE(VLOOKUP($A25&amp;"*",各都道府県の状況!$A:$I,F$3,FALSE), "※5", ""))), "")</f>
        <v>19566</v>
      </c>
      <c r="G25" s="39">
        <f>IFERROR(INT(TRIM(SUBSTITUTE(VLOOKUP($A25&amp;"*",各都道府県の状況!$A:$I,G$3,FALSE), "※5", ""))), "")</f>
        <v>220</v>
      </c>
      <c r="H25" s="39">
        <f>IFERROR(INT(TRIM(SUBSTITUTE(VLOOKUP($A25&amp;"*",各都道府県の状況!$A:$I,H$3,FALSE), "※5", ""))), "")</f>
        <v>2372</v>
      </c>
      <c r="I25" s="39">
        <f>IFERROR(INT(TRIM(SUBSTITUTE(VLOOKUP($A25&amp;"*",各都道府県の状況!$A:$I,I$3,FALSE), "※5", ""))), "")</f>
        <v>0</v>
      </c>
    </row>
    <row r="26" spans="1:9">
      <c r="A26" s="12" t="s">
        <v>202</v>
      </c>
      <c r="B26" s="13">
        <f t="shared" si="0"/>
        <v>44582</v>
      </c>
      <c r="C26" s="29" t="s">
        <v>31</v>
      </c>
      <c r="D26" s="39">
        <f>IFERROR(INT(TRIM(SUBSTITUTE(VLOOKUP($A26&amp;"*",各都道府県の状況!$A:$I,D$3,FALSE), "※5", ""))), "")</f>
        <v>33253</v>
      </c>
      <c r="E26" s="39">
        <f>IFERROR(INT(TRIM(SUBSTITUTE(VLOOKUP($A26&amp;"*",各都道府県の状況!$A:$I,E$3,FALSE), "※5", ""))), "")</f>
        <v>790569</v>
      </c>
      <c r="F26" s="39">
        <f>IFERROR(INT(TRIM(SUBSTITUTE(VLOOKUP($A26&amp;"*",各都道府県の状況!$A:$I,F$3,FALSE), "※5", ""))), "")</f>
        <v>26265</v>
      </c>
      <c r="G26" s="39">
        <f>IFERROR(INT(TRIM(SUBSTITUTE(VLOOKUP($A26&amp;"*",各都道府県の状況!$A:$I,G$3,FALSE), "※5", ""))), "")</f>
        <v>210</v>
      </c>
      <c r="H26" s="39">
        <f>IFERROR(INT(TRIM(SUBSTITUTE(VLOOKUP($A26&amp;"*",各都道府県の状況!$A:$I,H$3,FALSE), "※5", ""))), "")</f>
        <v>6015</v>
      </c>
      <c r="I26" s="39">
        <f>IFERROR(INT(TRIM(SUBSTITUTE(VLOOKUP($A26&amp;"*",各都道府県の状況!$A:$I,I$3,FALSE), "※5", ""))), "")</f>
        <v>1</v>
      </c>
    </row>
    <row r="27" spans="1:9">
      <c r="A27" s="12" t="s">
        <v>203</v>
      </c>
      <c r="B27" s="13">
        <f t="shared" si="0"/>
        <v>44582</v>
      </c>
      <c r="C27" s="29" t="s">
        <v>32</v>
      </c>
      <c r="D27" s="39">
        <f>IFERROR(INT(TRIM(SUBSTITUTE(VLOOKUP($A27&amp;"*",各都道府県の状況!$A:$I,D$3,FALSE), "※5", ""))), "")</f>
        <v>123164</v>
      </c>
      <c r="E27" s="39">
        <f>IFERROR(INT(TRIM(SUBSTITUTE(VLOOKUP($A27&amp;"*",各都道府県の状況!$A:$I,E$3,FALSE), "※5", ""))), "")</f>
        <v>1591810</v>
      </c>
      <c r="F27" s="39">
        <f>IFERROR(INT(TRIM(SUBSTITUTE(VLOOKUP($A27&amp;"*",各都道府県の状況!$A:$I,F$3,FALSE), "※5", ""))), "")</f>
        <v>108013</v>
      </c>
      <c r="G27" s="39">
        <f>IFERROR(INT(TRIM(SUBSTITUTE(VLOOKUP($A27&amp;"*",各都道府県の状況!$A:$I,G$3,FALSE), "※5", ""))), "")</f>
        <v>1166</v>
      </c>
      <c r="H27" s="39">
        <f>IFERROR(INT(TRIM(SUBSTITUTE(VLOOKUP($A27&amp;"*",各都道府県の状況!$A:$I,H$3,FALSE), "※5", ""))), "")</f>
        <v>13985</v>
      </c>
      <c r="I27" s="39">
        <f>IFERROR(INT(TRIM(SUBSTITUTE(VLOOKUP($A27&amp;"*",各都道府県の状況!$A:$I,I$3,FALSE), "※5", ""))), "")</f>
        <v>2</v>
      </c>
    </row>
    <row r="28" spans="1:9">
      <c r="A28" s="12" t="s">
        <v>204</v>
      </c>
      <c r="B28" s="13">
        <f t="shared" si="0"/>
        <v>44582</v>
      </c>
      <c r="C28" s="29" t="s">
        <v>33</v>
      </c>
      <c r="D28" s="39">
        <f>IFERROR(INT(TRIM(SUBSTITUTE(VLOOKUP($A28&amp;"*",各都道府県の状況!$A:$I,D$3,FALSE), "※5", ""))), "")</f>
        <v>17278</v>
      </c>
      <c r="E28" s="39">
        <f>IFERROR(INT(TRIM(SUBSTITUTE(VLOOKUP($A28&amp;"*",各都道府県の状況!$A:$I,E$3,FALSE), "※5", ""))), "")</f>
        <v>288826</v>
      </c>
      <c r="F28" s="39">
        <f>IFERROR(INT(TRIM(SUBSTITUTE(VLOOKUP($A28&amp;"*",各都道府県の状況!$A:$I,F$3,FALSE), "※5", ""))), "")</f>
        <v>15381</v>
      </c>
      <c r="G28" s="39">
        <f>IFERROR(INT(TRIM(SUBSTITUTE(VLOOKUP($A28&amp;"*",各都道府県の状況!$A:$I,G$3,FALSE), "※5", ""))), "")</f>
        <v>166</v>
      </c>
      <c r="H28" s="39">
        <f>IFERROR(INT(TRIM(SUBSTITUTE(VLOOKUP($A28&amp;"*",各都道府県の状況!$A:$I,H$3,FALSE), "※5", ""))), "")</f>
        <v>2102</v>
      </c>
      <c r="I28" s="39">
        <f>IFERROR(INT(TRIM(SUBSTITUTE(VLOOKUP($A28&amp;"*",各都道府県の状況!$A:$I,I$3,FALSE), "※5", ""))), "")</f>
        <v>0</v>
      </c>
    </row>
    <row r="29" spans="1:9">
      <c r="A29" s="12" t="s">
        <v>205</v>
      </c>
      <c r="B29" s="13">
        <f t="shared" si="0"/>
        <v>44582</v>
      </c>
      <c r="C29" s="29" t="s">
        <v>34</v>
      </c>
      <c r="D29" s="39">
        <f>IFERROR(INT(TRIM(SUBSTITUTE(VLOOKUP($A29&amp;"*",各都道府県の状況!$A:$I,D$3,FALSE), "※5", ""))), "")</f>
        <v>16295</v>
      </c>
      <c r="E29" s="39">
        <f>IFERROR(INT(TRIM(SUBSTITUTE(VLOOKUP($A29&amp;"*",各都道府県の状況!$A:$I,E$3,FALSE), "※5", ""))), "")</f>
        <v>318706</v>
      </c>
      <c r="F29" s="39">
        <f>IFERROR(INT(TRIM(SUBSTITUTE(VLOOKUP($A29&amp;"*",各都道府県の状況!$A:$I,F$3,FALSE), "※5", ""))), "")</f>
        <v>13189</v>
      </c>
      <c r="G29" s="39">
        <f>IFERROR(INT(TRIM(SUBSTITUTE(VLOOKUP($A29&amp;"*",各都道府県の状況!$A:$I,G$3,FALSE), "※5", ""))), "")</f>
        <v>105</v>
      </c>
      <c r="H29" s="39">
        <f>IFERROR(INT(TRIM(SUBSTITUTE(VLOOKUP($A29&amp;"*",各都道府県の状況!$A:$I,H$3,FALSE), "※5", ""))), "")</f>
        <v>3001</v>
      </c>
      <c r="I29" s="39">
        <f>IFERROR(INT(TRIM(SUBSTITUTE(VLOOKUP($A29&amp;"*",各都道府県の状況!$A:$I,I$3,FALSE), "※5", ""))), "")</f>
        <v>0</v>
      </c>
    </row>
    <row r="30" spans="1:9">
      <c r="A30" s="12" t="s">
        <v>206</v>
      </c>
      <c r="B30" s="13">
        <f t="shared" si="0"/>
        <v>44582</v>
      </c>
      <c r="C30" s="29" t="s">
        <v>35</v>
      </c>
      <c r="D30" s="39">
        <f>IFERROR(INT(TRIM(SUBSTITUTE(VLOOKUP($A30&amp;"*",各都道府県の状況!$A:$I,D$3,FALSE), "※5", ""))), "")</f>
        <v>46074</v>
      </c>
      <c r="E30" s="39">
        <f>IFERROR(INT(TRIM(SUBSTITUTE(VLOOKUP($A30&amp;"*",各都道府県の状況!$A:$I,E$3,FALSE), "※5", ""))), "")</f>
        <v>515038</v>
      </c>
      <c r="F30" s="39">
        <f>IFERROR(INT(TRIM(SUBSTITUTE(VLOOKUP($A30&amp;"*",各都道府県の状況!$A:$I,F$3,FALSE), "※5", ""))), "")</f>
        <v>37778</v>
      </c>
      <c r="G30" s="39">
        <f>IFERROR(INT(TRIM(SUBSTITUTE(VLOOKUP($A30&amp;"*",各都道府県の状況!$A:$I,G$3,FALSE), "※5", ""))), "")</f>
        <v>292</v>
      </c>
      <c r="H30" s="39">
        <f>IFERROR(INT(TRIM(SUBSTITUTE(VLOOKUP($A30&amp;"*",各都道府県の状況!$A:$I,H$3,FALSE), "※5", ""))), "")</f>
        <v>6537</v>
      </c>
      <c r="I30" s="39">
        <f>IFERROR(INT(TRIM(SUBSTITUTE(VLOOKUP($A30&amp;"*",各都道府県の状況!$A:$I,I$3,FALSE), "※5", ""))), "")</f>
        <v>51</v>
      </c>
    </row>
    <row r="31" spans="1:9">
      <c r="A31" s="12" t="s">
        <v>207</v>
      </c>
      <c r="B31" s="13">
        <f t="shared" si="0"/>
        <v>44582</v>
      </c>
      <c r="C31" s="29" t="s">
        <v>36</v>
      </c>
      <c r="D31" s="39">
        <f>IFERROR(INT(TRIM(SUBSTITUTE(VLOOKUP($A31&amp;"*",各都道府県の状況!$A:$I,D$3,FALSE), "※5", ""))), "")</f>
        <v>249091</v>
      </c>
      <c r="E31" s="39">
        <f>IFERROR(INT(TRIM(SUBSTITUTE(VLOOKUP($A31&amp;"*",各都道府県の状況!$A:$I,E$3,FALSE), "※5", ""))), "")</f>
        <v>4559074</v>
      </c>
      <c r="F31" s="39">
        <f>IFERROR(INT(TRIM(SUBSTITUTE(VLOOKUP($A31&amp;"*",各都道府県の状況!$A:$I,F$3,FALSE), "※5", ""))), "")</f>
        <v>208028</v>
      </c>
      <c r="G31" s="39">
        <f>IFERROR(INT(TRIM(SUBSTITUTE(VLOOKUP($A31&amp;"*",各都道府県の状況!$A:$I,G$3,FALSE), "※5", ""))), "")</f>
        <v>3075</v>
      </c>
      <c r="H31" s="39">
        <f>IFERROR(INT(TRIM(SUBSTITUTE(VLOOKUP($A31&amp;"*",各都道府県の状況!$A:$I,H$3,FALSE), "※5", ""))), "")</f>
        <v>37988</v>
      </c>
      <c r="I31" s="39">
        <f>IFERROR(INT(TRIM(SUBSTITUTE(VLOOKUP($A31&amp;"*",各都道府県の状況!$A:$I,I$3,FALSE), "※5", ""))), "")</f>
        <v>260</v>
      </c>
    </row>
    <row r="32" spans="1:9">
      <c r="A32" s="12" t="s">
        <v>208</v>
      </c>
      <c r="B32" s="13">
        <f t="shared" si="0"/>
        <v>44582</v>
      </c>
      <c r="C32" s="29" t="s">
        <v>37</v>
      </c>
      <c r="D32" s="39">
        <f>IFERROR(INT(TRIM(SUBSTITUTE(VLOOKUP($A32&amp;"*",各都道府県の状況!$A:$I,D$3,FALSE), "※5", ""))), "")</f>
        <v>92171</v>
      </c>
      <c r="E32" s="39">
        <f>IFERROR(INT(TRIM(SUBSTITUTE(VLOOKUP($A32&amp;"*",各都道府県の状況!$A:$I,E$3,FALSE), "※5", ""))), "")</f>
        <v>931601</v>
      </c>
      <c r="F32" s="39">
        <f>IFERROR(INT(TRIM(SUBSTITUTE(VLOOKUP($A32&amp;"*",各都道府県の状況!$A:$I,F$3,FALSE), "※5", ""))), "")</f>
        <v>80331</v>
      </c>
      <c r="G32" s="39">
        <f>IFERROR(INT(TRIM(SUBSTITUTE(VLOOKUP($A32&amp;"*",各都道府県の状況!$A:$I,G$3,FALSE), "※5", ""))), "")</f>
        <v>1402</v>
      </c>
      <c r="H32" s="39">
        <f>IFERROR(INT(TRIM(SUBSTITUTE(VLOOKUP($A32&amp;"*",各都道府県の状況!$A:$I,H$3,FALSE), "※5", ""))), "")</f>
        <v>10438</v>
      </c>
      <c r="I32" s="39">
        <f>IFERROR(INT(TRIM(SUBSTITUTE(VLOOKUP($A32&amp;"*",各都道府県の状況!$A:$I,I$3,FALSE), "※5", ""))), "")</f>
        <v>2</v>
      </c>
    </row>
    <row r="33" spans="1:9">
      <c r="A33" s="12" t="s">
        <v>209</v>
      </c>
      <c r="B33" s="13">
        <f t="shared" si="0"/>
        <v>44582</v>
      </c>
      <c r="C33" s="29" t="s">
        <v>38</v>
      </c>
      <c r="D33" s="39">
        <f>IFERROR(INT(TRIM(SUBSTITUTE(VLOOKUP($A33&amp;"*",各都道府県の状況!$A:$I,D$3,FALSE), "※5", ""))), "")</f>
        <v>19278</v>
      </c>
      <c r="E33" s="39">
        <f>IFERROR(INT(TRIM(SUBSTITUTE(VLOOKUP($A33&amp;"*",各都道府県の状況!$A:$I,E$3,FALSE), "※5", ""))), "")</f>
        <v>313843</v>
      </c>
      <c r="F33" s="39">
        <f>IFERROR(INT(TRIM(SUBSTITUTE(VLOOKUP($A33&amp;"*",各都道府県の状況!$A:$I,F$3,FALSE), "※5", ""))), "")</f>
        <v>16553</v>
      </c>
      <c r="G33" s="39">
        <f>IFERROR(INT(TRIM(SUBSTITUTE(VLOOKUP($A33&amp;"*",各都道府県の状況!$A:$I,G$3,FALSE), "※5", ""))), "")</f>
        <v>152</v>
      </c>
      <c r="H33" s="39">
        <f>IFERROR(INT(TRIM(SUBSTITUTE(VLOOKUP($A33&amp;"*",各都道府県の状況!$A:$I,H$3,FALSE), "※5", ""))), "")</f>
        <v>2573</v>
      </c>
      <c r="I33" s="39">
        <f>IFERROR(INT(TRIM(SUBSTITUTE(VLOOKUP($A33&amp;"*",各都道府県の状況!$A:$I,I$3,FALSE), "※5", ""))), "")</f>
        <v>5</v>
      </c>
    </row>
    <row r="34" spans="1:9">
      <c r="A34" s="12" t="s">
        <v>210</v>
      </c>
      <c r="B34" s="13">
        <f t="shared" si="0"/>
        <v>44582</v>
      </c>
      <c r="C34" s="29" t="s">
        <v>39</v>
      </c>
      <c r="D34" s="39">
        <f>IFERROR(INT(TRIM(SUBSTITUTE(VLOOKUP($A34&amp;"*",各都道府県の状況!$A:$I,D$3,FALSE), "※5", ""))), "")</f>
        <v>7202</v>
      </c>
      <c r="E34" s="39">
        <f>IFERROR(INT(TRIM(SUBSTITUTE(VLOOKUP($A34&amp;"*",各都道府県の状況!$A:$I,E$3,FALSE), "※5", ""))), "")</f>
        <v>77231</v>
      </c>
      <c r="F34" s="39">
        <f>IFERROR(INT(TRIM(SUBSTITUTE(VLOOKUP($A34&amp;"*",各都道府県の状況!$A:$I,F$3,FALSE), "※5", ""))), "")</f>
        <v>5573</v>
      </c>
      <c r="G34" s="39">
        <f>IFERROR(INT(TRIM(SUBSTITUTE(VLOOKUP($A34&amp;"*",各都道府県の状況!$A:$I,G$3,FALSE), "※5", ""))), "")</f>
        <v>62</v>
      </c>
      <c r="H34" s="39">
        <f>IFERROR(INT(TRIM(SUBSTITUTE(VLOOKUP($A34&amp;"*",各都道府県の状況!$A:$I,H$3,FALSE), "※5", ""))), "")</f>
        <v>1449</v>
      </c>
      <c r="I34" s="39">
        <f>IFERROR(INT(TRIM(SUBSTITUTE(VLOOKUP($A34&amp;"*",各都道府県の状況!$A:$I,I$3,FALSE), "※5", ""))), "")</f>
        <v>6</v>
      </c>
    </row>
    <row r="35" spans="1:9">
      <c r="A35" s="12" t="s">
        <v>211</v>
      </c>
      <c r="B35" s="13">
        <f t="shared" si="0"/>
        <v>44582</v>
      </c>
      <c r="C35" s="29" t="s">
        <v>40</v>
      </c>
      <c r="D35" s="39">
        <f>IFERROR(INT(TRIM(SUBSTITUTE(VLOOKUP($A35&amp;"*",各都道府県の状況!$A:$I,D$3,FALSE), "※5", ""))), "")</f>
        <v>2233</v>
      </c>
      <c r="E35" s="39">
        <f>IFERROR(INT(TRIM(SUBSTITUTE(VLOOKUP($A35&amp;"*",各都道府県の状況!$A:$I,E$3,FALSE), "※5", ""))), "")</f>
        <v>189758</v>
      </c>
      <c r="F35" s="39">
        <f>IFERROR(INT(TRIM(SUBSTITUTE(VLOOKUP($A35&amp;"*",各都道府県の状況!$A:$I,F$3,FALSE), "※5", ""))), "")</f>
        <v>1757</v>
      </c>
      <c r="G35" s="39">
        <f>IFERROR(INT(TRIM(SUBSTITUTE(VLOOKUP($A35&amp;"*",各都道府県の状況!$A:$I,G$3,FALSE), "※5", ""))), "")</f>
        <v>5</v>
      </c>
      <c r="H35" s="39">
        <f>IFERROR(INT(TRIM(SUBSTITUTE(VLOOKUP($A35&amp;"*",各都道府県の状況!$A:$I,H$3,FALSE), "※5", ""))), "")</f>
        <v>441</v>
      </c>
      <c r="I35" s="39">
        <f>IFERROR(INT(TRIM(SUBSTITUTE(VLOOKUP($A35&amp;"*",各都道府県の状況!$A:$I,I$3,FALSE), "※5", ""))), "")</f>
        <v>0</v>
      </c>
    </row>
    <row r="36" spans="1:9">
      <c r="A36" s="12" t="s">
        <v>212</v>
      </c>
      <c r="B36" s="13">
        <f t="shared" si="0"/>
        <v>44582</v>
      </c>
      <c r="C36" s="29" t="s">
        <v>41</v>
      </c>
      <c r="D36" s="39">
        <f>IFERROR(INT(TRIM(SUBSTITUTE(VLOOKUP($A36&amp;"*",各都道府県の状況!$A:$I,D$3,FALSE), "※5", ""))), "")</f>
        <v>3141</v>
      </c>
      <c r="E36" s="39">
        <f>IFERROR(INT(TRIM(SUBSTITUTE(VLOOKUP($A36&amp;"*",各都道府県の状況!$A:$I,E$3,FALSE), "※5", ""))), "")</f>
        <v>75360</v>
      </c>
      <c r="F36" s="39">
        <f>IFERROR(INT(TRIM(SUBSTITUTE(VLOOKUP($A36&amp;"*",各都道府県の状況!$A:$I,F$3,FALSE), "※5", ""))), "")</f>
        <v>2021</v>
      </c>
      <c r="G36" s="39">
        <f>IFERROR(INT(TRIM(SUBSTITUTE(VLOOKUP($A36&amp;"*",各都道府県の状況!$A:$I,G$3,FALSE), "※5", ""))), "")</f>
        <v>5</v>
      </c>
      <c r="H36" s="39">
        <f>IFERROR(INT(TRIM(SUBSTITUTE(VLOOKUP($A36&amp;"*",各都道府県の状況!$A:$I,H$3,FALSE), "※5", ""))), "")</f>
        <v>1115</v>
      </c>
      <c r="I36" s="39">
        <f>IFERROR(INT(TRIM(SUBSTITUTE(VLOOKUP($A36&amp;"*",各都道府県の状況!$A:$I,I$3,FALSE), "※5", ""))), "")</f>
        <v>1</v>
      </c>
    </row>
    <row r="37" spans="1:9">
      <c r="A37" s="12" t="s">
        <v>213</v>
      </c>
      <c r="B37" s="13">
        <f t="shared" si="0"/>
        <v>44582</v>
      </c>
      <c r="C37" s="29" t="s">
        <v>42</v>
      </c>
      <c r="D37" s="39">
        <f>IFERROR(INT(TRIM(SUBSTITUTE(VLOOKUP($A37&amp;"*",各都道府県の状況!$A:$I,D$3,FALSE), "※5", ""))), "")</f>
        <v>18860</v>
      </c>
      <c r="E37" s="39">
        <f>IFERROR(INT(TRIM(SUBSTITUTE(VLOOKUP($A37&amp;"*",各都道府県の状況!$A:$I,E$3,FALSE), "※5", ""))), "")</f>
        <v>343602</v>
      </c>
      <c r="F37" s="39">
        <f>IFERROR(INT(TRIM(SUBSTITUTE(VLOOKUP($A37&amp;"*",各都道府県の状況!$A:$I,F$3,FALSE), "※5", ""))), "")</f>
        <v>15815</v>
      </c>
      <c r="G37" s="39">
        <f>IFERROR(INT(TRIM(SUBSTITUTE(VLOOKUP($A37&amp;"*",各都道府県の状況!$A:$I,G$3,FALSE), "※5", ""))), "")</f>
        <v>136</v>
      </c>
      <c r="H37" s="39">
        <f>IFERROR(INT(TRIM(SUBSTITUTE(VLOOKUP($A37&amp;"*",各都道府県の状況!$A:$I,H$3,FALSE), "※5", ""))), "")</f>
        <v>1689</v>
      </c>
      <c r="I37" s="39">
        <f>IFERROR(INT(TRIM(SUBSTITUTE(VLOOKUP($A37&amp;"*",各都道府県の状況!$A:$I,I$3,FALSE), "※5", ""))), "")</f>
        <v>0</v>
      </c>
    </row>
    <row r="38" spans="1:9">
      <c r="A38" s="12" t="s">
        <v>214</v>
      </c>
      <c r="B38" s="13">
        <f t="shared" si="0"/>
        <v>44582</v>
      </c>
      <c r="C38" s="29" t="s">
        <v>43</v>
      </c>
      <c r="D38" s="39">
        <f>IFERROR(INT(TRIM(SUBSTITUTE(VLOOKUP($A38&amp;"*",各都道府県の状況!$A:$I,D$3,FALSE), "※5", ""))), "")</f>
        <v>35139</v>
      </c>
      <c r="E38" s="39">
        <f>IFERROR(INT(TRIM(SUBSTITUTE(VLOOKUP($A38&amp;"*",各都道府県の状況!$A:$I,E$3,FALSE), "※5", ""))), "")</f>
        <v>1118084</v>
      </c>
      <c r="F38" s="39">
        <f>IFERROR(INT(TRIM(SUBSTITUTE(VLOOKUP($A38&amp;"*",各都道府県の状況!$A:$I,F$3,FALSE), "※5", ""))), "")</f>
        <v>23717</v>
      </c>
      <c r="G38" s="39">
        <f>IFERROR(INT(TRIM(SUBSTITUTE(VLOOKUP($A38&amp;"*",各都道府県の状況!$A:$I,G$3,FALSE), "※5", ""))), "")</f>
        <v>212</v>
      </c>
      <c r="H38" s="39">
        <f>IFERROR(INT(TRIM(SUBSTITUTE(VLOOKUP($A38&amp;"*",各都道府県の状況!$A:$I,H$3,FALSE), "※5", ""))), "")</f>
        <v>11210</v>
      </c>
      <c r="I38" s="39">
        <f>IFERROR(INT(TRIM(SUBSTITUTE(VLOOKUP($A38&amp;"*",各都道府県の状況!$A:$I,I$3,FALSE), "※5", ""))), "")</f>
        <v>6</v>
      </c>
    </row>
    <row r="39" spans="1:9">
      <c r="A39" s="12" t="s">
        <v>215</v>
      </c>
      <c r="B39" s="13">
        <f t="shared" si="0"/>
        <v>44582</v>
      </c>
      <c r="C39" s="29" t="s">
        <v>44</v>
      </c>
      <c r="D39" s="39">
        <f>IFERROR(INT(TRIM(SUBSTITUTE(VLOOKUP($A39&amp;"*",各都道府県の状況!$A:$I,D$3,FALSE), "※5", ""))), "")</f>
        <v>9555</v>
      </c>
      <c r="E39" s="39">
        <f>IFERROR(INT(TRIM(SUBSTITUTE(VLOOKUP($A39&amp;"*",各都道府県の状況!$A:$I,E$3,FALSE), "※5", ""))), "")</f>
        <v>256718</v>
      </c>
      <c r="F39" s="39">
        <f>IFERROR(INT(TRIM(SUBSTITUTE(VLOOKUP($A39&amp;"*",各都道府県の状況!$A:$I,F$3,FALSE), "※5", ""))), "")</f>
        <v>7025</v>
      </c>
      <c r="G39" s="39">
        <f>IFERROR(INT(TRIM(SUBSTITUTE(VLOOKUP($A39&amp;"*",各都道府県の状況!$A:$I,G$3,FALSE), "※5", ""))), "")</f>
        <v>94</v>
      </c>
      <c r="H39" s="39">
        <f>IFERROR(INT(TRIM(SUBSTITUTE(VLOOKUP($A39&amp;"*",各都道府県の状況!$A:$I,H$3,FALSE), "※5", ""))), "")</f>
        <v>2436</v>
      </c>
      <c r="I39" s="39">
        <f>IFERROR(INT(TRIM(SUBSTITUTE(VLOOKUP($A39&amp;"*",各都道府県の状況!$A:$I,I$3,FALSE), "※5", ""))), "")</f>
        <v>1</v>
      </c>
    </row>
    <row r="40" spans="1:9">
      <c r="A40" s="12" t="s">
        <v>216</v>
      </c>
      <c r="B40" s="13">
        <f t="shared" si="0"/>
        <v>44582</v>
      </c>
      <c r="C40" s="29" t="s">
        <v>45</v>
      </c>
      <c r="D40" s="39">
        <f>IFERROR(INT(TRIM(SUBSTITUTE(VLOOKUP($A40&amp;"*",各都道府県の状況!$A:$I,D$3,FALSE), "※5", ""))), "")</f>
        <v>3702</v>
      </c>
      <c r="E40" s="39">
        <f>IFERROR(INT(TRIM(SUBSTITUTE(VLOOKUP($A40&amp;"*",各都道府県の状況!$A:$I,E$3,FALSE), "※5", ""))), "")</f>
        <v>124819</v>
      </c>
      <c r="F40" s="39">
        <f>IFERROR(INT(TRIM(SUBSTITUTE(VLOOKUP($A40&amp;"*",各都道府県の状況!$A:$I,F$3,FALSE), "※5", ""))), "")</f>
        <v>3305</v>
      </c>
      <c r="G40" s="39">
        <f>IFERROR(INT(TRIM(SUBSTITUTE(VLOOKUP($A40&amp;"*",各都道府県の状況!$A:$I,G$3,FALSE), "※5", ""))), "")</f>
        <v>66</v>
      </c>
      <c r="H40" s="39">
        <f>IFERROR(INT(TRIM(SUBSTITUTE(VLOOKUP($A40&amp;"*",各都道府県の状況!$A:$I,H$3,FALSE), "※5", ""))), "")</f>
        <v>337</v>
      </c>
      <c r="I40" s="39">
        <f>IFERROR(INT(TRIM(SUBSTITUTE(VLOOKUP($A40&amp;"*",各都道府県の状況!$A:$I,I$3,FALSE), "※5", ""))), "")</f>
        <v>0</v>
      </c>
    </row>
    <row r="41" spans="1:9">
      <c r="A41" s="12" t="s">
        <v>217</v>
      </c>
      <c r="B41" s="13">
        <f t="shared" si="0"/>
        <v>44582</v>
      </c>
      <c r="C41" s="29" t="s">
        <v>46</v>
      </c>
      <c r="D41" s="39">
        <f>IFERROR(INT(TRIM(SUBSTITUTE(VLOOKUP($A41&amp;"*",各都道府県の状況!$A:$I,D$3,FALSE), "※5", ""))), "")</f>
        <v>5792</v>
      </c>
      <c r="E41" s="39">
        <f>IFERROR(INT(TRIM(SUBSTITUTE(VLOOKUP($A41&amp;"*",各都道府県の状況!$A:$I,E$3,FALSE), "※5", ""))), "")</f>
        <v>157319</v>
      </c>
      <c r="F41" s="39">
        <f>IFERROR(INT(TRIM(SUBSTITUTE(VLOOKUP($A41&amp;"*",各都道府県の状況!$A:$I,F$3,FALSE), "※5", ""))), "")</f>
        <v>4832</v>
      </c>
      <c r="G41" s="39">
        <f>IFERROR(INT(TRIM(SUBSTITUTE(VLOOKUP($A41&amp;"*",各都道府県の状況!$A:$I,G$3,FALSE), "※5", ""))), "")</f>
        <v>38</v>
      </c>
      <c r="H41" s="39">
        <f>IFERROR(INT(TRIM(SUBSTITUTE(VLOOKUP($A41&amp;"*",各都道府県の状況!$A:$I,H$3,FALSE), "※5", ""))), "")</f>
        <v>922</v>
      </c>
      <c r="I41" s="39">
        <f>IFERROR(INT(TRIM(SUBSTITUTE(VLOOKUP($A41&amp;"*",各都道府県の状況!$A:$I,I$3,FALSE), "※5", ""))), "")</f>
        <v>0</v>
      </c>
    </row>
    <row r="42" spans="1:9">
      <c r="A42" s="12" t="s">
        <v>218</v>
      </c>
      <c r="B42" s="13">
        <f t="shared" si="0"/>
        <v>44582</v>
      </c>
      <c r="C42" s="29" t="s">
        <v>47</v>
      </c>
      <c r="D42" s="39">
        <f>IFERROR(INT(TRIM(SUBSTITUTE(VLOOKUP($A42&amp;"*",各都道府県の状況!$A:$I,D$3,FALSE), "※5", ""))), "")</f>
        <v>7596</v>
      </c>
      <c r="E42" s="39">
        <f>IFERROR(INT(TRIM(SUBSTITUTE(VLOOKUP($A42&amp;"*",各都道府県の状況!$A:$I,E$3,FALSE), "※5", ""))), "")</f>
        <v>189570</v>
      </c>
      <c r="F42" s="39">
        <f>IFERROR(INT(TRIM(SUBSTITUTE(VLOOKUP($A42&amp;"*",各都道府県の状況!$A:$I,F$3,FALSE), "※5", ""))), "")</f>
        <v>5672</v>
      </c>
      <c r="G42" s="39">
        <f>IFERROR(INT(TRIM(SUBSTITUTE(VLOOKUP($A42&amp;"*",各都道府県の状況!$A:$I,G$3,FALSE), "※5", ""))), "")</f>
        <v>82</v>
      </c>
      <c r="H42" s="39">
        <f>IFERROR(INT(TRIM(SUBSTITUTE(VLOOKUP($A42&amp;"*",各都道府県の状況!$A:$I,H$3,FALSE), "※5", ""))), "")</f>
        <v>1842</v>
      </c>
      <c r="I42" s="39">
        <f>IFERROR(INT(TRIM(SUBSTITUTE(VLOOKUP($A42&amp;"*",各都道府県の状況!$A:$I,I$3,FALSE), "※5", ""))), "")</f>
        <v>3</v>
      </c>
    </row>
    <row r="43" spans="1:9">
      <c r="A43" s="12" t="s">
        <v>219</v>
      </c>
      <c r="B43" s="13">
        <f t="shared" si="0"/>
        <v>44582</v>
      </c>
      <c r="C43" s="29" t="s">
        <v>48</v>
      </c>
      <c r="D43" s="39">
        <f>IFERROR(INT(TRIM(SUBSTITUTE(VLOOKUP($A43&amp;"*",各都道府県の状況!$A:$I,D$3,FALSE), "※5", ""))), "")</f>
        <v>4660</v>
      </c>
      <c r="E43" s="39">
        <f>IFERROR(INT(TRIM(SUBSTITUTE(VLOOKUP($A43&amp;"*",各都道府県の状況!$A:$I,E$3,FALSE), "※5", ""))), "")</f>
        <v>120288</v>
      </c>
      <c r="F43" s="39">
        <f>IFERROR(INT(TRIM(SUBSTITUTE(VLOOKUP($A43&amp;"*",各都道府県の状況!$A:$I,F$3,FALSE), "※5", ""))), "")</f>
        <v>4208</v>
      </c>
      <c r="G43" s="39">
        <f>IFERROR(INT(TRIM(SUBSTITUTE(VLOOKUP($A43&amp;"*",各都道府県の状況!$A:$I,G$3,FALSE), "※5", ""))), "")</f>
        <v>33</v>
      </c>
      <c r="H43" s="39">
        <f>IFERROR(INT(TRIM(SUBSTITUTE(VLOOKUP($A43&amp;"*",各都道府県の状況!$A:$I,H$3,FALSE), "※5", ""))), "")</f>
        <v>419</v>
      </c>
      <c r="I43" s="39">
        <f>IFERROR(INT(TRIM(SUBSTITUTE(VLOOKUP($A43&amp;"*",各都道府県の状況!$A:$I,I$3,FALSE), "※5", ""))), "")</f>
        <v>4</v>
      </c>
    </row>
    <row r="44" spans="1:9">
      <c r="A44" s="12" t="s">
        <v>220</v>
      </c>
      <c r="B44" s="13">
        <f t="shared" si="0"/>
        <v>44582</v>
      </c>
      <c r="C44" s="29" t="s">
        <v>49</v>
      </c>
      <c r="D44" s="39">
        <f>IFERROR(INT(TRIM(SUBSTITUTE(VLOOKUP($A44&amp;"*",各都道府県の状況!$A:$I,D$3,FALSE), "※5", ""))), "")</f>
        <v>89581</v>
      </c>
      <c r="E44" s="39">
        <f>IFERROR(INT(TRIM(SUBSTITUTE(VLOOKUP($A44&amp;"*",各都道府県の状況!$A:$I,E$3,FALSE), "※5", ""))), "")</f>
        <v>1560594</v>
      </c>
      <c r="F44" s="39">
        <f>IFERROR(INT(TRIM(SUBSTITUTE(VLOOKUP($A44&amp;"*",各都道府県の状況!$A:$I,F$3,FALSE), "※5", ""))), "")</f>
        <v>75196</v>
      </c>
      <c r="G44" s="39">
        <f>IFERROR(INT(TRIM(SUBSTITUTE(VLOOKUP($A44&amp;"*",各都道府県の状況!$A:$I,G$3,FALSE), "※5", ""))), "")</f>
        <v>629</v>
      </c>
      <c r="H44" s="39">
        <f>IFERROR(INT(TRIM(SUBSTITUTE(VLOOKUP($A44&amp;"*",各都道府県の状況!$A:$I,H$3,FALSE), "※5", ""))), "")</f>
        <v>11089</v>
      </c>
      <c r="I44" s="39">
        <f>IFERROR(INT(TRIM(SUBSTITUTE(VLOOKUP($A44&amp;"*",各都道府県の状況!$A:$I,I$3,FALSE), "※5", ""))), "")</f>
        <v>1</v>
      </c>
    </row>
    <row r="45" spans="1:9">
      <c r="A45" s="12" t="s">
        <v>221</v>
      </c>
      <c r="B45" s="13">
        <f t="shared" si="0"/>
        <v>44582</v>
      </c>
      <c r="C45" s="29" t="s">
        <v>50</v>
      </c>
      <c r="D45" s="39">
        <f>IFERROR(INT(TRIM(SUBSTITUTE(VLOOKUP($A45&amp;"*",各都道府県の状況!$A:$I,D$3,FALSE), "※5", ""))), "")</f>
        <v>7669</v>
      </c>
      <c r="E45" s="39">
        <f>IFERROR(INT(TRIM(SUBSTITUTE(VLOOKUP($A45&amp;"*",各都道府県の状況!$A:$I,E$3,FALSE), "※5", ""))), "")</f>
        <v>135842</v>
      </c>
      <c r="F45" s="39">
        <f>IFERROR(INT(TRIM(SUBSTITUTE(VLOOKUP($A45&amp;"*",各都道府県の状況!$A:$I,F$3,FALSE), "※5", ""))), "")</f>
        <v>6197</v>
      </c>
      <c r="G45" s="39">
        <f>IFERROR(INT(TRIM(SUBSTITUTE(VLOOKUP($A45&amp;"*",各都道府県の状況!$A:$I,G$3,FALSE), "※5", ""))), "")</f>
        <v>32</v>
      </c>
      <c r="H45" s="39">
        <f>IFERROR(INT(TRIM(SUBSTITUTE(VLOOKUP($A45&amp;"*",各都道府県の状況!$A:$I,H$3,FALSE), "※5", ""))), "")</f>
        <v>1148</v>
      </c>
      <c r="I45" s="39">
        <f>IFERROR(INT(TRIM(SUBSTITUTE(VLOOKUP($A45&amp;"*",各都道府県の状況!$A:$I,I$3,FALSE), "※5", ""))), "")</f>
        <v>0</v>
      </c>
    </row>
    <row r="46" spans="1:9" ht="21" customHeight="1">
      <c r="A46" s="12" t="s">
        <v>222</v>
      </c>
      <c r="B46" s="13">
        <f t="shared" si="0"/>
        <v>44582</v>
      </c>
      <c r="C46" s="29" t="s">
        <v>51</v>
      </c>
      <c r="D46" s="39">
        <f>IFERROR(INT(TRIM(SUBSTITUTE(VLOOKUP($A46&amp;"*",各都道府県の状況!$A:$I,D$3,FALSE), "※5", ""))), "")</f>
        <v>8986</v>
      </c>
      <c r="E46" s="39">
        <f>IFERROR(INT(TRIM(SUBSTITUTE(VLOOKUP($A46&amp;"*",各都道府県の状況!$A:$I,E$3,FALSE), "※5", ""))), "")</f>
        <v>220310</v>
      </c>
      <c r="F46" s="39">
        <f>IFERROR(INT(TRIM(SUBSTITUTE(VLOOKUP($A46&amp;"*",各都道府県の状況!$A:$I,F$3,FALSE), "※5", ""))), "")</f>
        <v>6348</v>
      </c>
      <c r="G46" s="39">
        <f>IFERROR(INT(TRIM(SUBSTITUTE(VLOOKUP($A46&amp;"*",各都道府県の状況!$A:$I,G$3,FALSE), "※5", ""))), "")</f>
        <v>74</v>
      </c>
      <c r="H46" s="39">
        <f>IFERROR(INT(TRIM(SUBSTITUTE(VLOOKUP($A46&amp;"*",各都道府県の状況!$A:$I,H$3,FALSE), "※5", ""))), "")</f>
        <v>2576</v>
      </c>
      <c r="I46" s="39">
        <f>IFERROR(INT(TRIM(SUBSTITUTE(VLOOKUP($A46&amp;"*",各都道府県の状況!$A:$I,I$3,FALSE), "※5", ""))), "")</f>
        <v>0</v>
      </c>
    </row>
    <row r="47" spans="1:9">
      <c r="A47" s="12" t="s">
        <v>223</v>
      </c>
      <c r="B47" s="13">
        <f t="shared" si="0"/>
        <v>44582</v>
      </c>
      <c r="C47" s="29" t="s">
        <v>52</v>
      </c>
      <c r="D47" s="39">
        <f>IFERROR(INT(TRIM(SUBSTITUTE(VLOOKUP($A47&amp;"*",各都道府県の状況!$A:$I,D$3,FALSE), "※5", ""))), "")</f>
        <v>19496</v>
      </c>
      <c r="E47" s="39">
        <f>IFERROR(INT(TRIM(SUBSTITUTE(VLOOKUP($A47&amp;"*",各都道府県の状況!$A:$I,E$3,FALSE), "※5", ""))), "")</f>
        <v>138511</v>
      </c>
      <c r="F47" s="39">
        <f>IFERROR(INT(TRIM(SUBSTITUTE(VLOOKUP($A47&amp;"*",各都道府県の状況!$A:$I,F$3,FALSE), "※5", ""))), "")</f>
        <v>16901</v>
      </c>
      <c r="G47" s="39">
        <f>IFERROR(INT(TRIM(SUBSTITUTE(VLOOKUP($A47&amp;"*",各都道府県の状況!$A:$I,G$3,FALSE), "※5", ""))), "")</f>
        <v>139</v>
      </c>
      <c r="H47" s="39">
        <f>IFERROR(INT(TRIM(SUBSTITUTE(VLOOKUP($A47&amp;"*",各都道府県の状況!$A:$I,H$3,FALSE), "※5", ""))), "")</f>
        <v>2456</v>
      </c>
      <c r="I47" s="39">
        <f>IFERROR(INT(TRIM(SUBSTITUTE(VLOOKUP($A47&amp;"*",各都道府県の状況!$A:$I,I$3,FALSE), "※5", ""))), "")</f>
        <v>2</v>
      </c>
    </row>
    <row r="48" spans="1:9">
      <c r="A48" s="12" t="s">
        <v>224</v>
      </c>
      <c r="B48" s="13">
        <f t="shared" si="0"/>
        <v>44582</v>
      </c>
      <c r="C48" s="29" t="s">
        <v>53</v>
      </c>
      <c r="D48" s="39">
        <f>IFERROR(INT(TRIM(SUBSTITUTE(VLOOKUP($A48&amp;"*",各都道府県の状況!$A:$I,D$3,FALSE), "※5", ""))), "")</f>
        <v>9951</v>
      </c>
      <c r="E48" s="39">
        <f>IFERROR(INT(TRIM(SUBSTITUTE(VLOOKUP($A48&amp;"*",各都道府県の状況!$A:$I,E$3,FALSE), "※5", ""))), "")</f>
        <v>334008</v>
      </c>
      <c r="F48" s="39">
        <f>IFERROR(INT(TRIM(SUBSTITUTE(VLOOKUP($A48&amp;"*",各都道府県の状況!$A:$I,F$3,FALSE), "※5", ""))), "")</f>
        <v>8397</v>
      </c>
      <c r="G48" s="39">
        <f>IFERROR(INT(TRIM(SUBSTITUTE(VLOOKUP($A48&amp;"*",各都道府県の状況!$A:$I,G$3,FALSE), "※5", ""))), "")</f>
        <v>84</v>
      </c>
      <c r="H48" s="39">
        <f>IFERROR(INT(TRIM(SUBSTITUTE(VLOOKUP($A48&amp;"*",各都道府県の状況!$A:$I,H$3,FALSE), "※5", ""))), "")</f>
        <v>1470</v>
      </c>
      <c r="I48" s="39">
        <f>IFERROR(INT(TRIM(SUBSTITUTE(VLOOKUP($A48&amp;"*",各都道府県の状況!$A:$I,I$3,FALSE), "※5", ""))), "")</f>
        <v>0</v>
      </c>
    </row>
    <row r="49" spans="1:9">
      <c r="A49" s="12" t="s">
        <v>225</v>
      </c>
      <c r="B49" s="13">
        <f t="shared" si="0"/>
        <v>44582</v>
      </c>
      <c r="C49" s="29" t="s">
        <v>54</v>
      </c>
      <c r="D49" s="39">
        <f>IFERROR(INT(TRIM(SUBSTITUTE(VLOOKUP($A49&amp;"*",各都道府県の状況!$A:$I,D$3,FALSE), "※5", ""))), "")</f>
        <v>7899</v>
      </c>
      <c r="E49" s="39">
        <f>IFERROR(INT(TRIM(SUBSTITUTE(VLOOKUP($A49&amp;"*",各都道府県の状況!$A:$I,E$3,FALSE), "※5", ""))), "")</f>
        <v>81296</v>
      </c>
      <c r="F49" s="39">
        <f>IFERROR(INT(TRIM(SUBSTITUTE(VLOOKUP($A49&amp;"*",各都道府県の状況!$A:$I,F$3,FALSE), "※5", ""))), "")</f>
        <v>6194</v>
      </c>
      <c r="G49" s="39">
        <f>IFERROR(INT(TRIM(SUBSTITUTE(VLOOKUP($A49&amp;"*",各都道府県の状況!$A:$I,G$3,FALSE), "※5", ""))), "")</f>
        <v>41</v>
      </c>
      <c r="H49" s="39">
        <f>IFERROR(INT(TRIM(SUBSTITUTE(VLOOKUP($A49&amp;"*",各都道府県の状況!$A:$I,H$3,FALSE), "※5", ""))), "")</f>
        <v>1646</v>
      </c>
      <c r="I49" s="39">
        <f>IFERROR(INT(TRIM(SUBSTITUTE(VLOOKUP($A49&amp;"*",各都道府県の状況!$A:$I,I$3,FALSE), "※5", ""))), "")</f>
        <v>0</v>
      </c>
    </row>
    <row r="50" spans="1:9">
      <c r="A50" s="12" t="s">
        <v>226</v>
      </c>
      <c r="B50" s="13">
        <f t="shared" si="0"/>
        <v>44582</v>
      </c>
      <c r="C50" s="29" t="s">
        <v>55</v>
      </c>
      <c r="D50" s="39">
        <f>IFERROR(INT(TRIM(SUBSTITUTE(VLOOKUP($A50&amp;"*",各都道府県の状況!$A:$I,D$3,FALSE), "※5", ""))), "")</f>
        <v>11687</v>
      </c>
      <c r="E50" s="39">
        <f>IFERROR(INT(TRIM(SUBSTITUTE(VLOOKUP($A50&amp;"*",各都道府県の状況!$A:$I,E$3,FALSE), "※5", ""))), "")</f>
        <v>194681</v>
      </c>
      <c r="F50" s="39">
        <f>IFERROR(INT(TRIM(SUBSTITUTE(VLOOKUP($A50&amp;"*",各都道府県の状況!$A:$I,F$3,FALSE), "※5", ""))), "")</f>
        <v>9886</v>
      </c>
      <c r="G50" s="39">
        <f>IFERROR(INT(TRIM(SUBSTITUTE(VLOOKUP($A50&amp;"*",各都道府県の状況!$A:$I,G$3,FALSE), "※5", ""))), "")</f>
        <v>66</v>
      </c>
      <c r="H50" s="39">
        <f>IFERROR(INT(TRIM(SUBSTITUTE(VLOOKUP($A50&amp;"*",各都道府県の状況!$A:$I,H$3,FALSE), "※5", ""))), "")</f>
        <v>1447</v>
      </c>
      <c r="I50" s="39">
        <f>IFERROR(INT(TRIM(SUBSTITUTE(VLOOKUP($A50&amp;"*",各都道府県の状況!$A:$I,I$3,FALSE), "※5", ""))), "")</f>
        <v>0</v>
      </c>
    </row>
    <row r="51" spans="1:9">
      <c r="A51" s="12" t="s">
        <v>227</v>
      </c>
      <c r="B51" s="13">
        <f t="shared" si="0"/>
        <v>44582</v>
      </c>
      <c r="C51" s="29" t="s">
        <v>56</v>
      </c>
      <c r="D51" s="39">
        <f>IFERROR(INT(TRIM(SUBSTITUTE(VLOOKUP($A51&amp;"*",各都道府県の状況!$A:$I,D$3,FALSE), "※5", ""))), "")</f>
        <v>73047</v>
      </c>
      <c r="E51" s="39">
        <f>IFERROR(INT(TRIM(SUBSTITUTE(VLOOKUP($A51&amp;"*",各都道府県の状況!$A:$I,E$3,FALSE), "※5", ""))), "")</f>
        <v>502064</v>
      </c>
      <c r="F51" s="39">
        <f>IFERROR(INT(TRIM(SUBSTITUTE(VLOOKUP($A51&amp;"*",各都道府県の状況!$A:$I,F$3,FALSE), "※5", ""))), "")</f>
        <v>61559</v>
      </c>
      <c r="G51" s="39">
        <f>IFERROR(INT(TRIM(SUBSTITUTE(VLOOKUP($A51&amp;"*",各都道府県の状況!$A:$I,G$3,FALSE), "※5", ""))), "")</f>
        <v>398</v>
      </c>
      <c r="H51" s="39">
        <f>IFERROR(INT(TRIM(SUBSTITUTE(VLOOKUP($A51&amp;"*",各都道府県の状況!$A:$I,H$3,FALSE), "※5", ""))), "")</f>
        <v>11096</v>
      </c>
      <c r="I51" s="39">
        <f>IFERROR(INT(TRIM(SUBSTITUTE(VLOOKUP($A51&amp;"*",各都道府県の状況!$A:$I,I$3,FALSE), "※5", ""))), "")</f>
        <v>41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S1893"/>
  <sheetViews>
    <sheetView workbookViewId="0">
      <pane ySplit="6" topLeftCell="A828" activePane="bottomLeft" state="frozen"/>
      <selection pane="bottomLeft" activeCell="D858" sqref="A6:D858"/>
    </sheetView>
  </sheetViews>
  <sheetFormatPr defaultColWidth="8.7109375" defaultRowHeight="18.3"/>
  <cols>
    <col min="1" max="1" width="10.76171875" style="49" customWidth="1"/>
    <col min="2" max="2" width="11.47265625" style="83" bestFit="1" customWidth="1"/>
    <col min="3" max="3" width="11.47265625" style="83" customWidth="1"/>
    <col min="4" max="4" width="11.47265625" style="104" customWidth="1"/>
    <col min="5" max="5" width="11.09375" style="68" bestFit="1" customWidth="1"/>
    <col min="6" max="6" width="7.47265625" style="83" bestFit="1" customWidth="1"/>
    <col min="7" max="10" width="8.7109375" style="52"/>
    <col min="11" max="16" width="8.7109375" style="83"/>
    <col min="17" max="17" width="9" style="83" bestFit="1" customWidth="1"/>
    <col min="18" max="16384" width="8.7109375" style="83"/>
  </cols>
  <sheetData>
    <row r="1" spans="1:19">
      <c r="A1" s="147" t="s">
        <v>291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</row>
    <row r="2" spans="1:19" ht="17.7">
      <c r="A2" s="118" t="s">
        <v>314</v>
      </c>
      <c r="B2" s="118"/>
      <c r="C2" s="118"/>
      <c r="E2" s="149" t="s">
        <v>340</v>
      </c>
      <c r="F2" s="149"/>
      <c r="G2" s="149"/>
      <c r="H2" s="149"/>
      <c r="I2" s="149"/>
      <c r="J2" s="149"/>
      <c r="K2" s="149"/>
      <c r="L2" s="149"/>
      <c r="M2" s="149"/>
      <c r="N2" s="149"/>
      <c r="O2" s="118" t="s">
        <v>344</v>
      </c>
      <c r="P2" s="118"/>
      <c r="Q2" s="118"/>
      <c r="R2" s="118"/>
      <c r="S2" s="118"/>
    </row>
    <row r="3" spans="1:19" ht="17.7">
      <c r="A3" s="83"/>
      <c r="E3" s="146" t="s">
        <v>343</v>
      </c>
      <c r="F3" s="146"/>
      <c r="G3" s="146"/>
      <c r="H3" s="146"/>
      <c r="I3" s="146"/>
      <c r="J3" s="146"/>
      <c r="K3" s="148" t="s">
        <v>342</v>
      </c>
      <c r="L3" s="148"/>
      <c r="M3" s="148"/>
      <c r="N3" s="148"/>
      <c r="O3" s="148" t="s">
        <v>338</v>
      </c>
      <c r="P3" s="148"/>
      <c r="Q3" s="118" t="s">
        <v>341</v>
      </c>
      <c r="R3" s="118"/>
      <c r="S3" s="83" t="s">
        <v>359</v>
      </c>
    </row>
    <row r="4" spans="1:19">
      <c r="A4" s="118"/>
      <c r="B4" s="118"/>
      <c r="C4" s="118"/>
      <c r="E4" s="67"/>
      <c r="F4" s="84">
        <v>2</v>
      </c>
      <c r="G4" s="84">
        <v>4</v>
      </c>
      <c r="H4" s="84">
        <v>5</v>
      </c>
      <c r="I4" s="84">
        <v>6</v>
      </c>
      <c r="J4" s="84">
        <v>7</v>
      </c>
      <c r="K4" s="84">
        <v>4</v>
      </c>
      <c r="L4" s="84">
        <v>5</v>
      </c>
      <c r="M4" s="84">
        <v>6</v>
      </c>
      <c r="N4" s="85">
        <v>7</v>
      </c>
      <c r="O4" s="85">
        <v>4</v>
      </c>
      <c r="P4" s="85">
        <v>5</v>
      </c>
      <c r="Q4" s="85">
        <v>4</v>
      </c>
      <c r="R4" s="85">
        <v>5</v>
      </c>
      <c r="S4" s="83" t="s">
        <v>360</v>
      </c>
    </row>
    <row r="5" spans="1:19">
      <c r="A5" s="83"/>
      <c r="E5" s="67"/>
      <c r="F5" s="84"/>
      <c r="G5" s="145" t="s">
        <v>281</v>
      </c>
      <c r="H5" s="145"/>
      <c r="I5" s="145" t="s">
        <v>311</v>
      </c>
      <c r="J5" s="145"/>
      <c r="K5" s="145" t="s">
        <v>281</v>
      </c>
      <c r="L5" s="145"/>
      <c r="M5" s="145" t="s">
        <v>311</v>
      </c>
      <c r="N5" s="145"/>
      <c r="O5" s="86" t="s">
        <v>281</v>
      </c>
      <c r="P5" s="86" t="s">
        <v>282</v>
      </c>
      <c r="Q5" s="86" t="s">
        <v>281</v>
      </c>
      <c r="R5" s="86" t="s">
        <v>282</v>
      </c>
      <c r="S5" s="104" t="s">
        <v>359</v>
      </c>
    </row>
    <row r="6" spans="1:19" ht="17.7">
      <c r="A6" s="88" t="s">
        <v>289</v>
      </c>
      <c r="B6" s="69" t="s">
        <v>281</v>
      </c>
      <c r="C6" s="69" t="s">
        <v>282</v>
      </c>
      <c r="D6" s="69" t="s">
        <v>361</v>
      </c>
      <c r="E6" s="89" t="s">
        <v>289</v>
      </c>
      <c r="F6" s="90" t="s">
        <v>288</v>
      </c>
      <c r="G6" s="87" t="s">
        <v>312</v>
      </c>
      <c r="H6" s="87" t="s">
        <v>313</v>
      </c>
      <c r="I6" s="87" t="s">
        <v>312</v>
      </c>
      <c r="J6" s="87" t="s">
        <v>313</v>
      </c>
      <c r="K6" s="87" t="s">
        <v>312</v>
      </c>
      <c r="L6" s="87" t="s">
        <v>313</v>
      </c>
      <c r="M6" s="87" t="s">
        <v>312</v>
      </c>
      <c r="N6" s="87" t="s">
        <v>313</v>
      </c>
      <c r="O6" s="87" t="s">
        <v>313</v>
      </c>
      <c r="P6" s="87" t="s">
        <v>313</v>
      </c>
      <c r="Q6" s="87" t="s">
        <v>339</v>
      </c>
      <c r="R6" s="87" t="s">
        <v>339</v>
      </c>
      <c r="S6" s="83" t="s">
        <v>339</v>
      </c>
    </row>
    <row r="7" spans="1:19" ht="17.7">
      <c r="A7" s="49">
        <v>44298</v>
      </c>
      <c r="B7" s="110">
        <f>IF(COUNTIF($A$7:$A7, $A7)&gt;1, 0, IF($E7="","",G7+H7+K7+L7+O7-Q7))</f>
        <v>31539</v>
      </c>
      <c r="C7" s="110">
        <f>IF(COUNTIF($A$7:$A7, $A7)&gt;1, 0, IF($E7="", "", I7+J7+M7+N7+P7-R7))</f>
        <v>70086</v>
      </c>
      <c r="D7" s="110">
        <f>IF(COUNTIF($A$7:$A7, $A7)&gt;1, 0, S7)</f>
        <v>0</v>
      </c>
      <c r="E7" s="111">
        <v>44298</v>
      </c>
      <c r="F7" s="91" t="str">
        <f>IFERROR(VLOOKUP($E7, V医療従事者等!$A:$J, $F$4, FALSE), TEXT(E7, "aaa"))</f>
        <v>(月)</v>
      </c>
      <c r="G7" s="91">
        <f>IFERROR(VLOOKUP($E7, V医療従事者等!$A:$J, $G$4, FALSE), 0)</f>
        <v>26850</v>
      </c>
      <c r="H7" s="91">
        <f>IFERROR(VLOOKUP($E7, V医療従事者等!$A:$J, $H$4, FALSE), 0)</f>
        <v>0</v>
      </c>
      <c r="I7" s="91">
        <f>IFERROR(VLOOKUP($E7, V医療従事者等!$A:$J, $I$4, FALSE), 0)</f>
        <v>70086</v>
      </c>
      <c r="J7" s="91">
        <f>IFERROR(VLOOKUP($E7, V医療従事者等!$A:$J, $J$4, FALSE), 0)</f>
        <v>0</v>
      </c>
      <c r="K7" s="92">
        <f>IFERROR(VLOOKUP($E7, V一般接種!$A:$G, K$4, FALSE), 0)</f>
        <v>4689</v>
      </c>
      <c r="L7" s="92">
        <f>IFERROR(VLOOKUP($E7, V一般接種!$A:$G, L$4, FALSE), 0)</f>
        <v>0</v>
      </c>
      <c r="M7" s="92">
        <f>IFERROR(VLOOKUP($E7, V一般接種!$A:$G, M$4, FALSE), 0)</f>
        <v>0</v>
      </c>
      <c r="N7" s="93">
        <f>IFERROR(VLOOKUP($E7, V一般接種!$A:$G, N$4, FALSE), 0)</f>
        <v>0</v>
      </c>
      <c r="O7" s="92">
        <f>SUMIF(V職域接種!$C:$C, 'Conv-vaccine'!$E7, V職域接種!F:F)</f>
        <v>0</v>
      </c>
      <c r="P7" s="92">
        <f>SUMIF(V職域接種!$C:$C, 'Conv-vaccine'!$E7, V職域接種!G:G)</f>
        <v>0</v>
      </c>
      <c r="Q7" s="92">
        <f>_xlfn.MAXIFS(V重複!F:F, V重複!$C:$C, 'Conv-vaccine'!$E7)</f>
        <v>0</v>
      </c>
      <c r="R7" s="92">
        <f>_xlfn.MAXIFS(V重複!G:G, V重複!$C:$C, 'Conv-vaccine'!$E7)</f>
        <v>0</v>
      </c>
      <c r="S7" s="83">
        <f>SUMIF('V3回目-接種日別'!$A:$A, 'Conv-vaccine'!$E7, 'V3回目-接種日別'!C:C)</f>
        <v>0</v>
      </c>
    </row>
    <row r="8" spans="1:19" ht="17.7">
      <c r="A8" s="49">
        <v>44298</v>
      </c>
      <c r="B8" s="110">
        <f>IF(COUNTIF($A$7:$A8, $A8)&gt;1, 0, IF($E8="","",G8+H8+K8+L8+O8-Q8))</f>
        <v>0</v>
      </c>
      <c r="C8" s="110">
        <f>IF(COUNTIF($A$7:$A8, $A8)&gt;1, 0, IF($E8="", "", I8+J8+M8+N8+P8-R8))</f>
        <v>0</v>
      </c>
      <c r="D8" s="110">
        <f>IF(COUNTIF($A$7:$A8, $A8)&gt;1, 0, S8)</f>
        <v>0</v>
      </c>
      <c r="E8" s="111">
        <v>44298</v>
      </c>
      <c r="F8" s="91" t="str">
        <f>IFERROR(VLOOKUP($E8, V医療従事者等!$A:$J, $F$4, FALSE), TEXT(E8, "aaa"))</f>
        <v>(月)</v>
      </c>
      <c r="G8" s="91">
        <f>IFERROR(VLOOKUP($E8, V医療従事者等!$A:$J, $G$4, FALSE), 0)</f>
        <v>26850</v>
      </c>
      <c r="H8" s="91">
        <f>IFERROR(VLOOKUP($E8, V医療従事者等!$A:$J, $H$4, FALSE), 0)</f>
        <v>0</v>
      </c>
      <c r="I8" s="91">
        <f>IFERROR(VLOOKUP($E8, V医療従事者等!$A:$J, $I$4, FALSE), 0)</f>
        <v>70086</v>
      </c>
      <c r="J8" s="91">
        <f>IFERROR(VLOOKUP($E8, V医療従事者等!$A:$J, $J$4, FALSE), 0)</f>
        <v>0</v>
      </c>
      <c r="K8" s="92">
        <f>IFERROR(VLOOKUP($E8, V一般接種!$A:$G, K$4, FALSE), 0)</f>
        <v>4689</v>
      </c>
      <c r="L8" s="92">
        <f>IFERROR(VLOOKUP($E8, V一般接種!$A:$G, L$4, FALSE), 0)</f>
        <v>0</v>
      </c>
      <c r="M8" s="92">
        <f>IFERROR(VLOOKUP($E8, V一般接種!$A:$G, M$4, FALSE), 0)</f>
        <v>0</v>
      </c>
      <c r="N8" s="93">
        <f>IFERROR(VLOOKUP($E8, V一般接種!$A:$G, N$4, FALSE), 0)</f>
        <v>0</v>
      </c>
      <c r="O8" s="92">
        <f>SUMIF(V職域接種!$C:$C, 'Conv-vaccine'!$E8, V職域接種!F:F)</f>
        <v>0</v>
      </c>
      <c r="P8" s="92">
        <f>SUMIF(V職域接種!$C:$C, 'Conv-vaccine'!$E8, V職域接種!G:G)</f>
        <v>0</v>
      </c>
      <c r="Q8" s="92">
        <f>_xlfn.MAXIFS(V重複!F:F, V重複!$C:$C, 'Conv-vaccine'!$E8)</f>
        <v>0</v>
      </c>
      <c r="R8" s="92">
        <f>_xlfn.MAXIFS(V重複!G:G, V重複!$C:$C, 'Conv-vaccine'!$E8)</f>
        <v>0</v>
      </c>
      <c r="S8" s="107">
        <f>SUMIF('V3回目-接種日別'!$A:$A, 'Conv-vaccine'!$E8, 'V3回目-接種日別'!C:C)</f>
        <v>0</v>
      </c>
    </row>
    <row r="9" spans="1:19" ht="17.7">
      <c r="A9" s="49">
        <v>44298</v>
      </c>
      <c r="B9" s="110">
        <f>IF(COUNTIF($A$7:$A9, $A9)&gt;1, 0, IF($E9="","",G9+H9+K9+L9+O9-Q9))</f>
        <v>0</v>
      </c>
      <c r="C9" s="110">
        <f>IF(COUNTIF($A$7:$A9, $A9)&gt;1, 0, IF($E9="", "", I9+J9+M9+N9+P9-R9))</f>
        <v>0</v>
      </c>
      <c r="D9" s="110">
        <f>IF(COUNTIF($A$7:$A9, $A9)&gt;1, 0, S9)</f>
        <v>0</v>
      </c>
      <c r="E9" s="111">
        <v>44298</v>
      </c>
      <c r="F9" s="91" t="str">
        <f>IFERROR(VLOOKUP($E9, V医療従事者等!$A:$J, $F$4, FALSE), TEXT(E9, "aaa"))</f>
        <v>(月)</v>
      </c>
      <c r="G9" s="91">
        <f>IFERROR(VLOOKUP($E9, V医療従事者等!$A:$J, $G$4, FALSE), 0)</f>
        <v>26850</v>
      </c>
      <c r="H9" s="91">
        <f>IFERROR(VLOOKUP($E9, V医療従事者等!$A:$J, $H$4, FALSE), 0)</f>
        <v>0</v>
      </c>
      <c r="I9" s="91">
        <f>IFERROR(VLOOKUP($E9, V医療従事者等!$A:$J, $I$4, FALSE), 0)</f>
        <v>70086</v>
      </c>
      <c r="J9" s="91">
        <f>IFERROR(VLOOKUP($E9, V医療従事者等!$A:$J, $J$4, FALSE), 0)</f>
        <v>0</v>
      </c>
      <c r="K9" s="92">
        <f>IFERROR(VLOOKUP($E9, V一般接種!$A:$G, K$4, FALSE), 0)</f>
        <v>4689</v>
      </c>
      <c r="L9" s="92">
        <f>IFERROR(VLOOKUP($E9, V一般接種!$A:$G, L$4, FALSE), 0)</f>
        <v>0</v>
      </c>
      <c r="M9" s="92">
        <f>IFERROR(VLOOKUP($E9, V一般接種!$A:$G, M$4, FALSE), 0)</f>
        <v>0</v>
      </c>
      <c r="N9" s="93">
        <f>IFERROR(VLOOKUP($E9, V一般接種!$A:$G, N$4, FALSE), 0)</f>
        <v>0</v>
      </c>
      <c r="O9" s="92">
        <f>SUMIF(V職域接種!$C:$C, 'Conv-vaccine'!$E9, V職域接種!F:F)</f>
        <v>0</v>
      </c>
      <c r="P9" s="92">
        <f>SUMIF(V職域接種!$C:$C, 'Conv-vaccine'!$E9, V職域接種!G:G)</f>
        <v>0</v>
      </c>
      <c r="Q9" s="92">
        <f>_xlfn.MAXIFS(V重複!F:F, V重複!$C:$C, 'Conv-vaccine'!$E9)</f>
        <v>0</v>
      </c>
      <c r="R9" s="92">
        <f>_xlfn.MAXIFS(V重複!G:G, V重複!$C:$C, 'Conv-vaccine'!$E9)</f>
        <v>0</v>
      </c>
      <c r="S9" s="107">
        <f>SUMIF('V3回目-接種日別'!$A:$A, 'Conv-vaccine'!$E9, 'V3回目-接種日別'!C:C)</f>
        <v>0</v>
      </c>
    </row>
    <row r="10" spans="1:19" ht="17.7">
      <c r="A10" s="49">
        <v>44299</v>
      </c>
      <c r="B10" s="110">
        <f>IF(COUNTIF($A$7:$A10, $A10)&gt;1, 0, IF($E10="","",G10+H10+K10+L10+O10-Q10))</f>
        <v>18204</v>
      </c>
      <c r="C10" s="110">
        <f>IF(COUNTIF($A$7:$A10, $A10)&gt;1, 0, IF($E10="", "", I10+J10+M10+N10+P10-R10))</f>
        <v>40090</v>
      </c>
      <c r="D10" s="110">
        <f>IF(COUNTIF($A$7:$A10, $A10)&gt;1, 0, S10)</f>
        <v>0</v>
      </c>
      <c r="E10" s="111">
        <v>44299</v>
      </c>
      <c r="F10" s="91" t="str">
        <f>IFERROR(VLOOKUP($E10, V医療従事者等!$A:$J, $F$4, FALSE), TEXT(E10, "aaa"))</f>
        <v>(火)</v>
      </c>
      <c r="G10" s="91">
        <f>IFERROR(VLOOKUP($E10, V医療従事者等!$A:$J, $G$4, FALSE), 0)</f>
        <v>13896</v>
      </c>
      <c r="H10" s="91">
        <f>IFERROR(VLOOKUP($E10, V医療従事者等!$A:$J, $H$4, FALSE), 0)</f>
        <v>0</v>
      </c>
      <c r="I10" s="91">
        <f>IFERROR(VLOOKUP($E10, V医療従事者等!$A:$J, $I$4, FALSE), 0)</f>
        <v>40090</v>
      </c>
      <c r="J10" s="91">
        <f>IFERROR(VLOOKUP($E10, V医療従事者等!$A:$J, $J$4, FALSE), 0)</f>
        <v>0</v>
      </c>
      <c r="K10" s="92">
        <f>IFERROR(VLOOKUP($E10, V一般接種!$A:$G, K$4, FALSE), 0)</f>
        <v>4308</v>
      </c>
      <c r="L10" s="92">
        <f>IFERROR(VLOOKUP($E10, V一般接種!$A:$G, L$4, FALSE), 0)</f>
        <v>0</v>
      </c>
      <c r="M10" s="92">
        <f>IFERROR(VLOOKUP($E10, V一般接種!$A:$G, M$4, FALSE), 0)</f>
        <v>0</v>
      </c>
      <c r="N10" s="93">
        <f>IFERROR(VLOOKUP($E10, V一般接種!$A:$G, N$4, FALSE), 0)</f>
        <v>0</v>
      </c>
      <c r="O10" s="92">
        <f>SUMIF(V職域接種!$C:$C, 'Conv-vaccine'!$E10, V職域接種!F:F)</f>
        <v>0</v>
      </c>
      <c r="P10" s="92">
        <f>SUMIF(V職域接種!$C:$C, 'Conv-vaccine'!$E10, V職域接種!G:G)</f>
        <v>0</v>
      </c>
      <c r="Q10" s="92">
        <f>_xlfn.MAXIFS(V重複!F:F, V重複!$C:$C, 'Conv-vaccine'!$E10)</f>
        <v>0</v>
      </c>
      <c r="R10" s="92">
        <f>_xlfn.MAXIFS(V重複!G:G, V重複!$C:$C, 'Conv-vaccine'!$E10)</f>
        <v>0</v>
      </c>
      <c r="S10" s="107">
        <f>SUMIF('V3回目-接種日別'!$A:$A, 'Conv-vaccine'!$E10, 'V3回目-接種日別'!C:C)</f>
        <v>0</v>
      </c>
    </row>
    <row r="11" spans="1:19" ht="17.7">
      <c r="A11" s="49">
        <v>44299</v>
      </c>
      <c r="B11" s="110">
        <f>IF(COUNTIF($A$7:$A11, $A11)&gt;1, 0, IF($E11="","",G11+H11+K11+L11+O11-Q11))</f>
        <v>0</v>
      </c>
      <c r="C11" s="110">
        <f>IF(COUNTIF($A$7:$A11, $A11)&gt;1, 0, IF($E11="", "", I11+J11+M11+N11+P11-R11))</f>
        <v>0</v>
      </c>
      <c r="D11" s="110">
        <f>IF(COUNTIF($A$7:$A11, $A11)&gt;1, 0, S11)</f>
        <v>0</v>
      </c>
      <c r="E11" s="111">
        <v>44299</v>
      </c>
      <c r="F11" s="91" t="str">
        <f>IFERROR(VLOOKUP($E11, V医療従事者等!$A:$J, $F$4, FALSE), TEXT(E11, "aaa"))</f>
        <v>(火)</v>
      </c>
      <c r="G11" s="91">
        <f>IFERROR(VLOOKUP($E11, V医療従事者等!$A:$J, $G$4, FALSE), 0)</f>
        <v>13896</v>
      </c>
      <c r="H11" s="91">
        <f>IFERROR(VLOOKUP($E11, V医療従事者等!$A:$J, $H$4, FALSE), 0)</f>
        <v>0</v>
      </c>
      <c r="I11" s="91">
        <f>IFERROR(VLOOKUP($E11, V医療従事者等!$A:$J, $I$4, FALSE), 0)</f>
        <v>40090</v>
      </c>
      <c r="J11" s="91">
        <f>IFERROR(VLOOKUP($E11, V医療従事者等!$A:$J, $J$4, FALSE), 0)</f>
        <v>0</v>
      </c>
      <c r="K11" s="92">
        <f>IFERROR(VLOOKUP($E11, V一般接種!$A:$G, K$4, FALSE), 0)</f>
        <v>4308</v>
      </c>
      <c r="L11" s="92">
        <f>IFERROR(VLOOKUP($E11, V一般接種!$A:$G, L$4, FALSE), 0)</f>
        <v>0</v>
      </c>
      <c r="M11" s="92">
        <f>IFERROR(VLOOKUP($E11, V一般接種!$A:$G, M$4, FALSE), 0)</f>
        <v>0</v>
      </c>
      <c r="N11" s="93">
        <f>IFERROR(VLOOKUP($E11, V一般接種!$A:$G, N$4, FALSE), 0)</f>
        <v>0</v>
      </c>
      <c r="O11" s="92">
        <f>SUMIF(V職域接種!$C:$C, 'Conv-vaccine'!$E11, V職域接種!F:F)</f>
        <v>0</v>
      </c>
      <c r="P11" s="92">
        <f>SUMIF(V職域接種!$C:$C, 'Conv-vaccine'!$E11, V職域接種!G:G)</f>
        <v>0</v>
      </c>
      <c r="Q11" s="92">
        <f>_xlfn.MAXIFS(V重複!F:F, V重複!$C:$C, 'Conv-vaccine'!$E11)</f>
        <v>0</v>
      </c>
      <c r="R11" s="92">
        <f>_xlfn.MAXIFS(V重複!G:G, V重複!$C:$C, 'Conv-vaccine'!$E11)</f>
        <v>0</v>
      </c>
      <c r="S11" s="107">
        <f>SUMIF('V3回目-接種日別'!$A:$A, 'Conv-vaccine'!$E11, 'V3回目-接種日別'!C:C)</f>
        <v>0</v>
      </c>
    </row>
    <row r="12" spans="1:19" ht="17.7">
      <c r="A12" s="49">
        <v>44299</v>
      </c>
      <c r="B12" s="110">
        <f>IF(COUNTIF($A$7:$A12, $A12)&gt;1, 0, IF($E12="","",G12+H12+K12+L12+O12-Q12))</f>
        <v>0</v>
      </c>
      <c r="C12" s="110">
        <f>IF(COUNTIF($A$7:$A12, $A12)&gt;1, 0, IF($E12="", "", I12+J12+M12+N12+P12-R12))</f>
        <v>0</v>
      </c>
      <c r="D12" s="110">
        <f>IF(COUNTIF($A$7:$A12, $A12)&gt;1, 0, S12)</f>
        <v>0</v>
      </c>
      <c r="E12" s="111">
        <v>44299</v>
      </c>
      <c r="F12" s="91" t="str">
        <f>IFERROR(VLOOKUP($E12, V医療従事者等!$A:$J, $F$4, FALSE), TEXT(E12, "aaa"))</f>
        <v>(火)</v>
      </c>
      <c r="G12" s="91">
        <f>IFERROR(VLOOKUP($E12, V医療従事者等!$A:$J, $G$4, FALSE), 0)</f>
        <v>13896</v>
      </c>
      <c r="H12" s="91">
        <f>IFERROR(VLOOKUP($E12, V医療従事者等!$A:$J, $H$4, FALSE), 0)</f>
        <v>0</v>
      </c>
      <c r="I12" s="91">
        <f>IFERROR(VLOOKUP($E12, V医療従事者等!$A:$J, $I$4, FALSE), 0)</f>
        <v>40090</v>
      </c>
      <c r="J12" s="91">
        <f>IFERROR(VLOOKUP($E12, V医療従事者等!$A:$J, $J$4, FALSE), 0)</f>
        <v>0</v>
      </c>
      <c r="K12" s="92">
        <f>IFERROR(VLOOKUP($E12, V一般接種!$A:$G, K$4, FALSE), 0)</f>
        <v>4308</v>
      </c>
      <c r="L12" s="92">
        <f>IFERROR(VLOOKUP($E12, V一般接種!$A:$G, L$4, FALSE), 0)</f>
        <v>0</v>
      </c>
      <c r="M12" s="92">
        <f>IFERROR(VLOOKUP($E12, V一般接種!$A:$G, M$4, FALSE), 0)</f>
        <v>0</v>
      </c>
      <c r="N12" s="93">
        <f>IFERROR(VLOOKUP($E12, V一般接種!$A:$G, N$4, FALSE), 0)</f>
        <v>0</v>
      </c>
      <c r="O12" s="92">
        <f>SUMIF(V職域接種!$C:$C, 'Conv-vaccine'!$E12, V職域接種!F:F)</f>
        <v>0</v>
      </c>
      <c r="P12" s="92">
        <f>SUMIF(V職域接種!$C:$C, 'Conv-vaccine'!$E12, V職域接種!G:G)</f>
        <v>0</v>
      </c>
      <c r="Q12" s="92">
        <f>_xlfn.MAXIFS(V重複!F:F, V重複!$C:$C, 'Conv-vaccine'!$E12)</f>
        <v>0</v>
      </c>
      <c r="R12" s="92">
        <f>_xlfn.MAXIFS(V重複!G:G, V重複!$C:$C, 'Conv-vaccine'!$E12)</f>
        <v>0</v>
      </c>
      <c r="S12" s="107">
        <f>SUMIF('V3回目-接種日別'!$A:$A, 'Conv-vaccine'!$E12, 'V3回目-接種日別'!C:C)</f>
        <v>0</v>
      </c>
    </row>
    <row r="13" spans="1:19" ht="17.7">
      <c r="A13" s="49">
        <v>44300</v>
      </c>
      <c r="B13" s="110">
        <f>IF(COUNTIF($A$7:$A13, $A13)&gt;1, 0, IF($E13="","",G13+H13+K13+L13+O13-Q13))</f>
        <v>14845</v>
      </c>
      <c r="C13" s="110">
        <f>IF(COUNTIF($A$7:$A13, $A13)&gt;1, 0, IF($E13="", "", I13+J13+M13+N13+P13-R13))</f>
        <v>41427</v>
      </c>
      <c r="D13" s="110">
        <f>IF(COUNTIF($A$7:$A13, $A13)&gt;1, 0, S13)</f>
        <v>0</v>
      </c>
      <c r="E13" s="111">
        <v>44300</v>
      </c>
      <c r="F13" s="91" t="str">
        <f>IFERROR(VLOOKUP($E13, V医療従事者等!$A:$J, $F$4, FALSE), TEXT(E13, "aaa"))</f>
        <v>(水)</v>
      </c>
      <c r="G13" s="91">
        <f>IFERROR(VLOOKUP($E13, V医療従事者等!$A:$J, $G$4, FALSE), 0)</f>
        <v>9569</v>
      </c>
      <c r="H13" s="91">
        <f>IFERROR(VLOOKUP($E13, V医療従事者等!$A:$J, $H$4, FALSE), 0)</f>
        <v>0</v>
      </c>
      <c r="I13" s="91">
        <f>IFERROR(VLOOKUP($E13, V医療従事者等!$A:$J, $I$4, FALSE), 0)</f>
        <v>41427</v>
      </c>
      <c r="J13" s="91">
        <f>IFERROR(VLOOKUP($E13, V医療従事者等!$A:$J, $J$4, FALSE), 0)</f>
        <v>0</v>
      </c>
      <c r="K13" s="92">
        <f>IFERROR(VLOOKUP($E13, V一般接種!$A:$G, K$4, FALSE), 0)</f>
        <v>5276</v>
      </c>
      <c r="L13" s="92">
        <f>IFERROR(VLOOKUP($E13, V一般接種!$A:$G, L$4, FALSE), 0)</f>
        <v>0</v>
      </c>
      <c r="M13" s="92">
        <f>IFERROR(VLOOKUP($E13, V一般接種!$A:$G, M$4, FALSE), 0)</f>
        <v>0</v>
      </c>
      <c r="N13" s="93">
        <f>IFERROR(VLOOKUP($E13, V一般接種!$A:$G, N$4, FALSE), 0)</f>
        <v>0</v>
      </c>
      <c r="O13" s="92">
        <f>SUMIF(V職域接種!$C:$C, 'Conv-vaccine'!$E13, V職域接種!F:F)</f>
        <v>0</v>
      </c>
      <c r="P13" s="92">
        <f>SUMIF(V職域接種!$C:$C, 'Conv-vaccine'!$E13, V職域接種!G:G)</f>
        <v>0</v>
      </c>
      <c r="Q13" s="92">
        <f>_xlfn.MAXIFS(V重複!F:F, V重複!$C:$C, 'Conv-vaccine'!$E13)</f>
        <v>0</v>
      </c>
      <c r="R13" s="92">
        <f>_xlfn.MAXIFS(V重複!G:G, V重複!$C:$C, 'Conv-vaccine'!$E13)</f>
        <v>0</v>
      </c>
      <c r="S13" s="107">
        <f>SUMIF('V3回目-接種日別'!$A:$A, 'Conv-vaccine'!$E13, 'V3回目-接種日別'!C:C)</f>
        <v>0</v>
      </c>
    </row>
    <row r="14" spans="1:19" ht="17.7">
      <c r="A14" s="49">
        <v>44300</v>
      </c>
      <c r="B14" s="110">
        <f>IF(COUNTIF($A$7:$A14, $A14)&gt;1, 0, IF($E14="","",G14+H14+K14+L14+O14-Q14))</f>
        <v>0</v>
      </c>
      <c r="C14" s="110">
        <f>IF(COUNTIF($A$7:$A14, $A14)&gt;1, 0, IF($E14="", "", I14+J14+M14+N14+P14-R14))</f>
        <v>0</v>
      </c>
      <c r="D14" s="110">
        <f>IF(COUNTIF($A$7:$A14, $A14)&gt;1, 0, S14)</f>
        <v>0</v>
      </c>
      <c r="E14" s="111">
        <v>44300</v>
      </c>
      <c r="F14" s="91" t="str">
        <f>IFERROR(VLOOKUP($E14, V医療従事者等!$A:$J, $F$4, FALSE), TEXT(E14, "aaa"))</f>
        <v>(水)</v>
      </c>
      <c r="G14" s="91">
        <f>IFERROR(VLOOKUP($E14, V医療従事者等!$A:$J, $G$4, FALSE), 0)</f>
        <v>9569</v>
      </c>
      <c r="H14" s="91">
        <f>IFERROR(VLOOKUP($E14, V医療従事者等!$A:$J, $H$4, FALSE), 0)</f>
        <v>0</v>
      </c>
      <c r="I14" s="91">
        <f>IFERROR(VLOOKUP($E14, V医療従事者等!$A:$J, $I$4, FALSE), 0)</f>
        <v>41427</v>
      </c>
      <c r="J14" s="91">
        <f>IFERROR(VLOOKUP($E14, V医療従事者等!$A:$J, $J$4, FALSE), 0)</f>
        <v>0</v>
      </c>
      <c r="K14" s="92">
        <f>IFERROR(VLOOKUP($E14, V一般接種!$A:$G, K$4, FALSE), 0)</f>
        <v>5276</v>
      </c>
      <c r="L14" s="92">
        <f>IFERROR(VLOOKUP($E14, V一般接種!$A:$G, L$4, FALSE), 0)</f>
        <v>0</v>
      </c>
      <c r="M14" s="92">
        <f>IFERROR(VLOOKUP($E14, V一般接種!$A:$G, M$4, FALSE), 0)</f>
        <v>0</v>
      </c>
      <c r="N14" s="93">
        <f>IFERROR(VLOOKUP($E14, V一般接種!$A:$G, N$4, FALSE), 0)</f>
        <v>0</v>
      </c>
      <c r="O14" s="92">
        <f>SUMIF(V職域接種!$C:$C, 'Conv-vaccine'!$E14, V職域接種!F:F)</f>
        <v>0</v>
      </c>
      <c r="P14" s="92">
        <f>SUMIF(V職域接種!$C:$C, 'Conv-vaccine'!$E14, V職域接種!G:G)</f>
        <v>0</v>
      </c>
      <c r="Q14" s="92">
        <f>_xlfn.MAXIFS(V重複!F:F, V重複!$C:$C, 'Conv-vaccine'!$E14)</f>
        <v>0</v>
      </c>
      <c r="R14" s="92">
        <f>_xlfn.MAXIFS(V重複!G:G, V重複!$C:$C, 'Conv-vaccine'!$E14)</f>
        <v>0</v>
      </c>
      <c r="S14" s="107">
        <f>SUMIF('V3回目-接種日別'!$A:$A, 'Conv-vaccine'!$E14, 'V3回目-接種日別'!C:C)</f>
        <v>0</v>
      </c>
    </row>
    <row r="15" spans="1:19" ht="17.7">
      <c r="A15" s="49">
        <v>44300</v>
      </c>
      <c r="B15" s="110">
        <f>IF(COUNTIF($A$7:$A15, $A15)&gt;1, 0, IF($E15="","",G15+H15+K15+L15+O15-Q15))</f>
        <v>0</v>
      </c>
      <c r="C15" s="110">
        <f>IF(COUNTIF($A$7:$A15, $A15)&gt;1, 0, IF($E15="", "", I15+J15+M15+N15+P15-R15))</f>
        <v>0</v>
      </c>
      <c r="D15" s="110">
        <f>IF(COUNTIF($A$7:$A15, $A15)&gt;1, 0, S15)</f>
        <v>0</v>
      </c>
      <c r="E15" s="111">
        <v>44300</v>
      </c>
      <c r="F15" s="91" t="str">
        <f>IFERROR(VLOOKUP($E15, V医療従事者等!$A:$J, $F$4, FALSE), TEXT(E15, "aaa"))</f>
        <v>(水)</v>
      </c>
      <c r="G15" s="91">
        <f>IFERROR(VLOOKUP($E15, V医療従事者等!$A:$J, $G$4, FALSE), 0)</f>
        <v>9569</v>
      </c>
      <c r="H15" s="91">
        <f>IFERROR(VLOOKUP($E15, V医療従事者等!$A:$J, $H$4, FALSE), 0)</f>
        <v>0</v>
      </c>
      <c r="I15" s="91">
        <f>IFERROR(VLOOKUP($E15, V医療従事者等!$A:$J, $I$4, FALSE), 0)</f>
        <v>41427</v>
      </c>
      <c r="J15" s="91">
        <f>IFERROR(VLOOKUP($E15, V医療従事者等!$A:$J, $J$4, FALSE), 0)</f>
        <v>0</v>
      </c>
      <c r="K15" s="92">
        <f>IFERROR(VLOOKUP($E15, V一般接種!$A:$G, K$4, FALSE), 0)</f>
        <v>5276</v>
      </c>
      <c r="L15" s="92">
        <f>IFERROR(VLOOKUP($E15, V一般接種!$A:$G, L$4, FALSE), 0)</f>
        <v>0</v>
      </c>
      <c r="M15" s="92">
        <f>IFERROR(VLOOKUP($E15, V一般接種!$A:$G, M$4, FALSE), 0)</f>
        <v>0</v>
      </c>
      <c r="N15" s="93">
        <f>IFERROR(VLOOKUP($E15, V一般接種!$A:$G, N$4, FALSE), 0)</f>
        <v>0</v>
      </c>
      <c r="O15" s="92">
        <f>SUMIF(V職域接種!$C:$C, 'Conv-vaccine'!$E15, V職域接種!F:F)</f>
        <v>0</v>
      </c>
      <c r="P15" s="92">
        <f>SUMIF(V職域接種!$C:$C, 'Conv-vaccine'!$E15, V職域接種!G:G)</f>
        <v>0</v>
      </c>
      <c r="Q15" s="92">
        <f>_xlfn.MAXIFS(V重複!F:F, V重複!$C:$C, 'Conv-vaccine'!$E15)</f>
        <v>0</v>
      </c>
      <c r="R15" s="92">
        <f>_xlfn.MAXIFS(V重複!G:G, V重複!$C:$C, 'Conv-vaccine'!$E15)</f>
        <v>0</v>
      </c>
      <c r="S15" s="107">
        <f>SUMIF('V3回目-接種日別'!$A:$A, 'Conv-vaccine'!$E15, 'V3回目-接種日別'!C:C)</f>
        <v>0</v>
      </c>
    </row>
    <row r="16" spans="1:19" ht="17.7">
      <c r="A16" s="49">
        <v>44301</v>
      </c>
      <c r="B16" s="110">
        <f>IF(COUNTIF($A$7:$A16, $A16)&gt;1, 0, IF($E16="","",G16+H16+K16+L16+O16-Q16))</f>
        <v>25327</v>
      </c>
      <c r="C16" s="110">
        <f>IF(COUNTIF($A$7:$A16, $A16)&gt;1, 0, IF($E16="", "", I16+J16+M16+N16+P16-R16))</f>
        <v>35983</v>
      </c>
      <c r="D16" s="110">
        <f>IF(COUNTIF($A$7:$A16, $A16)&gt;1, 0, S16)</f>
        <v>0</v>
      </c>
      <c r="E16" s="111">
        <v>44301</v>
      </c>
      <c r="F16" s="91" t="str">
        <f>IFERROR(VLOOKUP($E16, V医療従事者等!$A:$J, $F$4, FALSE), TEXT(E16, "aaa"))</f>
        <v>(木)</v>
      </c>
      <c r="G16" s="91">
        <f>IFERROR(VLOOKUP($E16, V医療従事者等!$A:$J, $G$4, FALSE), 0)</f>
        <v>16637</v>
      </c>
      <c r="H16" s="91">
        <f>IFERROR(VLOOKUP($E16, V医療従事者等!$A:$J, $H$4, FALSE), 0)</f>
        <v>0</v>
      </c>
      <c r="I16" s="91">
        <f>IFERROR(VLOOKUP($E16, V医療従事者等!$A:$J, $I$4, FALSE), 0)</f>
        <v>35983</v>
      </c>
      <c r="J16" s="91">
        <f>IFERROR(VLOOKUP($E16, V医療従事者等!$A:$J, $J$4, FALSE), 0)</f>
        <v>0</v>
      </c>
      <c r="K16" s="92">
        <f>IFERROR(VLOOKUP($E16, V一般接種!$A:$G, K$4, FALSE), 0)</f>
        <v>8690</v>
      </c>
      <c r="L16" s="92">
        <f>IFERROR(VLOOKUP($E16, V一般接種!$A:$G, L$4, FALSE), 0)</f>
        <v>0</v>
      </c>
      <c r="M16" s="92">
        <f>IFERROR(VLOOKUP($E16, V一般接種!$A:$G, M$4, FALSE), 0)</f>
        <v>0</v>
      </c>
      <c r="N16" s="93">
        <f>IFERROR(VLOOKUP($E16, V一般接種!$A:$G, N$4, FALSE), 0)</f>
        <v>0</v>
      </c>
      <c r="O16" s="92">
        <f>SUMIF(V職域接種!$C:$C, 'Conv-vaccine'!$E16, V職域接種!F:F)</f>
        <v>0</v>
      </c>
      <c r="P16" s="92">
        <f>SUMIF(V職域接種!$C:$C, 'Conv-vaccine'!$E16, V職域接種!G:G)</f>
        <v>0</v>
      </c>
      <c r="Q16" s="92">
        <f>_xlfn.MAXIFS(V重複!F:F, V重複!$C:$C, 'Conv-vaccine'!$E16)</f>
        <v>0</v>
      </c>
      <c r="R16" s="92">
        <f>_xlfn.MAXIFS(V重複!G:G, V重複!$C:$C, 'Conv-vaccine'!$E16)</f>
        <v>0</v>
      </c>
      <c r="S16" s="107">
        <f>SUMIF('V3回目-接種日別'!$A:$A, 'Conv-vaccine'!$E16, 'V3回目-接種日別'!C:C)</f>
        <v>0</v>
      </c>
    </row>
    <row r="17" spans="1:19" ht="17.7">
      <c r="A17" s="49">
        <v>44301</v>
      </c>
      <c r="B17" s="110">
        <f>IF(COUNTIF($A$7:$A17, $A17)&gt;1, 0, IF($E17="","",G17+H17+K17+L17+O17-Q17))</f>
        <v>0</v>
      </c>
      <c r="C17" s="110">
        <f>IF(COUNTIF($A$7:$A17, $A17)&gt;1, 0, IF($E17="", "", I17+J17+M17+N17+P17-R17))</f>
        <v>0</v>
      </c>
      <c r="D17" s="110">
        <f>IF(COUNTIF($A$7:$A17, $A17)&gt;1, 0, S17)</f>
        <v>0</v>
      </c>
      <c r="E17" s="111">
        <v>44301</v>
      </c>
      <c r="F17" s="91" t="str">
        <f>IFERROR(VLOOKUP($E17, V医療従事者等!$A:$J, $F$4, FALSE), TEXT(E17, "aaa"))</f>
        <v>(木)</v>
      </c>
      <c r="G17" s="91">
        <f>IFERROR(VLOOKUP($E17, V医療従事者等!$A:$J, $G$4, FALSE), 0)</f>
        <v>16637</v>
      </c>
      <c r="H17" s="91">
        <f>IFERROR(VLOOKUP($E17, V医療従事者等!$A:$J, $H$4, FALSE), 0)</f>
        <v>0</v>
      </c>
      <c r="I17" s="91">
        <f>IFERROR(VLOOKUP($E17, V医療従事者等!$A:$J, $I$4, FALSE), 0)</f>
        <v>35983</v>
      </c>
      <c r="J17" s="91">
        <f>IFERROR(VLOOKUP($E17, V医療従事者等!$A:$J, $J$4, FALSE), 0)</f>
        <v>0</v>
      </c>
      <c r="K17" s="92">
        <f>IFERROR(VLOOKUP($E17, V一般接種!$A:$G, K$4, FALSE), 0)</f>
        <v>8690</v>
      </c>
      <c r="L17" s="92">
        <f>IFERROR(VLOOKUP($E17, V一般接種!$A:$G, L$4, FALSE), 0)</f>
        <v>0</v>
      </c>
      <c r="M17" s="92">
        <f>IFERROR(VLOOKUP($E17, V一般接種!$A:$G, M$4, FALSE), 0)</f>
        <v>0</v>
      </c>
      <c r="N17" s="93">
        <f>IFERROR(VLOOKUP($E17, V一般接種!$A:$G, N$4, FALSE), 0)</f>
        <v>0</v>
      </c>
      <c r="O17" s="92">
        <f>SUMIF(V職域接種!$C:$C, 'Conv-vaccine'!$E17, V職域接種!F:F)</f>
        <v>0</v>
      </c>
      <c r="P17" s="92">
        <f>SUMIF(V職域接種!$C:$C, 'Conv-vaccine'!$E17, V職域接種!G:G)</f>
        <v>0</v>
      </c>
      <c r="Q17" s="92">
        <f>_xlfn.MAXIFS(V重複!F:F, V重複!$C:$C, 'Conv-vaccine'!$E17)</f>
        <v>0</v>
      </c>
      <c r="R17" s="92">
        <f>_xlfn.MAXIFS(V重複!G:G, V重複!$C:$C, 'Conv-vaccine'!$E17)</f>
        <v>0</v>
      </c>
      <c r="S17" s="107">
        <f>SUMIF('V3回目-接種日別'!$A:$A, 'Conv-vaccine'!$E17, 'V3回目-接種日別'!C:C)</f>
        <v>0</v>
      </c>
    </row>
    <row r="18" spans="1:19" ht="17.7">
      <c r="A18" s="49">
        <v>44301</v>
      </c>
      <c r="B18" s="110">
        <f>IF(COUNTIF($A$7:$A18, $A18)&gt;1, 0, IF($E18="","",G18+H18+K18+L18+O18-Q18))</f>
        <v>0</v>
      </c>
      <c r="C18" s="110">
        <f>IF(COUNTIF($A$7:$A18, $A18)&gt;1, 0, IF($E18="", "", I18+J18+M18+N18+P18-R18))</f>
        <v>0</v>
      </c>
      <c r="D18" s="110">
        <f>IF(COUNTIF($A$7:$A18, $A18)&gt;1, 0, S18)</f>
        <v>0</v>
      </c>
      <c r="E18" s="111">
        <v>44301</v>
      </c>
      <c r="F18" s="91" t="str">
        <f>IFERROR(VLOOKUP($E18, V医療従事者等!$A:$J, $F$4, FALSE), TEXT(E18, "aaa"))</f>
        <v>(木)</v>
      </c>
      <c r="G18" s="91">
        <f>IFERROR(VLOOKUP($E18, V医療従事者等!$A:$J, $G$4, FALSE), 0)</f>
        <v>16637</v>
      </c>
      <c r="H18" s="91">
        <f>IFERROR(VLOOKUP($E18, V医療従事者等!$A:$J, $H$4, FALSE), 0)</f>
        <v>0</v>
      </c>
      <c r="I18" s="91">
        <f>IFERROR(VLOOKUP($E18, V医療従事者等!$A:$J, $I$4, FALSE), 0)</f>
        <v>35983</v>
      </c>
      <c r="J18" s="91">
        <f>IFERROR(VLOOKUP($E18, V医療従事者等!$A:$J, $J$4, FALSE), 0)</f>
        <v>0</v>
      </c>
      <c r="K18" s="92">
        <f>IFERROR(VLOOKUP($E18, V一般接種!$A:$G, K$4, FALSE), 0)</f>
        <v>8690</v>
      </c>
      <c r="L18" s="92">
        <f>IFERROR(VLOOKUP($E18, V一般接種!$A:$G, L$4, FALSE), 0)</f>
        <v>0</v>
      </c>
      <c r="M18" s="92">
        <f>IFERROR(VLOOKUP($E18, V一般接種!$A:$G, M$4, FALSE), 0)</f>
        <v>0</v>
      </c>
      <c r="N18" s="93">
        <f>IFERROR(VLOOKUP($E18, V一般接種!$A:$G, N$4, FALSE), 0)</f>
        <v>0</v>
      </c>
      <c r="O18" s="92">
        <f>SUMIF(V職域接種!$C:$C, 'Conv-vaccine'!$E18, V職域接種!F:F)</f>
        <v>0</v>
      </c>
      <c r="P18" s="92">
        <f>SUMIF(V職域接種!$C:$C, 'Conv-vaccine'!$E18, V職域接種!G:G)</f>
        <v>0</v>
      </c>
      <c r="Q18" s="92">
        <f>_xlfn.MAXIFS(V重複!F:F, V重複!$C:$C, 'Conv-vaccine'!$E18)</f>
        <v>0</v>
      </c>
      <c r="R18" s="92">
        <f>_xlfn.MAXIFS(V重複!G:G, V重複!$C:$C, 'Conv-vaccine'!$E18)</f>
        <v>0</v>
      </c>
      <c r="S18" s="107">
        <f>SUMIF('V3回目-接種日別'!$A:$A, 'Conv-vaccine'!$E18, 'V3回目-接種日別'!C:C)</f>
        <v>0</v>
      </c>
    </row>
    <row r="19" spans="1:19" ht="17.7">
      <c r="A19" s="49">
        <v>44302</v>
      </c>
      <c r="B19" s="110">
        <f>IF(COUNTIF($A$7:$A19, $A19)&gt;1, 0, IF($E19="","",G19+H19+K19+L19+O19-Q19))</f>
        <v>40140</v>
      </c>
      <c r="C19" s="110">
        <f>IF(COUNTIF($A$7:$A19, $A19)&gt;1, 0, IF($E19="", "", I19+J19+M19+N19+P19-R19))</f>
        <v>39991</v>
      </c>
      <c r="D19" s="110">
        <f>IF(COUNTIF($A$7:$A19, $A19)&gt;1, 0, S19)</f>
        <v>0</v>
      </c>
      <c r="E19" s="111">
        <v>44302</v>
      </c>
      <c r="F19" s="91" t="str">
        <f>IFERROR(VLOOKUP($E19, V医療従事者等!$A:$J, $F$4, FALSE), TEXT(E19, "aaa"))</f>
        <v>(金)</v>
      </c>
      <c r="G19" s="91">
        <f>IFERROR(VLOOKUP($E19, V医療従事者等!$A:$J, $G$4, FALSE), 0)</f>
        <v>29696</v>
      </c>
      <c r="H19" s="91">
        <f>IFERROR(VLOOKUP($E19, V医療従事者等!$A:$J, $H$4, FALSE), 0)</f>
        <v>0</v>
      </c>
      <c r="I19" s="91">
        <f>IFERROR(VLOOKUP($E19, V医療従事者等!$A:$J, $I$4, FALSE), 0)</f>
        <v>39991</v>
      </c>
      <c r="J19" s="91">
        <f>IFERROR(VLOOKUP($E19, V医療従事者等!$A:$J, $J$4, FALSE), 0)</f>
        <v>0</v>
      </c>
      <c r="K19" s="92">
        <f>IFERROR(VLOOKUP($E19, V一般接種!$A:$G, K$4, FALSE), 0)</f>
        <v>10444</v>
      </c>
      <c r="L19" s="92">
        <f>IFERROR(VLOOKUP($E19, V一般接種!$A:$G, L$4, FALSE), 0)</f>
        <v>0</v>
      </c>
      <c r="M19" s="92">
        <f>IFERROR(VLOOKUP($E19, V一般接種!$A:$G, M$4, FALSE), 0)</f>
        <v>0</v>
      </c>
      <c r="N19" s="93">
        <f>IFERROR(VLOOKUP($E19, V一般接種!$A:$G, N$4, FALSE), 0)</f>
        <v>0</v>
      </c>
      <c r="O19" s="92">
        <f>SUMIF(V職域接種!$C:$C, 'Conv-vaccine'!$E19, V職域接種!F:F)</f>
        <v>0</v>
      </c>
      <c r="P19" s="92">
        <f>SUMIF(V職域接種!$C:$C, 'Conv-vaccine'!$E19, V職域接種!G:G)</f>
        <v>0</v>
      </c>
      <c r="Q19" s="92">
        <f>_xlfn.MAXIFS(V重複!F:F, V重複!$C:$C, 'Conv-vaccine'!$E19)</f>
        <v>0</v>
      </c>
      <c r="R19" s="92">
        <f>_xlfn.MAXIFS(V重複!G:G, V重複!$C:$C, 'Conv-vaccine'!$E19)</f>
        <v>0</v>
      </c>
      <c r="S19" s="107">
        <f>SUMIF('V3回目-接種日別'!$A:$A, 'Conv-vaccine'!$E19, 'V3回目-接種日別'!C:C)</f>
        <v>0</v>
      </c>
    </row>
    <row r="20" spans="1:19" ht="17.7">
      <c r="A20" s="49">
        <v>44302</v>
      </c>
      <c r="B20" s="110">
        <f>IF(COUNTIF($A$7:$A20, $A20)&gt;1, 0, IF($E20="","",G20+H20+K20+L20+O20-Q20))</f>
        <v>0</v>
      </c>
      <c r="C20" s="110">
        <f>IF(COUNTIF($A$7:$A20, $A20)&gt;1, 0, IF($E20="", "", I20+J20+M20+N20+P20-R20))</f>
        <v>0</v>
      </c>
      <c r="D20" s="110">
        <f>IF(COUNTIF($A$7:$A20, $A20)&gt;1, 0, S20)</f>
        <v>0</v>
      </c>
      <c r="E20" s="111">
        <v>44302</v>
      </c>
      <c r="F20" s="91" t="str">
        <f>IFERROR(VLOOKUP($E20, V医療従事者等!$A:$J, $F$4, FALSE), TEXT(E20, "aaa"))</f>
        <v>(金)</v>
      </c>
      <c r="G20" s="91">
        <f>IFERROR(VLOOKUP($E20, V医療従事者等!$A:$J, $G$4, FALSE), 0)</f>
        <v>29696</v>
      </c>
      <c r="H20" s="91">
        <f>IFERROR(VLOOKUP($E20, V医療従事者等!$A:$J, $H$4, FALSE), 0)</f>
        <v>0</v>
      </c>
      <c r="I20" s="91">
        <f>IFERROR(VLOOKUP($E20, V医療従事者等!$A:$J, $I$4, FALSE), 0)</f>
        <v>39991</v>
      </c>
      <c r="J20" s="91">
        <f>IFERROR(VLOOKUP($E20, V医療従事者等!$A:$J, $J$4, FALSE), 0)</f>
        <v>0</v>
      </c>
      <c r="K20" s="92">
        <f>IFERROR(VLOOKUP($E20, V一般接種!$A:$G, K$4, FALSE), 0)</f>
        <v>10444</v>
      </c>
      <c r="L20" s="92">
        <f>IFERROR(VLOOKUP($E20, V一般接種!$A:$G, L$4, FALSE), 0)</f>
        <v>0</v>
      </c>
      <c r="M20" s="92">
        <f>IFERROR(VLOOKUP($E20, V一般接種!$A:$G, M$4, FALSE), 0)</f>
        <v>0</v>
      </c>
      <c r="N20" s="93">
        <f>IFERROR(VLOOKUP($E20, V一般接種!$A:$G, N$4, FALSE), 0)</f>
        <v>0</v>
      </c>
      <c r="O20" s="92">
        <f>SUMIF(V職域接種!$C:$C, 'Conv-vaccine'!$E20, V職域接種!F:F)</f>
        <v>0</v>
      </c>
      <c r="P20" s="92">
        <f>SUMIF(V職域接種!$C:$C, 'Conv-vaccine'!$E20, V職域接種!G:G)</f>
        <v>0</v>
      </c>
      <c r="Q20" s="92">
        <f>_xlfn.MAXIFS(V重複!F:F, V重複!$C:$C, 'Conv-vaccine'!$E20)</f>
        <v>0</v>
      </c>
      <c r="R20" s="92">
        <f>_xlfn.MAXIFS(V重複!G:G, V重複!$C:$C, 'Conv-vaccine'!$E20)</f>
        <v>0</v>
      </c>
      <c r="S20" s="107">
        <f>SUMIF('V3回目-接種日別'!$A:$A, 'Conv-vaccine'!$E20, 'V3回目-接種日別'!C:C)</f>
        <v>0</v>
      </c>
    </row>
    <row r="21" spans="1:19" ht="17.7">
      <c r="A21" s="49">
        <v>44302</v>
      </c>
      <c r="B21" s="110">
        <f>IF(COUNTIF($A$7:$A21, $A21)&gt;1, 0, IF($E21="","",G21+H21+K21+L21+O21-Q21))</f>
        <v>0</v>
      </c>
      <c r="C21" s="110">
        <f>IF(COUNTIF($A$7:$A21, $A21)&gt;1, 0, IF($E21="", "", I21+J21+M21+N21+P21-R21))</f>
        <v>0</v>
      </c>
      <c r="D21" s="110">
        <f>IF(COUNTIF($A$7:$A21, $A21)&gt;1, 0, S21)</f>
        <v>0</v>
      </c>
      <c r="E21" s="111">
        <v>44302</v>
      </c>
      <c r="F21" s="91" t="str">
        <f>IFERROR(VLOOKUP($E21, V医療従事者等!$A:$J, $F$4, FALSE), TEXT(E21, "aaa"))</f>
        <v>(金)</v>
      </c>
      <c r="G21" s="91">
        <f>IFERROR(VLOOKUP($E21, V医療従事者等!$A:$J, $G$4, FALSE), 0)</f>
        <v>29696</v>
      </c>
      <c r="H21" s="91">
        <f>IFERROR(VLOOKUP($E21, V医療従事者等!$A:$J, $H$4, FALSE), 0)</f>
        <v>0</v>
      </c>
      <c r="I21" s="91">
        <f>IFERROR(VLOOKUP($E21, V医療従事者等!$A:$J, $I$4, FALSE), 0)</f>
        <v>39991</v>
      </c>
      <c r="J21" s="91">
        <f>IFERROR(VLOOKUP($E21, V医療従事者等!$A:$J, $J$4, FALSE), 0)</f>
        <v>0</v>
      </c>
      <c r="K21" s="92">
        <f>IFERROR(VLOOKUP($E21, V一般接種!$A:$G, K$4, FALSE), 0)</f>
        <v>10444</v>
      </c>
      <c r="L21" s="92">
        <f>IFERROR(VLOOKUP($E21, V一般接種!$A:$G, L$4, FALSE), 0)</f>
        <v>0</v>
      </c>
      <c r="M21" s="92">
        <f>IFERROR(VLOOKUP($E21, V一般接種!$A:$G, M$4, FALSE), 0)</f>
        <v>0</v>
      </c>
      <c r="N21" s="93">
        <f>IFERROR(VLOOKUP($E21, V一般接種!$A:$G, N$4, FALSE), 0)</f>
        <v>0</v>
      </c>
      <c r="O21" s="92">
        <f>SUMIF(V職域接種!$C:$C, 'Conv-vaccine'!$E21, V職域接種!F:F)</f>
        <v>0</v>
      </c>
      <c r="P21" s="92">
        <f>SUMIF(V職域接種!$C:$C, 'Conv-vaccine'!$E21, V職域接種!G:G)</f>
        <v>0</v>
      </c>
      <c r="Q21" s="92">
        <f>_xlfn.MAXIFS(V重複!F:F, V重複!$C:$C, 'Conv-vaccine'!$E21)</f>
        <v>0</v>
      </c>
      <c r="R21" s="92">
        <f>_xlfn.MAXIFS(V重複!G:G, V重複!$C:$C, 'Conv-vaccine'!$E21)</f>
        <v>0</v>
      </c>
      <c r="S21" s="107">
        <f>SUMIF('V3回目-接種日別'!$A:$A, 'Conv-vaccine'!$E21, 'V3回目-接種日別'!C:C)</f>
        <v>0</v>
      </c>
    </row>
    <row r="22" spans="1:19" ht="17.7">
      <c r="A22" s="49">
        <v>44303</v>
      </c>
      <c r="B22" s="110">
        <f>IF(COUNTIF($A$7:$A22, $A22)&gt;1, 0, IF($E22="","",G22+H22+K22+L22+O22-Q22))</f>
        <v>7577</v>
      </c>
      <c r="C22" s="110">
        <f>IF(COUNTIF($A$7:$A22, $A22)&gt;1, 0, IF($E22="", "", I22+J22+M22+N22+P22-R22))</f>
        <v>0</v>
      </c>
      <c r="D22" s="110">
        <f>IF(COUNTIF($A$7:$A22, $A22)&gt;1, 0, S22)</f>
        <v>0</v>
      </c>
      <c r="E22" s="111">
        <v>44303</v>
      </c>
      <c r="F22" s="91" t="str">
        <f>IFERROR(VLOOKUP($E22, V医療従事者等!$A:$J, $F$4, FALSE), TEXT(E22, "aaa"))</f>
        <v>土</v>
      </c>
      <c r="G22" s="91">
        <f>IFERROR(VLOOKUP($E22, V医療従事者等!$A:$J, $G$4, FALSE), 0)</f>
        <v>0</v>
      </c>
      <c r="H22" s="91">
        <f>IFERROR(VLOOKUP($E22, V医療従事者等!$A:$J, $H$4, FALSE), 0)</f>
        <v>0</v>
      </c>
      <c r="I22" s="91">
        <f>IFERROR(VLOOKUP($E22, V医療従事者等!$A:$J, $I$4, FALSE), 0)</f>
        <v>0</v>
      </c>
      <c r="J22" s="91">
        <f>IFERROR(VLOOKUP($E22, V医療従事者等!$A:$J, $J$4, FALSE), 0)</f>
        <v>0</v>
      </c>
      <c r="K22" s="92">
        <f>IFERROR(VLOOKUP($E22, V一般接種!$A:$G, K$4, FALSE), 0)</f>
        <v>7577</v>
      </c>
      <c r="L22" s="92">
        <f>IFERROR(VLOOKUP($E22, V一般接種!$A:$G, L$4, FALSE), 0)</f>
        <v>0</v>
      </c>
      <c r="M22" s="92">
        <f>IFERROR(VLOOKUP($E22, V一般接種!$A:$G, M$4, FALSE), 0)</f>
        <v>0</v>
      </c>
      <c r="N22" s="93">
        <f>IFERROR(VLOOKUP($E22, V一般接種!$A:$G, N$4, FALSE), 0)</f>
        <v>0</v>
      </c>
      <c r="O22" s="92">
        <f>SUMIF(V職域接種!$C:$C, 'Conv-vaccine'!$E22, V職域接種!F:F)</f>
        <v>0</v>
      </c>
      <c r="P22" s="92">
        <f>SUMIF(V職域接種!$C:$C, 'Conv-vaccine'!$E22, V職域接種!G:G)</f>
        <v>0</v>
      </c>
      <c r="Q22" s="92">
        <f>_xlfn.MAXIFS(V重複!F:F, V重複!$C:$C, 'Conv-vaccine'!$E22)</f>
        <v>0</v>
      </c>
      <c r="R22" s="92">
        <f>_xlfn.MAXIFS(V重複!G:G, V重複!$C:$C, 'Conv-vaccine'!$E22)</f>
        <v>0</v>
      </c>
      <c r="S22" s="107">
        <f>SUMIF('V3回目-接種日別'!$A:$A, 'Conv-vaccine'!$E22, 'V3回目-接種日別'!C:C)</f>
        <v>0</v>
      </c>
    </row>
    <row r="23" spans="1:19" ht="17.7">
      <c r="A23" s="49">
        <v>44303</v>
      </c>
      <c r="B23" s="110">
        <f>IF(COUNTIF($A$7:$A23, $A23)&gt;1, 0, IF($E23="","",G23+H23+K23+L23+O23-Q23))</f>
        <v>0</v>
      </c>
      <c r="C23" s="110">
        <f>IF(COUNTIF($A$7:$A23, $A23)&gt;1, 0, IF($E23="", "", I23+J23+M23+N23+P23-R23))</f>
        <v>0</v>
      </c>
      <c r="D23" s="110">
        <f>IF(COUNTIF($A$7:$A23, $A23)&gt;1, 0, S23)</f>
        <v>0</v>
      </c>
      <c r="E23" s="111">
        <v>44303</v>
      </c>
      <c r="F23" s="91" t="str">
        <f>IFERROR(VLOOKUP($E23, V医療従事者等!$A:$J, $F$4, FALSE), TEXT(E23, "aaa"))</f>
        <v>土</v>
      </c>
      <c r="G23" s="91">
        <f>IFERROR(VLOOKUP($E23, V医療従事者等!$A:$J, $G$4, FALSE), 0)</f>
        <v>0</v>
      </c>
      <c r="H23" s="91">
        <f>IFERROR(VLOOKUP($E23, V医療従事者等!$A:$J, $H$4, FALSE), 0)</f>
        <v>0</v>
      </c>
      <c r="I23" s="91">
        <f>IFERROR(VLOOKUP($E23, V医療従事者等!$A:$J, $I$4, FALSE), 0)</f>
        <v>0</v>
      </c>
      <c r="J23" s="91">
        <f>IFERROR(VLOOKUP($E23, V医療従事者等!$A:$J, $J$4, FALSE), 0)</f>
        <v>0</v>
      </c>
      <c r="K23" s="92">
        <f>IFERROR(VLOOKUP($E23, V一般接種!$A:$G, K$4, FALSE), 0)</f>
        <v>7577</v>
      </c>
      <c r="L23" s="92">
        <f>IFERROR(VLOOKUP($E23, V一般接種!$A:$G, L$4, FALSE), 0)</f>
        <v>0</v>
      </c>
      <c r="M23" s="92">
        <f>IFERROR(VLOOKUP($E23, V一般接種!$A:$G, M$4, FALSE), 0)</f>
        <v>0</v>
      </c>
      <c r="N23" s="93">
        <f>IFERROR(VLOOKUP($E23, V一般接種!$A:$G, N$4, FALSE), 0)</f>
        <v>0</v>
      </c>
      <c r="O23" s="92">
        <f>SUMIF(V職域接種!$C:$C, 'Conv-vaccine'!$E23, V職域接種!F:F)</f>
        <v>0</v>
      </c>
      <c r="P23" s="92">
        <f>SUMIF(V職域接種!$C:$C, 'Conv-vaccine'!$E23, V職域接種!G:G)</f>
        <v>0</v>
      </c>
      <c r="Q23" s="92">
        <f>_xlfn.MAXIFS(V重複!F:F, V重複!$C:$C, 'Conv-vaccine'!$E23)</f>
        <v>0</v>
      </c>
      <c r="R23" s="92">
        <f>_xlfn.MAXIFS(V重複!G:G, V重複!$C:$C, 'Conv-vaccine'!$E23)</f>
        <v>0</v>
      </c>
      <c r="S23" s="107">
        <f>SUMIF('V3回目-接種日別'!$A:$A, 'Conv-vaccine'!$E23, 'V3回目-接種日別'!C:C)</f>
        <v>0</v>
      </c>
    </row>
    <row r="24" spans="1:19" ht="17.7">
      <c r="A24" s="49">
        <v>44303</v>
      </c>
      <c r="B24" s="110">
        <f>IF(COUNTIF($A$7:$A24, $A24)&gt;1, 0, IF($E24="","",G24+H24+K24+L24+O24-Q24))</f>
        <v>0</v>
      </c>
      <c r="C24" s="110">
        <f>IF(COUNTIF($A$7:$A24, $A24)&gt;1, 0, IF($E24="", "", I24+J24+M24+N24+P24-R24))</f>
        <v>0</v>
      </c>
      <c r="D24" s="110">
        <f>IF(COUNTIF($A$7:$A24, $A24)&gt;1, 0, S24)</f>
        <v>0</v>
      </c>
      <c r="E24" s="111">
        <v>44303</v>
      </c>
      <c r="F24" s="91" t="str">
        <f>IFERROR(VLOOKUP($E24, V医療従事者等!$A:$J, $F$4, FALSE), TEXT(E24, "aaa"))</f>
        <v>土</v>
      </c>
      <c r="G24" s="91">
        <f>IFERROR(VLOOKUP($E24, V医療従事者等!$A:$J, $G$4, FALSE), 0)</f>
        <v>0</v>
      </c>
      <c r="H24" s="91">
        <f>IFERROR(VLOOKUP($E24, V医療従事者等!$A:$J, $H$4, FALSE), 0)</f>
        <v>0</v>
      </c>
      <c r="I24" s="91">
        <f>IFERROR(VLOOKUP($E24, V医療従事者等!$A:$J, $I$4, FALSE), 0)</f>
        <v>0</v>
      </c>
      <c r="J24" s="91">
        <f>IFERROR(VLOOKUP($E24, V医療従事者等!$A:$J, $J$4, FALSE), 0)</f>
        <v>0</v>
      </c>
      <c r="K24" s="92">
        <f>IFERROR(VLOOKUP($E24, V一般接種!$A:$G, K$4, FALSE), 0)</f>
        <v>7577</v>
      </c>
      <c r="L24" s="92">
        <f>IFERROR(VLOOKUP($E24, V一般接種!$A:$G, L$4, FALSE), 0)</f>
        <v>0</v>
      </c>
      <c r="M24" s="92">
        <f>IFERROR(VLOOKUP($E24, V一般接種!$A:$G, M$4, FALSE), 0)</f>
        <v>0</v>
      </c>
      <c r="N24" s="93">
        <f>IFERROR(VLOOKUP($E24, V一般接種!$A:$G, N$4, FALSE), 0)</f>
        <v>0</v>
      </c>
      <c r="O24" s="92">
        <f>SUMIF(V職域接種!$C:$C, 'Conv-vaccine'!$E24, V職域接種!F:F)</f>
        <v>0</v>
      </c>
      <c r="P24" s="92">
        <f>SUMIF(V職域接種!$C:$C, 'Conv-vaccine'!$E24, V職域接種!G:G)</f>
        <v>0</v>
      </c>
      <c r="Q24" s="92">
        <f>_xlfn.MAXIFS(V重複!F:F, V重複!$C:$C, 'Conv-vaccine'!$E24)</f>
        <v>0</v>
      </c>
      <c r="R24" s="92">
        <f>_xlfn.MAXIFS(V重複!G:G, V重複!$C:$C, 'Conv-vaccine'!$E24)</f>
        <v>0</v>
      </c>
      <c r="S24" s="107">
        <f>SUMIF('V3回目-接種日別'!$A:$A, 'Conv-vaccine'!$E24, 'V3回目-接種日別'!C:C)</f>
        <v>0</v>
      </c>
    </row>
    <row r="25" spans="1:19" ht="17.7">
      <c r="A25" s="49">
        <v>44304</v>
      </c>
      <c r="B25" s="110">
        <f>IF(COUNTIF($A$7:$A25, $A25)&gt;1, 0, IF($E25="","",G25+H25+K25+L25+O25-Q25))</f>
        <v>8356</v>
      </c>
      <c r="C25" s="110">
        <f>IF(COUNTIF($A$7:$A25, $A25)&gt;1, 0, IF($E25="", "", I25+J25+M25+N25+P25-R25))</f>
        <v>0</v>
      </c>
      <c r="D25" s="110">
        <f>IF(COUNTIF($A$7:$A25, $A25)&gt;1, 0, S25)</f>
        <v>0</v>
      </c>
      <c r="E25" s="111">
        <v>44304</v>
      </c>
      <c r="F25" s="91" t="str">
        <f>IFERROR(VLOOKUP($E25, V医療従事者等!$A:$J, $F$4, FALSE), TEXT(E25, "aaa"))</f>
        <v>日</v>
      </c>
      <c r="G25" s="91">
        <f>IFERROR(VLOOKUP($E25, V医療従事者等!$A:$J, $G$4, FALSE), 0)</f>
        <v>0</v>
      </c>
      <c r="H25" s="91">
        <f>IFERROR(VLOOKUP($E25, V医療従事者等!$A:$J, $H$4, FALSE), 0)</f>
        <v>0</v>
      </c>
      <c r="I25" s="91">
        <f>IFERROR(VLOOKUP($E25, V医療従事者等!$A:$J, $I$4, FALSE), 0)</f>
        <v>0</v>
      </c>
      <c r="J25" s="91">
        <f>IFERROR(VLOOKUP($E25, V医療従事者等!$A:$J, $J$4, FALSE), 0)</f>
        <v>0</v>
      </c>
      <c r="K25" s="92">
        <f>IFERROR(VLOOKUP($E25, V一般接種!$A:$G, K$4, FALSE), 0)</f>
        <v>8356</v>
      </c>
      <c r="L25" s="92">
        <f>IFERROR(VLOOKUP($E25, V一般接種!$A:$G, L$4, FALSE), 0)</f>
        <v>0</v>
      </c>
      <c r="M25" s="92">
        <f>IFERROR(VLOOKUP($E25, V一般接種!$A:$G, M$4, FALSE), 0)</f>
        <v>0</v>
      </c>
      <c r="N25" s="93">
        <f>IFERROR(VLOOKUP($E25, V一般接種!$A:$G, N$4, FALSE), 0)</f>
        <v>0</v>
      </c>
      <c r="O25" s="92">
        <f>SUMIF(V職域接種!$C:$C, 'Conv-vaccine'!$E25, V職域接種!F:F)</f>
        <v>0</v>
      </c>
      <c r="P25" s="92">
        <f>SUMIF(V職域接種!$C:$C, 'Conv-vaccine'!$E25, V職域接種!G:G)</f>
        <v>0</v>
      </c>
      <c r="Q25" s="92">
        <f>_xlfn.MAXIFS(V重複!F:F, V重複!$C:$C, 'Conv-vaccine'!$E25)</f>
        <v>0</v>
      </c>
      <c r="R25" s="92">
        <f>_xlfn.MAXIFS(V重複!G:G, V重複!$C:$C, 'Conv-vaccine'!$E25)</f>
        <v>0</v>
      </c>
      <c r="S25" s="107">
        <f>SUMIF('V3回目-接種日別'!$A:$A, 'Conv-vaccine'!$E25, 'V3回目-接種日別'!C:C)</f>
        <v>0</v>
      </c>
    </row>
    <row r="26" spans="1:19" ht="17.7">
      <c r="A26" s="49">
        <v>44304</v>
      </c>
      <c r="B26" s="110">
        <f>IF(COUNTIF($A$7:$A26, $A26)&gt;1, 0, IF($E26="","",G26+H26+K26+L26+O26-Q26))</f>
        <v>0</v>
      </c>
      <c r="C26" s="110">
        <f>IF(COUNTIF($A$7:$A26, $A26)&gt;1, 0, IF($E26="", "", I26+J26+M26+N26+P26-R26))</f>
        <v>0</v>
      </c>
      <c r="D26" s="110">
        <f>IF(COUNTIF($A$7:$A26, $A26)&gt;1, 0, S26)</f>
        <v>0</v>
      </c>
      <c r="E26" s="111">
        <v>44304</v>
      </c>
      <c r="F26" s="91" t="str">
        <f>IFERROR(VLOOKUP($E26, V医療従事者等!$A:$J, $F$4, FALSE), TEXT(E26, "aaa"))</f>
        <v>日</v>
      </c>
      <c r="G26" s="91">
        <f>IFERROR(VLOOKUP($E26, V医療従事者等!$A:$J, $G$4, FALSE), 0)</f>
        <v>0</v>
      </c>
      <c r="H26" s="91">
        <f>IFERROR(VLOOKUP($E26, V医療従事者等!$A:$J, $H$4, FALSE), 0)</f>
        <v>0</v>
      </c>
      <c r="I26" s="91">
        <f>IFERROR(VLOOKUP($E26, V医療従事者等!$A:$J, $I$4, FALSE), 0)</f>
        <v>0</v>
      </c>
      <c r="J26" s="91">
        <f>IFERROR(VLOOKUP($E26, V医療従事者等!$A:$J, $J$4, FALSE), 0)</f>
        <v>0</v>
      </c>
      <c r="K26" s="92">
        <f>IFERROR(VLOOKUP($E26, V一般接種!$A:$G, K$4, FALSE), 0)</f>
        <v>8356</v>
      </c>
      <c r="L26" s="92">
        <f>IFERROR(VLOOKUP($E26, V一般接種!$A:$G, L$4, FALSE), 0)</f>
        <v>0</v>
      </c>
      <c r="M26" s="92">
        <f>IFERROR(VLOOKUP($E26, V一般接種!$A:$G, M$4, FALSE), 0)</f>
        <v>0</v>
      </c>
      <c r="N26" s="93">
        <f>IFERROR(VLOOKUP($E26, V一般接種!$A:$G, N$4, FALSE), 0)</f>
        <v>0</v>
      </c>
      <c r="O26" s="92">
        <f>SUMIF(V職域接種!$C:$C, 'Conv-vaccine'!$E26, V職域接種!F:F)</f>
        <v>0</v>
      </c>
      <c r="P26" s="92">
        <f>SUMIF(V職域接種!$C:$C, 'Conv-vaccine'!$E26, V職域接種!G:G)</f>
        <v>0</v>
      </c>
      <c r="Q26" s="92">
        <f>_xlfn.MAXIFS(V重複!F:F, V重複!$C:$C, 'Conv-vaccine'!$E26)</f>
        <v>0</v>
      </c>
      <c r="R26" s="92">
        <f>_xlfn.MAXIFS(V重複!G:G, V重複!$C:$C, 'Conv-vaccine'!$E26)</f>
        <v>0</v>
      </c>
      <c r="S26" s="107">
        <f>SUMIF('V3回目-接種日別'!$A:$A, 'Conv-vaccine'!$E26, 'V3回目-接種日別'!C:C)</f>
        <v>0</v>
      </c>
    </row>
    <row r="27" spans="1:19" ht="17.7">
      <c r="A27" s="49">
        <v>44304</v>
      </c>
      <c r="B27" s="110">
        <f>IF(COUNTIF($A$7:$A27, $A27)&gt;1, 0, IF($E27="","",G27+H27+K27+L27+O27-Q27))</f>
        <v>0</v>
      </c>
      <c r="C27" s="110">
        <f>IF(COUNTIF($A$7:$A27, $A27)&gt;1, 0, IF($E27="", "", I27+J27+M27+N27+P27-R27))</f>
        <v>0</v>
      </c>
      <c r="D27" s="110">
        <f>IF(COUNTIF($A$7:$A27, $A27)&gt;1, 0, S27)</f>
        <v>0</v>
      </c>
      <c r="E27" s="111">
        <v>44304</v>
      </c>
      <c r="F27" s="91" t="str">
        <f>IFERROR(VLOOKUP($E27, V医療従事者等!$A:$J, $F$4, FALSE), TEXT(E27, "aaa"))</f>
        <v>日</v>
      </c>
      <c r="G27" s="91">
        <f>IFERROR(VLOOKUP($E27, V医療従事者等!$A:$J, $G$4, FALSE), 0)</f>
        <v>0</v>
      </c>
      <c r="H27" s="91">
        <f>IFERROR(VLOOKUP($E27, V医療従事者等!$A:$J, $H$4, FALSE), 0)</f>
        <v>0</v>
      </c>
      <c r="I27" s="91">
        <f>IFERROR(VLOOKUP($E27, V医療従事者等!$A:$J, $I$4, FALSE), 0)</f>
        <v>0</v>
      </c>
      <c r="J27" s="91">
        <f>IFERROR(VLOOKUP($E27, V医療従事者等!$A:$J, $J$4, FALSE), 0)</f>
        <v>0</v>
      </c>
      <c r="K27" s="92">
        <f>IFERROR(VLOOKUP($E27, V一般接種!$A:$G, K$4, FALSE), 0)</f>
        <v>8356</v>
      </c>
      <c r="L27" s="92">
        <f>IFERROR(VLOOKUP($E27, V一般接種!$A:$G, L$4, FALSE), 0)</f>
        <v>0</v>
      </c>
      <c r="M27" s="92">
        <f>IFERROR(VLOOKUP($E27, V一般接種!$A:$G, M$4, FALSE), 0)</f>
        <v>0</v>
      </c>
      <c r="N27" s="93">
        <f>IFERROR(VLOOKUP($E27, V一般接種!$A:$G, N$4, FALSE), 0)</f>
        <v>0</v>
      </c>
      <c r="O27" s="92">
        <f>SUMIF(V職域接種!$C:$C, 'Conv-vaccine'!$E27, V職域接種!F:F)</f>
        <v>0</v>
      </c>
      <c r="P27" s="92">
        <f>SUMIF(V職域接種!$C:$C, 'Conv-vaccine'!$E27, V職域接種!G:G)</f>
        <v>0</v>
      </c>
      <c r="Q27" s="92">
        <f>_xlfn.MAXIFS(V重複!F:F, V重複!$C:$C, 'Conv-vaccine'!$E27)</f>
        <v>0</v>
      </c>
      <c r="R27" s="92">
        <f>_xlfn.MAXIFS(V重複!G:G, V重複!$C:$C, 'Conv-vaccine'!$E27)</f>
        <v>0</v>
      </c>
      <c r="S27" s="107">
        <f>SUMIF('V3回目-接種日別'!$A:$A, 'Conv-vaccine'!$E27, 'V3回目-接種日別'!C:C)</f>
        <v>0</v>
      </c>
    </row>
    <row r="28" spans="1:19" ht="17.7">
      <c r="A28" s="49">
        <v>44305</v>
      </c>
      <c r="B28" s="110">
        <f>IF(COUNTIF($A$7:$A28, $A28)&gt;1, 0, IF($E28="","",G28+H28+K28+L28+O28-Q28))</f>
        <v>95010</v>
      </c>
      <c r="C28" s="110">
        <f>IF(COUNTIF($A$7:$A28, $A28)&gt;1, 0, IF($E28="", "", I28+J28+M28+N28+P28-R28))</f>
        <v>54307</v>
      </c>
      <c r="D28" s="110">
        <f>IF(COUNTIF($A$7:$A28, $A28)&gt;1, 0, S28)</f>
        <v>0</v>
      </c>
      <c r="E28" s="111">
        <v>44305</v>
      </c>
      <c r="F28" s="91" t="str">
        <f>IFERROR(VLOOKUP($E28, V医療従事者等!$A:$J, $F$4, FALSE), TEXT(E28, "aaa"))</f>
        <v>(月)</v>
      </c>
      <c r="G28" s="91">
        <f>IFERROR(VLOOKUP($E28, V医療従事者等!$A:$J, $G$4, FALSE), 0)</f>
        <v>64725</v>
      </c>
      <c r="H28" s="91">
        <f>IFERROR(VLOOKUP($E28, V医療従事者等!$A:$J, $H$4, FALSE), 0)</f>
        <v>0</v>
      </c>
      <c r="I28" s="91">
        <f>IFERROR(VLOOKUP($E28, V医療従事者等!$A:$J, $I$4, FALSE), 0)</f>
        <v>54307</v>
      </c>
      <c r="J28" s="91">
        <f>IFERROR(VLOOKUP($E28, V医療従事者等!$A:$J, $J$4, FALSE), 0)</f>
        <v>0</v>
      </c>
      <c r="K28" s="92">
        <f>IFERROR(VLOOKUP($E28, V一般接種!$A:$G, K$4, FALSE), 0)</f>
        <v>30285</v>
      </c>
      <c r="L28" s="92">
        <f>IFERROR(VLOOKUP($E28, V一般接種!$A:$G, L$4, FALSE), 0)</f>
        <v>0</v>
      </c>
      <c r="M28" s="92">
        <f>IFERROR(VLOOKUP($E28, V一般接種!$A:$G, M$4, FALSE), 0)</f>
        <v>0</v>
      </c>
      <c r="N28" s="93">
        <f>IFERROR(VLOOKUP($E28, V一般接種!$A:$G, N$4, FALSE), 0)</f>
        <v>0</v>
      </c>
      <c r="O28" s="92">
        <f>SUMIF(V職域接種!$C:$C, 'Conv-vaccine'!$E28, V職域接種!F:F)</f>
        <v>0</v>
      </c>
      <c r="P28" s="92">
        <f>SUMIF(V職域接種!$C:$C, 'Conv-vaccine'!$E28, V職域接種!G:G)</f>
        <v>0</v>
      </c>
      <c r="Q28" s="92">
        <f>_xlfn.MAXIFS(V重複!F:F, V重複!$C:$C, 'Conv-vaccine'!$E28)</f>
        <v>0</v>
      </c>
      <c r="R28" s="92">
        <f>_xlfn.MAXIFS(V重複!G:G, V重複!$C:$C, 'Conv-vaccine'!$E28)</f>
        <v>0</v>
      </c>
      <c r="S28" s="107">
        <f>SUMIF('V3回目-接種日別'!$A:$A, 'Conv-vaccine'!$E28, 'V3回目-接種日別'!C:C)</f>
        <v>0</v>
      </c>
    </row>
    <row r="29" spans="1:19" ht="17.7">
      <c r="A29" s="49">
        <v>44305</v>
      </c>
      <c r="B29" s="110">
        <f>IF(COUNTIF($A$7:$A29, $A29)&gt;1, 0, IF($E29="","",G29+H29+K29+L29+O29-Q29))</f>
        <v>0</v>
      </c>
      <c r="C29" s="110">
        <f>IF(COUNTIF($A$7:$A29, $A29)&gt;1, 0, IF($E29="", "", I29+J29+M29+N29+P29-R29))</f>
        <v>0</v>
      </c>
      <c r="D29" s="110">
        <f>IF(COUNTIF($A$7:$A29, $A29)&gt;1, 0, S29)</f>
        <v>0</v>
      </c>
      <c r="E29" s="111">
        <v>44305</v>
      </c>
      <c r="F29" s="91" t="str">
        <f>IFERROR(VLOOKUP($E29, V医療従事者等!$A:$J, $F$4, FALSE), TEXT(E29, "aaa"))</f>
        <v>(月)</v>
      </c>
      <c r="G29" s="91">
        <f>IFERROR(VLOOKUP($E29, V医療従事者等!$A:$J, $G$4, FALSE), 0)</f>
        <v>64725</v>
      </c>
      <c r="H29" s="91">
        <f>IFERROR(VLOOKUP($E29, V医療従事者等!$A:$J, $H$4, FALSE), 0)</f>
        <v>0</v>
      </c>
      <c r="I29" s="91">
        <f>IFERROR(VLOOKUP($E29, V医療従事者等!$A:$J, $I$4, FALSE), 0)</f>
        <v>54307</v>
      </c>
      <c r="J29" s="91">
        <f>IFERROR(VLOOKUP($E29, V医療従事者等!$A:$J, $J$4, FALSE), 0)</f>
        <v>0</v>
      </c>
      <c r="K29" s="92">
        <f>IFERROR(VLOOKUP($E29, V一般接種!$A:$G, K$4, FALSE), 0)</f>
        <v>30285</v>
      </c>
      <c r="L29" s="92">
        <f>IFERROR(VLOOKUP($E29, V一般接種!$A:$G, L$4, FALSE), 0)</f>
        <v>0</v>
      </c>
      <c r="M29" s="92">
        <f>IFERROR(VLOOKUP($E29, V一般接種!$A:$G, M$4, FALSE), 0)</f>
        <v>0</v>
      </c>
      <c r="N29" s="93">
        <f>IFERROR(VLOOKUP($E29, V一般接種!$A:$G, N$4, FALSE), 0)</f>
        <v>0</v>
      </c>
      <c r="O29" s="92">
        <f>SUMIF(V職域接種!$C:$C, 'Conv-vaccine'!$E29, V職域接種!F:F)</f>
        <v>0</v>
      </c>
      <c r="P29" s="92">
        <f>SUMIF(V職域接種!$C:$C, 'Conv-vaccine'!$E29, V職域接種!G:G)</f>
        <v>0</v>
      </c>
      <c r="Q29" s="92">
        <f>_xlfn.MAXIFS(V重複!F:F, V重複!$C:$C, 'Conv-vaccine'!$E29)</f>
        <v>0</v>
      </c>
      <c r="R29" s="92">
        <f>_xlfn.MAXIFS(V重複!G:G, V重複!$C:$C, 'Conv-vaccine'!$E29)</f>
        <v>0</v>
      </c>
      <c r="S29" s="107">
        <f>SUMIF('V3回目-接種日別'!$A:$A, 'Conv-vaccine'!$E29, 'V3回目-接種日別'!C:C)</f>
        <v>0</v>
      </c>
    </row>
    <row r="30" spans="1:19" ht="17.7">
      <c r="A30" s="49">
        <v>44305</v>
      </c>
      <c r="B30" s="110">
        <f>IF(COUNTIF($A$7:$A30, $A30)&gt;1, 0, IF($E30="","",G30+H30+K30+L30+O30-Q30))</f>
        <v>0</v>
      </c>
      <c r="C30" s="110">
        <f>IF(COUNTIF($A$7:$A30, $A30)&gt;1, 0, IF($E30="", "", I30+J30+M30+N30+P30-R30))</f>
        <v>0</v>
      </c>
      <c r="D30" s="110">
        <f>IF(COUNTIF($A$7:$A30, $A30)&gt;1, 0, S30)</f>
        <v>0</v>
      </c>
      <c r="E30" s="111">
        <v>44305</v>
      </c>
      <c r="F30" s="91" t="str">
        <f>IFERROR(VLOOKUP($E30, V医療従事者等!$A:$J, $F$4, FALSE), TEXT(E30, "aaa"))</f>
        <v>(月)</v>
      </c>
      <c r="G30" s="91">
        <f>IFERROR(VLOOKUP($E30, V医療従事者等!$A:$J, $G$4, FALSE), 0)</f>
        <v>64725</v>
      </c>
      <c r="H30" s="91">
        <f>IFERROR(VLOOKUP($E30, V医療従事者等!$A:$J, $H$4, FALSE), 0)</f>
        <v>0</v>
      </c>
      <c r="I30" s="91">
        <f>IFERROR(VLOOKUP($E30, V医療従事者等!$A:$J, $I$4, FALSE), 0)</f>
        <v>54307</v>
      </c>
      <c r="J30" s="91">
        <f>IFERROR(VLOOKUP($E30, V医療従事者等!$A:$J, $J$4, FALSE), 0)</f>
        <v>0</v>
      </c>
      <c r="K30" s="92">
        <f>IFERROR(VLOOKUP($E30, V一般接種!$A:$G, K$4, FALSE), 0)</f>
        <v>30285</v>
      </c>
      <c r="L30" s="92">
        <f>IFERROR(VLOOKUP($E30, V一般接種!$A:$G, L$4, FALSE), 0)</f>
        <v>0</v>
      </c>
      <c r="M30" s="92">
        <f>IFERROR(VLOOKUP($E30, V一般接種!$A:$G, M$4, FALSE), 0)</f>
        <v>0</v>
      </c>
      <c r="N30" s="93">
        <f>IFERROR(VLOOKUP($E30, V一般接種!$A:$G, N$4, FALSE), 0)</f>
        <v>0</v>
      </c>
      <c r="O30" s="92">
        <f>SUMIF(V職域接種!$C:$C, 'Conv-vaccine'!$E30, V職域接種!F:F)</f>
        <v>0</v>
      </c>
      <c r="P30" s="92">
        <f>SUMIF(V職域接種!$C:$C, 'Conv-vaccine'!$E30, V職域接種!G:G)</f>
        <v>0</v>
      </c>
      <c r="Q30" s="92">
        <f>_xlfn.MAXIFS(V重複!F:F, V重複!$C:$C, 'Conv-vaccine'!$E30)</f>
        <v>0</v>
      </c>
      <c r="R30" s="92">
        <f>_xlfn.MAXIFS(V重複!G:G, V重複!$C:$C, 'Conv-vaccine'!$E30)</f>
        <v>0</v>
      </c>
      <c r="S30" s="107">
        <f>SUMIF('V3回目-接種日別'!$A:$A, 'Conv-vaccine'!$E30, 'V3回目-接種日別'!C:C)</f>
        <v>0</v>
      </c>
    </row>
    <row r="31" spans="1:19" ht="17.7">
      <c r="A31" s="49">
        <v>44306</v>
      </c>
      <c r="B31" s="110">
        <f>IF(COUNTIF($A$7:$A31, $A31)&gt;1, 0, IF($E31="","",G31+H31+K31+L31+O31-Q31))</f>
        <v>145220</v>
      </c>
      <c r="C31" s="110">
        <f>IF(COUNTIF($A$7:$A31, $A31)&gt;1, 0, IF($E31="", "", I31+J31+M31+N31+P31-R31))</f>
        <v>27797</v>
      </c>
      <c r="D31" s="110">
        <f>IF(COUNTIF($A$7:$A31, $A31)&gt;1, 0, S31)</f>
        <v>0</v>
      </c>
      <c r="E31" s="111">
        <v>44306</v>
      </c>
      <c r="F31" s="91" t="str">
        <f>IFERROR(VLOOKUP($E31, V医療従事者等!$A:$J, $F$4, FALSE), TEXT(E31, "aaa"))</f>
        <v>(火)</v>
      </c>
      <c r="G31" s="91">
        <f>IFERROR(VLOOKUP($E31, V医療従事者等!$A:$J, $G$4, FALSE), 0)</f>
        <v>98622</v>
      </c>
      <c r="H31" s="91">
        <f>IFERROR(VLOOKUP($E31, V医療従事者等!$A:$J, $H$4, FALSE), 0)</f>
        <v>0</v>
      </c>
      <c r="I31" s="91">
        <f>IFERROR(VLOOKUP($E31, V医療従事者等!$A:$J, $I$4, FALSE), 0)</f>
        <v>27797</v>
      </c>
      <c r="J31" s="91">
        <f>IFERROR(VLOOKUP($E31, V医療従事者等!$A:$J, $J$4, FALSE), 0)</f>
        <v>0</v>
      </c>
      <c r="K31" s="92">
        <f>IFERROR(VLOOKUP($E31, V一般接種!$A:$G, K$4, FALSE), 0)</f>
        <v>46598</v>
      </c>
      <c r="L31" s="92">
        <f>IFERROR(VLOOKUP($E31, V一般接種!$A:$G, L$4, FALSE), 0)</f>
        <v>0</v>
      </c>
      <c r="M31" s="92">
        <f>IFERROR(VLOOKUP($E31, V一般接種!$A:$G, M$4, FALSE), 0)</f>
        <v>0</v>
      </c>
      <c r="N31" s="93">
        <f>IFERROR(VLOOKUP($E31, V一般接種!$A:$G, N$4, FALSE), 0)</f>
        <v>0</v>
      </c>
      <c r="O31" s="92">
        <f>SUMIF(V職域接種!$C:$C, 'Conv-vaccine'!$E31, V職域接種!F:F)</f>
        <v>0</v>
      </c>
      <c r="P31" s="92">
        <f>SUMIF(V職域接種!$C:$C, 'Conv-vaccine'!$E31, V職域接種!G:G)</f>
        <v>0</v>
      </c>
      <c r="Q31" s="92">
        <f>_xlfn.MAXIFS(V重複!F:F, V重複!$C:$C, 'Conv-vaccine'!$E31)</f>
        <v>0</v>
      </c>
      <c r="R31" s="92">
        <f>_xlfn.MAXIFS(V重複!G:G, V重複!$C:$C, 'Conv-vaccine'!$E31)</f>
        <v>0</v>
      </c>
      <c r="S31" s="107">
        <f>SUMIF('V3回目-接種日別'!$A:$A, 'Conv-vaccine'!$E31, 'V3回目-接種日別'!C:C)</f>
        <v>0</v>
      </c>
    </row>
    <row r="32" spans="1:19" ht="17.7">
      <c r="A32" s="49">
        <v>44306</v>
      </c>
      <c r="B32" s="110">
        <f>IF(COUNTIF($A$7:$A32, $A32)&gt;1, 0, IF($E32="","",G32+H32+K32+L32+O32-Q32))</f>
        <v>0</v>
      </c>
      <c r="C32" s="110">
        <f>IF(COUNTIF($A$7:$A32, $A32)&gt;1, 0, IF($E32="", "", I32+J32+M32+N32+P32-R32))</f>
        <v>0</v>
      </c>
      <c r="D32" s="110">
        <f>IF(COUNTIF($A$7:$A32, $A32)&gt;1, 0, S32)</f>
        <v>0</v>
      </c>
      <c r="E32" s="111">
        <v>44306</v>
      </c>
      <c r="F32" s="91" t="str">
        <f>IFERROR(VLOOKUP($E32, V医療従事者等!$A:$J, $F$4, FALSE), TEXT(E32, "aaa"))</f>
        <v>(火)</v>
      </c>
      <c r="G32" s="91">
        <f>IFERROR(VLOOKUP($E32, V医療従事者等!$A:$J, $G$4, FALSE), 0)</f>
        <v>98622</v>
      </c>
      <c r="H32" s="91">
        <f>IFERROR(VLOOKUP($E32, V医療従事者等!$A:$J, $H$4, FALSE), 0)</f>
        <v>0</v>
      </c>
      <c r="I32" s="91">
        <f>IFERROR(VLOOKUP($E32, V医療従事者等!$A:$J, $I$4, FALSE), 0)</f>
        <v>27797</v>
      </c>
      <c r="J32" s="91">
        <f>IFERROR(VLOOKUP($E32, V医療従事者等!$A:$J, $J$4, FALSE), 0)</f>
        <v>0</v>
      </c>
      <c r="K32" s="92">
        <f>IFERROR(VLOOKUP($E32, V一般接種!$A:$G, K$4, FALSE), 0)</f>
        <v>46598</v>
      </c>
      <c r="L32" s="92">
        <f>IFERROR(VLOOKUP($E32, V一般接種!$A:$G, L$4, FALSE), 0)</f>
        <v>0</v>
      </c>
      <c r="M32" s="92">
        <f>IFERROR(VLOOKUP($E32, V一般接種!$A:$G, M$4, FALSE), 0)</f>
        <v>0</v>
      </c>
      <c r="N32" s="93">
        <f>IFERROR(VLOOKUP($E32, V一般接種!$A:$G, N$4, FALSE), 0)</f>
        <v>0</v>
      </c>
      <c r="O32" s="92">
        <f>SUMIF(V職域接種!$C:$C, 'Conv-vaccine'!$E32, V職域接種!F:F)</f>
        <v>0</v>
      </c>
      <c r="P32" s="92">
        <f>SUMIF(V職域接種!$C:$C, 'Conv-vaccine'!$E32, V職域接種!G:G)</f>
        <v>0</v>
      </c>
      <c r="Q32" s="92">
        <f>_xlfn.MAXIFS(V重複!F:F, V重複!$C:$C, 'Conv-vaccine'!$E32)</f>
        <v>0</v>
      </c>
      <c r="R32" s="92">
        <f>_xlfn.MAXIFS(V重複!G:G, V重複!$C:$C, 'Conv-vaccine'!$E32)</f>
        <v>0</v>
      </c>
      <c r="S32" s="107">
        <f>SUMIF('V3回目-接種日別'!$A:$A, 'Conv-vaccine'!$E32, 'V3回目-接種日別'!C:C)</f>
        <v>0</v>
      </c>
    </row>
    <row r="33" spans="1:19" ht="17.7">
      <c r="A33" s="49">
        <v>44306</v>
      </c>
      <c r="B33" s="110">
        <f>IF(COUNTIF($A$7:$A33, $A33)&gt;1, 0, IF($E33="","",G33+H33+K33+L33+O33-Q33))</f>
        <v>0</v>
      </c>
      <c r="C33" s="110">
        <f>IF(COUNTIF($A$7:$A33, $A33)&gt;1, 0, IF($E33="", "", I33+J33+M33+N33+P33-R33))</f>
        <v>0</v>
      </c>
      <c r="D33" s="110">
        <f>IF(COUNTIF($A$7:$A33, $A33)&gt;1, 0, S33)</f>
        <v>0</v>
      </c>
      <c r="E33" s="111">
        <v>44306</v>
      </c>
      <c r="F33" s="91" t="str">
        <f>IFERROR(VLOOKUP($E33, V医療従事者等!$A:$J, $F$4, FALSE), TEXT(E33, "aaa"))</f>
        <v>(火)</v>
      </c>
      <c r="G33" s="91">
        <f>IFERROR(VLOOKUP($E33, V医療従事者等!$A:$J, $G$4, FALSE), 0)</f>
        <v>98622</v>
      </c>
      <c r="H33" s="91">
        <f>IFERROR(VLOOKUP($E33, V医療従事者等!$A:$J, $H$4, FALSE), 0)</f>
        <v>0</v>
      </c>
      <c r="I33" s="91">
        <f>IFERROR(VLOOKUP($E33, V医療従事者等!$A:$J, $I$4, FALSE), 0)</f>
        <v>27797</v>
      </c>
      <c r="J33" s="91">
        <f>IFERROR(VLOOKUP($E33, V医療従事者等!$A:$J, $J$4, FALSE), 0)</f>
        <v>0</v>
      </c>
      <c r="K33" s="92">
        <f>IFERROR(VLOOKUP($E33, V一般接種!$A:$G, K$4, FALSE), 0)</f>
        <v>46598</v>
      </c>
      <c r="L33" s="92">
        <f>IFERROR(VLOOKUP($E33, V一般接種!$A:$G, L$4, FALSE), 0)</f>
        <v>0</v>
      </c>
      <c r="M33" s="92">
        <f>IFERROR(VLOOKUP($E33, V一般接種!$A:$G, M$4, FALSE), 0)</f>
        <v>0</v>
      </c>
      <c r="N33" s="93">
        <f>IFERROR(VLOOKUP($E33, V一般接種!$A:$G, N$4, FALSE), 0)</f>
        <v>0</v>
      </c>
      <c r="O33" s="92">
        <f>SUMIF(V職域接種!$C:$C, 'Conv-vaccine'!$E33, V職域接種!F:F)</f>
        <v>0</v>
      </c>
      <c r="P33" s="92">
        <f>SUMIF(V職域接種!$C:$C, 'Conv-vaccine'!$E33, V職域接種!G:G)</f>
        <v>0</v>
      </c>
      <c r="Q33" s="92">
        <f>_xlfn.MAXIFS(V重複!F:F, V重複!$C:$C, 'Conv-vaccine'!$E33)</f>
        <v>0</v>
      </c>
      <c r="R33" s="92">
        <f>_xlfn.MAXIFS(V重複!G:G, V重複!$C:$C, 'Conv-vaccine'!$E33)</f>
        <v>0</v>
      </c>
      <c r="S33" s="107">
        <f>SUMIF('V3回目-接種日別'!$A:$A, 'Conv-vaccine'!$E33, 'V3回目-接種日別'!C:C)</f>
        <v>0</v>
      </c>
    </row>
    <row r="34" spans="1:19" ht="17.7">
      <c r="A34" s="49">
        <v>44307</v>
      </c>
      <c r="B34" s="110">
        <f>IF(COUNTIF($A$7:$A34, $A34)&gt;1, 0, IF($E34="","",G34+H34+K34+L34+O34-Q34))</f>
        <v>181720</v>
      </c>
      <c r="C34" s="110">
        <f>IF(COUNTIF($A$7:$A34, $A34)&gt;1, 0, IF($E34="", "", I34+J34+M34+N34+P34-R34))</f>
        <v>26696</v>
      </c>
      <c r="D34" s="110">
        <f>IF(COUNTIF($A$7:$A34, $A34)&gt;1, 0, S34)</f>
        <v>0</v>
      </c>
      <c r="E34" s="111">
        <v>44307</v>
      </c>
      <c r="F34" s="91" t="str">
        <f>IFERROR(VLOOKUP($E34, V医療従事者等!$A:$J, $F$4, FALSE), TEXT(E34, "aaa"))</f>
        <v>(水)</v>
      </c>
      <c r="G34" s="91">
        <f>IFERROR(VLOOKUP($E34, V医療従事者等!$A:$J, $G$4, FALSE), 0)</f>
        <v>126188</v>
      </c>
      <c r="H34" s="91">
        <f>IFERROR(VLOOKUP($E34, V医療従事者等!$A:$J, $H$4, FALSE), 0)</f>
        <v>0</v>
      </c>
      <c r="I34" s="91">
        <f>IFERROR(VLOOKUP($E34, V医療従事者等!$A:$J, $I$4, FALSE), 0)</f>
        <v>26696</v>
      </c>
      <c r="J34" s="91">
        <f>IFERROR(VLOOKUP($E34, V医療従事者等!$A:$J, $J$4, FALSE), 0)</f>
        <v>0</v>
      </c>
      <c r="K34" s="92">
        <f>IFERROR(VLOOKUP($E34, V一般接種!$A:$G, K$4, FALSE), 0)</f>
        <v>55532</v>
      </c>
      <c r="L34" s="92">
        <f>IFERROR(VLOOKUP($E34, V一般接種!$A:$G, L$4, FALSE), 0)</f>
        <v>0</v>
      </c>
      <c r="M34" s="92">
        <f>IFERROR(VLOOKUP($E34, V一般接種!$A:$G, M$4, FALSE), 0)</f>
        <v>0</v>
      </c>
      <c r="N34" s="93">
        <f>IFERROR(VLOOKUP($E34, V一般接種!$A:$G, N$4, FALSE), 0)</f>
        <v>0</v>
      </c>
      <c r="O34" s="92">
        <f>SUMIF(V職域接種!$C:$C, 'Conv-vaccine'!$E34, V職域接種!F:F)</f>
        <v>0</v>
      </c>
      <c r="P34" s="92">
        <f>SUMIF(V職域接種!$C:$C, 'Conv-vaccine'!$E34, V職域接種!G:G)</f>
        <v>0</v>
      </c>
      <c r="Q34" s="92">
        <f>_xlfn.MAXIFS(V重複!F:F, V重複!$C:$C, 'Conv-vaccine'!$E34)</f>
        <v>0</v>
      </c>
      <c r="R34" s="92">
        <f>_xlfn.MAXIFS(V重複!G:G, V重複!$C:$C, 'Conv-vaccine'!$E34)</f>
        <v>0</v>
      </c>
      <c r="S34" s="107">
        <f>SUMIF('V3回目-接種日別'!$A:$A, 'Conv-vaccine'!$E34, 'V3回目-接種日別'!C:C)</f>
        <v>0</v>
      </c>
    </row>
    <row r="35" spans="1:19" ht="17.7">
      <c r="A35" s="49">
        <v>44307</v>
      </c>
      <c r="B35" s="110">
        <f>IF(COUNTIF($A$7:$A35, $A35)&gt;1, 0, IF($E35="","",G35+H35+K35+L35+O35-Q35))</f>
        <v>0</v>
      </c>
      <c r="C35" s="110">
        <f>IF(COUNTIF($A$7:$A35, $A35)&gt;1, 0, IF($E35="", "", I35+J35+M35+N35+P35-R35))</f>
        <v>0</v>
      </c>
      <c r="D35" s="110">
        <f>IF(COUNTIF($A$7:$A35, $A35)&gt;1, 0, S35)</f>
        <v>0</v>
      </c>
      <c r="E35" s="111">
        <v>44307</v>
      </c>
      <c r="F35" s="91" t="str">
        <f>IFERROR(VLOOKUP($E35, V医療従事者等!$A:$J, $F$4, FALSE), TEXT(E35, "aaa"))</f>
        <v>(水)</v>
      </c>
      <c r="G35" s="91">
        <f>IFERROR(VLOOKUP($E35, V医療従事者等!$A:$J, $G$4, FALSE), 0)</f>
        <v>126188</v>
      </c>
      <c r="H35" s="91">
        <f>IFERROR(VLOOKUP($E35, V医療従事者等!$A:$J, $H$4, FALSE), 0)</f>
        <v>0</v>
      </c>
      <c r="I35" s="91">
        <f>IFERROR(VLOOKUP($E35, V医療従事者等!$A:$J, $I$4, FALSE), 0)</f>
        <v>26696</v>
      </c>
      <c r="J35" s="91">
        <f>IFERROR(VLOOKUP($E35, V医療従事者等!$A:$J, $J$4, FALSE), 0)</f>
        <v>0</v>
      </c>
      <c r="K35" s="92">
        <f>IFERROR(VLOOKUP($E35, V一般接種!$A:$G, K$4, FALSE), 0)</f>
        <v>55532</v>
      </c>
      <c r="L35" s="92">
        <f>IFERROR(VLOOKUP($E35, V一般接種!$A:$G, L$4, FALSE), 0)</f>
        <v>0</v>
      </c>
      <c r="M35" s="92">
        <f>IFERROR(VLOOKUP($E35, V一般接種!$A:$G, M$4, FALSE), 0)</f>
        <v>0</v>
      </c>
      <c r="N35" s="93">
        <f>IFERROR(VLOOKUP($E35, V一般接種!$A:$G, N$4, FALSE), 0)</f>
        <v>0</v>
      </c>
      <c r="O35" s="92">
        <f>SUMIF(V職域接種!$C:$C, 'Conv-vaccine'!$E35, V職域接種!F:F)</f>
        <v>0</v>
      </c>
      <c r="P35" s="92">
        <f>SUMIF(V職域接種!$C:$C, 'Conv-vaccine'!$E35, V職域接種!G:G)</f>
        <v>0</v>
      </c>
      <c r="Q35" s="92">
        <f>_xlfn.MAXIFS(V重複!F:F, V重複!$C:$C, 'Conv-vaccine'!$E35)</f>
        <v>0</v>
      </c>
      <c r="R35" s="92">
        <f>_xlfn.MAXIFS(V重複!G:G, V重複!$C:$C, 'Conv-vaccine'!$E35)</f>
        <v>0</v>
      </c>
      <c r="S35" s="107">
        <f>SUMIF('V3回目-接種日別'!$A:$A, 'Conv-vaccine'!$E35, 'V3回目-接種日別'!C:C)</f>
        <v>0</v>
      </c>
    </row>
    <row r="36" spans="1:19" ht="17.7">
      <c r="A36" s="49">
        <v>44307</v>
      </c>
      <c r="B36" s="110">
        <f>IF(COUNTIF($A$7:$A36, $A36)&gt;1, 0, IF($E36="","",G36+H36+K36+L36+O36-Q36))</f>
        <v>0</v>
      </c>
      <c r="C36" s="110">
        <f>IF(COUNTIF($A$7:$A36, $A36)&gt;1, 0, IF($E36="", "", I36+J36+M36+N36+P36-R36))</f>
        <v>0</v>
      </c>
      <c r="D36" s="110">
        <f>IF(COUNTIF($A$7:$A36, $A36)&gt;1, 0, S36)</f>
        <v>0</v>
      </c>
      <c r="E36" s="111">
        <v>44307</v>
      </c>
      <c r="F36" s="91" t="str">
        <f>IFERROR(VLOOKUP($E36, V医療従事者等!$A:$J, $F$4, FALSE), TEXT(E36, "aaa"))</f>
        <v>(水)</v>
      </c>
      <c r="G36" s="91">
        <f>IFERROR(VLOOKUP($E36, V医療従事者等!$A:$J, $G$4, FALSE), 0)</f>
        <v>126188</v>
      </c>
      <c r="H36" s="91">
        <f>IFERROR(VLOOKUP($E36, V医療従事者等!$A:$J, $H$4, FALSE), 0)</f>
        <v>0</v>
      </c>
      <c r="I36" s="91">
        <f>IFERROR(VLOOKUP($E36, V医療従事者等!$A:$J, $I$4, FALSE), 0)</f>
        <v>26696</v>
      </c>
      <c r="J36" s="91">
        <f>IFERROR(VLOOKUP($E36, V医療従事者等!$A:$J, $J$4, FALSE), 0)</f>
        <v>0</v>
      </c>
      <c r="K36" s="92">
        <f>IFERROR(VLOOKUP($E36, V一般接種!$A:$G, K$4, FALSE), 0)</f>
        <v>55532</v>
      </c>
      <c r="L36" s="92">
        <f>IFERROR(VLOOKUP($E36, V一般接種!$A:$G, L$4, FALSE), 0)</f>
        <v>0</v>
      </c>
      <c r="M36" s="92">
        <f>IFERROR(VLOOKUP($E36, V一般接種!$A:$G, M$4, FALSE), 0)</f>
        <v>0</v>
      </c>
      <c r="N36" s="93">
        <f>IFERROR(VLOOKUP($E36, V一般接種!$A:$G, N$4, FALSE), 0)</f>
        <v>0</v>
      </c>
      <c r="O36" s="92">
        <f>SUMIF(V職域接種!$C:$C, 'Conv-vaccine'!$E36, V職域接種!F:F)</f>
        <v>0</v>
      </c>
      <c r="P36" s="92">
        <f>SUMIF(V職域接種!$C:$C, 'Conv-vaccine'!$E36, V職域接種!G:G)</f>
        <v>0</v>
      </c>
      <c r="Q36" s="92">
        <f>_xlfn.MAXIFS(V重複!F:F, V重複!$C:$C, 'Conv-vaccine'!$E36)</f>
        <v>0</v>
      </c>
      <c r="R36" s="92">
        <f>_xlfn.MAXIFS(V重複!G:G, V重複!$C:$C, 'Conv-vaccine'!$E36)</f>
        <v>0</v>
      </c>
      <c r="S36" s="107">
        <f>SUMIF('V3回目-接種日別'!$A:$A, 'Conv-vaccine'!$E36, 'V3回目-接種日別'!C:C)</f>
        <v>0</v>
      </c>
    </row>
    <row r="37" spans="1:19" ht="17.7">
      <c r="A37" s="49">
        <v>44308</v>
      </c>
      <c r="B37" s="110">
        <f>IF(COUNTIF($A$7:$A37, $A37)&gt;1, 0, IF($E37="","",G37+H37+K37+L37+O37-Q37))</f>
        <v>182006</v>
      </c>
      <c r="C37" s="110">
        <f>IF(COUNTIF($A$7:$A37, $A37)&gt;1, 0, IF($E37="", "", I37+J37+M37+N37+P37-R37))</f>
        <v>21855</v>
      </c>
      <c r="D37" s="110">
        <f>IF(COUNTIF($A$7:$A37, $A37)&gt;1, 0, S37)</f>
        <v>0</v>
      </c>
      <c r="E37" s="111">
        <v>44308</v>
      </c>
      <c r="F37" s="91" t="str">
        <f>IFERROR(VLOOKUP($E37, V医療従事者等!$A:$J, $F$4, FALSE), TEXT(E37, "aaa"))</f>
        <v>(木)</v>
      </c>
      <c r="G37" s="91">
        <f>IFERROR(VLOOKUP($E37, V医療従事者等!$A:$J, $G$4, FALSE), 0)</f>
        <v>128634</v>
      </c>
      <c r="H37" s="91">
        <f>IFERROR(VLOOKUP($E37, V医療従事者等!$A:$J, $H$4, FALSE), 0)</f>
        <v>0</v>
      </c>
      <c r="I37" s="91">
        <f>IFERROR(VLOOKUP($E37, V医療従事者等!$A:$J, $I$4, FALSE), 0)</f>
        <v>21855</v>
      </c>
      <c r="J37" s="91">
        <f>IFERROR(VLOOKUP($E37, V医療従事者等!$A:$J, $J$4, FALSE), 0)</f>
        <v>0</v>
      </c>
      <c r="K37" s="92">
        <f>IFERROR(VLOOKUP($E37, V一般接種!$A:$G, K$4, FALSE), 0)</f>
        <v>53372</v>
      </c>
      <c r="L37" s="92">
        <f>IFERROR(VLOOKUP($E37, V一般接種!$A:$G, L$4, FALSE), 0)</f>
        <v>0</v>
      </c>
      <c r="M37" s="92">
        <f>IFERROR(VLOOKUP($E37, V一般接種!$A:$G, M$4, FALSE), 0)</f>
        <v>0</v>
      </c>
      <c r="N37" s="93">
        <f>IFERROR(VLOOKUP($E37, V一般接種!$A:$G, N$4, FALSE), 0)</f>
        <v>0</v>
      </c>
      <c r="O37" s="92">
        <f>SUMIF(V職域接種!$C:$C, 'Conv-vaccine'!$E37, V職域接種!F:F)</f>
        <v>0</v>
      </c>
      <c r="P37" s="92">
        <f>SUMIF(V職域接種!$C:$C, 'Conv-vaccine'!$E37, V職域接種!G:G)</f>
        <v>0</v>
      </c>
      <c r="Q37" s="92">
        <f>_xlfn.MAXIFS(V重複!F:F, V重複!$C:$C, 'Conv-vaccine'!$E37)</f>
        <v>0</v>
      </c>
      <c r="R37" s="92">
        <f>_xlfn.MAXIFS(V重複!G:G, V重複!$C:$C, 'Conv-vaccine'!$E37)</f>
        <v>0</v>
      </c>
      <c r="S37" s="107">
        <f>SUMIF('V3回目-接種日別'!$A:$A, 'Conv-vaccine'!$E37, 'V3回目-接種日別'!C:C)</f>
        <v>0</v>
      </c>
    </row>
    <row r="38" spans="1:19" ht="17.7">
      <c r="A38" s="49">
        <v>44308</v>
      </c>
      <c r="B38" s="110">
        <f>IF(COUNTIF($A$7:$A38, $A38)&gt;1, 0, IF($E38="","",G38+H38+K38+L38+O38-Q38))</f>
        <v>0</v>
      </c>
      <c r="C38" s="110">
        <f>IF(COUNTIF($A$7:$A38, $A38)&gt;1, 0, IF($E38="", "", I38+J38+M38+N38+P38-R38))</f>
        <v>0</v>
      </c>
      <c r="D38" s="110">
        <f>IF(COUNTIF($A$7:$A38, $A38)&gt;1, 0, S38)</f>
        <v>0</v>
      </c>
      <c r="E38" s="111">
        <v>44308</v>
      </c>
      <c r="F38" s="91" t="str">
        <f>IFERROR(VLOOKUP($E38, V医療従事者等!$A:$J, $F$4, FALSE), TEXT(E38, "aaa"))</f>
        <v>(木)</v>
      </c>
      <c r="G38" s="91">
        <f>IFERROR(VLOOKUP($E38, V医療従事者等!$A:$J, $G$4, FALSE), 0)</f>
        <v>128634</v>
      </c>
      <c r="H38" s="91">
        <f>IFERROR(VLOOKUP($E38, V医療従事者等!$A:$J, $H$4, FALSE), 0)</f>
        <v>0</v>
      </c>
      <c r="I38" s="91">
        <f>IFERROR(VLOOKUP($E38, V医療従事者等!$A:$J, $I$4, FALSE), 0)</f>
        <v>21855</v>
      </c>
      <c r="J38" s="91">
        <f>IFERROR(VLOOKUP($E38, V医療従事者等!$A:$J, $J$4, FALSE), 0)</f>
        <v>0</v>
      </c>
      <c r="K38" s="92">
        <f>IFERROR(VLOOKUP($E38, V一般接種!$A:$G, K$4, FALSE), 0)</f>
        <v>53372</v>
      </c>
      <c r="L38" s="92">
        <f>IFERROR(VLOOKUP($E38, V一般接種!$A:$G, L$4, FALSE), 0)</f>
        <v>0</v>
      </c>
      <c r="M38" s="92">
        <f>IFERROR(VLOOKUP($E38, V一般接種!$A:$G, M$4, FALSE), 0)</f>
        <v>0</v>
      </c>
      <c r="N38" s="93">
        <f>IFERROR(VLOOKUP($E38, V一般接種!$A:$G, N$4, FALSE), 0)</f>
        <v>0</v>
      </c>
      <c r="O38" s="92">
        <f>SUMIF(V職域接種!$C:$C, 'Conv-vaccine'!$E38, V職域接種!F:F)</f>
        <v>0</v>
      </c>
      <c r="P38" s="92">
        <f>SUMIF(V職域接種!$C:$C, 'Conv-vaccine'!$E38, V職域接種!G:G)</f>
        <v>0</v>
      </c>
      <c r="Q38" s="92">
        <f>_xlfn.MAXIFS(V重複!F:F, V重複!$C:$C, 'Conv-vaccine'!$E38)</f>
        <v>0</v>
      </c>
      <c r="R38" s="92">
        <f>_xlfn.MAXIFS(V重複!G:G, V重複!$C:$C, 'Conv-vaccine'!$E38)</f>
        <v>0</v>
      </c>
      <c r="S38" s="107">
        <f>SUMIF('V3回目-接種日別'!$A:$A, 'Conv-vaccine'!$E38, 'V3回目-接種日別'!C:C)</f>
        <v>0</v>
      </c>
    </row>
    <row r="39" spans="1:19" ht="17.7">
      <c r="A39" s="49">
        <v>44308</v>
      </c>
      <c r="B39" s="110">
        <f>IF(COUNTIF($A$7:$A39, $A39)&gt;1, 0, IF($E39="","",G39+H39+K39+L39+O39-Q39))</f>
        <v>0</v>
      </c>
      <c r="C39" s="110">
        <f>IF(COUNTIF($A$7:$A39, $A39)&gt;1, 0, IF($E39="", "", I39+J39+M39+N39+P39-R39))</f>
        <v>0</v>
      </c>
      <c r="D39" s="110">
        <f>IF(COUNTIF($A$7:$A39, $A39)&gt;1, 0, S39)</f>
        <v>0</v>
      </c>
      <c r="E39" s="111">
        <v>44308</v>
      </c>
      <c r="F39" s="91" t="str">
        <f>IFERROR(VLOOKUP($E39, V医療従事者等!$A:$J, $F$4, FALSE), TEXT(E39, "aaa"))</f>
        <v>(木)</v>
      </c>
      <c r="G39" s="91">
        <f>IFERROR(VLOOKUP($E39, V医療従事者等!$A:$J, $G$4, FALSE), 0)</f>
        <v>128634</v>
      </c>
      <c r="H39" s="91">
        <f>IFERROR(VLOOKUP($E39, V医療従事者等!$A:$J, $H$4, FALSE), 0)</f>
        <v>0</v>
      </c>
      <c r="I39" s="91">
        <f>IFERROR(VLOOKUP($E39, V医療従事者等!$A:$J, $I$4, FALSE), 0)</f>
        <v>21855</v>
      </c>
      <c r="J39" s="91">
        <f>IFERROR(VLOOKUP($E39, V医療従事者等!$A:$J, $J$4, FALSE), 0)</f>
        <v>0</v>
      </c>
      <c r="K39" s="92">
        <f>IFERROR(VLOOKUP($E39, V一般接種!$A:$G, K$4, FALSE), 0)</f>
        <v>53372</v>
      </c>
      <c r="L39" s="92">
        <f>IFERROR(VLOOKUP($E39, V一般接種!$A:$G, L$4, FALSE), 0)</f>
        <v>0</v>
      </c>
      <c r="M39" s="92">
        <f>IFERROR(VLOOKUP($E39, V一般接種!$A:$G, M$4, FALSE), 0)</f>
        <v>0</v>
      </c>
      <c r="N39" s="93">
        <f>IFERROR(VLOOKUP($E39, V一般接種!$A:$G, N$4, FALSE), 0)</f>
        <v>0</v>
      </c>
      <c r="O39" s="92">
        <f>SUMIF(V職域接種!$C:$C, 'Conv-vaccine'!$E39, V職域接種!F:F)</f>
        <v>0</v>
      </c>
      <c r="P39" s="92">
        <f>SUMIF(V職域接種!$C:$C, 'Conv-vaccine'!$E39, V職域接種!G:G)</f>
        <v>0</v>
      </c>
      <c r="Q39" s="92">
        <f>_xlfn.MAXIFS(V重複!F:F, V重複!$C:$C, 'Conv-vaccine'!$E39)</f>
        <v>0</v>
      </c>
      <c r="R39" s="92">
        <f>_xlfn.MAXIFS(V重複!G:G, V重複!$C:$C, 'Conv-vaccine'!$E39)</f>
        <v>0</v>
      </c>
      <c r="S39" s="107">
        <f>SUMIF('V3回目-接種日別'!$A:$A, 'Conv-vaccine'!$E39, 'V3回目-接種日別'!C:C)</f>
        <v>0</v>
      </c>
    </row>
    <row r="40" spans="1:19" ht="17.7">
      <c r="A40" s="49">
        <v>44309</v>
      </c>
      <c r="B40" s="110">
        <f>IF(COUNTIF($A$7:$A40, $A40)&gt;1, 0, IF($E40="","",G40+H40+K40+L40+O40-Q40))</f>
        <v>197883</v>
      </c>
      <c r="C40" s="110">
        <f>IF(COUNTIF($A$7:$A40, $A40)&gt;1, 0, IF($E40="", "", I40+J40+M40+N40+P40-R40))</f>
        <v>29683</v>
      </c>
      <c r="D40" s="110">
        <f>IF(COUNTIF($A$7:$A40, $A40)&gt;1, 0, S40)</f>
        <v>0</v>
      </c>
      <c r="E40" s="111">
        <v>44309</v>
      </c>
      <c r="F40" s="91" t="str">
        <f>IFERROR(VLOOKUP($E40, V医療従事者等!$A:$J, $F$4, FALSE), TEXT(E40, "aaa"))</f>
        <v>(金)</v>
      </c>
      <c r="G40" s="91">
        <f>IFERROR(VLOOKUP($E40, V医療従事者等!$A:$J, $G$4, FALSE), 0)</f>
        <v>147989</v>
      </c>
      <c r="H40" s="91">
        <f>IFERROR(VLOOKUP($E40, V医療従事者等!$A:$J, $H$4, FALSE), 0)</f>
        <v>0</v>
      </c>
      <c r="I40" s="91">
        <f>IFERROR(VLOOKUP($E40, V医療従事者等!$A:$J, $I$4, FALSE), 0)</f>
        <v>29683</v>
      </c>
      <c r="J40" s="91">
        <f>IFERROR(VLOOKUP($E40, V医療従事者等!$A:$J, $J$4, FALSE), 0)</f>
        <v>0</v>
      </c>
      <c r="K40" s="92">
        <f>IFERROR(VLOOKUP($E40, V一般接種!$A:$G, K$4, FALSE), 0)</f>
        <v>49894</v>
      </c>
      <c r="L40" s="92">
        <f>IFERROR(VLOOKUP($E40, V一般接種!$A:$G, L$4, FALSE), 0)</f>
        <v>0</v>
      </c>
      <c r="M40" s="92">
        <f>IFERROR(VLOOKUP($E40, V一般接種!$A:$G, M$4, FALSE), 0)</f>
        <v>0</v>
      </c>
      <c r="N40" s="93">
        <f>IFERROR(VLOOKUP($E40, V一般接種!$A:$G, N$4, FALSE), 0)</f>
        <v>0</v>
      </c>
      <c r="O40" s="92">
        <f>SUMIF(V職域接種!$C:$C, 'Conv-vaccine'!$E40, V職域接種!F:F)</f>
        <v>0</v>
      </c>
      <c r="P40" s="92">
        <f>SUMIF(V職域接種!$C:$C, 'Conv-vaccine'!$E40, V職域接種!G:G)</f>
        <v>0</v>
      </c>
      <c r="Q40" s="92">
        <f>_xlfn.MAXIFS(V重複!F:F, V重複!$C:$C, 'Conv-vaccine'!$E40)</f>
        <v>0</v>
      </c>
      <c r="R40" s="92">
        <f>_xlfn.MAXIFS(V重複!G:G, V重複!$C:$C, 'Conv-vaccine'!$E40)</f>
        <v>0</v>
      </c>
      <c r="S40" s="107">
        <f>SUMIF('V3回目-接種日別'!$A:$A, 'Conv-vaccine'!$E40, 'V3回目-接種日別'!C:C)</f>
        <v>0</v>
      </c>
    </row>
    <row r="41" spans="1:19" ht="17.7">
      <c r="A41" s="49">
        <v>44309</v>
      </c>
      <c r="B41" s="110">
        <f>IF(COUNTIF($A$7:$A41, $A41)&gt;1, 0, IF($E41="","",G41+H41+K41+L41+O41-Q41))</f>
        <v>0</v>
      </c>
      <c r="C41" s="110">
        <f>IF(COUNTIF($A$7:$A41, $A41)&gt;1, 0, IF($E41="", "", I41+J41+M41+N41+P41-R41))</f>
        <v>0</v>
      </c>
      <c r="D41" s="110">
        <f>IF(COUNTIF($A$7:$A41, $A41)&gt;1, 0, S41)</f>
        <v>0</v>
      </c>
      <c r="E41" s="111">
        <v>44309</v>
      </c>
      <c r="F41" s="91" t="str">
        <f>IFERROR(VLOOKUP($E41, V医療従事者等!$A:$J, $F$4, FALSE), TEXT(E41, "aaa"))</f>
        <v>(金)</v>
      </c>
      <c r="G41" s="91">
        <f>IFERROR(VLOOKUP($E41, V医療従事者等!$A:$J, $G$4, FALSE), 0)</f>
        <v>147989</v>
      </c>
      <c r="H41" s="91">
        <f>IFERROR(VLOOKUP($E41, V医療従事者等!$A:$J, $H$4, FALSE), 0)</f>
        <v>0</v>
      </c>
      <c r="I41" s="91">
        <f>IFERROR(VLOOKUP($E41, V医療従事者等!$A:$J, $I$4, FALSE), 0)</f>
        <v>29683</v>
      </c>
      <c r="J41" s="91">
        <f>IFERROR(VLOOKUP($E41, V医療従事者等!$A:$J, $J$4, FALSE), 0)</f>
        <v>0</v>
      </c>
      <c r="K41" s="92">
        <f>IFERROR(VLOOKUP($E41, V一般接種!$A:$G, K$4, FALSE), 0)</f>
        <v>49894</v>
      </c>
      <c r="L41" s="92">
        <f>IFERROR(VLOOKUP($E41, V一般接種!$A:$G, L$4, FALSE), 0)</f>
        <v>0</v>
      </c>
      <c r="M41" s="92">
        <f>IFERROR(VLOOKUP($E41, V一般接種!$A:$G, M$4, FALSE), 0)</f>
        <v>0</v>
      </c>
      <c r="N41" s="93">
        <f>IFERROR(VLOOKUP($E41, V一般接種!$A:$G, N$4, FALSE), 0)</f>
        <v>0</v>
      </c>
      <c r="O41" s="92">
        <f>SUMIF(V職域接種!$C:$C, 'Conv-vaccine'!$E41, V職域接種!F:F)</f>
        <v>0</v>
      </c>
      <c r="P41" s="92">
        <f>SUMIF(V職域接種!$C:$C, 'Conv-vaccine'!$E41, V職域接種!G:G)</f>
        <v>0</v>
      </c>
      <c r="Q41" s="92">
        <f>_xlfn.MAXIFS(V重複!F:F, V重複!$C:$C, 'Conv-vaccine'!$E41)</f>
        <v>0</v>
      </c>
      <c r="R41" s="92">
        <f>_xlfn.MAXIFS(V重複!G:G, V重複!$C:$C, 'Conv-vaccine'!$E41)</f>
        <v>0</v>
      </c>
      <c r="S41" s="107">
        <f>SUMIF('V3回目-接種日別'!$A:$A, 'Conv-vaccine'!$E41, 'V3回目-接種日別'!C:C)</f>
        <v>0</v>
      </c>
    </row>
    <row r="42" spans="1:19" ht="17.7">
      <c r="A42" s="49">
        <v>44309</v>
      </c>
      <c r="B42" s="110">
        <f>IF(COUNTIF($A$7:$A42, $A42)&gt;1, 0, IF($E42="","",G42+H42+K42+L42+O42-Q42))</f>
        <v>0</v>
      </c>
      <c r="C42" s="110">
        <f>IF(COUNTIF($A$7:$A42, $A42)&gt;1, 0, IF($E42="", "", I42+J42+M42+N42+P42-R42))</f>
        <v>0</v>
      </c>
      <c r="D42" s="110">
        <f>IF(COUNTIF($A$7:$A42, $A42)&gt;1, 0, S42)</f>
        <v>0</v>
      </c>
      <c r="E42" s="111">
        <v>44309</v>
      </c>
      <c r="F42" s="91" t="str">
        <f>IFERROR(VLOOKUP($E42, V医療従事者等!$A:$J, $F$4, FALSE), TEXT(E42, "aaa"))</f>
        <v>(金)</v>
      </c>
      <c r="G42" s="91">
        <f>IFERROR(VLOOKUP($E42, V医療従事者等!$A:$J, $G$4, FALSE), 0)</f>
        <v>147989</v>
      </c>
      <c r="H42" s="91">
        <f>IFERROR(VLOOKUP($E42, V医療従事者等!$A:$J, $H$4, FALSE), 0)</f>
        <v>0</v>
      </c>
      <c r="I42" s="91">
        <f>IFERROR(VLOOKUP($E42, V医療従事者等!$A:$J, $I$4, FALSE), 0)</f>
        <v>29683</v>
      </c>
      <c r="J42" s="91">
        <f>IFERROR(VLOOKUP($E42, V医療従事者等!$A:$J, $J$4, FALSE), 0)</f>
        <v>0</v>
      </c>
      <c r="K42" s="92">
        <f>IFERROR(VLOOKUP($E42, V一般接種!$A:$G, K$4, FALSE), 0)</f>
        <v>49894</v>
      </c>
      <c r="L42" s="92">
        <f>IFERROR(VLOOKUP($E42, V一般接種!$A:$G, L$4, FALSE), 0)</f>
        <v>0</v>
      </c>
      <c r="M42" s="92">
        <f>IFERROR(VLOOKUP($E42, V一般接種!$A:$G, M$4, FALSE), 0)</f>
        <v>0</v>
      </c>
      <c r="N42" s="93">
        <f>IFERROR(VLOOKUP($E42, V一般接種!$A:$G, N$4, FALSE), 0)</f>
        <v>0</v>
      </c>
      <c r="O42" s="92">
        <f>SUMIF(V職域接種!$C:$C, 'Conv-vaccine'!$E42, V職域接種!F:F)</f>
        <v>0</v>
      </c>
      <c r="P42" s="92">
        <f>SUMIF(V職域接種!$C:$C, 'Conv-vaccine'!$E42, V職域接種!G:G)</f>
        <v>0</v>
      </c>
      <c r="Q42" s="92">
        <f>_xlfn.MAXIFS(V重複!F:F, V重複!$C:$C, 'Conv-vaccine'!$E42)</f>
        <v>0</v>
      </c>
      <c r="R42" s="92">
        <f>_xlfn.MAXIFS(V重複!G:G, V重複!$C:$C, 'Conv-vaccine'!$E42)</f>
        <v>0</v>
      </c>
      <c r="S42" s="107">
        <f>SUMIF('V3回目-接種日別'!$A:$A, 'Conv-vaccine'!$E42, 'V3回目-接種日別'!C:C)</f>
        <v>0</v>
      </c>
    </row>
    <row r="43" spans="1:19" ht="17.7">
      <c r="A43" s="49">
        <v>44310</v>
      </c>
      <c r="B43" s="110">
        <f>IF(COUNTIF($A$7:$A43, $A43)&gt;1, 0, IF($E43="","",G43+H43+K43+L43+O43-Q43))</f>
        <v>34544</v>
      </c>
      <c r="C43" s="110">
        <f>IF(COUNTIF($A$7:$A43, $A43)&gt;1, 0, IF($E43="", "", I43+J43+M43+N43+P43-R43))</f>
        <v>0</v>
      </c>
      <c r="D43" s="110">
        <f>IF(COUNTIF($A$7:$A43, $A43)&gt;1, 0, S43)</f>
        <v>0</v>
      </c>
      <c r="E43" s="111">
        <v>44310</v>
      </c>
      <c r="F43" s="91" t="str">
        <f>IFERROR(VLOOKUP($E43, V医療従事者等!$A:$J, $F$4, FALSE), TEXT(E43, "aaa"))</f>
        <v>土</v>
      </c>
      <c r="G43" s="91">
        <f>IFERROR(VLOOKUP($E43, V医療従事者等!$A:$J, $G$4, FALSE), 0)</f>
        <v>0</v>
      </c>
      <c r="H43" s="91">
        <f>IFERROR(VLOOKUP($E43, V医療従事者等!$A:$J, $H$4, FALSE), 0)</f>
        <v>0</v>
      </c>
      <c r="I43" s="91">
        <f>IFERROR(VLOOKUP($E43, V医療従事者等!$A:$J, $I$4, FALSE), 0)</f>
        <v>0</v>
      </c>
      <c r="J43" s="91">
        <f>IFERROR(VLOOKUP($E43, V医療従事者等!$A:$J, $J$4, FALSE), 0)</f>
        <v>0</v>
      </c>
      <c r="K43" s="92">
        <f>IFERROR(VLOOKUP($E43, V一般接種!$A:$G, K$4, FALSE), 0)</f>
        <v>34544</v>
      </c>
      <c r="L43" s="92">
        <f>IFERROR(VLOOKUP($E43, V一般接種!$A:$G, L$4, FALSE), 0)</f>
        <v>0</v>
      </c>
      <c r="M43" s="92">
        <f>IFERROR(VLOOKUP($E43, V一般接種!$A:$G, M$4, FALSE), 0)</f>
        <v>0</v>
      </c>
      <c r="N43" s="93">
        <f>IFERROR(VLOOKUP($E43, V一般接種!$A:$G, N$4, FALSE), 0)</f>
        <v>0</v>
      </c>
      <c r="O43" s="92">
        <f>SUMIF(V職域接種!$C:$C, 'Conv-vaccine'!$E43, V職域接種!F:F)</f>
        <v>0</v>
      </c>
      <c r="P43" s="92">
        <f>SUMIF(V職域接種!$C:$C, 'Conv-vaccine'!$E43, V職域接種!G:G)</f>
        <v>0</v>
      </c>
      <c r="Q43" s="92">
        <f>_xlfn.MAXIFS(V重複!F:F, V重複!$C:$C, 'Conv-vaccine'!$E43)</f>
        <v>0</v>
      </c>
      <c r="R43" s="92">
        <f>_xlfn.MAXIFS(V重複!G:G, V重複!$C:$C, 'Conv-vaccine'!$E43)</f>
        <v>0</v>
      </c>
      <c r="S43" s="107">
        <f>SUMIF('V3回目-接種日別'!$A:$A, 'Conv-vaccine'!$E43, 'V3回目-接種日別'!C:C)</f>
        <v>0</v>
      </c>
    </row>
    <row r="44" spans="1:19" ht="17.7">
      <c r="A44" s="49">
        <v>44310</v>
      </c>
      <c r="B44" s="110">
        <f>IF(COUNTIF($A$7:$A44, $A44)&gt;1, 0, IF($E44="","",G44+H44+K44+L44+O44-Q44))</f>
        <v>0</v>
      </c>
      <c r="C44" s="110">
        <f>IF(COUNTIF($A$7:$A44, $A44)&gt;1, 0, IF($E44="", "", I44+J44+M44+N44+P44-R44))</f>
        <v>0</v>
      </c>
      <c r="D44" s="110">
        <f>IF(COUNTIF($A$7:$A44, $A44)&gt;1, 0, S44)</f>
        <v>0</v>
      </c>
      <c r="E44" s="111">
        <v>44310</v>
      </c>
      <c r="F44" s="91" t="str">
        <f>IFERROR(VLOOKUP($E44, V医療従事者等!$A:$J, $F$4, FALSE), TEXT(E44, "aaa"))</f>
        <v>土</v>
      </c>
      <c r="G44" s="91">
        <f>IFERROR(VLOOKUP($E44, V医療従事者等!$A:$J, $G$4, FALSE), 0)</f>
        <v>0</v>
      </c>
      <c r="H44" s="91">
        <f>IFERROR(VLOOKUP($E44, V医療従事者等!$A:$J, $H$4, FALSE), 0)</f>
        <v>0</v>
      </c>
      <c r="I44" s="91">
        <f>IFERROR(VLOOKUP($E44, V医療従事者等!$A:$J, $I$4, FALSE), 0)</f>
        <v>0</v>
      </c>
      <c r="J44" s="91">
        <f>IFERROR(VLOOKUP($E44, V医療従事者等!$A:$J, $J$4, FALSE), 0)</f>
        <v>0</v>
      </c>
      <c r="K44" s="92">
        <f>IFERROR(VLOOKUP($E44, V一般接種!$A:$G, K$4, FALSE), 0)</f>
        <v>34544</v>
      </c>
      <c r="L44" s="92">
        <f>IFERROR(VLOOKUP($E44, V一般接種!$A:$G, L$4, FALSE), 0)</f>
        <v>0</v>
      </c>
      <c r="M44" s="92">
        <f>IFERROR(VLOOKUP($E44, V一般接種!$A:$G, M$4, FALSE), 0)</f>
        <v>0</v>
      </c>
      <c r="N44" s="93">
        <f>IFERROR(VLOOKUP($E44, V一般接種!$A:$G, N$4, FALSE), 0)</f>
        <v>0</v>
      </c>
      <c r="O44" s="92">
        <f>SUMIF(V職域接種!$C:$C, 'Conv-vaccine'!$E44, V職域接種!F:F)</f>
        <v>0</v>
      </c>
      <c r="P44" s="92">
        <f>SUMIF(V職域接種!$C:$C, 'Conv-vaccine'!$E44, V職域接種!G:G)</f>
        <v>0</v>
      </c>
      <c r="Q44" s="92">
        <f>_xlfn.MAXIFS(V重複!F:F, V重複!$C:$C, 'Conv-vaccine'!$E44)</f>
        <v>0</v>
      </c>
      <c r="R44" s="92">
        <f>_xlfn.MAXIFS(V重複!G:G, V重複!$C:$C, 'Conv-vaccine'!$E44)</f>
        <v>0</v>
      </c>
      <c r="S44" s="107">
        <f>SUMIF('V3回目-接種日別'!$A:$A, 'Conv-vaccine'!$E44, 'V3回目-接種日別'!C:C)</f>
        <v>0</v>
      </c>
    </row>
    <row r="45" spans="1:19" ht="17.7">
      <c r="A45" s="49">
        <v>44310</v>
      </c>
      <c r="B45" s="110">
        <f>IF(COUNTIF($A$7:$A45, $A45)&gt;1, 0, IF($E45="","",G45+H45+K45+L45+O45-Q45))</f>
        <v>0</v>
      </c>
      <c r="C45" s="110">
        <f>IF(COUNTIF($A$7:$A45, $A45)&gt;1, 0, IF($E45="", "", I45+J45+M45+N45+P45-R45))</f>
        <v>0</v>
      </c>
      <c r="D45" s="110">
        <f>IF(COUNTIF($A$7:$A45, $A45)&gt;1, 0, S45)</f>
        <v>0</v>
      </c>
      <c r="E45" s="111">
        <v>44310</v>
      </c>
      <c r="F45" s="91" t="str">
        <f>IFERROR(VLOOKUP($E45, V医療従事者等!$A:$J, $F$4, FALSE), TEXT(E45, "aaa"))</f>
        <v>土</v>
      </c>
      <c r="G45" s="91">
        <f>IFERROR(VLOOKUP($E45, V医療従事者等!$A:$J, $G$4, FALSE), 0)</f>
        <v>0</v>
      </c>
      <c r="H45" s="91">
        <f>IFERROR(VLOOKUP($E45, V医療従事者等!$A:$J, $H$4, FALSE), 0)</f>
        <v>0</v>
      </c>
      <c r="I45" s="91">
        <f>IFERROR(VLOOKUP($E45, V医療従事者等!$A:$J, $I$4, FALSE), 0)</f>
        <v>0</v>
      </c>
      <c r="J45" s="91">
        <f>IFERROR(VLOOKUP($E45, V医療従事者等!$A:$J, $J$4, FALSE), 0)</f>
        <v>0</v>
      </c>
      <c r="K45" s="92">
        <f>IFERROR(VLOOKUP($E45, V一般接種!$A:$G, K$4, FALSE), 0)</f>
        <v>34544</v>
      </c>
      <c r="L45" s="92">
        <f>IFERROR(VLOOKUP($E45, V一般接種!$A:$G, L$4, FALSE), 0)</f>
        <v>0</v>
      </c>
      <c r="M45" s="92">
        <f>IFERROR(VLOOKUP($E45, V一般接種!$A:$G, M$4, FALSE), 0)</f>
        <v>0</v>
      </c>
      <c r="N45" s="93">
        <f>IFERROR(VLOOKUP($E45, V一般接種!$A:$G, N$4, FALSE), 0)</f>
        <v>0</v>
      </c>
      <c r="O45" s="92">
        <f>SUMIF(V職域接種!$C:$C, 'Conv-vaccine'!$E45, V職域接種!F:F)</f>
        <v>0</v>
      </c>
      <c r="P45" s="92">
        <f>SUMIF(V職域接種!$C:$C, 'Conv-vaccine'!$E45, V職域接種!G:G)</f>
        <v>0</v>
      </c>
      <c r="Q45" s="92">
        <f>_xlfn.MAXIFS(V重複!F:F, V重複!$C:$C, 'Conv-vaccine'!$E45)</f>
        <v>0</v>
      </c>
      <c r="R45" s="92">
        <f>_xlfn.MAXIFS(V重複!G:G, V重複!$C:$C, 'Conv-vaccine'!$E45)</f>
        <v>0</v>
      </c>
      <c r="S45" s="107">
        <f>SUMIF('V3回目-接種日別'!$A:$A, 'Conv-vaccine'!$E45, 'V3回目-接種日別'!C:C)</f>
        <v>0</v>
      </c>
    </row>
    <row r="46" spans="1:19" ht="17.7">
      <c r="A46" s="49">
        <v>44311</v>
      </c>
      <c r="B46" s="110">
        <f>IF(COUNTIF($A$7:$A46, $A46)&gt;1, 0, IF($E46="","",G46+H46+K46+L46+O46-Q46))</f>
        <v>25304</v>
      </c>
      <c r="C46" s="110">
        <f>IF(COUNTIF($A$7:$A46, $A46)&gt;1, 0, IF($E46="", "", I46+J46+M46+N46+P46-R46))</f>
        <v>0</v>
      </c>
      <c r="D46" s="110">
        <f>IF(COUNTIF($A$7:$A46, $A46)&gt;1, 0, S46)</f>
        <v>0</v>
      </c>
      <c r="E46" s="111">
        <v>44311</v>
      </c>
      <c r="F46" s="91" t="str">
        <f>IFERROR(VLOOKUP($E46, V医療従事者等!$A:$J, $F$4, FALSE), TEXT(E46, "aaa"))</f>
        <v>日</v>
      </c>
      <c r="G46" s="91">
        <f>IFERROR(VLOOKUP($E46, V医療従事者等!$A:$J, $G$4, FALSE), 0)</f>
        <v>0</v>
      </c>
      <c r="H46" s="91">
        <f>IFERROR(VLOOKUP($E46, V医療従事者等!$A:$J, $H$4, FALSE), 0)</f>
        <v>0</v>
      </c>
      <c r="I46" s="91">
        <f>IFERROR(VLOOKUP($E46, V医療従事者等!$A:$J, $I$4, FALSE), 0)</f>
        <v>0</v>
      </c>
      <c r="J46" s="91">
        <f>IFERROR(VLOOKUP($E46, V医療従事者等!$A:$J, $J$4, FALSE), 0)</f>
        <v>0</v>
      </c>
      <c r="K46" s="92">
        <f>IFERROR(VLOOKUP($E46, V一般接種!$A:$G, K$4, FALSE), 0)</f>
        <v>25304</v>
      </c>
      <c r="L46" s="92">
        <f>IFERROR(VLOOKUP($E46, V一般接種!$A:$G, L$4, FALSE), 0)</f>
        <v>0</v>
      </c>
      <c r="M46" s="92">
        <f>IFERROR(VLOOKUP($E46, V一般接種!$A:$G, M$4, FALSE), 0)</f>
        <v>0</v>
      </c>
      <c r="N46" s="93">
        <f>IFERROR(VLOOKUP($E46, V一般接種!$A:$G, N$4, FALSE), 0)</f>
        <v>0</v>
      </c>
      <c r="O46" s="92">
        <f>SUMIF(V職域接種!$C:$C, 'Conv-vaccine'!$E46, V職域接種!F:F)</f>
        <v>0</v>
      </c>
      <c r="P46" s="92">
        <f>SUMIF(V職域接種!$C:$C, 'Conv-vaccine'!$E46, V職域接種!G:G)</f>
        <v>0</v>
      </c>
      <c r="Q46" s="92">
        <f>_xlfn.MAXIFS(V重複!F:F, V重複!$C:$C, 'Conv-vaccine'!$E46)</f>
        <v>0</v>
      </c>
      <c r="R46" s="92">
        <f>_xlfn.MAXIFS(V重複!G:G, V重複!$C:$C, 'Conv-vaccine'!$E46)</f>
        <v>0</v>
      </c>
      <c r="S46" s="107">
        <f>SUMIF('V3回目-接種日別'!$A:$A, 'Conv-vaccine'!$E46, 'V3回目-接種日別'!C:C)</f>
        <v>0</v>
      </c>
    </row>
    <row r="47" spans="1:19" ht="17.7">
      <c r="A47" s="49">
        <v>44311</v>
      </c>
      <c r="B47" s="110">
        <f>IF(COUNTIF($A$7:$A47, $A47)&gt;1, 0, IF($E47="","",G47+H47+K47+L47+O47-Q47))</f>
        <v>0</v>
      </c>
      <c r="C47" s="110">
        <f>IF(COUNTIF($A$7:$A47, $A47)&gt;1, 0, IF($E47="", "", I47+J47+M47+N47+P47-R47))</f>
        <v>0</v>
      </c>
      <c r="D47" s="110">
        <f>IF(COUNTIF($A$7:$A47, $A47)&gt;1, 0, S47)</f>
        <v>0</v>
      </c>
      <c r="E47" s="111">
        <v>44311</v>
      </c>
      <c r="F47" s="91" t="str">
        <f>IFERROR(VLOOKUP($E47, V医療従事者等!$A:$J, $F$4, FALSE), TEXT(E47, "aaa"))</f>
        <v>日</v>
      </c>
      <c r="G47" s="91">
        <f>IFERROR(VLOOKUP($E47, V医療従事者等!$A:$J, $G$4, FALSE), 0)</f>
        <v>0</v>
      </c>
      <c r="H47" s="91">
        <f>IFERROR(VLOOKUP($E47, V医療従事者等!$A:$J, $H$4, FALSE), 0)</f>
        <v>0</v>
      </c>
      <c r="I47" s="91">
        <f>IFERROR(VLOOKUP($E47, V医療従事者等!$A:$J, $I$4, FALSE), 0)</f>
        <v>0</v>
      </c>
      <c r="J47" s="91">
        <f>IFERROR(VLOOKUP($E47, V医療従事者等!$A:$J, $J$4, FALSE), 0)</f>
        <v>0</v>
      </c>
      <c r="K47" s="92">
        <f>IFERROR(VLOOKUP($E47, V一般接種!$A:$G, K$4, FALSE), 0)</f>
        <v>25304</v>
      </c>
      <c r="L47" s="92">
        <f>IFERROR(VLOOKUP($E47, V一般接種!$A:$G, L$4, FALSE), 0)</f>
        <v>0</v>
      </c>
      <c r="M47" s="92">
        <f>IFERROR(VLOOKUP($E47, V一般接種!$A:$G, M$4, FALSE), 0)</f>
        <v>0</v>
      </c>
      <c r="N47" s="93">
        <f>IFERROR(VLOOKUP($E47, V一般接種!$A:$G, N$4, FALSE), 0)</f>
        <v>0</v>
      </c>
      <c r="O47" s="92">
        <f>SUMIF(V職域接種!$C:$C, 'Conv-vaccine'!$E47, V職域接種!F:F)</f>
        <v>0</v>
      </c>
      <c r="P47" s="92">
        <f>SUMIF(V職域接種!$C:$C, 'Conv-vaccine'!$E47, V職域接種!G:G)</f>
        <v>0</v>
      </c>
      <c r="Q47" s="92">
        <f>_xlfn.MAXIFS(V重複!F:F, V重複!$C:$C, 'Conv-vaccine'!$E47)</f>
        <v>0</v>
      </c>
      <c r="R47" s="92">
        <f>_xlfn.MAXIFS(V重複!G:G, V重複!$C:$C, 'Conv-vaccine'!$E47)</f>
        <v>0</v>
      </c>
      <c r="S47" s="107">
        <f>SUMIF('V3回目-接種日別'!$A:$A, 'Conv-vaccine'!$E47, 'V3回目-接種日別'!C:C)</f>
        <v>0</v>
      </c>
    </row>
    <row r="48" spans="1:19" ht="17.7">
      <c r="A48" s="49">
        <v>44311</v>
      </c>
      <c r="B48" s="110">
        <f>IF(COUNTIF($A$7:$A48, $A48)&gt;1, 0, IF($E48="","",G48+H48+K48+L48+O48-Q48))</f>
        <v>0</v>
      </c>
      <c r="C48" s="110">
        <f>IF(COUNTIF($A$7:$A48, $A48)&gt;1, 0, IF($E48="", "", I48+J48+M48+N48+P48-R48))</f>
        <v>0</v>
      </c>
      <c r="D48" s="110">
        <f>IF(COUNTIF($A$7:$A48, $A48)&gt;1, 0, S48)</f>
        <v>0</v>
      </c>
      <c r="E48" s="111">
        <v>44311</v>
      </c>
      <c r="F48" s="91" t="str">
        <f>IFERROR(VLOOKUP($E48, V医療従事者等!$A:$J, $F$4, FALSE), TEXT(E48, "aaa"))</f>
        <v>日</v>
      </c>
      <c r="G48" s="91">
        <f>IFERROR(VLOOKUP($E48, V医療従事者等!$A:$J, $G$4, FALSE), 0)</f>
        <v>0</v>
      </c>
      <c r="H48" s="91">
        <f>IFERROR(VLOOKUP($E48, V医療従事者等!$A:$J, $H$4, FALSE), 0)</f>
        <v>0</v>
      </c>
      <c r="I48" s="91">
        <f>IFERROR(VLOOKUP($E48, V医療従事者等!$A:$J, $I$4, FALSE), 0)</f>
        <v>0</v>
      </c>
      <c r="J48" s="91">
        <f>IFERROR(VLOOKUP($E48, V医療従事者等!$A:$J, $J$4, FALSE), 0)</f>
        <v>0</v>
      </c>
      <c r="K48" s="92">
        <f>IFERROR(VLOOKUP($E48, V一般接種!$A:$G, K$4, FALSE), 0)</f>
        <v>25304</v>
      </c>
      <c r="L48" s="92">
        <f>IFERROR(VLOOKUP($E48, V一般接種!$A:$G, L$4, FALSE), 0)</f>
        <v>0</v>
      </c>
      <c r="M48" s="92">
        <f>IFERROR(VLOOKUP($E48, V一般接種!$A:$G, M$4, FALSE), 0)</f>
        <v>0</v>
      </c>
      <c r="N48" s="93">
        <f>IFERROR(VLOOKUP($E48, V一般接種!$A:$G, N$4, FALSE), 0)</f>
        <v>0</v>
      </c>
      <c r="O48" s="92">
        <f>SUMIF(V職域接種!$C:$C, 'Conv-vaccine'!$E48, V職域接種!F:F)</f>
        <v>0</v>
      </c>
      <c r="P48" s="92">
        <f>SUMIF(V職域接種!$C:$C, 'Conv-vaccine'!$E48, V職域接種!G:G)</f>
        <v>0</v>
      </c>
      <c r="Q48" s="92">
        <f>_xlfn.MAXIFS(V重複!F:F, V重複!$C:$C, 'Conv-vaccine'!$E48)</f>
        <v>0</v>
      </c>
      <c r="R48" s="92">
        <f>_xlfn.MAXIFS(V重複!G:G, V重複!$C:$C, 'Conv-vaccine'!$E48)</f>
        <v>0</v>
      </c>
      <c r="S48" s="107">
        <f>SUMIF('V3回目-接種日別'!$A:$A, 'Conv-vaccine'!$E48, 'V3回目-接種日別'!C:C)</f>
        <v>0</v>
      </c>
    </row>
    <row r="49" spans="1:19" ht="17.7">
      <c r="A49" s="49">
        <v>44312</v>
      </c>
      <c r="B49" s="110">
        <f>IF(COUNTIF($A$7:$A49, $A49)&gt;1, 0, IF($E49="","",G49+H49+K49+L49+O49-Q49))</f>
        <v>276299</v>
      </c>
      <c r="C49" s="110">
        <f>IF(COUNTIF($A$7:$A49, $A49)&gt;1, 0, IF($E49="", "", I49+J49+M49+N49+P49-R49))</f>
        <v>41651</v>
      </c>
      <c r="D49" s="110">
        <f>IF(COUNTIF($A$7:$A49, $A49)&gt;1, 0, S49)</f>
        <v>0</v>
      </c>
      <c r="E49" s="111">
        <v>44312</v>
      </c>
      <c r="F49" s="91" t="str">
        <f>IFERROR(VLOOKUP($E49, V医療従事者等!$A:$J, $F$4, FALSE), TEXT(E49, "aaa"))</f>
        <v>(月)</v>
      </c>
      <c r="G49" s="91">
        <f>IFERROR(VLOOKUP($E49, V医療従事者等!$A:$J, $G$4, FALSE), 0)</f>
        <v>221677</v>
      </c>
      <c r="H49" s="91">
        <f>IFERROR(VLOOKUP($E49, V医療従事者等!$A:$J, $H$4, FALSE), 0)</f>
        <v>0</v>
      </c>
      <c r="I49" s="91">
        <f>IFERROR(VLOOKUP($E49, V医療従事者等!$A:$J, $I$4, FALSE), 0)</f>
        <v>41651</v>
      </c>
      <c r="J49" s="91">
        <f>IFERROR(VLOOKUP($E49, V医療従事者等!$A:$J, $J$4, FALSE), 0)</f>
        <v>0</v>
      </c>
      <c r="K49" s="92">
        <f>IFERROR(VLOOKUP($E49, V一般接種!$A:$G, K$4, FALSE), 0)</f>
        <v>54622</v>
      </c>
      <c r="L49" s="92">
        <f>IFERROR(VLOOKUP($E49, V一般接種!$A:$G, L$4, FALSE), 0)</f>
        <v>0</v>
      </c>
      <c r="M49" s="92">
        <f>IFERROR(VLOOKUP($E49, V一般接種!$A:$G, M$4, FALSE), 0)</f>
        <v>0</v>
      </c>
      <c r="N49" s="93">
        <f>IFERROR(VLOOKUP($E49, V一般接種!$A:$G, N$4, FALSE), 0)</f>
        <v>0</v>
      </c>
      <c r="O49" s="92">
        <f>SUMIF(V職域接種!$C:$C, 'Conv-vaccine'!$E49, V職域接種!F:F)</f>
        <v>0</v>
      </c>
      <c r="P49" s="92">
        <f>SUMIF(V職域接種!$C:$C, 'Conv-vaccine'!$E49, V職域接種!G:G)</f>
        <v>0</v>
      </c>
      <c r="Q49" s="92">
        <f>_xlfn.MAXIFS(V重複!F:F, V重複!$C:$C, 'Conv-vaccine'!$E49)</f>
        <v>0</v>
      </c>
      <c r="R49" s="92">
        <f>_xlfn.MAXIFS(V重複!G:G, V重複!$C:$C, 'Conv-vaccine'!$E49)</f>
        <v>0</v>
      </c>
      <c r="S49" s="107">
        <f>SUMIF('V3回目-接種日別'!$A:$A, 'Conv-vaccine'!$E49, 'V3回目-接種日別'!C:C)</f>
        <v>0</v>
      </c>
    </row>
    <row r="50" spans="1:19" ht="17.7">
      <c r="A50" s="49">
        <v>44312</v>
      </c>
      <c r="B50" s="110">
        <f>IF(COUNTIF($A$7:$A50, $A50)&gt;1, 0, IF($E50="","",G50+H50+K50+L50+O50-Q50))</f>
        <v>0</v>
      </c>
      <c r="C50" s="110">
        <f>IF(COUNTIF($A$7:$A50, $A50)&gt;1, 0, IF($E50="", "", I50+J50+M50+N50+P50-R50))</f>
        <v>0</v>
      </c>
      <c r="D50" s="110">
        <f>IF(COUNTIF($A$7:$A50, $A50)&gt;1, 0, S50)</f>
        <v>0</v>
      </c>
      <c r="E50" s="111">
        <v>44312</v>
      </c>
      <c r="F50" s="91" t="str">
        <f>IFERROR(VLOOKUP($E50, V医療従事者等!$A:$J, $F$4, FALSE), TEXT(E50, "aaa"))</f>
        <v>(月)</v>
      </c>
      <c r="G50" s="91">
        <f>IFERROR(VLOOKUP($E50, V医療従事者等!$A:$J, $G$4, FALSE), 0)</f>
        <v>221677</v>
      </c>
      <c r="H50" s="91">
        <f>IFERROR(VLOOKUP($E50, V医療従事者等!$A:$J, $H$4, FALSE), 0)</f>
        <v>0</v>
      </c>
      <c r="I50" s="91">
        <f>IFERROR(VLOOKUP($E50, V医療従事者等!$A:$J, $I$4, FALSE), 0)</f>
        <v>41651</v>
      </c>
      <c r="J50" s="91">
        <f>IFERROR(VLOOKUP($E50, V医療従事者等!$A:$J, $J$4, FALSE), 0)</f>
        <v>0</v>
      </c>
      <c r="K50" s="92">
        <f>IFERROR(VLOOKUP($E50, V一般接種!$A:$G, K$4, FALSE), 0)</f>
        <v>54622</v>
      </c>
      <c r="L50" s="92">
        <f>IFERROR(VLOOKUP($E50, V一般接種!$A:$G, L$4, FALSE), 0)</f>
        <v>0</v>
      </c>
      <c r="M50" s="92">
        <f>IFERROR(VLOOKUP($E50, V一般接種!$A:$G, M$4, FALSE), 0)</f>
        <v>0</v>
      </c>
      <c r="N50" s="93">
        <f>IFERROR(VLOOKUP($E50, V一般接種!$A:$G, N$4, FALSE), 0)</f>
        <v>0</v>
      </c>
      <c r="O50" s="92">
        <f>SUMIF(V職域接種!$C:$C, 'Conv-vaccine'!$E50, V職域接種!F:F)</f>
        <v>0</v>
      </c>
      <c r="P50" s="92">
        <f>SUMIF(V職域接種!$C:$C, 'Conv-vaccine'!$E50, V職域接種!G:G)</f>
        <v>0</v>
      </c>
      <c r="Q50" s="92">
        <f>_xlfn.MAXIFS(V重複!F:F, V重複!$C:$C, 'Conv-vaccine'!$E50)</f>
        <v>0</v>
      </c>
      <c r="R50" s="92">
        <f>_xlfn.MAXIFS(V重複!G:G, V重複!$C:$C, 'Conv-vaccine'!$E50)</f>
        <v>0</v>
      </c>
      <c r="S50" s="107">
        <f>SUMIF('V3回目-接種日別'!$A:$A, 'Conv-vaccine'!$E50, 'V3回目-接種日別'!C:C)</f>
        <v>0</v>
      </c>
    </row>
    <row r="51" spans="1:19" ht="17.7">
      <c r="A51" s="49">
        <v>44312</v>
      </c>
      <c r="B51" s="110">
        <f>IF(COUNTIF($A$7:$A51, $A51)&gt;1, 0, IF($E51="","",G51+H51+K51+L51+O51-Q51))</f>
        <v>0</v>
      </c>
      <c r="C51" s="110">
        <f>IF(COUNTIF($A$7:$A51, $A51)&gt;1, 0, IF($E51="", "", I51+J51+M51+N51+P51-R51))</f>
        <v>0</v>
      </c>
      <c r="D51" s="110">
        <f>IF(COUNTIF($A$7:$A51, $A51)&gt;1, 0, S51)</f>
        <v>0</v>
      </c>
      <c r="E51" s="111">
        <v>44312</v>
      </c>
      <c r="F51" s="91" t="str">
        <f>IFERROR(VLOOKUP($E51, V医療従事者等!$A:$J, $F$4, FALSE), TEXT(E51, "aaa"))</f>
        <v>(月)</v>
      </c>
      <c r="G51" s="91">
        <f>IFERROR(VLOOKUP($E51, V医療従事者等!$A:$J, $G$4, FALSE), 0)</f>
        <v>221677</v>
      </c>
      <c r="H51" s="91">
        <f>IFERROR(VLOOKUP($E51, V医療従事者等!$A:$J, $H$4, FALSE), 0)</f>
        <v>0</v>
      </c>
      <c r="I51" s="91">
        <f>IFERROR(VLOOKUP($E51, V医療従事者等!$A:$J, $I$4, FALSE), 0)</f>
        <v>41651</v>
      </c>
      <c r="J51" s="91">
        <f>IFERROR(VLOOKUP($E51, V医療従事者等!$A:$J, $J$4, FALSE), 0)</f>
        <v>0</v>
      </c>
      <c r="K51" s="92">
        <f>IFERROR(VLOOKUP($E51, V一般接種!$A:$G, K$4, FALSE), 0)</f>
        <v>54622</v>
      </c>
      <c r="L51" s="92">
        <f>IFERROR(VLOOKUP($E51, V一般接種!$A:$G, L$4, FALSE), 0)</f>
        <v>0</v>
      </c>
      <c r="M51" s="92">
        <f>IFERROR(VLOOKUP($E51, V一般接種!$A:$G, M$4, FALSE), 0)</f>
        <v>0</v>
      </c>
      <c r="N51" s="93">
        <f>IFERROR(VLOOKUP($E51, V一般接種!$A:$G, N$4, FALSE), 0)</f>
        <v>0</v>
      </c>
      <c r="O51" s="92">
        <f>SUMIF(V職域接種!$C:$C, 'Conv-vaccine'!$E51, V職域接種!F:F)</f>
        <v>0</v>
      </c>
      <c r="P51" s="92">
        <f>SUMIF(V職域接種!$C:$C, 'Conv-vaccine'!$E51, V職域接種!G:G)</f>
        <v>0</v>
      </c>
      <c r="Q51" s="92">
        <f>_xlfn.MAXIFS(V重複!F:F, V重複!$C:$C, 'Conv-vaccine'!$E51)</f>
        <v>0</v>
      </c>
      <c r="R51" s="92">
        <f>_xlfn.MAXIFS(V重複!G:G, V重複!$C:$C, 'Conv-vaccine'!$E51)</f>
        <v>0</v>
      </c>
      <c r="S51" s="107">
        <f>SUMIF('V3回目-接種日別'!$A:$A, 'Conv-vaccine'!$E51, 'V3回目-接種日別'!C:C)</f>
        <v>0</v>
      </c>
    </row>
    <row r="52" spans="1:19" ht="17.7">
      <c r="A52" s="49">
        <v>44313</v>
      </c>
      <c r="B52" s="110">
        <f>IF(COUNTIF($A$7:$A52, $A52)&gt;1, 0, IF($E52="","",G52+H52+K52+L52+O52-Q52))</f>
        <v>244901</v>
      </c>
      <c r="C52" s="110">
        <f>IF(COUNTIF($A$7:$A52, $A52)&gt;1, 0, IF($E52="", "", I52+J52+M52+N52+P52-R52))</f>
        <v>31105</v>
      </c>
      <c r="D52" s="110">
        <f>IF(COUNTIF($A$7:$A52, $A52)&gt;1, 0, S52)</f>
        <v>0</v>
      </c>
      <c r="E52" s="111">
        <v>44313</v>
      </c>
      <c r="F52" s="91" t="str">
        <f>IFERROR(VLOOKUP($E52, V医療従事者等!$A:$J, $F$4, FALSE), TEXT(E52, "aaa"))</f>
        <v>(火)</v>
      </c>
      <c r="G52" s="91">
        <f>IFERROR(VLOOKUP($E52, V医療従事者等!$A:$J, $G$4, FALSE), 0)</f>
        <v>172069</v>
      </c>
      <c r="H52" s="91">
        <f>IFERROR(VLOOKUP($E52, V医療従事者等!$A:$J, $H$4, FALSE), 0)</f>
        <v>0</v>
      </c>
      <c r="I52" s="91">
        <f>IFERROR(VLOOKUP($E52, V医療従事者等!$A:$J, $I$4, FALSE), 0)</f>
        <v>31105</v>
      </c>
      <c r="J52" s="91">
        <f>IFERROR(VLOOKUP($E52, V医療従事者等!$A:$J, $J$4, FALSE), 0)</f>
        <v>0</v>
      </c>
      <c r="K52" s="92">
        <f>IFERROR(VLOOKUP($E52, V一般接種!$A:$G, K$4, FALSE), 0)</f>
        <v>72832</v>
      </c>
      <c r="L52" s="92">
        <f>IFERROR(VLOOKUP($E52, V一般接種!$A:$G, L$4, FALSE), 0)</f>
        <v>0</v>
      </c>
      <c r="M52" s="92">
        <f>IFERROR(VLOOKUP($E52, V一般接種!$A:$G, M$4, FALSE), 0)</f>
        <v>0</v>
      </c>
      <c r="N52" s="93">
        <f>IFERROR(VLOOKUP($E52, V一般接種!$A:$G, N$4, FALSE), 0)</f>
        <v>0</v>
      </c>
      <c r="O52" s="92">
        <f>SUMIF(V職域接種!$C:$C, 'Conv-vaccine'!$E52, V職域接種!F:F)</f>
        <v>0</v>
      </c>
      <c r="P52" s="92">
        <f>SUMIF(V職域接種!$C:$C, 'Conv-vaccine'!$E52, V職域接種!G:G)</f>
        <v>0</v>
      </c>
      <c r="Q52" s="92">
        <f>_xlfn.MAXIFS(V重複!F:F, V重複!$C:$C, 'Conv-vaccine'!$E52)</f>
        <v>0</v>
      </c>
      <c r="R52" s="92">
        <f>_xlfn.MAXIFS(V重複!G:G, V重複!$C:$C, 'Conv-vaccine'!$E52)</f>
        <v>0</v>
      </c>
      <c r="S52" s="107">
        <f>SUMIF('V3回目-接種日別'!$A:$A, 'Conv-vaccine'!$E52, 'V3回目-接種日別'!C:C)</f>
        <v>0</v>
      </c>
    </row>
    <row r="53" spans="1:19" ht="17.7">
      <c r="A53" s="49">
        <v>44313</v>
      </c>
      <c r="B53" s="110">
        <f>IF(COUNTIF($A$7:$A53, $A53)&gt;1, 0, IF($E53="","",G53+H53+K53+L53+O53-Q53))</f>
        <v>0</v>
      </c>
      <c r="C53" s="110">
        <f>IF(COUNTIF($A$7:$A53, $A53)&gt;1, 0, IF($E53="", "", I53+J53+M53+N53+P53-R53))</f>
        <v>0</v>
      </c>
      <c r="D53" s="110">
        <f>IF(COUNTIF($A$7:$A53, $A53)&gt;1, 0, S53)</f>
        <v>0</v>
      </c>
      <c r="E53" s="111">
        <v>44313</v>
      </c>
      <c r="F53" s="91" t="str">
        <f>IFERROR(VLOOKUP($E53, V医療従事者等!$A:$J, $F$4, FALSE), TEXT(E53, "aaa"))</f>
        <v>(火)</v>
      </c>
      <c r="G53" s="91">
        <f>IFERROR(VLOOKUP($E53, V医療従事者等!$A:$J, $G$4, FALSE), 0)</f>
        <v>172069</v>
      </c>
      <c r="H53" s="91">
        <f>IFERROR(VLOOKUP($E53, V医療従事者等!$A:$J, $H$4, FALSE), 0)</f>
        <v>0</v>
      </c>
      <c r="I53" s="91">
        <f>IFERROR(VLOOKUP($E53, V医療従事者等!$A:$J, $I$4, FALSE), 0)</f>
        <v>31105</v>
      </c>
      <c r="J53" s="91">
        <f>IFERROR(VLOOKUP($E53, V医療従事者等!$A:$J, $J$4, FALSE), 0)</f>
        <v>0</v>
      </c>
      <c r="K53" s="92">
        <f>IFERROR(VLOOKUP($E53, V一般接種!$A:$G, K$4, FALSE), 0)</f>
        <v>72832</v>
      </c>
      <c r="L53" s="92">
        <f>IFERROR(VLOOKUP($E53, V一般接種!$A:$G, L$4, FALSE), 0)</f>
        <v>0</v>
      </c>
      <c r="M53" s="92">
        <f>IFERROR(VLOOKUP($E53, V一般接種!$A:$G, M$4, FALSE), 0)</f>
        <v>0</v>
      </c>
      <c r="N53" s="93">
        <f>IFERROR(VLOOKUP($E53, V一般接種!$A:$G, N$4, FALSE), 0)</f>
        <v>0</v>
      </c>
      <c r="O53" s="92">
        <f>SUMIF(V職域接種!$C:$C, 'Conv-vaccine'!$E53, V職域接種!F:F)</f>
        <v>0</v>
      </c>
      <c r="P53" s="92">
        <f>SUMIF(V職域接種!$C:$C, 'Conv-vaccine'!$E53, V職域接種!G:G)</f>
        <v>0</v>
      </c>
      <c r="Q53" s="92">
        <f>_xlfn.MAXIFS(V重複!F:F, V重複!$C:$C, 'Conv-vaccine'!$E53)</f>
        <v>0</v>
      </c>
      <c r="R53" s="92">
        <f>_xlfn.MAXIFS(V重複!G:G, V重複!$C:$C, 'Conv-vaccine'!$E53)</f>
        <v>0</v>
      </c>
      <c r="S53" s="107">
        <f>SUMIF('V3回目-接種日別'!$A:$A, 'Conv-vaccine'!$E53, 'V3回目-接種日別'!C:C)</f>
        <v>0</v>
      </c>
    </row>
    <row r="54" spans="1:19" ht="17.7">
      <c r="A54" s="49">
        <v>44313</v>
      </c>
      <c r="B54" s="110">
        <f>IF(COUNTIF($A$7:$A54, $A54)&gt;1, 0, IF($E54="","",G54+H54+K54+L54+O54-Q54))</f>
        <v>0</v>
      </c>
      <c r="C54" s="110">
        <f>IF(COUNTIF($A$7:$A54, $A54)&gt;1, 0, IF($E54="", "", I54+J54+M54+N54+P54-R54))</f>
        <v>0</v>
      </c>
      <c r="D54" s="110">
        <f>IF(COUNTIF($A$7:$A54, $A54)&gt;1, 0, S54)</f>
        <v>0</v>
      </c>
      <c r="E54" s="111">
        <v>44313</v>
      </c>
      <c r="F54" s="91" t="str">
        <f>IFERROR(VLOOKUP($E54, V医療従事者等!$A:$J, $F$4, FALSE), TEXT(E54, "aaa"))</f>
        <v>(火)</v>
      </c>
      <c r="G54" s="91">
        <f>IFERROR(VLOOKUP($E54, V医療従事者等!$A:$J, $G$4, FALSE), 0)</f>
        <v>172069</v>
      </c>
      <c r="H54" s="91">
        <f>IFERROR(VLOOKUP($E54, V医療従事者等!$A:$J, $H$4, FALSE), 0)</f>
        <v>0</v>
      </c>
      <c r="I54" s="91">
        <f>IFERROR(VLOOKUP($E54, V医療従事者等!$A:$J, $I$4, FALSE), 0)</f>
        <v>31105</v>
      </c>
      <c r="J54" s="91">
        <f>IFERROR(VLOOKUP($E54, V医療従事者等!$A:$J, $J$4, FALSE), 0)</f>
        <v>0</v>
      </c>
      <c r="K54" s="92">
        <f>IFERROR(VLOOKUP($E54, V一般接種!$A:$G, K$4, FALSE), 0)</f>
        <v>72832</v>
      </c>
      <c r="L54" s="92">
        <f>IFERROR(VLOOKUP($E54, V一般接種!$A:$G, L$4, FALSE), 0)</f>
        <v>0</v>
      </c>
      <c r="M54" s="92">
        <f>IFERROR(VLOOKUP($E54, V一般接種!$A:$G, M$4, FALSE), 0)</f>
        <v>0</v>
      </c>
      <c r="N54" s="93">
        <f>IFERROR(VLOOKUP($E54, V一般接種!$A:$G, N$4, FALSE), 0)</f>
        <v>0</v>
      </c>
      <c r="O54" s="92">
        <f>SUMIF(V職域接種!$C:$C, 'Conv-vaccine'!$E54, V職域接種!F:F)</f>
        <v>0</v>
      </c>
      <c r="P54" s="92">
        <f>SUMIF(V職域接種!$C:$C, 'Conv-vaccine'!$E54, V職域接種!G:G)</f>
        <v>0</v>
      </c>
      <c r="Q54" s="92">
        <f>_xlfn.MAXIFS(V重複!F:F, V重複!$C:$C, 'Conv-vaccine'!$E54)</f>
        <v>0</v>
      </c>
      <c r="R54" s="92">
        <f>_xlfn.MAXIFS(V重複!G:G, V重複!$C:$C, 'Conv-vaccine'!$E54)</f>
        <v>0</v>
      </c>
      <c r="S54" s="107">
        <f>SUMIF('V3回目-接種日別'!$A:$A, 'Conv-vaccine'!$E54, 'V3回目-接種日別'!C:C)</f>
        <v>0</v>
      </c>
    </row>
    <row r="55" spans="1:19" ht="17.7">
      <c r="A55" s="49">
        <v>44314</v>
      </c>
      <c r="B55" s="110">
        <f>IF(COUNTIF($A$7:$A55, $A55)&gt;1, 0, IF($E55="","",G55+H55+K55+L55+O55-Q55))</f>
        <v>273034</v>
      </c>
      <c r="C55" s="110">
        <f>IF(COUNTIF($A$7:$A55, $A55)&gt;1, 0, IF($E55="", "", I55+J55+M55+N55+P55-R55))</f>
        <v>44268</v>
      </c>
      <c r="D55" s="110">
        <f>IF(COUNTIF($A$7:$A55, $A55)&gt;1, 0, S55)</f>
        <v>0</v>
      </c>
      <c r="E55" s="111">
        <v>44314</v>
      </c>
      <c r="F55" s="91" t="str">
        <f>IFERROR(VLOOKUP($E55, V医療従事者等!$A:$J, $F$4, FALSE), TEXT(E55, "aaa"))</f>
        <v>(水)</v>
      </c>
      <c r="G55" s="91">
        <f>IFERROR(VLOOKUP($E55, V医療従事者等!$A:$J, $G$4, FALSE), 0)</f>
        <v>194005</v>
      </c>
      <c r="H55" s="91">
        <f>IFERROR(VLOOKUP($E55, V医療従事者等!$A:$J, $H$4, FALSE), 0)</f>
        <v>0</v>
      </c>
      <c r="I55" s="91">
        <f>IFERROR(VLOOKUP($E55, V医療従事者等!$A:$J, $I$4, FALSE), 0)</f>
        <v>44268</v>
      </c>
      <c r="J55" s="91">
        <f>IFERROR(VLOOKUP($E55, V医療従事者等!$A:$J, $J$4, FALSE), 0)</f>
        <v>0</v>
      </c>
      <c r="K55" s="92">
        <f>IFERROR(VLOOKUP($E55, V一般接種!$A:$G, K$4, FALSE), 0)</f>
        <v>79029</v>
      </c>
      <c r="L55" s="92">
        <f>IFERROR(VLOOKUP($E55, V一般接種!$A:$G, L$4, FALSE), 0)</f>
        <v>0</v>
      </c>
      <c r="M55" s="92">
        <f>IFERROR(VLOOKUP($E55, V一般接種!$A:$G, M$4, FALSE), 0)</f>
        <v>0</v>
      </c>
      <c r="N55" s="93">
        <f>IFERROR(VLOOKUP($E55, V一般接種!$A:$G, N$4, FALSE), 0)</f>
        <v>0</v>
      </c>
      <c r="O55" s="92">
        <f>SUMIF(V職域接種!$C:$C, 'Conv-vaccine'!$E55, V職域接種!F:F)</f>
        <v>0</v>
      </c>
      <c r="P55" s="92">
        <f>SUMIF(V職域接種!$C:$C, 'Conv-vaccine'!$E55, V職域接種!G:G)</f>
        <v>0</v>
      </c>
      <c r="Q55" s="92">
        <f>_xlfn.MAXIFS(V重複!F:F, V重複!$C:$C, 'Conv-vaccine'!$E55)</f>
        <v>0</v>
      </c>
      <c r="R55" s="92">
        <f>_xlfn.MAXIFS(V重複!G:G, V重複!$C:$C, 'Conv-vaccine'!$E55)</f>
        <v>0</v>
      </c>
      <c r="S55" s="107">
        <f>SUMIF('V3回目-接種日別'!$A:$A, 'Conv-vaccine'!$E55, 'V3回目-接種日別'!C:C)</f>
        <v>0</v>
      </c>
    </row>
    <row r="56" spans="1:19" ht="17.7">
      <c r="A56" s="49">
        <v>44314</v>
      </c>
      <c r="B56" s="110">
        <f>IF(COUNTIF($A$7:$A56, $A56)&gt;1, 0, IF($E56="","",G56+H56+K56+L56+O56-Q56))</f>
        <v>0</v>
      </c>
      <c r="C56" s="110">
        <f>IF(COUNTIF($A$7:$A56, $A56)&gt;1, 0, IF($E56="", "", I56+J56+M56+N56+P56-R56))</f>
        <v>0</v>
      </c>
      <c r="D56" s="110">
        <f>IF(COUNTIF($A$7:$A56, $A56)&gt;1, 0, S56)</f>
        <v>0</v>
      </c>
      <c r="E56" s="111">
        <v>44314</v>
      </c>
      <c r="F56" s="91" t="str">
        <f>IFERROR(VLOOKUP($E56, V医療従事者等!$A:$J, $F$4, FALSE), TEXT(E56, "aaa"))</f>
        <v>(水)</v>
      </c>
      <c r="G56" s="91">
        <f>IFERROR(VLOOKUP($E56, V医療従事者等!$A:$J, $G$4, FALSE), 0)</f>
        <v>194005</v>
      </c>
      <c r="H56" s="91">
        <f>IFERROR(VLOOKUP($E56, V医療従事者等!$A:$J, $H$4, FALSE), 0)</f>
        <v>0</v>
      </c>
      <c r="I56" s="91">
        <f>IFERROR(VLOOKUP($E56, V医療従事者等!$A:$J, $I$4, FALSE), 0)</f>
        <v>44268</v>
      </c>
      <c r="J56" s="91">
        <f>IFERROR(VLOOKUP($E56, V医療従事者等!$A:$J, $J$4, FALSE), 0)</f>
        <v>0</v>
      </c>
      <c r="K56" s="92">
        <f>IFERROR(VLOOKUP($E56, V一般接種!$A:$G, K$4, FALSE), 0)</f>
        <v>79029</v>
      </c>
      <c r="L56" s="92">
        <f>IFERROR(VLOOKUP($E56, V一般接種!$A:$G, L$4, FALSE), 0)</f>
        <v>0</v>
      </c>
      <c r="M56" s="92">
        <f>IFERROR(VLOOKUP($E56, V一般接種!$A:$G, M$4, FALSE), 0)</f>
        <v>0</v>
      </c>
      <c r="N56" s="93">
        <f>IFERROR(VLOOKUP($E56, V一般接種!$A:$G, N$4, FALSE), 0)</f>
        <v>0</v>
      </c>
      <c r="O56" s="92">
        <f>SUMIF(V職域接種!$C:$C, 'Conv-vaccine'!$E56, V職域接種!F:F)</f>
        <v>0</v>
      </c>
      <c r="P56" s="92">
        <f>SUMIF(V職域接種!$C:$C, 'Conv-vaccine'!$E56, V職域接種!G:G)</f>
        <v>0</v>
      </c>
      <c r="Q56" s="92">
        <f>_xlfn.MAXIFS(V重複!F:F, V重複!$C:$C, 'Conv-vaccine'!$E56)</f>
        <v>0</v>
      </c>
      <c r="R56" s="92">
        <f>_xlfn.MAXIFS(V重複!G:G, V重複!$C:$C, 'Conv-vaccine'!$E56)</f>
        <v>0</v>
      </c>
      <c r="S56" s="107">
        <f>SUMIF('V3回目-接種日別'!$A:$A, 'Conv-vaccine'!$E56, 'V3回目-接種日別'!C:C)</f>
        <v>0</v>
      </c>
    </row>
    <row r="57" spans="1:19" ht="17.7">
      <c r="A57" s="49">
        <v>44314</v>
      </c>
      <c r="B57" s="110">
        <f>IF(COUNTIF($A$7:$A57, $A57)&gt;1, 0, IF($E57="","",G57+H57+K57+L57+O57-Q57))</f>
        <v>0</v>
      </c>
      <c r="C57" s="110">
        <f>IF(COUNTIF($A$7:$A57, $A57)&gt;1, 0, IF($E57="", "", I57+J57+M57+N57+P57-R57))</f>
        <v>0</v>
      </c>
      <c r="D57" s="110">
        <f>IF(COUNTIF($A$7:$A57, $A57)&gt;1, 0, S57)</f>
        <v>0</v>
      </c>
      <c r="E57" s="111">
        <v>44314</v>
      </c>
      <c r="F57" s="91" t="str">
        <f>IFERROR(VLOOKUP($E57, V医療従事者等!$A:$J, $F$4, FALSE), TEXT(E57, "aaa"))</f>
        <v>(水)</v>
      </c>
      <c r="G57" s="91">
        <f>IFERROR(VLOOKUP($E57, V医療従事者等!$A:$J, $G$4, FALSE), 0)</f>
        <v>194005</v>
      </c>
      <c r="H57" s="91">
        <f>IFERROR(VLOOKUP($E57, V医療従事者等!$A:$J, $H$4, FALSE), 0)</f>
        <v>0</v>
      </c>
      <c r="I57" s="91">
        <f>IFERROR(VLOOKUP($E57, V医療従事者等!$A:$J, $I$4, FALSE), 0)</f>
        <v>44268</v>
      </c>
      <c r="J57" s="91">
        <f>IFERROR(VLOOKUP($E57, V医療従事者等!$A:$J, $J$4, FALSE), 0)</f>
        <v>0</v>
      </c>
      <c r="K57" s="92">
        <f>IFERROR(VLOOKUP($E57, V一般接種!$A:$G, K$4, FALSE), 0)</f>
        <v>79029</v>
      </c>
      <c r="L57" s="92">
        <f>IFERROR(VLOOKUP($E57, V一般接種!$A:$G, L$4, FALSE), 0)</f>
        <v>0</v>
      </c>
      <c r="M57" s="92">
        <f>IFERROR(VLOOKUP($E57, V一般接種!$A:$G, M$4, FALSE), 0)</f>
        <v>0</v>
      </c>
      <c r="N57" s="93">
        <f>IFERROR(VLOOKUP($E57, V一般接種!$A:$G, N$4, FALSE), 0)</f>
        <v>0</v>
      </c>
      <c r="O57" s="92">
        <f>SUMIF(V職域接種!$C:$C, 'Conv-vaccine'!$E57, V職域接種!F:F)</f>
        <v>0</v>
      </c>
      <c r="P57" s="92">
        <f>SUMIF(V職域接種!$C:$C, 'Conv-vaccine'!$E57, V職域接種!G:G)</f>
        <v>0</v>
      </c>
      <c r="Q57" s="92">
        <f>_xlfn.MAXIFS(V重複!F:F, V重複!$C:$C, 'Conv-vaccine'!$E57)</f>
        <v>0</v>
      </c>
      <c r="R57" s="92">
        <f>_xlfn.MAXIFS(V重複!G:G, V重複!$C:$C, 'Conv-vaccine'!$E57)</f>
        <v>0</v>
      </c>
      <c r="S57" s="107">
        <f>SUMIF('V3回目-接種日別'!$A:$A, 'Conv-vaccine'!$E57, 'V3回目-接種日別'!C:C)</f>
        <v>0</v>
      </c>
    </row>
    <row r="58" spans="1:19" ht="17.7">
      <c r="A58" s="49">
        <v>44315</v>
      </c>
      <c r="B58" s="110">
        <f>IF(COUNTIF($A$7:$A58, $A58)&gt;1, 0, IF($E58="","",G58+H58+K58+L58+O58-Q58))</f>
        <v>20018</v>
      </c>
      <c r="C58" s="110">
        <f>IF(COUNTIF($A$7:$A58, $A58)&gt;1, 0, IF($E58="", "", I58+J58+M58+N58+P58-R58))</f>
        <v>0</v>
      </c>
      <c r="D58" s="110">
        <f>IF(COUNTIF($A$7:$A58, $A58)&gt;1, 0, S58)</f>
        <v>0</v>
      </c>
      <c r="E58" s="111">
        <v>44315</v>
      </c>
      <c r="F58" s="91" t="str">
        <f>IFERROR(VLOOKUP($E58, V医療従事者等!$A:$J, $F$4, FALSE), TEXT(E58, "aaa"))</f>
        <v>木</v>
      </c>
      <c r="G58" s="91">
        <f>IFERROR(VLOOKUP($E58, V医療従事者等!$A:$J, $G$4, FALSE), 0)</f>
        <v>0</v>
      </c>
      <c r="H58" s="91">
        <f>IFERROR(VLOOKUP($E58, V医療従事者等!$A:$J, $H$4, FALSE), 0)</f>
        <v>0</v>
      </c>
      <c r="I58" s="91">
        <f>IFERROR(VLOOKUP($E58, V医療従事者等!$A:$J, $I$4, FALSE), 0)</f>
        <v>0</v>
      </c>
      <c r="J58" s="91">
        <f>IFERROR(VLOOKUP($E58, V医療従事者等!$A:$J, $J$4, FALSE), 0)</f>
        <v>0</v>
      </c>
      <c r="K58" s="92">
        <f>IFERROR(VLOOKUP($E58, V一般接種!$A:$G, K$4, FALSE), 0)</f>
        <v>20018</v>
      </c>
      <c r="L58" s="92">
        <f>IFERROR(VLOOKUP($E58, V一般接種!$A:$G, L$4, FALSE), 0)</f>
        <v>0</v>
      </c>
      <c r="M58" s="92">
        <f>IFERROR(VLOOKUP($E58, V一般接種!$A:$G, M$4, FALSE), 0)</f>
        <v>0</v>
      </c>
      <c r="N58" s="93">
        <f>IFERROR(VLOOKUP($E58, V一般接種!$A:$G, N$4, FALSE), 0)</f>
        <v>0</v>
      </c>
      <c r="O58" s="92">
        <f>SUMIF(V職域接種!$C:$C, 'Conv-vaccine'!$E58, V職域接種!F:F)</f>
        <v>0</v>
      </c>
      <c r="P58" s="92">
        <f>SUMIF(V職域接種!$C:$C, 'Conv-vaccine'!$E58, V職域接種!G:G)</f>
        <v>0</v>
      </c>
      <c r="Q58" s="92">
        <f>_xlfn.MAXIFS(V重複!F:F, V重複!$C:$C, 'Conv-vaccine'!$E58)</f>
        <v>0</v>
      </c>
      <c r="R58" s="92">
        <f>_xlfn.MAXIFS(V重複!G:G, V重複!$C:$C, 'Conv-vaccine'!$E58)</f>
        <v>0</v>
      </c>
      <c r="S58" s="107">
        <f>SUMIF('V3回目-接種日別'!$A:$A, 'Conv-vaccine'!$E58, 'V3回目-接種日別'!C:C)</f>
        <v>0</v>
      </c>
    </row>
    <row r="59" spans="1:19" ht="17.7">
      <c r="A59" s="49">
        <v>44315</v>
      </c>
      <c r="B59" s="110">
        <f>IF(COUNTIF($A$7:$A59, $A59)&gt;1, 0, IF($E59="","",G59+H59+K59+L59+O59-Q59))</f>
        <v>0</v>
      </c>
      <c r="C59" s="110">
        <f>IF(COUNTIF($A$7:$A59, $A59)&gt;1, 0, IF($E59="", "", I59+J59+M59+N59+P59-R59))</f>
        <v>0</v>
      </c>
      <c r="D59" s="110">
        <f>IF(COUNTIF($A$7:$A59, $A59)&gt;1, 0, S59)</f>
        <v>0</v>
      </c>
      <c r="E59" s="111">
        <v>44315</v>
      </c>
      <c r="F59" s="91" t="str">
        <f>IFERROR(VLOOKUP($E59, V医療従事者等!$A:$J, $F$4, FALSE), TEXT(E59, "aaa"))</f>
        <v>木</v>
      </c>
      <c r="G59" s="91">
        <f>IFERROR(VLOOKUP($E59, V医療従事者等!$A:$J, $G$4, FALSE), 0)</f>
        <v>0</v>
      </c>
      <c r="H59" s="91">
        <f>IFERROR(VLOOKUP($E59, V医療従事者等!$A:$J, $H$4, FALSE), 0)</f>
        <v>0</v>
      </c>
      <c r="I59" s="91">
        <f>IFERROR(VLOOKUP($E59, V医療従事者等!$A:$J, $I$4, FALSE), 0)</f>
        <v>0</v>
      </c>
      <c r="J59" s="91">
        <f>IFERROR(VLOOKUP($E59, V医療従事者等!$A:$J, $J$4, FALSE), 0)</f>
        <v>0</v>
      </c>
      <c r="K59" s="92">
        <f>IFERROR(VLOOKUP($E59, V一般接種!$A:$G, K$4, FALSE), 0)</f>
        <v>20018</v>
      </c>
      <c r="L59" s="92">
        <f>IFERROR(VLOOKUP($E59, V一般接種!$A:$G, L$4, FALSE), 0)</f>
        <v>0</v>
      </c>
      <c r="M59" s="92">
        <f>IFERROR(VLOOKUP($E59, V一般接種!$A:$G, M$4, FALSE), 0)</f>
        <v>0</v>
      </c>
      <c r="N59" s="93">
        <f>IFERROR(VLOOKUP($E59, V一般接種!$A:$G, N$4, FALSE), 0)</f>
        <v>0</v>
      </c>
      <c r="O59" s="92">
        <f>SUMIF(V職域接種!$C:$C, 'Conv-vaccine'!$E59, V職域接種!F:F)</f>
        <v>0</v>
      </c>
      <c r="P59" s="92">
        <f>SUMIF(V職域接種!$C:$C, 'Conv-vaccine'!$E59, V職域接種!G:G)</f>
        <v>0</v>
      </c>
      <c r="Q59" s="92">
        <f>_xlfn.MAXIFS(V重複!F:F, V重複!$C:$C, 'Conv-vaccine'!$E59)</f>
        <v>0</v>
      </c>
      <c r="R59" s="92">
        <f>_xlfn.MAXIFS(V重複!G:G, V重複!$C:$C, 'Conv-vaccine'!$E59)</f>
        <v>0</v>
      </c>
      <c r="S59" s="107">
        <f>SUMIF('V3回目-接種日別'!$A:$A, 'Conv-vaccine'!$E59, 'V3回目-接種日別'!C:C)</f>
        <v>0</v>
      </c>
    </row>
    <row r="60" spans="1:19" ht="17.7">
      <c r="A60" s="49">
        <v>44315</v>
      </c>
      <c r="B60" s="110">
        <f>IF(COUNTIF($A$7:$A60, $A60)&gt;1, 0, IF($E60="","",G60+H60+K60+L60+O60-Q60))</f>
        <v>0</v>
      </c>
      <c r="C60" s="110">
        <f>IF(COUNTIF($A$7:$A60, $A60)&gt;1, 0, IF($E60="", "", I60+J60+M60+N60+P60-R60))</f>
        <v>0</v>
      </c>
      <c r="D60" s="110">
        <f>IF(COUNTIF($A$7:$A60, $A60)&gt;1, 0, S60)</f>
        <v>0</v>
      </c>
      <c r="E60" s="111">
        <v>44315</v>
      </c>
      <c r="F60" s="91" t="str">
        <f>IFERROR(VLOOKUP($E60, V医療従事者等!$A:$J, $F$4, FALSE), TEXT(E60, "aaa"))</f>
        <v>木</v>
      </c>
      <c r="G60" s="91">
        <f>IFERROR(VLOOKUP($E60, V医療従事者等!$A:$J, $G$4, FALSE), 0)</f>
        <v>0</v>
      </c>
      <c r="H60" s="91">
        <f>IFERROR(VLOOKUP($E60, V医療従事者等!$A:$J, $H$4, FALSE), 0)</f>
        <v>0</v>
      </c>
      <c r="I60" s="91">
        <f>IFERROR(VLOOKUP($E60, V医療従事者等!$A:$J, $I$4, FALSE), 0)</f>
        <v>0</v>
      </c>
      <c r="J60" s="91">
        <f>IFERROR(VLOOKUP($E60, V医療従事者等!$A:$J, $J$4, FALSE), 0)</f>
        <v>0</v>
      </c>
      <c r="K60" s="92">
        <f>IFERROR(VLOOKUP($E60, V一般接種!$A:$G, K$4, FALSE), 0)</f>
        <v>20018</v>
      </c>
      <c r="L60" s="92">
        <f>IFERROR(VLOOKUP($E60, V一般接種!$A:$G, L$4, FALSE), 0)</f>
        <v>0</v>
      </c>
      <c r="M60" s="92">
        <f>IFERROR(VLOOKUP($E60, V一般接種!$A:$G, M$4, FALSE), 0)</f>
        <v>0</v>
      </c>
      <c r="N60" s="93">
        <f>IFERROR(VLOOKUP($E60, V一般接種!$A:$G, N$4, FALSE), 0)</f>
        <v>0</v>
      </c>
      <c r="O60" s="92">
        <f>SUMIF(V職域接種!$C:$C, 'Conv-vaccine'!$E60, V職域接種!F:F)</f>
        <v>0</v>
      </c>
      <c r="P60" s="92">
        <f>SUMIF(V職域接種!$C:$C, 'Conv-vaccine'!$E60, V職域接種!G:G)</f>
        <v>0</v>
      </c>
      <c r="Q60" s="92">
        <f>_xlfn.MAXIFS(V重複!F:F, V重複!$C:$C, 'Conv-vaccine'!$E60)</f>
        <v>0</v>
      </c>
      <c r="R60" s="92">
        <f>_xlfn.MAXIFS(V重複!G:G, V重複!$C:$C, 'Conv-vaccine'!$E60)</f>
        <v>0</v>
      </c>
      <c r="S60" s="107">
        <f>SUMIF('V3回目-接種日別'!$A:$A, 'Conv-vaccine'!$E60, 'V3回目-接種日別'!C:C)</f>
        <v>0</v>
      </c>
    </row>
    <row r="61" spans="1:19" ht="17.7">
      <c r="A61" s="49">
        <v>44316</v>
      </c>
      <c r="B61" s="110">
        <f>IF(COUNTIF($A$7:$A61, $A61)&gt;1, 0, IF($E61="","",G61+H61+K61+L61+O61-Q61))</f>
        <v>287336</v>
      </c>
      <c r="C61" s="110">
        <f>IF(COUNTIF($A$7:$A61, $A61)&gt;1, 0, IF($E61="", "", I61+J61+M61+N61+P61-R61))</f>
        <v>47240</v>
      </c>
      <c r="D61" s="110">
        <f>IF(COUNTIF($A$7:$A61, $A61)&gt;1, 0, S61)</f>
        <v>0</v>
      </c>
      <c r="E61" s="111">
        <v>44316</v>
      </c>
      <c r="F61" s="91" t="str">
        <f>IFERROR(VLOOKUP($E61, V医療従事者等!$A:$J, $F$4, FALSE), TEXT(E61, "aaa"))</f>
        <v>(金)</v>
      </c>
      <c r="G61" s="91">
        <f>IFERROR(VLOOKUP($E61, V医療従事者等!$A:$J, $G$4, FALSE), 0)</f>
        <v>227667</v>
      </c>
      <c r="H61" s="91">
        <f>IFERROR(VLOOKUP($E61, V医療従事者等!$A:$J, $H$4, FALSE), 0)</f>
        <v>0</v>
      </c>
      <c r="I61" s="91">
        <f>IFERROR(VLOOKUP($E61, V医療従事者等!$A:$J, $I$4, FALSE), 0)</f>
        <v>47240</v>
      </c>
      <c r="J61" s="91">
        <f>IFERROR(VLOOKUP($E61, V医療従事者等!$A:$J, $J$4, FALSE), 0)</f>
        <v>0</v>
      </c>
      <c r="K61" s="92">
        <f>IFERROR(VLOOKUP($E61, V一般接種!$A:$G, K$4, FALSE), 0)</f>
        <v>59669</v>
      </c>
      <c r="L61" s="92">
        <f>IFERROR(VLOOKUP($E61, V一般接種!$A:$G, L$4, FALSE), 0)</f>
        <v>0</v>
      </c>
      <c r="M61" s="92">
        <f>IFERROR(VLOOKUP($E61, V一般接種!$A:$G, M$4, FALSE), 0)</f>
        <v>0</v>
      </c>
      <c r="N61" s="93">
        <f>IFERROR(VLOOKUP($E61, V一般接種!$A:$G, N$4, FALSE), 0)</f>
        <v>0</v>
      </c>
      <c r="O61" s="92">
        <f>SUMIF(V職域接種!$C:$C, 'Conv-vaccine'!$E61, V職域接種!F:F)</f>
        <v>0</v>
      </c>
      <c r="P61" s="92">
        <f>SUMIF(V職域接種!$C:$C, 'Conv-vaccine'!$E61, V職域接種!G:G)</f>
        <v>0</v>
      </c>
      <c r="Q61" s="92">
        <f>_xlfn.MAXIFS(V重複!F:F, V重複!$C:$C, 'Conv-vaccine'!$E61)</f>
        <v>0</v>
      </c>
      <c r="R61" s="92">
        <f>_xlfn.MAXIFS(V重複!G:G, V重複!$C:$C, 'Conv-vaccine'!$E61)</f>
        <v>0</v>
      </c>
      <c r="S61" s="107">
        <f>SUMIF('V3回目-接種日別'!$A:$A, 'Conv-vaccine'!$E61, 'V3回目-接種日別'!C:C)</f>
        <v>0</v>
      </c>
    </row>
    <row r="62" spans="1:19" ht="17.7">
      <c r="A62" s="49">
        <v>44316</v>
      </c>
      <c r="B62" s="110">
        <f>IF(COUNTIF($A$7:$A62, $A62)&gt;1, 0, IF($E62="","",G62+H62+K62+L62+O62-Q62))</f>
        <v>0</v>
      </c>
      <c r="C62" s="110">
        <f>IF(COUNTIF($A$7:$A62, $A62)&gt;1, 0, IF($E62="", "", I62+J62+M62+N62+P62-R62))</f>
        <v>0</v>
      </c>
      <c r="D62" s="110">
        <f>IF(COUNTIF($A$7:$A62, $A62)&gt;1, 0, S62)</f>
        <v>0</v>
      </c>
      <c r="E62" s="111">
        <v>44316</v>
      </c>
      <c r="F62" s="91" t="str">
        <f>IFERROR(VLOOKUP($E62, V医療従事者等!$A:$J, $F$4, FALSE), TEXT(E62, "aaa"))</f>
        <v>(金)</v>
      </c>
      <c r="G62" s="91">
        <f>IFERROR(VLOOKUP($E62, V医療従事者等!$A:$J, $G$4, FALSE), 0)</f>
        <v>227667</v>
      </c>
      <c r="H62" s="91">
        <f>IFERROR(VLOOKUP($E62, V医療従事者等!$A:$J, $H$4, FALSE), 0)</f>
        <v>0</v>
      </c>
      <c r="I62" s="91">
        <f>IFERROR(VLOOKUP($E62, V医療従事者等!$A:$J, $I$4, FALSE), 0)</f>
        <v>47240</v>
      </c>
      <c r="J62" s="91">
        <f>IFERROR(VLOOKUP($E62, V医療従事者等!$A:$J, $J$4, FALSE), 0)</f>
        <v>0</v>
      </c>
      <c r="K62" s="92">
        <f>IFERROR(VLOOKUP($E62, V一般接種!$A:$G, K$4, FALSE), 0)</f>
        <v>59669</v>
      </c>
      <c r="L62" s="92">
        <f>IFERROR(VLOOKUP($E62, V一般接種!$A:$G, L$4, FALSE), 0)</f>
        <v>0</v>
      </c>
      <c r="M62" s="92">
        <f>IFERROR(VLOOKUP($E62, V一般接種!$A:$G, M$4, FALSE), 0)</f>
        <v>0</v>
      </c>
      <c r="N62" s="93">
        <f>IFERROR(VLOOKUP($E62, V一般接種!$A:$G, N$4, FALSE), 0)</f>
        <v>0</v>
      </c>
      <c r="O62" s="92">
        <f>SUMIF(V職域接種!$C:$C, 'Conv-vaccine'!$E62, V職域接種!F:F)</f>
        <v>0</v>
      </c>
      <c r="P62" s="92">
        <f>SUMIF(V職域接種!$C:$C, 'Conv-vaccine'!$E62, V職域接種!G:G)</f>
        <v>0</v>
      </c>
      <c r="Q62" s="92">
        <f>_xlfn.MAXIFS(V重複!F:F, V重複!$C:$C, 'Conv-vaccine'!$E62)</f>
        <v>0</v>
      </c>
      <c r="R62" s="92">
        <f>_xlfn.MAXIFS(V重複!G:G, V重複!$C:$C, 'Conv-vaccine'!$E62)</f>
        <v>0</v>
      </c>
      <c r="S62" s="107">
        <f>SUMIF('V3回目-接種日別'!$A:$A, 'Conv-vaccine'!$E62, 'V3回目-接種日別'!C:C)</f>
        <v>0</v>
      </c>
    </row>
    <row r="63" spans="1:19" ht="17.7">
      <c r="A63" s="49">
        <v>44316</v>
      </c>
      <c r="B63" s="110">
        <f>IF(COUNTIF($A$7:$A63, $A63)&gt;1, 0, IF($E63="","",G63+H63+K63+L63+O63-Q63))</f>
        <v>0</v>
      </c>
      <c r="C63" s="110">
        <f>IF(COUNTIF($A$7:$A63, $A63)&gt;1, 0, IF($E63="", "", I63+J63+M63+N63+P63-R63))</f>
        <v>0</v>
      </c>
      <c r="D63" s="110">
        <f>IF(COUNTIF($A$7:$A63, $A63)&gt;1, 0, S63)</f>
        <v>0</v>
      </c>
      <c r="E63" s="111">
        <v>44316</v>
      </c>
      <c r="F63" s="91" t="str">
        <f>IFERROR(VLOOKUP($E63, V医療従事者等!$A:$J, $F$4, FALSE), TEXT(E63, "aaa"))</f>
        <v>(金)</v>
      </c>
      <c r="G63" s="91">
        <f>IFERROR(VLOOKUP($E63, V医療従事者等!$A:$J, $G$4, FALSE), 0)</f>
        <v>227667</v>
      </c>
      <c r="H63" s="91">
        <f>IFERROR(VLOOKUP($E63, V医療従事者等!$A:$J, $H$4, FALSE), 0)</f>
        <v>0</v>
      </c>
      <c r="I63" s="91">
        <f>IFERROR(VLOOKUP($E63, V医療従事者等!$A:$J, $I$4, FALSE), 0)</f>
        <v>47240</v>
      </c>
      <c r="J63" s="91">
        <f>IFERROR(VLOOKUP($E63, V医療従事者等!$A:$J, $J$4, FALSE), 0)</f>
        <v>0</v>
      </c>
      <c r="K63" s="92">
        <f>IFERROR(VLOOKUP($E63, V一般接種!$A:$G, K$4, FALSE), 0)</f>
        <v>59669</v>
      </c>
      <c r="L63" s="92">
        <f>IFERROR(VLOOKUP($E63, V一般接種!$A:$G, L$4, FALSE), 0)</f>
        <v>0</v>
      </c>
      <c r="M63" s="92">
        <f>IFERROR(VLOOKUP($E63, V一般接種!$A:$G, M$4, FALSE), 0)</f>
        <v>0</v>
      </c>
      <c r="N63" s="93">
        <f>IFERROR(VLOOKUP($E63, V一般接種!$A:$G, N$4, FALSE), 0)</f>
        <v>0</v>
      </c>
      <c r="O63" s="92">
        <f>SUMIF(V職域接種!$C:$C, 'Conv-vaccine'!$E63, V職域接種!F:F)</f>
        <v>0</v>
      </c>
      <c r="P63" s="92">
        <f>SUMIF(V職域接種!$C:$C, 'Conv-vaccine'!$E63, V職域接種!G:G)</f>
        <v>0</v>
      </c>
      <c r="Q63" s="92">
        <f>_xlfn.MAXIFS(V重複!F:F, V重複!$C:$C, 'Conv-vaccine'!$E63)</f>
        <v>0</v>
      </c>
      <c r="R63" s="92">
        <f>_xlfn.MAXIFS(V重複!G:G, V重複!$C:$C, 'Conv-vaccine'!$E63)</f>
        <v>0</v>
      </c>
      <c r="S63" s="107">
        <f>SUMIF('V3回目-接種日別'!$A:$A, 'Conv-vaccine'!$E63, 'V3回目-接種日別'!C:C)</f>
        <v>0</v>
      </c>
    </row>
    <row r="64" spans="1:19" ht="17.7">
      <c r="A64" s="49">
        <v>44317</v>
      </c>
      <c r="B64" s="110">
        <f>IF(COUNTIF($A$7:$A64, $A64)&gt;1, 0, IF($E64="","",G64+H64+K64+L64+O64-Q64))</f>
        <v>39603</v>
      </c>
      <c r="C64" s="110">
        <f>IF(COUNTIF($A$7:$A64, $A64)&gt;1, 0, IF($E64="", "", I64+J64+M64+N64+P64-R64))</f>
        <v>0</v>
      </c>
      <c r="D64" s="110">
        <f>IF(COUNTIF($A$7:$A64, $A64)&gt;1, 0, S64)</f>
        <v>0</v>
      </c>
      <c r="E64" s="111">
        <v>44317</v>
      </c>
      <c r="F64" s="91" t="str">
        <f>IFERROR(VLOOKUP($E64, V医療従事者等!$A:$J, $F$4, FALSE), TEXT(E64, "aaa"))</f>
        <v>土</v>
      </c>
      <c r="G64" s="91">
        <f>IFERROR(VLOOKUP($E64, V医療従事者等!$A:$J, $G$4, FALSE), 0)</f>
        <v>0</v>
      </c>
      <c r="H64" s="91">
        <f>IFERROR(VLOOKUP($E64, V医療従事者等!$A:$J, $H$4, FALSE), 0)</f>
        <v>0</v>
      </c>
      <c r="I64" s="91">
        <f>IFERROR(VLOOKUP($E64, V医療従事者等!$A:$J, $I$4, FALSE), 0)</f>
        <v>0</v>
      </c>
      <c r="J64" s="91">
        <f>IFERROR(VLOOKUP($E64, V医療従事者等!$A:$J, $J$4, FALSE), 0)</f>
        <v>0</v>
      </c>
      <c r="K64" s="92">
        <f>IFERROR(VLOOKUP($E64, V一般接種!$A:$G, K$4, FALSE), 0)</f>
        <v>39603</v>
      </c>
      <c r="L64" s="92">
        <f>IFERROR(VLOOKUP($E64, V一般接種!$A:$G, L$4, FALSE), 0)</f>
        <v>0</v>
      </c>
      <c r="M64" s="92">
        <f>IFERROR(VLOOKUP($E64, V一般接種!$A:$G, M$4, FALSE), 0)</f>
        <v>0</v>
      </c>
      <c r="N64" s="93">
        <f>IFERROR(VLOOKUP($E64, V一般接種!$A:$G, N$4, FALSE), 0)</f>
        <v>0</v>
      </c>
      <c r="O64" s="92">
        <f>SUMIF(V職域接種!$C:$C, 'Conv-vaccine'!$E64, V職域接種!F:F)</f>
        <v>0</v>
      </c>
      <c r="P64" s="92">
        <f>SUMIF(V職域接種!$C:$C, 'Conv-vaccine'!$E64, V職域接種!G:G)</f>
        <v>0</v>
      </c>
      <c r="Q64" s="92">
        <f>_xlfn.MAXIFS(V重複!F:F, V重複!$C:$C, 'Conv-vaccine'!$E64)</f>
        <v>0</v>
      </c>
      <c r="R64" s="92">
        <f>_xlfn.MAXIFS(V重複!G:G, V重複!$C:$C, 'Conv-vaccine'!$E64)</f>
        <v>0</v>
      </c>
      <c r="S64" s="107">
        <f>SUMIF('V3回目-接種日別'!$A:$A, 'Conv-vaccine'!$E64, 'V3回目-接種日別'!C:C)</f>
        <v>0</v>
      </c>
    </row>
    <row r="65" spans="1:19" ht="17.7">
      <c r="A65" s="49">
        <v>44317</v>
      </c>
      <c r="B65" s="110">
        <f>IF(COUNTIF($A$7:$A65, $A65)&gt;1, 0, IF($E65="","",G65+H65+K65+L65+O65-Q65))</f>
        <v>0</v>
      </c>
      <c r="C65" s="110">
        <f>IF(COUNTIF($A$7:$A65, $A65)&gt;1, 0, IF($E65="", "", I65+J65+M65+N65+P65-R65))</f>
        <v>0</v>
      </c>
      <c r="D65" s="110">
        <f>IF(COUNTIF($A$7:$A65, $A65)&gt;1, 0, S65)</f>
        <v>0</v>
      </c>
      <c r="E65" s="111">
        <v>44317</v>
      </c>
      <c r="F65" s="91" t="str">
        <f>IFERROR(VLOOKUP($E65, V医療従事者等!$A:$J, $F$4, FALSE), TEXT(E65, "aaa"))</f>
        <v>土</v>
      </c>
      <c r="G65" s="91">
        <f>IFERROR(VLOOKUP($E65, V医療従事者等!$A:$J, $G$4, FALSE), 0)</f>
        <v>0</v>
      </c>
      <c r="H65" s="91">
        <f>IFERROR(VLOOKUP($E65, V医療従事者等!$A:$J, $H$4, FALSE), 0)</f>
        <v>0</v>
      </c>
      <c r="I65" s="91">
        <f>IFERROR(VLOOKUP($E65, V医療従事者等!$A:$J, $I$4, FALSE), 0)</f>
        <v>0</v>
      </c>
      <c r="J65" s="91">
        <f>IFERROR(VLOOKUP($E65, V医療従事者等!$A:$J, $J$4, FALSE), 0)</f>
        <v>0</v>
      </c>
      <c r="K65" s="92">
        <f>IFERROR(VLOOKUP($E65, V一般接種!$A:$G, K$4, FALSE), 0)</f>
        <v>39603</v>
      </c>
      <c r="L65" s="92">
        <f>IFERROR(VLOOKUP($E65, V一般接種!$A:$G, L$4, FALSE), 0)</f>
        <v>0</v>
      </c>
      <c r="M65" s="92">
        <f>IFERROR(VLOOKUP($E65, V一般接種!$A:$G, M$4, FALSE), 0)</f>
        <v>0</v>
      </c>
      <c r="N65" s="93">
        <f>IFERROR(VLOOKUP($E65, V一般接種!$A:$G, N$4, FALSE), 0)</f>
        <v>0</v>
      </c>
      <c r="O65" s="92">
        <f>SUMIF(V職域接種!$C:$C, 'Conv-vaccine'!$E65, V職域接種!F:F)</f>
        <v>0</v>
      </c>
      <c r="P65" s="92">
        <f>SUMIF(V職域接種!$C:$C, 'Conv-vaccine'!$E65, V職域接種!G:G)</f>
        <v>0</v>
      </c>
      <c r="Q65" s="92">
        <f>_xlfn.MAXIFS(V重複!F:F, V重複!$C:$C, 'Conv-vaccine'!$E65)</f>
        <v>0</v>
      </c>
      <c r="R65" s="92">
        <f>_xlfn.MAXIFS(V重複!G:G, V重複!$C:$C, 'Conv-vaccine'!$E65)</f>
        <v>0</v>
      </c>
      <c r="S65" s="107">
        <f>SUMIF('V3回目-接種日別'!$A:$A, 'Conv-vaccine'!$E65, 'V3回目-接種日別'!C:C)</f>
        <v>0</v>
      </c>
    </row>
    <row r="66" spans="1:19" ht="17.7">
      <c r="A66" s="49">
        <v>44317</v>
      </c>
      <c r="B66" s="110">
        <f>IF(COUNTIF($A$7:$A66, $A66)&gt;1, 0, IF($E66="","",G66+H66+K66+L66+O66-Q66))</f>
        <v>0</v>
      </c>
      <c r="C66" s="110">
        <f>IF(COUNTIF($A$7:$A66, $A66)&gt;1, 0, IF($E66="", "", I66+J66+M66+N66+P66-R66))</f>
        <v>0</v>
      </c>
      <c r="D66" s="110">
        <f>IF(COUNTIF($A$7:$A66, $A66)&gt;1, 0, S66)</f>
        <v>0</v>
      </c>
      <c r="E66" s="111">
        <v>44317</v>
      </c>
      <c r="F66" s="91" t="str">
        <f>IFERROR(VLOOKUP($E66, V医療従事者等!$A:$J, $F$4, FALSE), TEXT(E66, "aaa"))</f>
        <v>土</v>
      </c>
      <c r="G66" s="91">
        <f>IFERROR(VLOOKUP($E66, V医療従事者等!$A:$J, $G$4, FALSE), 0)</f>
        <v>0</v>
      </c>
      <c r="H66" s="91">
        <f>IFERROR(VLOOKUP($E66, V医療従事者等!$A:$J, $H$4, FALSE), 0)</f>
        <v>0</v>
      </c>
      <c r="I66" s="91">
        <f>IFERROR(VLOOKUP($E66, V医療従事者等!$A:$J, $I$4, FALSE), 0)</f>
        <v>0</v>
      </c>
      <c r="J66" s="91">
        <f>IFERROR(VLOOKUP($E66, V医療従事者等!$A:$J, $J$4, FALSE), 0)</f>
        <v>0</v>
      </c>
      <c r="K66" s="92">
        <f>IFERROR(VLOOKUP($E66, V一般接種!$A:$G, K$4, FALSE), 0)</f>
        <v>39603</v>
      </c>
      <c r="L66" s="92">
        <f>IFERROR(VLOOKUP($E66, V一般接種!$A:$G, L$4, FALSE), 0)</f>
        <v>0</v>
      </c>
      <c r="M66" s="92">
        <f>IFERROR(VLOOKUP($E66, V一般接種!$A:$G, M$4, FALSE), 0)</f>
        <v>0</v>
      </c>
      <c r="N66" s="93">
        <f>IFERROR(VLOOKUP($E66, V一般接種!$A:$G, N$4, FALSE), 0)</f>
        <v>0</v>
      </c>
      <c r="O66" s="92">
        <f>SUMIF(V職域接種!$C:$C, 'Conv-vaccine'!$E66, V職域接種!F:F)</f>
        <v>0</v>
      </c>
      <c r="P66" s="92">
        <f>SUMIF(V職域接種!$C:$C, 'Conv-vaccine'!$E66, V職域接種!G:G)</f>
        <v>0</v>
      </c>
      <c r="Q66" s="92">
        <f>_xlfn.MAXIFS(V重複!F:F, V重複!$C:$C, 'Conv-vaccine'!$E66)</f>
        <v>0</v>
      </c>
      <c r="R66" s="92">
        <f>_xlfn.MAXIFS(V重複!G:G, V重複!$C:$C, 'Conv-vaccine'!$E66)</f>
        <v>0</v>
      </c>
      <c r="S66" s="107">
        <f>SUMIF('V3回目-接種日別'!$A:$A, 'Conv-vaccine'!$E66, 'V3回目-接種日別'!C:C)</f>
        <v>0</v>
      </c>
    </row>
    <row r="67" spans="1:19" ht="17.7">
      <c r="A67" s="49">
        <v>44318</v>
      </c>
      <c r="B67" s="110">
        <f>IF(COUNTIF($A$7:$A67, $A67)&gt;1, 0, IF($E67="","",G67+H67+K67+L67+O67-Q67))</f>
        <v>27212</v>
      </c>
      <c r="C67" s="110">
        <f>IF(COUNTIF($A$7:$A67, $A67)&gt;1, 0, IF($E67="", "", I67+J67+M67+N67+P67-R67))</f>
        <v>0</v>
      </c>
      <c r="D67" s="110">
        <f>IF(COUNTIF($A$7:$A67, $A67)&gt;1, 0, S67)</f>
        <v>0</v>
      </c>
      <c r="E67" s="111">
        <v>44318</v>
      </c>
      <c r="F67" s="91" t="str">
        <f>IFERROR(VLOOKUP($E67, V医療従事者等!$A:$J, $F$4, FALSE), TEXT(E67, "aaa"))</f>
        <v>日</v>
      </c>
      <c r="G67" s="91">
        <f>IFERROR(VLOOKUP($E67, V医療従事者等!$A:$J, $G$4, FALSE), 0)</f>
        <v>0</v>
      </c>
      <c r="H67" s="91">
        <f>IFERROR(VLOOKUP($E67, V医療従事者等!$A:$J, $H$4, FALSE), 0)</f>
        <v>0</v>
      </c>
      <c r="I67" s="91">
        <f>IFERROR(VLOOKUP($E67, V医療従事者等!$A:$J, $I$4, FALSE), 0)</f>
        <v>0</v>
      </c>
      <c r="J67" s="91">
        <f>IFERROR(VLOOKUP($E67, V医療従事者等!$A:$J, $J$4, FALSE), 0)</f>
        <v>0</v>
      </c>
      <c r="K67" s="92">
        <f>IFERROR(VLOOKUP($E67, V一般接種!$A:$G, K$4, FALSE), 0)</f>
        <v>27212</v>
      </c>
      <c r="L67" s="92">
        <f>IFERROR(VLOOKUP($E67, V一般接種!$A:$G, L$4, FALSE), 0)</f>
        <v>0</v>
      </c>
      <c r="M67" s="92">
        <f>IFERROR(VLOOKUP($E67, V一般接種!$A:$G, M$4, FALSE), 0)</f>
        <v>0</v>
      </c>
      <c r="N67" s="93">
        <f>IFERROR(VLOOKUP($E67, V一般接種!$A:$G, N$4, FALSE), 0)</f>
        <v>0</v>
      </c>
      <c r="O67" s="92">
        <f>SUMIF(V職域接種!$C:$C, 'Conv-vaccine'!$E67, V職域接種!F:F)</f>
        <v>0</v>
      </c>
      <c r="P67" s="92">
        <f>SUMIF(V職域接種!$C:$C, 'Conv-vaccine'!$E67, V職域接種!G:G)</f>
        <v>0</v>
      </c>
      <c r="Q67" s="92">
        <f>_xlfn.MAXIFS(V重複!F:F, V重複!$C:$C, 'Conv-vaccine'!$E67)</f>
        <v>0</v>
      </c>
      <c r="R67" s="92">
        <f>_xlfn.MAXIFS(V重複!G:G, V重複!$C:$C, 'Conv-vaccine'!$E67)</f>
        <v>0</v>
      </c>
      <c r="S67" s="107">
        <f>SUMIF('V3回目-接種日別'!$A:$A, 'Conv-vaccine'!$E67, 'V3回目-接種日別'!C:C)</f>
        <v>0</v>
      </c>
    </row>
    <row r="68" spans="1:19" ht="17.7">
      <c r="A68" s="49">
        <v>44318</v>
      </c>
      <c r="B68" s="110">
        <f>IF(COUNTIF($A$7:$A68, $A68)&gt;1, 0, IF($E68="","",G68+H68+K68+L68+O68-Q68))</f>
        <v>0</v>
      </c>
      <c r="C68" s="110">
        <f>IF(COUNTIF($A$7:$A68, $A68)&gt;1, 0, IF($E68="", "", I68+J68+M68+N68+P68-R68))</f>
        <v>0</v>
      </c>
      <c r="D68" s="110">
        <f>IF(COUNTIF($A$7:$A68, $A68)&gt;1, 0, S68)</f>
        <v>0</v>
      </c>
      <c r="E68" s="111">
        <v>44318</v>
      </c>
      <c r="F68" s="91" t="str">
        <f>IFERROR(VLOOKUP($E68, V医療従事者等!$A:$J, $F$4, FALSE), TEXT(E68, "aaa"))</f>
        <v>日</v>
      </c>
      <c r="G68" s="91">
        <f>IFERROR(VLOOKUP($E68, V医療従事者等!$A:$J, $G$4, FALSE), 0)</f>
        <v>0</v>
      </c>
      <c r="H68" s="91">
        <f>IFERROR(VLOOKUP($E68, V医療従事者等!$A:$J, $H$4, FALSE), 0)</f>
        <v>0</v>
      </c>
      <c r="I68" s="91">
        <f>IFERROR(VLOOKUP($E68, V医療従事者等!$A:$J, $I$4, FALSE), 0)</f>
        <v>0</v>
      </c>
      <c r="J68" s="91">
        <f>IFERROR(VLOOKUP($E68, V医療従事者等!$A:$J, $J$4, FALSE), 0)</f>
        <v>0</v>
      </c>
      <c r="K68" s="92">
        <f>IFERROR(VLOOKUP($E68, V一般接種!$A:$G, K$4, FALSE), 0)</f>
        <v>27212</v>
      </c>
      <c r="L68" s="92">
        <f>IFERROR(VLOOKUP($E68, V一般接種!$A:$G, L$4, FALSE), 0)</f>
        <v>0</v>
      </c>
      <c r="M68" s="92">
        <f>IFERROR(VLOOKUP($E68, V一般接種!$A:$G, M$4, FALSE), 0)</f>
        <v>0</v>
      </c>
      <c r="N68" s="93">
        <f>IFERROR(VLOOKUP($E68, V一般接種!$A:$G, N$4, FALSE), 0)</f>
        <v>0</v>
      </c>
      <c r="O68" s="92">
        <f>SUMIF(V職域接種!$C:$C, 'Conv-vaccine'!$E68, V職域接種!F:F)</f>
        <v>0</v>
      </c>
      <c r="P68" s="92">
        <f>SUMIF(V職域接種!$C:$C, 'Conv-vaccine'!$E68, V職域接種!G:G)</f>
        <v>0</v>
      </c>
      <c r="Q68" s="92">
        <f>_xlfn.MAXIFS(V重複!F:F, V重複!$C:$C, 'Conv-vaccine'!$E68)</f>
        <v>0</v>
      </c>
      <c r="R68" s="92">
        <f>_xlfn.MAXIFS(V重複!G:G, V重複!$C:$C, 'Conv-vaccine'!$E68)</f>
        <v>0</v>
      </c>
      <c r="S68" s="107">
        <f>SUMIF('V3回目-接種日別'!$A:$A, 'Conv-vaccine'!$E68, 'V3回目-接種日別'!C:C)</f>
        <v>0</v>
      </c>
    </row>
    <row r="69" spans="1:19" ht="17.7">
      <c r="A69" s="49">
        <v>44318</v>
      </c>
      <c r="B69" s="110">
        <f>IF(COUNTIF($A$7:$A69, $A69)&gt;1, 0, IF($E69="","",G69+H69+K69+L69+O69-Q69))</f>
        <v>0</v>
      </c>
      <c r="C69" s="110">
        <f>IF(COUNTIF($A$7:$A69, $A69)&gt;1, 0, IF($E69="", "", I69+J69+M69+N69+P69-R69))</f>
        <v>0</v>
      </c>
      <c r="D69" s="110">
        <f>IF(COUNTIF($A$7:$A69, $A69)&gt;1, 0, S69)</f>
        <v>0</v>
      </c>
      <c r="E69" s="111">
        <v>44318</v>
      </c>
      <c r="F69" s="91" t="str">
        <f>IFERROR(VLOOKUP($E69, V医療従事者等!$A:$J, $F$4, FALSE), TEXT(E69, "aaa"))</f>
        <v>日</v>
      </c>
      <c r="G69" s="91">
        <f>IFERROR(VLOOKUP($E69, V医療従事者等!$A:$J, $G$4, FALSE), 0)</f>
        <v>0</v>
      </c>
      <c r="H69" s="91">
        <f>IFERROR(VLOOKUP($E69, V医療従事者等!$A:$J, $H$4, FALSE), 0)</f>
        <v>0</v>
      </c>
      <c r="I69" s="91">
        <f>IFERROR(VLOOKUP($E69, V医療従事者等!$A:$J, $I$4, FALSE), 0)</f>
        <v>0</v>
      </c>
      <c r="J69" s="91">
        <f>IFERROR(VLOOKUP($E69, V医療従事者等!$A:$J, $J$4, FALSE), 0)</f>
        <v>0</v>
      </c>
      <c r="K69" s="92">
        <f>IFERROR(VLOOKUP($E69, V一般接種!$A:$G, K$4, FALSE), 0)</f>
        <v>27212</v>
      </c>
      <c r="L69" s="92">
        <f>IFERROR(VLOOKUP($E69, V一般接種!$A:$G, L$4, FALSE), 0)</f>
        <v>0</v>
      </c>
      <c r="M69" s="92">
        <f>IFERROR(VLOOKUP($E69, V一般接種!$A:$G, M$4, FALSE), 0)</f>
        <v>0</v>
      </c>
      <c r="N69" s="93">
        <f>IFERROR(VLOOKUP($E69, V一般接種!$A:$G, N$4, FALSE), 0)</f>
        <v>0</v>
      </c>
      <c r="O69" s="92">
        <f>SUMIF(V職域接種!$C:$C, 'Conv-vaccine'!$E69, V職域接種!F:F)</f>
        <v>0</v>
      </c>
      <c r="P69" s="92">
        <f>SUMIF(V職域接種!$C:$C, 'Conv-vaccine'!$E69, V職域接種!G:G)</f>
        <v>0</v>
      </c>
      <c r="Q69" s="92">
        <f>_xlfn.MAXIFS(V重複!F:F, V重複!$C:$C, 'Conv-vaccine'!$E69)</f>
        <v>0</v>
      </c>
      <c r="R69" s="92">
        <f>_xlfn.MAXIFS(V重複!G:G, V重複!$C:$C, 'Conv-vaccine'!$E69)</f>
        <v>0</v>
      </c>
      <c r="S69" s="107">
        <f>SUMIF('V3回目-接種日別'!$A:$A, 'Conv-vaccine'!$E69, 'V3回目-接種日別'!C:C)</f>
        <v>0</v>
      </c>
    </row>
    <row r="70" spans="1:19" ht="17.7">
      <c r="A70" s="49">
        <v>44319</v>
      </c>
      <c r="B70" s="110">
        <f>IF(COUNTIF($A$7:$A70, $A70)&gt;1, 0, IF($E70="","",G70+H70+K70+L70+O70-Q70))</f>
        <v>7387</v>
      </c>
      <c r="C70" s="110">
        <f>IF(COUNTIF($A$7:$A70, $A70)&gt;1, 0, IF($E70="", "", I70+J70+M70+N70+P70-R70))</f>
        <v>784</v>
      </c>
      <c r="D70" s="110">
        <f>IF(COUNTIF($A$7:$A70, $A70)&gt;1, 0, S70)</f>
        <v>0</v>
      </c>
      <c r="E70" s="111">
        <v>44319</v>
      </c>
      <c r="F70" s="91" t="str">
        <f>IFERROR(VLOOKUP($E70, V医療従事者等!$A:$J, $F$4, FALSE), TEXT(E70, "aaa"))</f>
        <v>月</v>
      </c>
      <c r="G70" s="91">
        <f>IFERROR(VLOOKUP($E70, V医療従事者等!$A:$J, $G$4, FALSE), 0)</f>
        <v>0</v>
      </c>
      <c r="H70" s="91">
        <f>IFERROR(VLOOKUP($E70, V医療従事者等!$A:$J, $H$4, FALSE), 0)</f>
        <v>0</v>
      </c>
      <c r="I70" s="91">
        <f>IFERROR(VLOOKUP($E70, V医療従事者等!$A:$J, $I$4, FALSE), 0)</f>
        <v>0</v>
      </c>
      <c r="J70" s="91">
        <f>IFERROR(VLOOKUP($E70, V医療従事者等!$A:$J, $J$4, FALSE), 0)</f>
        <v>0</v>
      </c>
      <c r="K70" s="92">
        <f>IFERROR(VLOOKUP($E70, V一般接種!$A:$G, K$4, FALSE), 0)</f>
        <v>7387</v>
      </c>
      <c r="L70" s="92">
        <f>IFERROR(VLOOKUP($E70, V一般接種!$A:$G, L$4, FALSE), 0)</f>
        <v>0</v>
      </c>
      <c r="M70" s="92">
        <f>IFERROR(VLOOKUP($E70, V一般接種!$A:$G, M$4, FALSE), 0)</f>
        <v>0</v>
      </c>
      <c r="N70" s="93">
        <f>IFERROR(VLOOKUP($E70, V一般接種!$A:$G, N$4, FALSE), 0)</f>
        <v>784</v>
      </c>
      <c r="O70" s="92">
        <f>SUMIF(V職域接種!$C:$C, 'Conv-vaccine'!$E70, V職域接種!F:F)</f>
        <v>0</v>
      </c>
      <c r="P70" s="92">
        <f>SUMIF(V職域接種!$C:$C, 'Conv-vaccine'!$E70, V職域接種!G:G)</f>
        <v>0</v>
      </c>
      <c r="Q70" s="92">
        <f>_xlfn.MAXIFS(V重複!F:F, V重複!$C:$C, 'Conv-vaccine'!$E70)</f>
        <v>0</v>
      </c>
      <c r="R70" s="92">
        <f>_xlfn.MAXIFS(V重複!G:G, V重複!$C:$C, 'Conv-vaccine'!$E70)</f>
        <v>0</v>
      </c>
      <c r="S70" s="107">
        <f>SUMIF('V3回目-接種日別'!$A:$A, 'Conv-vaccine'!$E70, 'V3回目-接種日別'!C:C)</f>
        <v>0</v>
      </c>
    </row>
    <row r="71" spans="1:19" ht="17.7">
      <c r="A71" s="49">
        <v>44319</v>
      </c>
      <c r="B71" s="110">
        <f>IF(COUNTIF($A$7:$A71, $A71)&gt;1, 0, IF($E71="","",G71+H71+K71+L71+O71-Q71))</f>
        <v>0</v>
      </c>
      <c r="C71" s="110">
        <f>IF(COUNTIF($A$7:$A71, $A71)&gt;1, 0, IF($E71="", "", I71+J71+M71+N71+P71-R71))</f>
        <v>0</v>
      </c>
      <c r="D71" s="110">
        <f>IF(COUNTIF($A$7:$A71, $A71)&gt;1, 0, S71)</f>
        <v>0</v>
      </c>
      <c r="E71" s="111">
        <v>44319</v>
      </c>
      <c r="F71" s="91" t="str">
        <f>IFERROR(VLOOKUP($E71, V医療従事者等!$A:$J, $F$4, FALSE), TEXT(E71, "aaa"))</f>
        <v>月</v>
      </c>
      <c r="G71" s="91">
        <f>IFERROR(VLOOKUP($E71, V医療従事者等!$A:$J, $G$4, FALSE), 0)</f>
        <v>0</v>
      </c>
      <c r="H71" s="91">
        <f>IFERROR(VLOOKUP($E71, V医療従事者等!$A:$J, $H$4, FALSE), 0)</f>
        <v>0</v>
      </c>
      <c r="I71" s="91">
        <f>IFERROR(VLOOKUP($E71, V医療従事者等!$A:$J, $I$4, FALSE), 0)</f>
        <v>0</v>
      </c>
      <c r="J71" s="91">
        <f>IFERROR(VLOOKUP($E71, V医療従事者等!$A:$J, $J$4, FALSE), 0)</f>
        <v>0</v>
      </c>
      <c r="K71" s="92">
        <f>IFERROR(VLOOKUP($E71, V一般接種!$A:$G, K$4, FALSE), 0)</f>
        <v>7387</v>
      </c>
      <c r="L71" s="92">
        <f>IFERROR(VLOOKUP($E71, V一般接種!$A:$G, L$4, FALSE), 0)</f>
        <v>0</v>
      </c>
      <c r="M71" s="92">
        <f>IFERROR(VLOOKUP($E71, V一般接種!$A:$G, M$4, FALSE), 0)</f>
        <v>0</v>
      </c>
      <c r="N71" s="93">
        <f>IFERROR(VLOOKUP($E71, V一般接種!$A:$G, N$4, FALSE), 0)</f>
        <v>784</v>
      </c>
      <c r="O71" s="92">
        <f>SUMIF(V職域接種!$C:$C, 'Conv-vaccine'!$E71, V職域接種!F:F)</f>
        <v>0</v>
      </c>
      <c r="P71" s="92">
        <f>SUMIF(V職域接種!$C:$C, 'Conv-vaccine'!$E71, V職域接種!G:G)</f>
        <v>0</v>
      </c>
      <c r="Q71" s="92">
        <f>_xlfn.MAXIFS(V重複!F:F, V重複!$C:$C, 'Conv-vaccine'!$E71)</f>
        <v>0</v>
      </c>
      <c r="R71" s="92">
        <f>_xlfn.MAXIFS(V重複!G:G, V重複!$C:$C, 'Conv-vaccine'!$E71)</f>
        <v>0</v>
      </c>
      <c r="S71" s="107">
        <f>SUMIF('V3回目-接種日別'!$A:$A, 'Conv-vaccine'!$E71, 'V3回目-接種日別'!C:C)</f>
        <v>0</v>
      </c>
    </row>
    <row r="72" spans="1:19" ht="17.7">
      <c r="A72" s="49">
        <v>44319</v>
      </c>
      <c r="B72" s="110">
        <f>IF(COUNTIF($A$7:$A72, $A72)&gt;1, 0, IF($E72="","",G72+H72+K72+L72+O72-Q72))</f>
        <v>0</v>
      </c>
      <c r="C72" s="110">
        <f>IF(COUNTIF($A$7:$A72, $A72)&gt;1, 0, IF($E72="", "", I72+J72+M72+N72+P72-R72))</f>
        <v>0</v>
      </c>
      <c r="D72" s="110">
        <f>IF(COUNTIF($A$7:$A72, $A72)&gt;1, 0, S72)</f>
        <v>0</v>
      </c>
      <c r="E72" s="111">
        <v>44319</v>
      </c>
      <c r="F72" s="91" t="str">
        <f>IFERROR(VLOOKUP($E72, V医療従事者等!$A:$J, $F$4, FALSE), TEXT(E72, "aaa"))</f>
        <v>月</v>
      </c>
      <c r="G72" s="91">
        <f>IFERROR(VLOOKUP($E72, V医療従事者等!$A:$J, $G$4, FALSE), 0)</f>
        <v>0</v>
      </c>
      <c r="H72" s="91">
        <f>IFERROR(VLOOKUP($E72, V医療従事者等!$A:$J, $H$4, FALSE), 0)</f>
        <v>0</v>
      </c>
      <c r="I72" s="91">
        <f>IFERROR(VLOOKUP($E72, V医療従事者等!$A:$J, $I$4, FALSE), 0)</f>
        <v>0</v>
      </c>
      <c r="J72" s="91">
        <f>IFERROR(VLOOKUP($E72, V医療従事者等!$A:$J, $J$4, FALSE), 0)</f>
        <v>0</v>
      </c>
      <c r="K72" s="92">
        <f>IFERROR(VLOOKUP($E72, V一般接種!$A:$G, K$4, FALSE), 0)</f>
        <v>7387</v>
      </c>
      <c r="L72" s="92">
        <f>IFERROR(VLOOKUP($E72, V一般接種!$A:$G, L$4, FALSE), 0)</f>
        <v>0</v>
      </c>
      <c r="M72" s="92">
        <f>IFERROR(VLOOKUP($E72, V一般接種!$A:$G, M$4, FALSE), 0)</f>
        <v>0</v>
      </c>
      <c r="N72" s="93">
        <f>IFERROR(VLOOKUP($E72, V一般接種!$A:$G, N$4, FALSE), 0)</f>
        <v>784</v>
      </c>
      <c r="O72" s="92">
        <f>SUMIF(V職域接種!$C:$C, 'Conv-vaccine'!$E72, V職域接種!F:F)</f>
        <v>0</v>
      </c>
      <c r="P72" s="92">
        <f>SUMIF(V職域接種!$C:$C, 'Conv-vaccine'!$E72, V職域接種!G:G)</f>
        <v>0</v>
      </c>
      <c r="Q72" s="92">
        <f>_xlfn.MAXIFS(V重複!F:F, V重複!$C:$C, 'Conv-vaccine'!$E72)</f>
        <v>0</v>
      </c>
      <c r="R72" s="92">
        <f>_xlfn.MAXIFS(V重複!G:G, V重複!$C:$C, 'Conv-vaccine'!$E72)</f>
        <v>0</v>
      </c>
      <c r="S72" s="107">
        <f>SUMIF('V3回目-接種日別'!$A:$A, 'Conv-vaccine'!$E72, 'V3回目-接種日別'!C:C)</f>
        <v>0</v>
      </c>
    </row>
    <row r="73" spans="1:19" ht="17.7">
      <c r="A73" s="49">
        <v>44320</v>
      </c>
      <c r="B73" s="110">
        <f>IF(COUNTIF($A$7:$A73, $A73)&gt;1, 0, IF($E73="","",G73+H73+K73+L73+O73-Q73))</f>
        <v>8440</v>
      </c>
      <c r="C73" s="110">
        <f>IF(COUNTIF($A$7:$A73, $A73)&gt;1, 0, IF($E73="", "", I73+J73+M73+N73+P73-R73))</f>
        <v>704</v>
      </c>
      <c r="D73" s="110">
        <f>IF(COUNTIF($A$7:$A73, $A73)&gt;1, 0, S73)</f>
        <v>0</v>
      </c>
      <c r="E73" s="111">
        <v>44320</v>
      </c>
      <c r="F73" s="91" t="str">
        <f>IFERROR(VLOOKUP($E73, V医療従事者等!$A:$J, $F$4, FALSE), TEXT(E73, "aaa"))</f>
        <v>火</v>
      </c>
      <c r="G73" s="91">
        <f>IFERROR(VLOOKUP($E73, V医療従事者等!$A:$J, $G$4, FALSE), 0)</f>
        <v>0</v>
      </c>
      <c r="H73" s="91">
        <f>IFERROR(VLOOKUP($E73, V医療従事者等!$A:$J, $H$4, FALSE), 0)</f>
        <v>0</v>
      </c>
      <c r="I73" s="91">
        <f>IFERROR(VLOOKUP($E73, V医療従事者等!$A:$J, $I$4, FALSE), 0)</f>
        <v>0</v>
      </c>
      <c r="J73" s="91">
        <f>IFERROR(VLOOKUP($E73, V医療従事者等!$A:$J, $J$4, FALSE), 0)</f>
        <v>0</v>
      </c>
      <c r="K73" s="92">
        <f>IFERROR(VLOOKUP($E73, V一般接種!$A:$G, K$4, FALSE), 0)</f>
        <v>8440</v>
      </c>
      <c r="L73" s="92">
        <f>IFERROR(VLOOKUP($E73, V一般接種!$A:$G, L$4, FALSE), 0)</f>
        <v>0</v>
      </c>
      <c r="M73" s="92">
        <f>IFERROR(VLOOKUP($E73, V一般接種!$A:$G, M$4, FALSE), 0)</f>
        <v>0</v>
      </c>
      <c r="N73" s="93">
        <f>IFERROR(VLOOKUP($E73, V一般接種!$A:$G, N$4, FALSE), 0)</f>
        <v>704</v>
      </c>
      <c r="O73" s="92">
        <f>SUMIF(V職域接種!$C:$C, 'Conv-vaccine'!$E73, V職域接種!F:F)</f>
        <v>0</v>
      </c>
      <c r="P73" s="92">
        <f>SUMIF(V職域接種!$C:$C, 'Conv-vaccine'!$E73, V職域接種!G:G)</f>
        <v>0</v>
      </c>
      <c r="Q73" s="92">
        <f>_xlfn.MAXIFS(V重複!F:F, V重複!$C:$C, 'Conv-vaccine'!$E73)</f>
        <v>0</v>
      </c>
      <c r="R73" s="92">
        <f>_xlfn.MAXIFS(V重複!G:G, V重複!$C:$C, 'Conv-vaccine'!$E73)</f>
        <v>0</v>
      </c>
      <c r="S73" s="107">
        <f>SUMIF('V3回目-接種日別'!$A:$A, 'Conv-vaccine'!$E73, 'V3回目-接種日別'!C:C)</f>
        <v>0</v>
      </c>
    </row>
    <row r="74" spans="1:19" ht="17.7">
      <c r="A74" s="49">
        <v>44320</v>
      </c>
      <c r="B74" s="110">
        <f>IF(COUNTIF($A$7:$A74, $A74)&gt;1, 0, IF($E74="","",G74+H74+K74+L74+O74-Q74))</f>
        <v>0</v>
      </c>
      <c r="C74" s="110">
        <f>IF(COUNTIF($A$7:$A74, $A74)&gt;1, 0, IF($E74="", "", I74+J74+M74+N74+P74-R74))</f>
        <v>0</v>
      </c>
      <c r="D74" s="110">
        <f>IF(COUNTIF($A$7:$A74, $A74)&gt;1, 0, S74)</f>
        <v>0</v>
      </c>
      <c r="E74" s="111">
        <v>44320</v>
      </c>
      <c r="F74" s="91" t="str">
        <f>IFERROR(VLOOKUP($E74, V医療従事者等!$A:$J, $F$4, FALSE), TEXT(E74, "aaa"))</f>
        <v>火</v>
      </c>
      <c r="G74" s="91">
        <f>IFERROR(VLOOKUP($E74, V医療従事者等!$A:$J, $G$4, FALSE), 0)</f>
        <v>0</v>
      </c>
      <c r="H74" s="91">
        <f>IFERROR(VLOOKUP($E74, V医療従事者等!$A:$J, $H$4, FALSE), 0)</f>
        <v>0</v>
      </c>
      <c r="I74" s="91">
        <f>IFERROR(VLOOKUP($E74, V医療従事者等!$A:$J, $I$4, FALSE), 0)</f>
        <v>0</v>
      </c>
      <c r="J74" s="91">
        <f>IFERROR(VLOOKUP($E74, V医療従事者等!$A:$J, $J$4, FALSE), 0)</f>
        <v>0</v>
      </c>
      <c r="K74" s="92">
        <f>IFERROR(VLOOKUP($E74, V一般接種!$A:$G, K$4, FALSE), 0)</f>
        <v>8440</v>
      </c>
      <c r="L74" s="92">
        <f>IFERROR(VLOOKUP($E74, V一般接種!$A:$G, L$4, FALSE), 0)</f>
        <v>0</v>
      </c>
      <c r="M74" s="92">
        <f>IFERROR(VLOOKUP($E74, V一般接種!$A:$G, M$4, FALSE), 0)</f>
        <v>0</v>
      </c>
      <c r="N74" s="93">
        <f>IFERROR(VLOOKUP($E74, V一般接種!$A:$G, N$4, FALSE), 0)</f>
        <v>704</v>
      </c>
      <c r="O74" s="92">
        <f>SUMIF(V職域接種!$C:$C, 'Conv-vaccine'!$E74, V職域接種!F:F)</f>
        <v>0</v>
      </c>
      <c r="P74" s="92">
        <f>SUMIF(V職域接種!$C:$C, 'Conv-vaccine'!$E74, V職域接種!G:G)</f>
        <v>0</v>
      </c>
      <c r="Q74" s="92">
        <f>_xlfn.MAXIFS(V重複!F:F, V重複!$C:$C, 'Conv-vaccine'!$E74)</f>
        <v>0</v>
      </c>
      <c r="R74" s="92">
        <f>_xlfn.MAXIFS(V重複!G:G, V重複!$C:$C, 'Conv-vaccine'!$E74)</f>
        <v>0</v>
      </c>
      <c r="S74" s="107">
        <f>SUMIF('V3回目-接種日別'!$A:$A, 'Conv-vaccine'!$E74, 'V3回目-接種日別'!C:C)</f>
        <v>0</v>
      </c>
    </row>
    <row r="75" spans="1:19" ht="17.7">
      <c r="A75" s="49">
        <v>44320</v>
      </c>
      <c r="B75" s="110">
        <f>IF(COUNTIF($A$7:$A75, $A75)&gt;1, 0, IF($E75="","",G75+H75+K75+L75+O75-Q75))</f>
        <v>0</v>
      </c>
      <c r="C75" s="110">
        <f>IF(COUNTIF($A$7:$A75, $A75)&gt;1, 0, IF($E75="", "", I75+J75+M75+N75+P75-R75))</f>
        <v>0</v>
      </c>
      <c r="D75" s="110">
        <f>IF(COUNTIF($A$7:$A75, $A75)&gt;1, 0, S75)</f>
        <v>0</v>
      </c>
      <c r="E75" s="111">
        <v>44320</v>
      </c>
      <c r="F75" s="91" t="str">
        <f>IFERROR(VLOOKUP($E75, V医療従事者等!$A:$J, $F$4, FALSE), TEXT(E75, "aaa"))</f>
        <v>火</v>
      </c>
      <c r="G75" s="91">
        <f>IFERROR(VLOOKUP($E75, V医療従事者等!$A:$J, $G$4, FALSE), 0)</f>
        <v>0</v>
      </c>
      <c r="H75" s="91">
        <f>IFERROR(VLOOKUP($E75, V医療従事者等!$A:$J, $H$4, FALSE), 0)</f>
        <v>0</v>
      </c>
      <c r="I75" s="91">
        <f>IFERROR(VLOOKUP($E75, V医療従事者等!$A:$J, $I$4, FALSE), 0)</f>
        <v>0</v>
      </c>
      <c r="J75" s="91">
        <f>IFERROR(VLOOKUP($E75, V医療従事者等!$A:$J, $J$4, FALSE), 0)</f>
        <v>0</v>
      </c>
      <c r="K75" s="92">
        <f>IFERROR(VLOOKUP($E75, V一般接種!$A:$G, K$4, FALSE), 0)</f>
        <v>8440</v>
      </c>
      <c r="L75" s="92">
        <f>IFERROR(VLOOKUP($E75, V一般接種!$A:$G, L$4, FALSE), 0)</f>
        <v>0</v>
      </c>
      <c r="M75" s="92">
        <f>IFERROR(VLOOKUP($E75, V一般接種!$A:$G, M$4, FALSE), 0)</f>
        <v>0</v>
      </c>
      <c r="N75" s="93">
        <f>IFERROR(VLOOKUP($E75, V一般接種!$A:$G, N$4, FALSE), 0)</f>
        <v>704</v>
      </c>
      <c r="O75" s="92">
        <f>SUMIF(V職域接種!$C:$C, 'Conv-vaccine'!$E75, V職域接種!F:F)</f>
        <v>0</v>
      </c>
      <c r="P75" s="92">
        <f>SUMIF(V職域接種!$C:$C, 'Conv-vaccine'!$E75, V職域接種!G:G)</f>
        <v>0</v>
      </c>
      <c r="Q75" s="92">
        <f>_xlfn.MAXIFS(V重複!F:F, V重複!$C:$C, 'Conv-vaccine'!$E75)</f>
        <v>0</v>
      </c>
      <c r="R75" s="92">
        <f>_xlfn.MAXIFS(V重複!G:G, V重複!$C:$C, 'Conv-vaccine'!$E75)</f>
        <v>0</v>
      </c>
      <c r="S75" s="107">
        <f>SUMIF('V3回目-接種日別'!$A:$A, 'Conv-vaccine'!$E75, 'V3回目-接種日別'!C:C)</f>
        <v>0</v>
      </c>
    </row>
    <row r="76" spans="1:19" ht="17.7">
      <c r="A76" s="49">
        <v>44321</v>
      </c>
      <c r="B76" s="110">
        <f>IF(COUNTIF($A$7:$A76, $A76)&gt;1, 0, IF($E76="","",G76+H76+K76+L76+O76-Q76))</f>
        <v>9805</v>
      </c>
      <c r="C76" s="110">
        <f>IF(COUNTIF($A$7:$A76, $A76)&gt;1, 0, IF($E76="", "", I76+J76+M76+N76+P76-R76))</f>
        <v>899</v>
      </c>
      <c r="D76" s="110">
        <f>IF(COUNTIF($A$7:$A76, $A76)&gt;1, 0, S76)</f>
        <v>0</v>
      </c>
      <c r="E76" s="111">
        <v>44321</v>
      </c>
      <c r="F76" s="91" t="str">
        <f>IFERROR(VLOOKUP($E76, V医療従事者等!$A:$J, $F$4, FALSE), TEXT(E76, "aaa"))</f>
        <v>水</v>
      </c>
      <c r="G76" s="91">
        <f>IFERROR(VLOOKUP($E76, V医療従事者等!$A:$J, $G$4, FALSE), 0)</f>
        <v>0</v>
      </c>
      <c r="H76" s="91">
        <f>IFERROR(VLOOKUP($E76, V医療従事者等!$A:$J, $H$4, FALSE), 0)</f>
        <v>0</v>
      </c>
      <c r="I76" s="91">
        <f>IFERROR(VLOOKUP($E76, V医療従事者等!$A:$J, $I$4, FALSE), 0)</f>
        <v>0</v>
      </c>
      <c r="J76" s="91">
        <f>IFERROR(VLOOKUP($E76, V医療従事者等!$A:$J, $J$4, FALSE), 0)</f>
        <v>0</v>
      </c>
      <c r="K76" s="92">
        <f>IFERROR(VLOOKUP($E76, V一般接種!$A:$G, K$4, FALSE), 0)</f>
        <v>9805</v>
      </c>
      <c r="L76" s="92">
        <f>IFERROR(VLOOKUP($E76, V一般接種!$A:$G, L$4, FALSE), 0)</f>
        <v>0</v>
      </c>
      <c r="M76" s="92">
        <f>IFERROR(VLOOKUP($E76, V一般接種!$A:$G, M$4, FALSE), 0)</f>
        <v>0</v>
      </c>
      <c r="N76" s="93">
        <f>IFERROR(VLOOKUP($E76, V一般接種!$A:$G, N$4, FALSE), 0)</f>
        <v>899</v>
      </c>
      <c r="O76" s="92">
        <f>SUMIF(V職域接種!$C:$C, 'Conv-vaccine'!$E76, V職域接種!F:F)</f>
        <v>0</v>
      </c>
      <c r="P76" s="92">
        <f>SUMIF(V職域接種!$C:$C, 'Conv-vaccine'!$E76, V職域接種!G:G)</f>
        <v>0</v>
      </c>
      <c r="Q76" s="92">
        <f>_xlfn.MAXIFS(V重複!F:F, V重複!$C:$C, 'Conv-vaccine'!$E76)</f>
        <v>0</v>
      </c>
      <c r="R76" s="92">
        <f>_xlfn.MAXIFS(V重複!G:G, V重複!$C:$C, 'Conv-vaccine'!$E76)</f>
        <v>0</v>
      </c>
      <c r="S76" s="107">
        <f>SUMIF('V3回目-接種日別'!$A:$A, 'Conv-vaccine'!$E76, 'V3回目-接種日別'!C:C)</f>
        <v>0</v>
      </c>
    </row>
    <row r="77" spans="1:19" ht="17.7">
      <c r="A77" s="49">
        <v>44321</v>
      </c>
      <c r="B77" s="110">
        <f>IF(COUNTIF($A$7:$A77, $A77)&gt;1, 0, IF($E77="","",G77+H77+K77+L77+O77-Q77))</f>
        <v>0</v>
      </c>
      <c r="C77" s="110">
        <f>IF(COUNTIF($A$7:$A77, $A77)&gt;1, 0, IF($E77="", "", I77+J77+M77+N77+P77-R77))</f>
        <v>0</v>
      </c>
      <c r="D77" s="110">
        <f>IF(COUNTIF($A$7:$A77, $A77)&gt;1, 0, S77)</f>
        <v>0</v>
      </c>
      <c r="E77" s="111">
        <v>44321</v>
      </c>
      <c r="F77" s="91" t="str">
        <f>IFERROR(VLOOKUP($E77, V医療従事者等!$A:$J, $F$4, FALSE), TEXT(E77, "aaa"))</f>
        <v>水</v>
      </c>
      <c r="G77" s="91">
        <f>IFERROR(VLOOKUP($E77, V医療従事者等!$A:$J, $G$4, FALSE), 0)</f>
        <v>0</v>
      </c>
      <c r="H77" s="91">
        <f>IFERROR(VLOOKUP($E77, V医療従事者等!$A:$J, $H$4, FALSE), 0)</f>
        <v>0</v>
      </c>
      <c r="I77" s="91">
        <f>IFERROR(VLOOKUP($E77, V医療従事者等!$A:$J, $I$4, FALSE), 0)</f>
        <v>0</v>
      </c>
      <c r="J77" s="91">
        <f>IFERROR(VLOOKUP($E77, V医療従事者等!$A:$J, $J$4, FALSE), 0)</f>
        <v>0</v>
      </c>
      <c r="K77" s="92">
        <f>IFERROR(VLOOKUP($E77, V一般接種!$A:$G, K$4, FALSE), 0)</f>
        <v>9805</v>
      </c>
      <c r="L77" s="92">
        <f>IFERROR(VLOOKUP($E77, V一般接種!$A:$G, L$4, FALSE), 0)</f>
        <v>0</v>
      </c>
      <c r="M77" s="92">
        <f>IFERROR(VLOOKUP($E77, V一般接種!$A:$G, M$4, FALSE), 0)</f>
        <v>0</v>
      </c>
      <c r="N77" s="93">
        <f>IFERROR(VLOOKUP($E77, V一般接種!$A:$G, N$4, FALSE), 0)</f>
        <v>899</v>
      </c>
      <c r="O77" s="92">
        <f>SUMIF(V職域接種!$C:$C, 'Conv-vaccine'!$E77, V職域接種!F:F)</f>
        <v>0</v>
      </c>
      <c r="P77" s="92">
        <f>SUMIF(V職域接種!$C:$C, 'Conv-vaccine'!$E77, V職域接種!G:G)</f>
        <v>0</v>
      </c>
      <c r="Q77" s="92">
        <f>_xlfn.MAXIFS(V重複!F:F, V重複!$C:$C, 'Conv-vaccine'!$E77)</f>
        <v>0</v>
      </c>
      <c r="R77" s="92">
        <f>_xlfn.MAXIFS(V重複!G:G, V重複!$C:$C, 'Conv-vaccine'!$E77)</f>
        <v>0</v>
      </c>
      <c r="S77" s="107">
        <f>SUMIF('V3回目-接種日別'!$A:$A, 'Conv-vaccine'!$E77, 'V3回目-接種日別'!C:C)</f>
        <v>0</v>
      </c>
    </row>
    <row r="78" spans="1:19" ht="17.7">
      <c r="A78" s="49">
        <v>44321</v>
      </c>
      <c r="B78" s="110">
        <f>IF(COUNTIF($A$7:$A78, $A78)&gt;1, 0, IF($E78="","",G78+H78+K78+L78+O78-Q78))</f>
        <v>0</v>
      </c>
      <c r="C78" s="110">
        <f>IF(COUNTIF($A$7:$A78, $A78)&gt;1, 0, IF($E78="", "", I78+J78+M78+N78+P78-R78))</f>
        <v>0</v>
      </c>
      <c r="D78" s="110">
        <f>IF(COUNTIF($A$7:$A78, $A78)&gt;1, 0, S78)</f>
        <v>0</v>
      </c>
      <c r="E78" s="111">
        <v>44321</v>
      </c>
      <c r="F78" s="91" t="str">
        <f>IFERROR(VLOOKUP($E78, V医療従事者等!$A:$J, $F$4, FALSE), TEXT(E78, "aaa"))</f>
        <v>水</v>
      </c>
      <c r="G78" s="91">
        <f>IFERROR(VLOOKUP($E78, V医療従事者等!$A:$J, $G$4, FALSE), 0)</f>
        <v>0</v>
      </c>
      <c r="H78" s="91">
        <f>IFERROR(VLOOKUP($E78, V医療従事者等!$A:$J, $H$4, FALSE), 0)</f>
        <v>0</v>
      </c>
      <c r="I78" s="91">
        <f>IFERROR(VLOOKUP($E78, V医療従事者等!$A:$J, $I$4, FALSE), 0)</f>
        <v>0</v>
      </c>
      <c r="J78" s="91">
        <f>IFERROR(VLOOKUP($E78, V医療従事者等!$A:$J, $J$4, FALSE), 0)</f>
        <v>0</v>
      </c>
      <c r="K78" s="92">
        <f>IFERROR(VLOOKUP($E78, V一般接種!$A:$G, K$4, FALSE), 0)</f>
        <v>9805</v>
      </c>
      <c r="L78" s="92">
        <f>IFERROR(VLOOKUP($E78, V一般接種!$A:$G, L$4, FALSE), 0)</f>
        <v>0</v>
      </c>
      <c r="M78" s="92">
        <f>IFERROR(VLOOKUP($E78, V一般接種!$A:$G, M$4, FALSE), 0)</f>
        <v>0</v>
      </c>
      <c r="N78" s="93">
        <f>IFERROR(VLOOKUP($E78, V一般接種!$A:$G, N$4, FALSE), 0)</f>
        <v>899</v>
      </c>
      <c r="O78" s="92">
        <f>SUMIF(V職域接種!$C:$C, 'Conv-vaccine'!$E78, V職域接種!F:F)</f>
        <v>0</v>
      </c>
      <c r="P78" s="92">
        <f>SUMIF(V職域接種!$C:$C, 'Conv-vaccine'!$E78, V職域接種!G:G)</f>
        <v>0</v>
      </c>
      <c r="Q78" s="92">
        <f>_xlfn.MAXIFS(V重複!F:F, V重複!$C:$C, 'Conv-vaccine'!$E78)</f>
        <v>0</v>
      </c>
      <c r="R78" s="92">
        <f>_xlfn.MAXIFS(V重複!G:G, V重複!$C:$C, 'Conv-vaccine'!$E78)</f>
        <v>0</v>
      </c>
      <c r="S78" s="107">
        <f>SUMIF('V3回目-接種日別'!$A:$A, 'Conv-vaccine'!$E78, 'V3回目-接種日別'!C:C)</f>
        <v>0</v>
      </c>
    </row>
    <row r="79" spans="1:19" ht="17.7">
      <c r="A79" s="49">
        <v>44322</v>
      </c>
      <c r="B79" s="110">
        <f>IF(COUNTIF($A$7:$A79, $A79)&gt;1, 0, IF($E79="","",G79+H79+K79+L79+O79-Q79))</f>
        <v>316192</v>
      </c>
      <c r="C79" s="110">
        <f>IF(COUNTIF($A$7:$A79, $A79)&gt;1, 0, IF($E79="", "", I79+J79+M79+N79+P79-R79))</f>
        <v>71936</v>
      </c>
      <c r="D79" s="110">
        <f>IF(COUNTIF($A$7:$A79, $A79)&gt;1, 0, S79)</f>
        <v>0</v>
      </c>
      <c r="E79" s="111">
        <v>44322</v>
      </c>
      <c r="F79" s="91" t="str">
        <f>IFERROR(VLOOKUP($E79, V医療従事者等!$A:$J, $F$4, FALSE), TEXT(E79, "aaa"))</f>
        <v>(木)</v>
      </c>
      <c r="G79" s="91">
        <f>IFERROR(VLOOKUP($E79, V医療従事者等!$A:$J, $G$4, FALSE), 0)</f>
        <v>268978</v>
      </c>
      <c r="H79" s="91">
        <f>IFERROR(VLOOKUP($E79, V医療従事者等!$A:$J, $H$4, FALSE), 0)</f>
        <v>0</v>
      </c>
      <c r="I79" s="91">
        <f>IFERROR(VLOOKUP($E79, V医療従事者等!$A:$J, $I$4, FALSE), 0)</f>
        <v>62936</v>
      </c>
      <c r="J79" s="91">
        <f>IFERROR(VLOOKUP($E79, V医療従事者等!$A:$J, $J$4, FALSE), 0)</f>
        <v>0</v>
      </c>
      <c r="K79" s="92">
        <f>IFERROR(VLOOKUP($E79, V一般接種!$A:$G, K$4, FALSE), 0)</f>
        <v>47214</v>
      </c>
      <c r="L79" s="92">
        <f>IFERROR(VLOOKUP($E79, V一般接種!$A:$G, L$4, FALSE), 0)</f>
        <v>0</v>
      </c>
      <c r="M79" s="92">
        <f>IFERROR(VLOOKUP($E79, V一般接種!$A:$G, M$4, FALSE), 0)</f>
        <v>0</v>
      </c>
      <c r="N79" s="93">
        <f>IFERROR(VLOOKUP($E79, V一般接種!$A:$G, N$4, FALSE), 0)</f>
        <v>9000</v>
      </c>
      <c r="O79" s="92">
        <f>SUMIF(V職域接種!$C:$C, 'Conv-vaccine'!$E79, V職域接種!F:F)</f>
        <v>0</v>
      </c>
      <c r="P79" s="92">
        <f>SUMIF(V職域接種!$C:$C, 'Conv-vaccine'!$E79, V職域接種!G:G)</f>
        <v>0</v>
      </c>
      <c r="Q79" s="92">
        <f>_xlfn.MAXIFS(V重複!F:F, V重複!$C:$C, 'Conv-vaccine'!$E79)</f>
        <v>0</v>
      </c>
      <c r="R79" s="92">
        <f>_xlfn.MAXIFS(V重複!G:G, V重複!$C:$C, 'Conv-vaccine'!$E79)</f>
        <v>0</v>
      </c>
      <c r="S79" s="107">
        <f>SUMIF('V3回目-接種日別'!$A:$A, 'Conv-vaccine'!$E79, 'V3回目-接種日別'!C:C)</f>
        <v>0</v>
      </c>
    </row>
    <row r="80" spans="1:19" ht="17.7">
      <c r="A80" s="49">
        <v>44322</v>
      </c>
      <c r="B80" s="110">
        <f>IF(COUNTIF($A$7:$A80, $A80)&gt;1, 0, IF($E80="","",G80+H80+K80+L80+O80-Q80))</f>
        <v>0</v>
      </c>
      <c r="C80" s="110">
        <f>IF(COUNTIF($A$7:$A80, $A80)&gt;1, 0, IF($E80="", "", I80+J80+M80+N80+P80-R80))</f>
        <v>0</v>
      </c>
      <c r="D80" s="110">
        <f>IF(COUNTIF($A$7:$A80, $A80)&gt;1, 0, S80)</f>
        <v>0</v>
      </c>
      <c r="E80" s="111">
        <v>44322</v>
      </c>
      <c r="F80" s="91" t="str">
        <f>IFERROR(VLOOKUP($E80, V医療従事者等!$A:$J, $F$4, FALSE), TEXT(E80, "aaa"))</f>
        <v>(木)</v>
      </c>
      <c r="G80" s="91">
        <f>IFERROR(VLOOKUP($E80, V医療従事者等!$A:$J, $G$4, FALSE), 0)</f>
        <v>268978</v>
      </c>
      <c r="H80" s="91">
        <f>IFERROR(VLOOKUP($E80, V医療従事者等!$A:$J, $H$4, FALSE), 0)</f>
        <v>0</v>
      </c>
      <c r="I80" s="91">
        <f>IFERROR(VLOOKUP($E80, V医療従事者等!$A:$J, $I$4, FALSE), 0)</f>
        <v>62936</v>
      </c>
      <c r="J80" s="91">
        <f>IFERROR(VLOOKUP($E80, V医療従事者等!$A:$J, $J$4, FALSE), 0)</f>
        <v>0</v>
      </c>
      <c r="K80" s="92">
        <f>IFERROR(VLOOKUP($E80, V一般接種!$A:$G, K$4, FALSE), 0)</f>
        <v>47214</v>
      </c>
      <c r="L80" s="92">
        <f>IFERROR(VLOOKUP($E80, V一般接種!$A:$G, L$4, FALSE), 0)</f>
        <v>0</v>
      </c>
      <c r="M80" s="92">
        <f>IFERROR(VLOOKUP($E80, V一般接種!$A:$G, M$4, FALSE), 0)</f>
        <v>0</v>
      </c>
      <c r="N80" s="93">
        <f>IFERROR(VLOOKUP($E80, V一般接種!$A:$G, N$4, FALSE), 0)</f>
        <v>9000</v>
      </c>
      <c r="O80" s="92">
        <f>SUMIF(V職域接種!$C:$C, 'Conv-vaccine'!$E80, V職域接種!F:F)</f>
        <v>0</v>
      </c>
      <c r="P80" s="92">
        <f>SUMIF(V職域接種!$C:$C, 'Conv-vaccine'!$E80, V職域接種!G:G)</f>
        <v>0</v>
      </c>
      <c r="Q80" s="92">
        <f>_xlfn.MAXIFS(V重複!F:F, V重複!$C:$C, 'Conv-vaccine'!$E80)</f>
        <v>0</v>
      </c>
      <c r="R80" s="92">
        <f>_xlfn.MAXIFS(V重複!G:G, V重複!$C:$C, 'Conv-vaccine'!$E80)</f>
        <v>0</v>
      </c>
      <c r="S80" s="107">
        <f>SUMIF('V3回目-接種日別'!$A:$A, 'Conv-vaccine'!$E80, 'V3回目-接種日別'!C:C)</f>
        <v>0</v>
      </c>
    </row>
    <row r="81" spans="1:19" ht="17.7">
      <c r="A81" s="49">
        <v>44322</v>
      </c>
      <c r="B81" s="110">
        <f>IF(COUNTIF($A$7:$A81, $A81)&gt;1, 0, IF($E81="","",G81+H81+K81+L81+O81-Q81))</f>
        <v>0</v>
      </c>
      <c r="C81" s="110">
        <f>IF(COUNTIF($A$7:$A81, $A81)&gt;1, 0, IF($E81="", "", I81+J81+M81+N81+P81-R81))</f>
        <v>0</v>
      </c>
      <c r="D81" s="110">
        <f>IF(COUNTIF($A$7:$A81, $A81)&gt;1, 0, S81)</f>
        <v>0</v>
      </c>
      <c r="E81" s="111">
        <v>44322</v>
      </c>
      <c r="F81" s="91" t="str">
        <f>IFERROR(VLOOKUP($E81, V医療従事者等!$A:$J, $F$4, FALSE), TEXT(E81, "aaa"))</f>
        <v>(木)</v>
      </c>
      <c r="G81" s="91">
        <f>IFERROR(VLOOKUP($E81, V医療従事者等!$A:$J, $G$4, FALSE), 0)</f>
        <v>268978</v>
      </c>
      <c r="H81" s="91">
        <f>IFERROR(VLOOKUP($E81, V医療従事者等!$A:$J, $H$4, FALSE), 0)</f>
        <v>0</v>
      </c>
      <c r="I81" s="91">
        <f>IFERROR(VLOOKUP($E81, V医療従事者等!$A:$J, $I$4, FALSE), 0)</f>
        <v>62936</v>
      </c>
      <c r="J81" s="91">
        <f>IFERROR(VLOOKUP($E81, V医療従事者等!$A:$J, $J$4, FALSE), 0)</f>
        <v>0</v>
      </c>
      <c r="K81" s="92">
        <f>IFERROR(VLOOKUP($E81, V一般接種!$A:$G, K$4, FALSE), 0)</f>
        <v>47214</v>
      </c>
      <c r="L81" s="92">
        <f>IFERROR(VLOOKUP($E81, V一般接種!$A:$G, L$4, FALSE), 0)</f>
        <v>0</v>
      </c>
      <c r="M81" s="92">
        <f>IFERROR(VLOOKUP($E81, V一般接種!$A:$G, M$4, FALSE), 0)</f>
        <v>0</v>
      </c>
      <c r="N81" s="93">
        <f>IFERROR(VLOOKUP($E81, V一般接種!$A:$G, N$4, FALSE), 0)</f>
        <v>9000</v>
      </c>
      <c r="O81" s="92">
        <f>SUMIF(V職域接種!$C:$C, 'Conv-vaccine'!$E81, V職域接種!F:F)</f>
        <v>0</v>
      </c>
      <c r="P81" s="92">
        <f>SUMIF(V職域接種!$C:$C, 'Conv-vaccine'!$E81, V職域接種!G:G)</f>
        <v>0</v>
      </c>
      <c r="Q81" s="92">
        <f>_xlfn.MAXIFS(V重複!F:F, V重複!$C:$C, 'Conv-vaccine'!$E81)</f>
        <v>0</v>
      </c>
      <c r="R81" s="92">
        <f>_xlfn.MAXIFS(V重複!G:G, V重複!$C:$C, 'Conv-vaccine'!$E81)</f>
        <v>0</v>
      </c>
      <c r="S81" s="107">
        <f>SUMIF('V3回目-接種日別'!$A:$A, 'Conv-vaccine'!$E81, 'V3回目-接種日別'!C:C)</f>
        <v>0</v>
      </c>
    </row>
    <row r="82" spans="1:19" ht="17.7">
      <c r="A82" s="49">
        <v>44323</v>
      </c>
      <c r="B82" s="110">
        <f>IF(COUNTIF($A$7:$A82, $A82)&gt;1, 0, IF($E82="","",G82+H82+K82+L82+O82-Q82))</f>
        <v>147144</v>
      </c>
      <c r="C82" s="110">
        <f>IF(COUNTIF($A$7:$A82, $A82)&gt;1, 0, IF($E82="", "", I82+J82+M82+N82+P82-R82))</f>
        <v>54674</v>
      </c>
      <c r="D82" s="110">
        <f>IF(COUNTIF($A$7:$A82, $A82)&gt;1, 0, S82)</f>
        <v>0</v>
      </c>
      <c r="E82" s="111">
        <v>44323</v>
      </c>
      <c r="F82" s="91" t="str">
        <f>IFERROR(VLOOKUP($E82, V医療従事者等!$A:$J, $F$4, FALSE), TEXT(E82, "aaa"))</f>
        <v>(金)</v>
      </c>
      <c r="G82" s="91">
        <f>IFERROR(VLOOKUP($E82, V医療従事者等!$A:$J, $G$4, FALSE), 0)</f>
        <v>97165</v>
      </c>
      <c r="H82" s="91">
        <f>IFERROR(VLOOKUP($E82, V医療従事者等!$A:$J, $H$4, FALSE), 0)</f>
        <v>0</v>
      </c>
      <c r="I82" s="91">
        <f>IFERROR(VLOOKUP($E82, V医療従事者等!$A:$J, $I$4, FALSE), 0)</f>
        <v>43179</v>
      </c>
      <c r="J82" s="91">
        <f>IFERROR(VLOOKUP($E82, V医療従事者等!$A:$J, $J$4, FALSE), 0)</f>
        <v>0</v>
      </c>
      <c r="K82" s="92">
        <f>IFERROR(VLOOKUP($E82, V一般接種!$A:$G, K$4, FALSE), 0)</f>
        <v>49979</v>
      </c>
      <c r="L82" s="92">
        <f>IFERROR(VLOOKUP($E82, V一般接種!$A:$G, L$4, FALSE), 0)</f>
        <v>0</v>
      </c>
      <c r="M82" s="92">
        <f>IFERROR(VLOOKUP($E82, V一般接種!$A:$G, M$4, FALSE), 0)</f>
        <v>0</v>
      </c>
      <c r="N82" s="93">
        <f>IFERROR(VLOOKUP($E82, V一般接種!$A:$G, N$4, FALSE), 0)</f>
        <v>11495</v>
      </c>
      <c r="O82" s="92">
        <f>SUMIF(V職域接種!$C:$C, 'Conv-vaccine'!$E82, V職域接種!F:F)</f>
        <v>0</v>
      </c>
      <c r="P82" s="92">
        <f>SUMIF(V職域接種!$C:$C, 'Conv-vaccine'!$E82, V職域接種!G:G)</f>
        <v>0</v>
      </c>
      <c r="Q82" s="92">
        <f>_xlfn.MAXIFS(V重複!F:F, V重複!$C:$C, 'Conv-vaccine'!$E82)</f>
        <v>0</v>
      </c>
      <c r="R82" s="92">
        <f>_xlfn.MAXIFS(V重複!G:G, V重複!$C:$C, 'Conv-vaccine'!$E82)</f>
        <v>0</v>
      </c>
      <c r="S82" s="107">
        <f>SUMIF('V3回目-接種日別'!$A:$A, 'Conv-vaccine'!$E82, 'V3回目-接種日別'!C:C)</f>
        <v>0</v>
      </c>
    </row>
    <row r="83" spans="1:19" ht="17.7">
      <c r="A83" s="49">
        <v>44323</v>
      </c>
      <c r="B83" s="110">
        <f>IF(COUNTIF($A$7:$A83, $A83)&gt;1, 0, IF($E83="","",G83+H83+K83+L83+O83-Q83))</f>
        <v>0</v>
      </c>
      <c r="C83" s="110">
        <f>IF(COUNTIF($A$7:$A83, $A83)&gt;1, 0, IF($E83="", "", I83+J83+M83+N83+P83-R83))</f>
        <v>0</v>
      </c>
      <c r="D83" s="110">
        <f>IF(COUNTIF($A$7:$A83, $A83)&gt;1, 0, S83)</f>
        <v>0</v>
      </c>
      <c r="E83" s="111">
        <v>44323</v>
      </c>
      <c r="F83" s="91" t="str">
        <f>IFERROR(VLOOKUP($E83, V医療従事者等!$A:$J, $F$4, FALSE), TEXT(E83, "aaa"))</f>
        <v>(金)</v>
      </c>
      <c r="G83" s="91">
        <f>IFERROR(VLOOKUP($E83, V医療従事者等!$A:$J, $G$4, FALSE), 0)</f>
        <v>97165</v>
      </c>
      <c r="H83" s="91">
        <f>IFERROR(VLOOKUP($E83, V医療従事者等!$A:$J, $H$4, FALSE), 0)</f>
        <v>0</v>
      </c>
      <c r="I83" s="91">
        <f>IFERROR(VLOOKUP($E83, V医療従事者等!$A:$J, $I$4, FALSE), 0)</f>
        <v>43179</v>
      </c>
      <c r="J83" s="91">
        <f>IFERROR(VLOOKUP($E83, V医療従事者等!$A:$J, $J$4, FALSE), 0)</f>
        <v>0</v>
      </c>
      <c r="K83" s="92">
        <f>IFERROR(VLOOKUP($E83, V一般接種!$A:$G, K$4, FALSE), 0)</f>
        <v>49979</v>
      </c>
      <c r="L83" s="92">
        <f>IFERROR(VLOOKUP($E83, V一般接種!$A:$G, L$4, FALSE), 0)</f>
        <v>0</v>
      </c>
      <c r="M83" s="92">
        <f>IFERROR(VLOOKUP($E83, V一般接種!$A:$G, M$4, FALSE), 0)</f>
        <v>0</v>
      </c>
      <c r="N83" s="93">
        <f>IFERROR(VLOOKUP($E83, V一般接種!$A:$G, N$4, FALSE), 0)</f>
        <v>11495</v>
      </c>
      <c r="O83" s="92">
        <f>SUMIF(V職域接種!$C:$C, 'Conv-vaccine'!$E83, V職域接種!F:F)</f>
        <v>0</v>
      </c>
      <c r="P83" s="92">
        <f>SUMIF(V職域接種!$C:$C, 'Conv-vaccine'!$E83, V職域接種!G:G)</f>
        <v>0</v>
      </c>
      <c r="Q83" s="92">
        <f>_xlfn.MAXIFS(V重複!F:F, V重複!$C:$C, 'Conv-vaccine'!$E83)</f>
        <v>0</v>
      </c>
      <c r="R83" s="92">
        <f>_xlfn.MAXIFS(V重複!G:G, V重複!$C:$C, 'Conv-vaccine'!$E83)</f>
        <v>0</v>
      </c>
      <c r="S83" s="107">
        <f>SUMIF('V3回目-接種日別'!$A:$A, 'Conv-vaccine'!$E83, 'V3回目-接種日別'!C:C)</f>
        <v>0</v>
      </c>
    </row>
    <row r="84" spans="1:19" ht="17.7">
      <c r="A84" s="49">
        <v>44323</v>
      </c>
      <c r="B84" s="110">
        <f>IF(COUNTIF($A$7:$A84, $A84)&gt;1, 0, IF($E84="","",G84+H84+K84+L84+O84-Q84))</f>
        <v>0</v>
      </c>
      <c r="C84" s="110">
        <f>IF(COUNTIF($A$7:$A84, $A84)&gt;1, 0, IF($E84="", "", I84+J84+M84+N84+P84-R84))</f>
        <v>0</v>
      </c>
      <c r="D84" s="110">
        <f>IF(COUNTIF($A$7:$A84, $A84)&gt;1, 0, S84)</f>
        <v>0</v>
      </c>
      <c r="E84" s="111">
        <v>44323</v>
      </c>
      <c r="F84" s="91" t="str">
        <f>IFERROR(VLOOKUP($E84, V医療従事者等!$A:$J, $F$4, FALSE), TEXT(E84, "aaa"))</f>
        <v>(金)</v>
      </c>
      <c r="G84" s="91">
        <f>IFERROR(VLOOKUP($E84, V医療従事者等!$A:$J, $G$4, FALSE), 0)</f>
        <v>97165</v>
      </c>
      <c r="H84" s="91">
        <f>IFERROR(VLOOKUP($E84, V医療従事者等!$A:$J, $H$4, FALSE), 0)</f>
        <v>0</v>
      </c>
      <c r="I84" s="91">
        <f>IFERROR(VLOOKUP($E84, V医療従事者等!$A:$J, $I$4, FALSE), 0)</f>
        <v>43179</v>
      </c>
      <c r="J84" s="91">
        <f>IFERROR(VLOOKUP($E84, V医療従事者等!$A:$J, $J$4, FALSE), 0)</f>
        <v>0</v>
      </c>
      <c r="K84" s="92">
        <f>IFERROR(VLOOKUP($E84, V一般接種!$A:$G, K$4, FALSE), 0)</f>
        <v>49979</v>
      </c>
      <c r="L84" s="92">
        <f>IFERROR(VLOOKUP($E84, V一般接種!$A:$G, L$4, FALSE), 0)</f>
        <v>0</v>
      </c>
      <c r="M84" s="92">
        <f>IFERROR(VLOOKUP($E84, V一般接種!$A:$G, M$4, FALSE), 0)</f>
        <v>0</v>
      </c>
      <c r="N84" s="93">
        <f>IFERROR(VLOOKUP($E84, V一般接種!$A:$G, N$4, FALSE), 0)</f>
        <v>11495</v>
      </c>
      <c r="O84" s="92">
        <f>SUMIF(V職域接種!$C:$C, 'Conv-vaccine'!$E84, V職域接種!F:F)</f>
        <v>0</v>
      </c>
      <c r="P84" s="92">
        <f>SUMIF(V職域接種!$C:$C, 'Conv-vaccine'!$E84, V職域接種!G:G)</f>
        <v>0</v>
      </c>
      <c r="Q84" s="92">
        <f>_xlfn.MAXIFS(V重複!F:F, V重複!$C:$C, 'Conv-vaccine'!$E84)</f>
        <v>0</v>
      </c>
      <c r="R84" s="92">
        <f>_xlfn.MAXIFS(V重複!G:G, V重複!$C:$C, 'Conv-vaccine'!$E84)</f>
        <v>0</v>
      </c>
      <c r="S84" s="107">
        <f>SUMIF('V3回目-接種日別'!$A:$A, 'Conv-vaccine'!$E84, 'V3回目-接種日別'!C:C)</f>
        <v>0</v>
      </c>
    </row>
    <row r="85" spans="1:19" ht="17.7">
      <c r="A85" s="49">
        <v>44324</v>
      </c>
      <c r="B85" s="110">
        <f>IF(COUNTIF($A$7:$A85, $A85)&gt;1, 0, IF($E85="","",G85+H85+K85+L85+O85-Q85))</f>
        <v>62536</v>
      </c>
      <c r="C85" s="110">
        <f>IF(COUNTIF($A$7:$A85, $A85)&gt;1, 0, IF($E85="", "", I85+J85+M85+N85+P85-R85))</f>
        <v>7563</v>
      </c>
      <c r="D85" s="110">
        <f>IF(COUNTIF($A$7:$A85, $A85)&gt;1, 0, S85)</f>
        <v>0</v>
      </c>
      <c r="E85" s="111">
        <v>44324</v>
      </c>
      <c r="F85" s="91" t="str">
        <f>IFERROR(VLOOKUP($E85, V医療従事者等!$A:$J, $F$4, FALSE), TEXT(E85, "aaa"))</f>
        <v>土</v>
      </c>
      <c r="G85" s="91">
        <f>IFERROR(VLOOKUP($E85, V医療従事者等!$A:$J, $G$4, FALSE), 0)</f>
        <v>0</v>
      </c>
      <c r="H85" s="91">
        <f>IFERROR(VLOOKUP($E85, V医療従事者等!$A:$J, $H$4, FALSE), 0)</f>
        <v>0</v>
      </c>
      <c r="I85" s="91">
        <f>IFERROR(VLOOKUP($E85, V医療従事者等!$A:$J, $I$4, FALSE), 0)</f>
        <v>0</v>
      </c>
      <c r="J85" s="91">
        <f>IFERROR(VLOOKUP($E85, V医療従事者等!$A:$J, $J$4, FALSE), 0)</f>
        <v>0</v>
      </c>
      <c r="K85" s="92">
        <f>IFERROR(VLOOKUP($E85, V一般接種!$A:$G, K$4, FALSE), 0)</f>
        <v>62536</v>
      </c>
      <c r="L85" s="92">
        <f>IFERROR(VLOOKUP($E85, V一般接種!$A:$G, L$4, FALSE), 0)</f>
        <v>0</v>
      </c>
      <c r="M85" s="92">
        <f>IFERROR(VLOOKUP($E85, V一般接種!$A:$G, M$4, FALSE), 0)</f>
        <v>0</v>
      </c>
      <c r="N85" s="93">
        <f>IFERROR(VLOOKUP($E85, V一般接種!$A:$G, N$4, FALSE), 0)</f>
        <v>7563</v>
      </c>
      <c r="O85" s="92">
        <f>SUMIF(V職域接種!$C:$C, 'Conv-vaccine'!$E85, V職域接種!F:F)</f>
        <v>0</v>
      </c>
      <c r="P85" s="92">
        <f>SUMIF(V職域接種!$C:$C, 'Conv-vaccine'!$E85, V職域接種!G:G)</f>
        <v>0</v>
      </c>
      <c r="Q85" s="92">
        <f>_xlfn.MAXIFS(V重複!F:F, V重複!$C:$C, 'Conv-vaccine'!$E85)</f>
        <v>0</v>
      </c>
      <c r="R85" s="92">
        <f>_xlfn.MAXIFS(V重複!G:G, V重複!$C:$C, 'Conv-vaccine'!$E85)</f>
        <v>0</v>
      </c>
      <c r="S85" s="107">
        <f>SUMIF('V3回目-接種日別'!$A:$A, 'Conv-vaccine'!$E85, 'V3回目-接種日別'!C:C)</f>
        <v>0</v>
      </c>
    </row>
    <row r="86" spans="1:19" ht="17.7">
      <c r="A86" s="49">
        <v>44324</v>
      </c>
      <c r="B86" s="110">
        <f>IF(COUNTIF($A$7:$A86, $A86)&gt;1, 0, IF($E86="","",G86+H86+K86+L86+O86-Q86))</f>
        <v>0</v>
      </c>
      <c r="C86" s="110">
        <f>IF(COUNTIF($A$7:$A86, $A86)&gt;1, 0, IF($E86="", "", I86+J86+M86+N86+P86-R86))</f>
        <v>0</v>
      </c>
      <c r="D86" s="110">
        <f>IF(COUNTIF($A$7:$A86, $A86)&gt;1, 0, S86)</f>
        <v>0</v>
      </c>
      <c r="E86" s="111">
        <v>44324</v>
      </c>
      <c r="F86" s="91" t="str">
        <f>IFERROR(VLOOKUP($E86, V医療従事者等!$A:$J, $F$4, FALSE), TEXT(E86, "aaa"))</f>
        <v>土</v>
      </c>
      <c r="G86" s="91">
        <f>IFERROR(VLOOKUP($E86, V医療従事者等!$A:$J, $G$4, FALSE), 0)</f>
        <v>0</v>
      </c>
      <c r="H86" s="91">
        <f>IFERROR(VLOOKUP($E86, V医療従事者等!$A:$J, $H$4, FALSE), 0)</f>
        <v>0</v>
      </c>
      <c r="I86" s="91">
        <f>IFERROR(VLOOKUP($E86, V医療従事者等!$A:$J, $I$4, FALSE), 0)</f>
        <v>0</v>
      </c>
      <c r="J86" s="91">
        <f>IFERROR(VLOOKUP($E86, V医療従事者等!$A:$J, $J$4, FALSE), 0)</f>
        <v>0</v>
      </c>
      <c r="K86" s="92">
        <f>IFERROR(VLOOKUP($E86, V一般接種!$A:$G, K$4, FALSE), 0)</f>
        <v>62536</v>
      </c>
      <c r="L86" s="92">
        <f>IFERROR(VLOOKUP($E86, V一般接種!$A:$G, L$4, FALSE), 0)</f>
        <v>0</v>
      </c>
      <c r="M86" s="92">
        <f>IFERROR(VLOOKUP($E86, V一般接種!$A:$G, M$4, FALSE), 0)</f>
        <v>0</v>
      </c>
      <c r="N86" s="93">
        <f>IFERROR(VLOOKUP($E86, V一般接種!$A:$G, N$4, FALSE), 0)</f>
        <v>7563</v>
      </c>
      <c r="O86" s="92">
        <f>SUMIF(V職域接種!$C:$C, 'Conv-vaccine'!$E86, V職域接種!F:F)</f>
        <v>0</v>
      </c>
      <c r="P86" s="92">
        <f>SUMIF(V職域接種!$C:$C, 'Conv-vaccine'!$E86, V職域接種!G:G)</f>
        <v>0</v>
      </c>
      <c r="Q86" s="92">
        <f>_xlfn.MAXIFS(V重複!F:F, V重複!$C:$C, 'Conv-vaccine'!$E86)</f>
        <v>0</v>
      </c>
      <c r="R86" s="92">
        <f>_xlfn.MAXIFS(V重複!G:G, V重複!$C:$C, 'Conv-vaccine'!$E86)</f>
        <v>0</v>
      </c>
      <c r="S86" s="107">
        <f>SUMIF('V3回目-接種日別'!$A:$A, 'Conv-vaccine'!$E86, 'V3回目-接種日別'!C:C)</f>
        <v>0</v>
      </c>
    </row>
    <row r="87" spans="1:19" ht="17.7">
      <c r="A87" s="49">
        <v>44324</v>
      </c>
      <c r="B87" s="110">
        <f>IF(COUNTIF($A$7:$A87, $A87)&gt;1, 0, IF($E87="","",G87+H87+K87+L87+O87-Q87))</f>
        <v>0</v>
      </c>
      <c r="C87" s="110">
        <f>IF(COUNTIF($A$7:$A87, $A87)&gt;1, 0, IF($E87="", "", I87+J87+M87+N87+P87-R87))</f>
        <v>0</v>
      </c>
      <c r="D87" s="110">
        <f>IF(COUNTIF($A$7:$A87, $A87)&gt;1, 0, S87)</f>
        <v>0</v>
      </c>
      <c r="E87" s="111">
        <v>44324</v>
      </c>
      <c r="F87" s="91" t="str">
        <f>IFERROR(VLOOKUP($E87, V医療従事者等!$A:$J, $F$4, FALSE), TEXT(E87, "aaa"))</f>
        <v>土</v>
      </c>
      <c r="G87" s="91">
        <f>IFERROR(VLOOKUP($E87, V医療従事者等!$A:$J, $G$4, FALSE), 0)</f>
        <v>0</v>
      </c>
      <c r="H87" s="91">
        <f>IFERROR(VLOOKUP($E87, V医療従事者等!$A:$J, $H$4, FALSE), 0)</f>
        <v>0</v>
      </c>
      <c r="I87" s="91">
        <f>IFERROR(VLOOKUP($E87, V医療従事者等!$A:$J, $I$4, FALSE), 0)</f>
        <v>0</v>
      </c>
      <c r="J87" s="91">
        <f>IFERROR(VLOOKUP($E87, V医療従事者等!$A:$J, $J$4, FALSE), 0)</f>
        <v>0</v>
      </c>
      <c r="K87" s="92">
        <f>IFERROR(VLOOKUP($E87, V一般接種!$A:$G, K$4, FALSE), 0)</f>
        <v>62536</v>
      </c>
      <c r="L87" s="92">
        <f>IFERROR(VLOOKUP($E87, V一般接種!$A:$G, L$4, FALSE), 0)</f>
        <v>0</v>
      </c>
      <c r="M87" s="92">
        <f>IFERROR(VLOOKUP($E87, V一般接種!$A:$G, M$4, FALSE), 0)</f>
        <v>0</v>
      </c>
      <c r="N87" s="93">
        <f>IFERROR(VLOOKUP($E87, V一般接種!$A:$G, N$4, FALSE), 0)</f>
        <v>7563</v>
      </c>
      <c r="O87" s="92">
        <f>SUMIF(V職域接種!$C:$C, 'Conv-vaccine'!$E87, V職域接種!F:F)</f>
        <v>0</v>
      </c>
      <c r="P87" s="92">
        <f>SUMIF(V職域接種!$C:$C, 'Conv-vaccine'!$E87, V職域接種!G:G)</f>
        <v>0</v>
      </c>
      <c r="Q87" s="92">
        <f>_xlfn.MAXIFS(V重複!F:F, V重複!$C:$C, 'Conv-vaccine'!$E87)</f>
        <v>0</v>
      </c>
      <c r="R87" s="92">
        <f>_xlfn.MAXIFS(V重複!G:G, V重複!$C:$C, 'Conv-vaccine'!$E87)</f>
        <v>0</v>
      </c>
      <c r="S87" s="107">
        <f>SUMIF('V3回目-接種日別'!$A:$A, 'Conv-vaccine'!$E87, 'V3回目-接種日別'!C:C)</f>
        <v>0</v>
      </c>
    </row>
    <row r="88" spans="1:19" ht="17.7">
      <c r="A88" s="49">
        <v>44325</v>
      </c>
      <c r="B88" s="110">
        <f>IF(COUNTIF($A$7:$A88, $A88)&gt;1, 0, IF($E88="","",G88+H88+K88+L88+O88-Q88))</f>
        <v>75847</v>
      </c>
      <c r="C88" s="110">
        <f>IF(COUNTIF($A$7:$A88, $A88)&gt;1, 0, IF($E88="", "", I88+J88+M88+N88+P88-R88))</f>
        <v>8158</v>
      </c>
      <c r="D88" s="110">
        <f>IF(COUNTIF($A$7:$A88, $A88)&gt;1, 0, S88)</f>
        <v>0</v>
      </c>
      <c r="E88" s="111">
        <v>44325</v>
      </c>
      <c r="F88" s="91" t="str">
        <f>IFERROR(VLOOKUP($E88, V医療従事者等!$A:$J, $F$4, FALSE), TEXT(E88, "aaa"))</f>
        <v>日</v>
      </c>
      <c r="G88" s="91">
        <f>IFERROR(VLOOKUP($E88, V医療従事者等!$A:$J, $G$4, FALSE), 0)</f>
        <v>0</v>
      </c>
      <c r="H88" s="91">
        <f>IFERROR(VLOOKUP($E88, V医療従事者等!$A:$J, $H$4, FALSE), 0)</f>
        <v>0</v>
      </c>
      <c r="I88" s="91">
        <f>IFERROR(VLOOKUP($E88, V医療従事者等!$A:$J, $I$4, FALSE), 0)</f>
        <v>0</v>
      </c>
      <c r="J88" s="91">
        <f>IFERROR(VLOOKUP($E88, V医療従事者等!$A:$J, $J$4, FALSE), 0)</f>
        <v>0</v>
      </c>
      <c r="K88" s="92">
        <f>IFERROR(VLOOKUP($E88, V一般接種!$A:$G, K$4, FALSE), 0)</f>
        <v>75847</v>
      </c>
      <c r="L88" s="92">
        <f>IFERROR(VLOOKUP($E88, V一般接種!$A:$G, L$4, FALSE), 0)</f>
        <v>0</v>
      </c>
      <c r="M88" s="92">
        <f>IFERROR(VLOOKUP($E88, V一般接種!$A:$G, M$4, FALSE), 0)</f>
        <v>0</v>
      </c>
      <c r="N88" s="93">
        <f>IFERROR(VLOOKUP($E88, V一般接種!$A:$G, N$4, FALSE), 0)</f>
        <v>8158</v>
      </c>
      <c r="O88" s="92">
        <f>SUMIF(V職域接種!$C:$C, 'Conv-vaccine'!$E88, V職域接種!F:F)</f>
        <v>0</v>
      </c>
      <c r="P88" s="92">
        <f>SUMIF(V職域接種!$C:$C, 'Conv-vaccine'!$E88, V職域接種!G:G)</f>
        <v>0</v>
      </c>
      <c r="Q88" s="92">
        <f>_xlfn.MAXIFS(V重複!F:F, V重複!$C:$C, 'Conv-vaccine'!$E88)</f>
        <v>0</v>
      </c>
      <c r="R88" s="92">
        <f>_xlfn.MAXIFS(V重複!G:G, V重複!$C:$C, 'Conv-vaccine'!$E88)</f>
        <v>0</v>
      </c>
      <c r="S88" s="107">
        <f>SUMIF('V3回目-接種日別'!$A:$A, 'Conv-vaccine'!$E88, 'V3回目-接種日別'!C:C)</f>
        <v>0</v>
      </c>
    </row>
    <row r="89" spans="1:19" ht="17.7">
      <c r="A89" s="49">
        <v>44325</v>
      </c>
      <c r="B89" s="110">
        <f>IF(COUNTIF($A$7:$A89, $A89)&gt;1, 0, IF($E89="","",G89+H89+K89+L89+O89-Q89))</f>
        <v>0</v>
      </c>
      <c r="C89" s="110">
        <f>IF(COUNTIF($A$7:$A89, $A89)&gt;1, 0, IF($E89="", "", I89+J89+M89+N89+P89-R89))</f>
        <v>0</v>
      </c>
      <c r="D89" s="110">
        <f>IF(COUNTIF($A$7:$A89, $A89)&gt;1, 0, S89)</f>
        <v>0</v>
      </c>
      <c r="E89" s="111">
        <v>44325</v>
      </c>
      <c r="F89" s="91" t="str">
        <f>IFERROR(VLOOKUP($E89, V医療従事者等!$A:$J, $F$4, FALSE), TEXT(E89, "aaa"))</f>
        <v>日</v>
      </c>
      <c r="G89" s="91">
        <f>IFERROR(VLOOKUP($E89, V医療従事者等!$A:$J, $G$4, FALSE), 0)</f>
        <v>0</v>
      </c>
      <c r="H89" s="91">
        <f>IFERROR(VLOOKUP($E89, V医療従事者等!$A:$J, $H$4, FALSE), 0)</f>
        <v>0</v>
      </c>
      <c r="I89" s="91">
        <f>IFERROR(VLOOKUP($E89, V医療従事者等!$A:$J, $I$4, FALSE), 0)</f>
        <v>0</v>
      </c>
      <c r="J89" s="91">
        <f>IFERROR(VLOOKUP($E89, V医療従事者等!$A:$J, $J$4, FALSE), 0)</f>
        <v>0</v>
      </c>
      <c r="K89" s="92">
        <f>IFERROR(VLOOKUP($E89, V一般接種!$A:$G, K$4, FALSE), 0)</f>
        <v>75847</v>
      </c>
      <c r="L89" s="92">
        <f>IFERROR(VLOOKUP($E89, V一般接種!$A:$G, L$4, FALSE), 0)</f>
        <v>0</v>
      </c>
      <c r="M89" s="92">
        <f>IFERROR(VLOOKUP($E89, V一般接種!$A:$G, M$4, FALSE), 0)</f>
        <v>0</v>
      </c>
      <c r="N89" s="93">
        <f>IFERROR(VLOOKUP($E89, V一般接種!$A:$G, N$4, FALSE), 0)</f>
        <v>8158</v>
      </c>
      <c r="O89" s="92">
        <f>SUMIF(V職域接種!$C:$C, 'Conv-vaccine'!$E89, V職域接種!F:F)</f>
        <v>0</v>
      </c>
      <c r="P89" s="92">
        <f>SUMIF(V職域接種!$C:$C, 'Conv-vaccine'!$E89, V職域接種!G:G)</f>
        <v>0</v>
      </c>
      <c r="Q89" s="92">
        <f>_xlfn.MAXIFS(V重複!F:F, V重複!$C:$C, 'Conv-vaccine'!$E89)</f>
        <v>0</v>
      </c>
      <c r="R89" s="92">
        <f>_xlfn.MAXIFS(V重複!G:G, V重複!$C:$C, 'Conv-vaccine'!$E89)</f>
        <v>0</v>
      </c>
      <c r="S89" s="107">
        <f>SUMIF('V3回目-接種日別'!$A:$A, 'Conv-vaccine'!$E89, 'V3回目-接種日別'!C:C)</f>
        <v>0</v>
      </c>
    </row>
    <row r="90" spans="1:19" ht="17.7">
      <c r="A90" s="49">
        <v>44325</v>
      </c>
      <c r="B90" s="110">
        <f>IF(COUNTIF($A$7:$A90, $A90)&gt;1, 0, IF($E90="","",G90+H90+K90+L90+O90-Q90))</f>
        <v>0</v>
      </c>
      <c r="C90" s="110">
        <f>IF(COUNTIF($A$7:$A90, $A90)&gt;1, 0, IF($E90="", "", I90+J90+M90+N90+P90-R90))</f>
        <v>0</v>
      </c>
      <c r="D90" s="110">
        <f>IF(COUNTIF($A$7:$A90, $A90)&gt;1, 0, S90)</f>
        <v>0</v>
      </c>
      <c r="E90" s="111">
        <v>44325</v>
      </c>
      <c r="F90" s="91" t="str">
        <f>IFERROR(VLOOKUP($E90, V医療従事者等!$A:$J, $F$4, FALSE), TEXT(E90, "aaa"))</f>
        <v>日</v>
      </c>
      <c r="G90" s="91">
        <f>IFERROR(VLOOKUP($E90, V医療従事者等!$A:$J, $G$4, FALSE), 0)</f>
        <v>0</v>
      </c>
      <c r="H90" s="91">
        <f>IFERROR(VLOOKUP($E90, V医療従事者等!$A:$J, $H$4, FALSE), 0)</f>
        <v>0</v>
      </c>
      <c r="I90" s="91">
        <f>IFERROR(VLOOKUP($E90, V医療従事者等!$A:$J, $I$4, FALSE), 0)</f>
        <v>0</v>
      </c>
      <c r="J90" s="91">
        <f>IFERROR(VLOOKUP($E90, V医療従事者等!$A:$J, $J$4, FALSE), 0)</f>
        <v>0</v>
      </c>
      <c r="K90" s="92">
        <f>IFERROR(VLOOKUP($E90, V一般接種!$A:$G, K$4, FALSE), 0)</f>
        <v>75847</v>
      </c>
      <c r="L90" s="92">
        <f>IFERROR(VLOOKUP($E90, V一般接種!$A:$G, L$4, FALSE), 0)</f>
        <v>0</v>
      </c>
      <c r="M90" s="92">
        <f>IFERROR(VLOOKUP($E90, V一般接種!$A:$G, M$4, FALSE), 0)</f>
        <v>0</v>
      </c>
      <c r="N90" s="93">
        <f>IFERROR(VLOOKUP($E90, V一般接種!$A:$G, N$4, FALSE), 0)</f>
        <v>8158</v>
      </c>
      <c r="O90" s="92">
        <f>SUMIF(V職域接種!$C:$C, 'Conv-vaccine'!$E90, V職域接種!F:F)</f>
        <v>0</v>
      </c>
      <c r="P90" s="92">
        <f>SUMIF(V職域接種!$C:$C, 'Conv-vaccine'!$E90, V職域接種!G:G)</f>
        <v>0</v>
      </c>
      <c r="Q90" s="92">
        <f>_xlfn.MAXIFS(V重複!F:F, V重複!$C:$C, 'Conv-vaccine'!$E90)</f>
        <v>0</v>
      </c>
      <c r="R90" s="92">
        <f>_xlfn.MAXIFS(V重複!G:G, V重複!$C:$C, 'Conv-vaccine'!$E90)</f>
        <v>0</v>
      </c>
      <c r="S90" s="107">
        <f>SUMIF('V3回目-接種日別'!$A:$A, 'Conv-vaccine'!$E90, 'V3回目-接種日別'!C:C)</f>
        <v>0</v>
      </c>
    </row>
    <row r="91" spans="1:19" ht="17.7">
      <c r="A91" s="49">
        <v>44326</v>
      </c>
      <c r="B91" s="110">
        <f>IF(COUNTIF($A$7:$A91, $A91)&gt;1, 0, IF($E91="","",G91+H91+K91+L91+O91-Q91))</f>
        <v>260661</v>
      </c>
      <c r="C91" s="110">
        <f>IF(COUNTIF($A$7:$A91, $A91)&gt;1, 0, IF($E91="", "", I91+J91+M91+N91+P91-R91))</f>
        <v>96334</v>
      </c>
      <c r="D91" s="110">
        <f>IF(COUNTIF($A$7:$A91, $A91)&gt;1, 0, S91)</f>
        <v>0</v>
      </c>
      <c r="E91" s="111">
        <v>44326</v>
      </c>
      <c r="F91" s="91" t="str">
        <f>IFERROR(VLOOKUP($E91, V医療従事者等!$A:$J, $F$4, FALSE), TEXT(E91, "aaa"))</f>
        <v>(月)</v>
      </c>
      <c r="G91" s="91">
        <f>IFERROR(VLOOKUP($E91, V医療従事者等!$A:$J, $G$4, FALSE), 0)</f>
        <v>155255</v>
      </c>
      <c r="H91" s="91">
        <f>IFERROR(VLOOKUP($E91, V医療従事者等!$A:$J, $H$4, FALSE), 0)</f>
        <v>0</v>
      </c>
      <c r="I91" s="91">
        <f>IFERROR(VLOOKUP($E91, V医療従事者等!$A:$J, $I$4, FALSE), 0)</f>
        <v>68249</v>
      </c>
      <c r="J91" s="91">
        <f>IFERROR(VLOOKUP($E91, V医療従事者等!$A:$J, $J$4, FALSE), 0)</f>
        <v>0</v>
      </c>
      <c r="K91" s="92">
        <f>IFERROR(VLOOKUP($E91, V一般接種!$A:$G, K$4, FALSE), 0)</f>
        <v>105406</v>
      </c>
      <c r="L91" s="92">
        <f>IFERROR(VLOOKUP($E91, V一般接種!$A:$G, L$4, FALSE), 0)</f>
        <v>0</v>
      </c>
      <c r="M91" s="92">
        <f>IFERROR(VLOOKUP($E91, V一般接種!$A:$G, M$4, FALSE), 0)</f>
        <v>0</v>
      </c>
      <c r="N91" s="93">
        <f>IFERROR(VLOOKUP($E91, V一般接種!$A:$G, N$4, FALSE), 0)</f>
        <v>28085</v>
      </c>
      <c r="O91" s="92">
        <f>SUMIF(V職域接種!$C:$C, 'Conv-vaccine'!$E91, V職域接種!F:F)</f>
        <v>0</v>
      </c>
      <c r="P91" s="92">
        <f>SUMIF(V職域接種!$C:$C, 'Conv-vaccine'!$E91, V職域接種!G:G)</f>
        <v>0</v>
      </c>
      <c r="Q91" s="92">
        <f>_xlfn.MAXIFS(V重複!F:F, V重複!$C:$C, 'Conv-vaccine'!$E91)</f>
        <v>0</v>
      </c>
      <c r="R91" s="92">
        <f>_xlfn.MAXIFS(V重複!G:G, V重複!$C:$C, 'Conv-vaccine'!$E91)</f>
        <v>0</v>
      </c>
      <c r="S91" s="107">
        <f>SUMIF('V3回目-接種日別'!$A:$A, 'Conv-vaccine'!$E91, 'V3回目-接種日別'!C:C)</f>
        <v>0</v>
      </c>
    </row>
    <row r="92" spans="1:19" ht="17.7">
      <c r="A92" s="49">
        <v>44326</v>
      </c>
      <c r="B92" s="110">
        <f>IF(COUNTIF($A$7:$A92, $A92)&gt;1, 0, IF($E92="","",G92+H92+K92+L92+O92-Q92))</f>
        <v>0</v>
      </c>
      <c r="C92" s="110">
        <f>IF(COUNTIF($A$7:$A92, $A92)&gt;1, 0, IF($E92="", "", I92+J92+M92+N92+P92-R92))</f>
        <v>0</v>
      </c>
      <c r="D92" s="110">
        <f>IF(COUNTIF($A$7:$A92, $A92)&gt;1, 0, S92)</f>
        <v>0</v>
      </c>
      <c r="E92" s="111">
        <v>44326</v>
      </c>
      <c r="F92" s="91" t="str">
        <f>IFERROR(VLOOKUP($E92, V医療従事者等!$A:$J, $F$4, FALSE), TEXT(E92, "aaa"))</f>
        <v>(月)</v>
      </c>
      <c r="G92" s="91">
        <f>IFERROR(VLOOKUP($E92, V医療従事者等!$A:$J, $G$4, FALSE), 0)</f>
        <v>155255</v>
      </c>
      <c r="H92" s="91">
        <f>IFERROR(VLOOKUP($E92, V医療従事者等!$A:$J, $H$4, FALSE), 0)</f>
        <v>0</v>
      </c>
      <c r="I92" s="91">
        <f>IFERROR(VLOOKUP($E92, V医療従事者等!$A:$J, $I$4, FALSE), 0)</f>
        <v>68249</v>
      </c>
      <c r="J92" s="91">
        <f>IFERROR(VLOOKUP($E92, V医療従事者等!$A:$J, $J$4, FALSE), 0)</f>
        <v>0</v>
      </c>
      <c r="K92" s="92">
        <f>IFERROR(VLOOKUP($E92, V一般接種!$A:$G, K$4, FALSE), 0)</f>
        <v>105406</v>
      </c>
      <c r="L92" s="92">
        <f>IFERROR(VLOOKUP($E92, V一般接種!$A:$G, L$4, FALSE), 0)</f>
        <v>0</v>
      </c>
      <c r="M92" s="92">
        <f>IFERROR(VLOOKUP($E92, V一般接種!$A:$G, M$4, FALSE), 0)</f>
        <v>0</v>
      </c>
      <c r="N92" s="93">
        <f>IFERROR(VLOOKUP($E92, V一般接種!$A:$G, N$4, FALSE), 0)</f>
        <v>28085</v>
      </c>
      <c r="O92" s="92">
        <f>SUMIF(V職域接種!$C:$C, 'Conv-vaccine'!$E92, V職域接種!F:F)</f>
        <v>0</v>
      </c>
      <c r="P92" s="92">
        <f>SUMIF(V職域接種!$C:$C, 'Conv-vaccine'!$E92, V職域接種!G:G)</f>
        <v>0</v>
      </c>
      <c r="Q92" s="92">
        <f>_xlfn.MAXIFS(V重複!F:F, V重複!$C:$C, 'Conv-vaccine'!$E92)</f>
        <v>0</v>
      </c>
      <c r="R92" s="92">
        <f>_xlfn.MAXIFS(V重複!G:G, V重複!$C:$C, 'Conv-vaccine'!$E92)</f>
        <v>0</v>
      </c>
      <c r="S92" s="107">
        <f>SUMIF('V3回目-接種日別'!$A:$A, 'Conv-vaccine'!$E92, 'V3回目-接種日別'!C:C)</f>
        <v>0</v>
      </c>
    </row>
    <row r="93" spans="1:19" ht="17.7">
      <c r="A93" s="49">
        <v>44326</v>
      </c>
      <c r="B93" s="110">
        <f>IF(COUNTIF($A$7:$A93, $A93)&gt;1, 0, IF($E93="","",G93+H93+K93+L93+O93-Q93))</f>
        <v>0</v>
      </c>
      <c r="C93" s="110">
        <f>IF(COUNTIF($A$7:$A93, $A93)&gt;1, 0, IF($E93="", "", I93+J93+M93+N93+P93-R93))</f>
        <v>0</v>
      </c>
      <c r="D93" s="110">
        <f>IF(COUNTIF($A$7:$A93, $A93)&gt;1, 0, S93)</f>
        <v>0</v>
      </c>
      <c r="E93" s="111">
        <v>44326</v>
      </c>
      <c r="F93" s="91" t="str">
        <f>IFERROR(VLOOKUP($E93, V医療従事者等!$A:$J, $F$4, FALSE), TEXT(E93, "aaa"))</f>
        <v>(月)</v>
      </c>
      <c r="G93" s="91">
        <f>IFERROR(VLOOKUP($E93, V医療従事者等!$A:$J, $G$4, FALSE), 0)</f>
        <v>155255</v>
      </c>
      <c r="H93" s="91">
        <f>IFERROR(VLOOKUP($E93, V医療従事者等!$A:$J, $H$4, FALSE), 0)</f>
        <v>0</v>
      </c>
      <c r="I93" s="91">
        <f>IFERROR(VLOOKUP($E93, V医療従事者等!$A:$J, $I$4, FALSE), 0)</f>
        <v>68249</v>
      </c>
      <c r="J93" s="91">
        <f>IFERROR(VLOOKUP($E93, V医療従事者等!$A:$J, $J$4, FALSE), 0)</f>
        <v>0</v>
      </c>
      <c r="K93" s="92">
        <f>IFERROR(VLOOKUP($E93, V一般接種!$A:$G, K$4, FALSE), 0)</f>
        <v>105406</v>
      </c>
      <c r="L93" s="92">
        <f>IFERROR(VLOOKUP($E93, V一般接種!$A:$G, L$4, FALSE), 0)</f>
        <v>0</v>
      </c>
      <c r="M93" s="92">
        <f>IFERROR(VLOOKUP($E93, V一般接種!$A:$G, M$4, FALSE), 0)</f>
        <v>0</v>
      </c>
      <c r="N93" s="93">
        <f>IFERROR(VLOOKUP($E93, V一般接種!$A:$G, N$4, FALSE), 0)</f>
        <v>28085</v>
      </c>
      <c r="O93" s="92">
        <f>SUMIF(V職域接種!$C:$C, 'Conv-vaccine'!$E93, V職域接種!F:F)</f>
        <v>0</v>
      </c>
      <c r="P93" s="92">
        <f>SUMIF(V職域接種!$C:$C, 'Conv-vaccine'!$E93, V職域接種!G:G)</f>
        <v>0</v>
      </c>
      <c r="Q93" s="92">
        <f>_xlfn.MAXIFS(V重複!F:F, V重複!$C:$C, 'Conv-vaccine'!$E93)</f>
        <v>0</v>
      </c>
      <c r="R93" s="92">
        <f>_xlfn.MAXIFS(V重複!G:G, V重複!$C:$C, 'Conv-vaccine'!$E93)</f>
        <v>0</v>
      </c>
      <c r="S93" s="107">
        <f>SUMIF('V3回目-接種日別'!$A:$A, 'Conv-vaccine'!$E93, 'V3回目-接種日別'!C:C)</f>
        <v>0</v>
      </c>
    </row>
    <row r="94" spans="1:19" ht="17.7">
      <c r="A94" s="49">
        <v>44327</v>
      </c>
      <c r="B94" s="110">
        <f>IF(COUNTIF($A$7:$A94, $A94)&gt;1, 0, IF($E94="","",G94+H94+K94+L94+O94-Q94))</f>
        <v>222796</v>
      </c>
      <c r="C94" s="110">
        <f>IF(COUNTIF($A$7:$A94, $A94)&gt;1, 0, IF($E94="", "", I94+J94+M94+N94+P94-R94))</f>
        <v>122153</v>
      </c>
      <c r="D94" s="110">
        <f>IF(COUNTIF($A$7:$A94, $A94)&gt;1, 0, S94)</f>
        <v>0</v>
      </c>
      <c r="E94" s="111">
        <v>44327</v>
      </c>
      <c r="F94" s="91" t="str">
        <f>IFERROR(VLOOKUP($E94, V医療従事者等!$A:$J, $F$4, FALSE), TEXT(E94, "aaa"))</f>
        <v>(火)</v>
      </c>
      <c r="G94" s="91">
        <f>IFERROR(VLOOKUP($E94, V医療従事者等!$A:$J, $G$4, FALSE), 0)</f>
        <v>90287</v>
      </c>
      <c r="H94" s="91">
        <f>IFERROR(VLOOKUP($E94, V医療従事者等!$A:$J, $H$4, FALSE), 0)</f>
        <v>0</v>
      </c>
      <c r="I94" s="91">
        <f>IFERROR(VLOOKUP($E94, V医療従事者等!$A:$J, $I$4, FALSE), 0)</f>
        <v>78451</v>
      </c>
      <c r="J94" s="91">
        <f>IFERROR(VLOOKUP($E94, V医療従事者等!$A:$J, $J$4, FALSE), 0)</f>
        <v>0</v>
      </c>
      <c r="K94" s="92">
        <f>IFERROR(VLOOKUP($E94, V一般接種!$A:$G, K$4, FALSE), 0)</f>
        <v>132509</v>
      </c>
      <c r="L94" s="92">
        <f>IFERROR(VLOOKUP($E94, V一般接種!$A:$G, L$4, FALSE), 0)</f>
        <v>0</v>
      </c>
      <c r="M94" s="92">
        <f>IFERROR(VLOOKUP($E94, V一般接種!$A:$G, M$4, FALSE), 0)</f>
        <v>0</v>
      </c>
      <c r="N94" s="93">
        <f>IFERROR(VLOOKUP($E94, V一般接種!$A:$G, N$4, FALSE), 0)</f>
        <v>43702</v>
      </c>
      <c r="O94" s="92">
        <f>SUMIF(V職域接種!$C:$C, 'Conv-vaccine'!$E94, V職域接種!F:F)</f>
        <v>0</v>
      </c>
      <c r="P94" s="92">
        <f>SUMIF(V職域接種!$C:$C, 'Conv-vaccine'!$E94, V職域接種!G:G)</f>
        <v>0</v>
      </c>
      <c r="Q94" s="92">
        <f>_xlfn.MAXIFS(V重複!F:F, V重複!$C:$C, 'Conv-vaccine'!$E94)</f>
        <v>0</v>
      </c>
      <c r="R94" s="92">
        <f>_xlfn.MAXIFS(V重複!G:G, V重複!$C:$C, 'Conv-vaccine'!$E94)</f>
        <v>0</v>
      </c>
      <c r="S94" s="107">
        <f>SUMIF('V3回目-接種日別'!$A:$A, 'Conv-vaccine'!$E94, 'V3回目-接種日別'!C:C)</f>
        <v>0</v>
      </c>
    </row>
    <row r="95" spans="1:19" ht="17.7">
      <c r="A95" s="49">
        <v>44327</v>
      </c>
      <c r="B95" s="110">
        <f>IF(COUNTIF($A$7:$A95, $A95)&gt;1, 0, IF($E95="","",G95+H95+K95+L95+O95-Q95))</f>
        <v>0</v>
      </c>
      <c r="C95" s="110">
        <f>IF(COUNTIF($A$7:$A95, $A95)&gt;1, 0, IF($E95="", "", I95+J95+M95+N95+P95-R95))</f>
        <v>0</v>
      </c>
      <c r="D95" s="110">
        <f>IF(COUNTIF($A$7:$A95, $A95)&gt;1, 0, S95)</f>
        <v>0</v>
      </c>
      <c r="E95" s="111">
        <v>44327</v>
      </c>
      <c r="F95" s="91" t="str">
        <f>IFERROR(VLOOKUP($E95, V医療従事者等!$A:$J, $F$4, FALSE), TEXT(E95, "aaa"))</f>
        <v>(火)</v>
      </c>
      <c r="G95" s="91">
        <f>IFERROR(VLOOKUP($E95, V医療従事者等!$A:$J, $G$4, FALSE), 0)</f>
        <v>90287</v>
      </c>
      <c r="H95" s="91">
        <f>IFERROR(VLOOKUP($E95, V医療従事者等!$A:$J, $H$4, FALSE), 0)</f>
        <v>0</v>
      </c>
      <c r="I95" s="91">
        <f>IFERROR(VLOOKUP($E95, V医療従事者等!$A:$J, $I$4, FALSE), 0)</f>
        <v>78451</v>
      </c>
      <c r="J95" s="91">
        <f>IFERROR(VLOOKUP($E95, V医療従事者等!$A:$J, $J$4, FALSE), 0)</f>
        <v>0</v>
      </c>
      <c r="K95" s="92">
        <f>IFERROR(VLOOKUP($E95, V一般接種!$A:$G, K$4, FALSE), 0)</f>
        <v>132509</v>
      </c>
      <c r="L95" s="92">
        <f>IFERROR(VLOOKUP($E95, V一般接種!$A:$G, L$4, FALSE), 0)</f>
        <v>0</v>
      </c>
      <c r="M95" s="92">
        <f>IFERROR(VLOOKUP($E95, V一般接種!$A:$G, M$4, FALSE), 0)</f>
        <v>0</v>
      </c>
      <c r="N95" s="93">
        <f>IFERROR(VLOOKUP($E95, V一般接種!$A:$G, N$4, FALSE), 0)</f>
        <v>43702</v>
      </c>
      <c r="O95" s="92">
        <f>SUMIF(V職域接種!$C:$C, 'Conv-vaccine'!$E95, V職域接種!F:F)</f>
        <v>0</v>
      </c>
      <c r="P95" s="92">
        <f>SUMIF(V職域接種!$C:$C, 'Conv-vaccine'!$E95, V職域接種!G:G)</f>
        <v>0</v>
      </c>
      <c r="Q95" s="92">
        <f>_xlfn.MAXIFS(V重複!F:F, V重複!$C:$C, 'Conv-vaccine'!$E95)</f>
        <v>0</v>
      </c>
      <c r="R95" s="92">
        <f>_xlfn.MAXIFS(V重複!G:G, V重複!$C:$C, 'Conv-vaccine'!$E95)</f>
        <v>0</v>
      </c>
      <c r="S95" s="107">
        <f>SUMIF('V3回目-接種日別'!$A:$A, 'Conv-vaccine'!$E95, 'V3回目-接種日別'!C:C)</f>
        <v>0</v>
      </c>
    </row>
    <row r="96" spans="1:19" ht="17.7">
      <c r="A96" s="49">
        <v>44327</v>
      </c>
      <c r="B96" s="110">
        <f>IF(COUNTIF($A$7:$A96, $A96)&gt;1, 0, IF($E96="","",G96+H96+K96+L96+O96-Q96))</f>
        <v>0</v>
      </c>
      <c r="C96" s="110">
        <f>IF(COUNTIF($A$7:$A96, $A96)&gt;1, 0, IF($E96="", "", I96+J96+M96+N96+P96-R96))</f>
        <v>0</v>
      </c>
      <c r="D96" s="110">
        <f>IF(COUNTIF($A$7:$A96, $A96)&gt;1, 0, S96)</f>
        <v>0</v>
      </c>
      <c r="E96" s="111">
        <v>44327</v>
      </c>
      <c r="F96" s="91" t="str">
        <f>IFERROR(VLOOKUP($E96, V医療従事者等!$A:$J, $F$4, FALSE), TEXT(E96, "aaa"))</f>
        <v>(火)</v>
      </c>
      <c r="G96" s="91">
        <f>IFERROR(VLOOKUP($E96, V医療従事者等!$A:$J, $G$4, FALSE), 0)</f>
        <v>90287</v>
      </c>
      <c r="H96" s="91">
        <f>IFERROR(VLOOKUP($E96, V医療従事者等!$A:$J, $H$4, FALSE), 0)</f>
        <v>0</v>
      </c>
      <c r="I96" s="91">
        <f>IFERROR(VLOOKUP($E96, V医療従事者等!$A:$J, $I$4, FALSE), 0)</f>
        <v>78451</v>
      </c>
      <c r="J96" s="91">
        <f>IFERROR(VLOOKUP($E96, V医療従事者等!$A:$J, $J$4, FALSE), 0)</f>
        <v>0</v>
      </c>
      <c r="K96" s="92">
        <f>IFERROR(VLOOKUP($E96, V一般接種!$A:$G, K$4, FALSE), 0)</f>
        <v>132509</v>
      </c>
      <c r="L96" s="92">
        <f>IFERROR(VLOOKUP($E96, V一般接種!$A:$G, L$4, FALSE), 0)</f>
        <v>0</v>
      </c>
      <c r="M96" s="92">
        <f>IFERROR(VLOOKUP($E96, V一般接種!$A:$G, M$4, FALSE), 0)</f>
        <v>0</v>
      </c>
      <c r="N96" s="93">
        <f>IFERROR(VLOOKUP($E96, V一般接種!$A:$G, N$4, FALSE), 0)</f>
        <v>43702</v>
      </c>
      <c r="O96" s="92">
        <f>SUMIF(V職域接種!$C:$C, 'Conv-vaccine'!$E96, V職域接種!F:F)</f>
        <v>0</v>
      </c>
      <c r="P96" s="92">
        <f>SUMIF(V職域接種!$C:$C, 'Conv-vaccine'!$E96, V職域接種!G:G)</f>
        <v>0</v>
      </c>
      <c r="Q96" s="92">
        <f>_xlfn.MAXIFS(V重複!F:F, V重複!$C:$C, 'Conv-vaccine'!$E96)</f>
        <v>0</v>
      </c>
      <c r="R96" s="92">
        <f>_xlfn.MAXIFS(V重複!G:G, V重複!$C:$C, 'Conv-vaccine'!$E96)</f>
        <v>0</v>
      </c>
      <c r="S96" s="107">
        <f>SUMIF('V3回目-接種日別'!$A:$A, 'Conv-vaccine'!$E96, 'V3回目-接種日別'!C:C)</f>
        <v>0</v>
      </c>
    </row>
    <row r="97" spans="1:19" ht="17.7">
      <c r="A97" s="49">
        <v>44328</v>
      </c>
      <c r="B97" s="110">
        <f>IF(COUNTIF($A$7:$A97, $A97)&gt;1, 0, IF($E97="","",G97+H97+K97+L97+O97-Q97))</f>
        <v>245268</v>
      </c>
      <c r="C97" s="110">
        <f>IF(COUNTIF($A$7:$A97, $A97)&gt;1, 0, IF($E97="", "", I97+J97+M97+N97+P97-R97))</f>
        <v>150772</v>
      </c>
      <c r="D97" s="110">
        <f>IF(COUNTIF($A$7:$A97, $A97)&gt;1, 0, S97)</f>
        <v>0</v>
      </c>
      <c r="E97" s="111">
        <v>44328</v>
      </c>
      <c r="F97" s="91" t="str">
        <f>IFERROR(VLOOKUP($E97, V医療従事者等!$A:$J, $F$4, FALSE), TEXT(E97, "aaa"))</f>
        <v>(水)</v>
      </c>
      <c r="G97" s="91">
        <f>IFERROR(VLOOKUP($E97, V医療従事者等!$A:$J, $G$4, FALSE), 0)</f>
        <v>82959</v>
      </c>
      <c r="H97" s="91">
        <f>IFERROR(VLOOKUP($E97, V医療従事者等!$A:$J, $H$4, FALSE), 0)</f>
        <v>0</v>
      </c>
      <c r="I97" s="91">
        <f>IFERROR(VLOOKUP($E97, V医療従事者等!$A:$J, $I$4, FALSE), 0)</f>
        <v>98761</v>
      </c>
      <c r="J97" s="91">
        <f>IFERROR(VLOOKUP($E97, V医療従事者等!$A:$J, $J$4, FALSE), 0)</f>
        <v>0</v>
      </c>
      <c r="K97" s="92">
        <f>IFERROR(VLOOKUP($E97, V一般接種!$A:$G, K$4, FALSE), 0)</f>
        <v>162309</v>
      </c>
      <c r="L97" s="92">
        <f>IFERROR(VLOOKUP($E97, V一般接種!$A:$G, L$4, FALSE), 0)</f>
        <v>0</v>
      </c>
      <c r="M97" s="92">
        <f>IFERROR(VLOOKUP($E97, V一般接種!$A:$G, M$4, FALSE), 0)</f>
        <v>0</v>
      </c>
      <c r="N97" s="93">
        <f>IFERROR(VLOOKUP($E97, V一般接種!$A:$G, N$4, FALSE), 0)</f>
        <v>52011</v>
      </c>
      <c r="O97" s="92">
        <f>SUMIF(V職域接種!$C:$C, 'Conv-vaccine'!$E97, V職域接種!F:F)</f>
        <v>0</v>
      </c>
      <c r="P97" s="92">
        <f>SUMIF(V職域接種!$C:$C, 'Conv-vaccine'!$E97, V職域接種!G:G)</f>
        <v>0</v>
      </c>
      <c r="Q97" s="92">
        <f>_xlfn.MAXIFS(V重複!F:F, V重複!$C:$C, 'Conv-vaccine'!$E97)</f>
        <v>0</v>
      </c>
      <c r="R97" s="92">
        <f>_xlfn.MAXIFS(V重複!G:G, V重複!$C:$C, 'Conv-vaccine'!$E97)</f>
        <v>0</v>
      </c>
      <c r="S97" s="107">
        <f>SUMIF('V3回目-接種日別'!$A:$A, 'Conv-vaccine'!$E97, 'V3回目-接種日別'!C:C)</f>
        <v>0</v>
      </c>
    </row>
    <row r="98" spans="1:19" ht="17.7">
      <c r="A98" s="49">
        <v>44328</v>
      </c>
      <c r="B98" s="110">
        <f>IF(COUNTIF($A$7:$A98, $A98)&gt;1, 0, IF($E98="","",G98+H98+K98+L98+O98-Q98))</f>
        <v>0</v>
      </c>
      <c r="C98" s="110">
        <f>IF(COUNTIF($A$7:$A98, $A98)&gt;1, 0, IF($E98="", "", I98+J98+M98+N98+P98-R98))</f>
        <v>0</v>
      </c>
      <c r="D98" s="110">
        <f>IF(COUNTIF($A$7:$A98, $A98)&gt;1, 0, S98)</f>
        <v>0</v>
      </c>
      <c r="E98" s="111">
        <v>44328</v>
      </c>
      <c r="F98" s="91" t="str">
        <f>IFERROR(VLOOKUP($E98, V医療従事者等!$A:$J, $F$4, FALSE), TEXT(E98, "aaa"))</f>
        <v>(水)</v>
      </c>
      <c r="G98" s="91">
        <f>IFERROR(VLOOKUP($E98, V医療従事者等!$A:$J, $G$4, FALSE), 0)</f>
        <v>82959</v>
      </c>
      <c r="H98" s="91">
        <f>IFERROR(VLOOKUP($E98, V医療従事者等!$A:$J, $H$4, FALSE), 0)</f>
        <v>0</v>
      </c>
      <c r="I98" s="91">
        <f>IFERROR(VLOOKUP($E98, V医療従事者等!$A:$J, $I$4, FALSE), 0)</f>
        <v>98761</v>
      </c>
      <c r="J98" s="91">
        <f>IFERROR(VLOOKUP($E98, V医療従事者等!$A:$J, $J$4, FALSE), 0)</f>
        <v>0</v>
      </c>
      <c r="K98" s="92">
        <f>IFERROR(VLOOKUP($E98, V一般接種!$A:$G, K$4, FALSE), 0)</f>
        <v>162309</v>
      </c>
      <c r="L98" s="92">
        <f>IFERROR(VLOOKUP($E98, V一般接種!$A:$G, L$4, FALSE), 0)</f>
        <v>0</v>
      </c>
      <c r="M98" s="92">
        <f>IFERROR(VLOOKUP($E98, V一般接種!$A:$G, M$4, FALSE), 0)</f>
        <v>0</v>
      </c>
      <c r="N98" s="93">
        <f>IFERROR(VLOOKUP($E98, V一般接種!$A:$G, N$4, FALSE), 0)</f>
        <v>52011</v>
      </c>
      <c r="O98" s="92">
        <f>SUMIF(V職域接種!$C:$C, 'Conv-vaccine'!$E98, V職域接種!F:F)</f>
        <v>0</v>
      </c>
      <c r="P98" s="92">
        <f>SUMIF(V職域接種!$C:$C, 'Conv-vaccine'!$E98, V職域接種!G:G)</f>
        <v>0</v>
      </c>
      <c r="Q98" s="92">
        <f>_xlfn.MAXIFS(V重複!F:F, V重複!$C:$C, 'Conv-vaccine'!$E98)</f>
        <v>0</v>
      </c>
      <c r="R98" s="92">
        <f>_xlfn.MAXIFS(V重複!G:G, V重複!$C:$C, 'Conv-vaccine'!$E98)</f>
        <v>0</v>
      </c>
      <c r="S98" s="107">
        <f>SUMIF('V3回目-接種日別'!$A:$A, 'Conv-vaccine'!$E98, 'V3回目-接種日別'!C:C)</f>
        <v>0</v>
      </c>
    </row>
    <row r="99" spans="1:19" ht="17.7">
      <c r="A99" s="49">
        <v>44328</v>
      </c>
      <c r="B99" s="110">
        <f>IF(COUNTIF($A$7:$A99, $A99)&gt;1, 0, IF($E99="","",G99+H99+K99+L99+O99-Q99))</f>
        <v>0</v>
      </c>
      <c r="C99" s="110">
        <f>IF(COUNTIF($A$7:$A99, $A99)&gt;1, 0, IF($E99="", "", I99+J99+M99+N99+P99-R99))</f>
        <v>0</v>
      </c>
      <c r="D99" s="110">
        <f>IF(COUNTIF($A$7:$A99, $A99)&gt;1, 0, S99)</f>
        <v>0</v>
      </c>
      <c r="E99" s="111">
        <v>44328</v>
      </c>
      <c r="F99" s="91" t="str">
        <f>IFERROR(VLOOKUP($E99, V医療従事者等!$A:$J, $F$4, FALSE), TEXT(E99, "aaa"))</f>
        <v>(水)</v>
      </c>
      <c r="G99" s="91">
        <f>IFERROR(VLOOKUP($E99, V医療従事者等!$A:$J, $G$4, FALSE), 0)</f>
        <v>82959</v>
      </c>
      <c r="H99" s="91">
        <f>IFERROR(VLOOKUP($E99, V医療従事者等!$A:$J, $H$4, FALSE), 0)</f>
        <v>0</v>
      </c>
      <c r="I99" s="91">
        <f>IFERROR(VLOOKUP($E99, V医療従事者等!$A:$J, $I$4, FALSE), 0)</f>
        <v>98761</v>
      </c>
      <c r="J99" s="91">
        <f>IFERROR(VLOOKUP($E99, V医療従事者等!$A:$J, $J$4, FALSE), 0)</f>
        <v>0</v>
      </c>
      <c r="K99" s="92">
        <f>IFERROR(VLOOKUP($E99, V一般接種!$A:$G, K$4, FALSE), 0)</f>
        <v>162309</v>
      </c>
      <c r="L99" s="92">
        <f>IFERROR(VLOOKUP($E99, V一般接種!$A:$G, L$4, FALSE), 0)</f>
        <v>0</v>
      </c>
      <c r="M99" s="92">
        <f>IFERROR(VLOOKUP($E99, V一般接種!$A:$G, M$4, FALSE), 0)</f>
        <v>0</v>
      </c>
      <c r="N99" s="93">
        <f>IFERROR(VLOOKUP($E99, V一般接種!$A:$G, N$4, FALSE), 0)</f>
        <v>52011</v>
      </c>
      <c r="O99" s="92">
        <f>SUMIF(V職域接種!$C:$C, 'Conv-vaccine'!$E99, V職域接種!F:F)</f>
        <v>0</v>
      </c>
      <c r="P99" s="92">
        <f>SUMIF(V職域接種!$C:$C, 'Conv-vaccine'!$E99, V職域接種!G:G)</f>
        <v>0</v>
      </c>
      <c r="Q99" s="92">
        <f>_xlfn.MAXIFS(V重複!F:F, V重複!$C:$C, 'Conv-vaccine'!$E99)</f>
        <v>0</v>
      </c>
      <c r="R99" s="92">
        <f>_xlfn.MAXIFS(V重複!G:G, V重複!$C:$C, 'Conv-vaccine'!$E99)</f>
        <v>0</v>
      </c>
      <c r="S99" s="107">
        <f>SUMIF('V3回目-接種日別'!$A:$A, 'Conv-vaccine'!$E99, 'V3回目-接種日別'!C:C)</f>
        <v>0</v>
      </c>
    </row>
    <row r="100" spans="1:19" ht="17.7">
      <c r="A100" s="49">
        <v>44329</v>
      </c>
      <c r="B100" s="110">
        <f>IF(COUNTIF($A$7:$A100, $A100)&gt;1, 0, IF($E100="","",G100+H100+K100+L100+O100-Q100))</f>
        <v>252575</v>
      </c>
      <c r="C100" s="110">
        <f>IF(COUNTIF($A$7:$A100, $A100)&gt;1, 0, IF($E100="", "", I100+J100+M100+N100+P100-R100))</f>
        <v>176270</v>
      </c>
      <c r="D100" s="110">
        <f>IF(COUNTIF($A$7:$A100, $A100)&gt;1, 0, S100)</f>
        <v>0</v>
      </c>
      <c r="E100" s="111">
        <v>44329</v>
      </c>
      <c r="F100" s="91" t="str">
        <f>IFERROR(VLOOKUP($E100, V医療従事者等!$A:$J, $F$4, FALSE), TEXT(E100, "aaa"))</f>
        <v>(木)</v>
      </c>
      <c r="G100" s="91">
        <f>IFERROR(VLOOKUP($E100, V医療従事者等!$A:$J, $G$4, FALSE), 0)</f>
        <v>93429</v>
      </c>
      <c r="H100" s="91">
        <f>IFERROR(VLOOKUP($E100, V医療従事者等!$A:$J, $H$4, FALSE), 0)</f>
        <v>0</v>
      </c>
      <c r="I100" s="91">
        <f>IFERROR(VLOOKUP($E100, V医療従事者等!$A:$J, $I$4, FALSE), 0)</f>
        <v>125710</v>
      </c>
      <c r="J100" s="91">
        <f>IFERROR(VLOOKUP($E100, V医療従事者等!$A:$J, $J$4, FALSE), 0)</f>
        <v>0</v>
      </c>
      <c r="K100" s="92">
        <f>IFERROR(VLOOKUP($E100, V一般接種!$A:$G, K$4, FALSE), 0)</f>
        <v>159146</v>
      </c>
      <c r="L100" s="92">
        <f>IFERROR(VLOOKUP($E100, V一般接種!$A:$G, L$4, FALSE), 0)</f>
        <v>0</v>
      </c>
      <c r="M100" s="92">
        <f>IFERROR(VLOOKUP($E100, V一般接種!$A:$G, M$4, FALSE), 0)</f>
        <v>0</v>
      </c>
      <c r="N100" s="93">
        <f>IFERROR(VLOOKUP($E100, V一般接種!$A:$G, N$4, FALSE), 0)</f>
        <v>50560</v>
      </c>
      <c r="O100" s="92">
        <f>SUMIF(V職域接種!$C:$C, 'Conv-vaccine'!$E100, V職域接種!F:F)</f>
        <v>0</v>
      </c>
      <c r="P100" s="92">
        <f>SUMIF(V職域接種!$C:$C, 'Conv-vaccine'!$E100, V職域接種!G:G)</f>
        <v>0</v>
      </c>
      <c r="Q100" s="92">
        <f>_xlfn.MAXIFS(V重複!F:F, V重複!$C:$C, 'Conv-vaccine'!$E100)</f>
        <v>0</v>
      </c>
      <c r="R100" s="92">
        <f>_xlfn.MAXIFS(V重複!G:G, V重複!$C:$C, 'Conv-vaccine'!$E100)</f>
        <v>0</v>
      </c>
      <c r="S100" s="107">
        <f>SUMIF('V3回目-接種日別'!$A:$A, 'Conv-vaccine'!$E100, 'V3回目-接種日別'!C:C)</f>
        <v>0</v>
      </c>
    </row>
    <row r="101" spans="1:19" ht="17.7">
      <c r="A101" s="49">
        <v>44329</v>
      </c>
      <c r="B101" s="110">
        <f>IF(COUNTIF($A$7:$A101, $A101)&gt;1, 0, IF($E101="","",G101+H101+K101+L101+O101-Q101))</f>
        <v>0</v>
      </c>
      <c r="C101" s="110">
        <f>IF(COUNTIF($A$7:$A101, $A101)&gt;1, 0, IF($E101="", "", I101+J101+M101+N101+P101-R101))</f>
        <v>0</v>
      </c>
      <c r="D101" s="110">
        <f>IF(COUNTIF($A$7:$A101, $A101)&gt;1, 0, S101)</f>
        <v>0</v>
      </c>
      <c r="E101" s="111">
        <v>44329</v>
      </c>
      <c r="F101" s="91" t="str">
        <f>IFERROR(VLOOKUP($E101, V医療従事者等!$A:$J, $F$4, FALSE), TEXT(E101, "aaa"))</f>
        <v>(木)</v>
      </c>
      <c r="G101" s="91">
        <f>IFERROR(VLOOKUP($E101, V医療従事者等!$A:$J, $G$4, FALSE), 0)</f>
        <v>93429</v>
      </c>
      <c r="H101" s="91">
        <f>IFERROR(VLOOKUP($E101, V医療従事者等!$A:$J, $H$4, FALSE), 0)</f>
        <v>0</v>
      </c>
      <c r="I101" s="91">
        <f>IFERROR(VLOOKUP($E101, V医療従事者等!$A:$J, $I$4, FALSE), 0)</f>
        <v>125710</v>
      </c>
      <c r="J101" s="91">
        <f>IFERROR(VLOOKUP($E101, V医療従事者等!$A:$J, $J$4, FALSE), 0)</f>
        <v>0</v>
      </c>
      <c r="K101" s="92">
        <f>IFERROR(VLOOKUP($E101, V一般接種!$A:$G, K$4, FALSE), 0)</f>
        <v>159146</v>
      </c>
      <c r="L101" s="92">
        <f>IFERROR(VLOOKUP($E101, V一般接種!$A:$G, L$4, FALSE), 0)</f>
        <v>0</v>
      </c>
      <c r="M101" s="92">
        <f>IFERROR(VLOOKUP($E101, V一般接種!$A:$G, M$4, FALSE), 0)</f>
        <v>0</v>
      </c>
      <c r="N101" s="93">
        <f>IFERROR(VLOOKUP($E101, V一般接種!$A:$G, N$4, FALSE), 0)</f>
        <v>50560</v>
      </c>
      <c r="O101" s="92">
        <f>SUMIF(V職域接種!$C:$C, 'Conv-vaccine'!$E101, V職域接種!F:F)</f>
        <v>0</v>
      </c>
      <c r="P101" s="92">
        <f>SUMIF(V職域接種!$C:$C, 'Conv-vaccine'!$E101, V職域接種!G:G)</f>
        <v>0</v>
      </c>
      <c r="Q101" s="92">
        <f>_xlfn.MAXIFS(V重複!F:F, V重複!$C:$C, 'Conv-vaccine'!$E101)</f>
        <v>0</v>
      </c>
      <c r="R101" s="92">
        <f>_xlfn.MAXIFS(V重複!G:G, V重複!$C:$C, 'Conv-vaccine'!$E101)</f>
        <v>0</v>
      </c>
      <c r="S101" s="107">
        <f>SUMIF('V3回目-接種日別'!$A:$A, 'Conv-vaccine'!$E101, 'V3回目-接種日別'!C:C)</f>
        <v>0</v>
      </c>
    </row>
    <row r="102" spans="1:19" ht="17.7">
      <c r="A102" s="49">
        <v>44329</v>
      </c>
      <c r="B102" s="110">
        <f>IF(COUNTIF($A$7:$A102, $A102)&gt;1, 0, IF($E102="","",G102+H102+K102+L102+O102-Q102))</f>
        <v>0</v>
      </c>
      <c r="C102" s="110">
        <f>IF(COUNTIF($A$7:$A102, $A102)&gt;1, 0, IF($E102="", "", I102+J102+M102+N102+P102-R102))</f>
        <v>0</v>
      </c>
      <c r="D102" s="110">
        <f>IF(COUNTIF($A$7:$A102, $A102)&gt;1, 0, S102)</f>
        <v>0</v>
      </c>
      <c r="E102" s="111">
        <v>44329</v>
      </c>
      <c r="F102" s="91" t="str">
        <f>IFERROR(VLOOKUP($E102, V医療従事者等!$A:$J, $F$4, FALSE), TEXT(E102, "aaa"))</f>
        <v>(木)</v>
      </c>
      <c r="G102" s="91">
        <f>IFERROR(VLOOKUP($E102, V医療従事者等!$A:$J, $G$4, FALSE), 0)</f>
        <v>93429</v>
      </c>
      <c r="H102" s="91">
        <f>IFERROR(VLOOKUP($E102, V医療従事者等!$A:$J, $H$4, FALSE), 0)</f>
        <v>0</v>
      </c>
      <c r="I102" s="91">
        <f>IFERROR(VLOOKUP($E102, V医療従事者等!$A:$J, $I$4, FALSE), 0)</f>
        <v>125710</v>
      </c>
      <c r="J102" s="91">
        <f>IFERROR(VLOOKUP($E102, V医療従事者等!$A:$J, $J$4, FALSE), 0)</f>
        <v>0</v>
      </c>
      <c r="K102" s="92">
        <f>IFERROR(VLOOKUP($E102, V一般接種!$A:$G, K$4, FALSE), 0)</f>
        <v>159146</v>
      </c>
      <c r="L102" s="92">
        <f>IFERROR(VLOOKUP($E102, V一般接種!$A:$G, L$4, FALSE), 0)</f>
        <v>0</v>
      </c>
      <c r="M102" s="92">
        <f>IFERROR(VLOOKUP($E102, V一般接種!$A:$G, M$4, FALSE), 0)</f>
        <v>0</v>
      </c>
      <c r="N102" s="93">
        <f>IFERROR(VLOOKUP($E102, V一般接種!$A:$G, N$4, FALSE), 0)</f>
        <v>50560</v>
      </c>
      <c r="O102" s="92">
        <f>SUMIF(V職域接種!$C:$C, 'Conv-vaccine'!$E102, V職域接種!F:F)</f>
        <v>0</v>
      </c>
      <c r="P102" s="92">
        <f>SUMIF(V職域接種!$C:$C, 'Conv-vaccine'!$E102, V職域接種!G:G)</f>
        <v>0</v>
      </c>
      <c r="Q102" s="92">
        <f>_xlfn.MAXIFS(V重複!F:F, V重複!$C:$C, 'Conv-vaccine'!$E102)</f>
        <v>0</v>
      </c>
      <c r="R102" s="92">
        <f>_xlfn.MAXIFS(V重複!G:G, V重複!$C:$C, 'Conv-vaccine'!$E102)</f>
        <v>0</v>
      </c>
      <c r="S102" s="107">
        <f>SUMIF('V3回目-接種日別'!$A:$A, 'Conv-vaccine'!$E102, 'V3回目-接種日別'!C:C)</f>
        <v>0</v>
      </c>
    </row>
    <row r="103" spans="1:19" ht="17.7">
      <c r="A103" s="49">
        <v>44330</v>
      </c>
      <c r="B103" s="110">
        <f>IF(COUNTIF($A$7:$A103, $A103)&gt;1, 0, IF($E103="","",G103+H103+K103+L103+O103-Q103))</f>
        <v>235181</v>
      </c>
      <c r="C103" s="110">
        <f>IF(COUNTIF($A$7:$A103, $A103)&gt;1, 0, IF($E103="", "", I103+J103+M103+N103+P103-R103))</f>
        <v>192340</v>
      </c>
      <c r="D103" s="110">
        <f>IF(COUNTIF($A$7:$A103, $A103)&gt;1, 0, S103)</f>
        <v>0</v>
      </c>
      <c r="E103" s="111">
        <v>44330</v>
      </c>
      <c r="F103" s="91" t="str">
        <f>IFERROR(VLOOKUP($E103, V医療従事者等!$A:$J, $F$4, FALSE), TEXT(E103, "aaa"))</f>
        <v>(金)</v>
      </c>
      <c r="G103" s="91">
        <f>IFERROR(VLOOKUP($E103, V医療従事者等!$A:$J, $G$4, FALSE), 0)</f>
        <v>99493</v>
      </c>
      <c r="H103" s="91">
        <f>IFERROR(VLOOKUP($E103, V医療従事者等!$A:$J, $H$4, FALSE), 0)</f>
        <v>0</v>
      </c>
      <c r="I103" s="91">
        <f>IFERROR(VLOOKUP($E103, V医療従事者等!$A:$J, $I$4, FALSE), 0)</f>
        <v>143385</v>
      </c>
      <c r="J103" s="91">
        <f>IFERROR(VLOOKUP($E103, V医療従事者等!$A:$J, $J$4, FALSE), 0)</f>
        <v>0</v>
      </c>
      <c r="K103" s="92">
        <f>IFERROR(VLOOKUP($E103, V一般接種!$A:$G, K$4, FALSE), 0)</f>
        <v>135688</v>
      </c>
      <c r="L103" s="92">
        <f>IFERROR(VLOOKUP($E103, V一般接種!$A:$G, L$4, FALSE), 0)</f>
        <v>0</v>
      </c>
      <c r="M103" s="92">
        <f>IFERROR(VLOOKUP($E103, V一般接種!$A:$G, M$4, FALSE), 0)</f>
        <v>0</v>
      </c>
      <c r="N103" s="93">
        <f>IFERROR(VLOOKUP($E103, V一般接種!$A:$G, N$4, FALSE), 0)</f>
        <v>48955</v>
      </c>
      <c r="O103" s="92">
        <f>SUMIF(V職域接種!$C:$C, 'Conv-vaccine'!$E103, V職域接種!F:F)</f>
        <v>0</v>
      </c>
      <c r="P103" s="92">
        <f>SUMIF(V職域接種!$C:$C, 'Conv-vaccine'!$E103, V職域接種!G:G)</f>
        <v>0</v>
      </c>
      <c r="Q103" s="92">
        <f>_xlfn.MAXIFS(V重複!F:F, V重複!$C:$C, 'Conv-vaccine'!$E103)</f>
        <v>0</v>
      </c>
      <c r="R103" s="92">
        <f>_xlfn.MAXIFS(V重複!G:G, V重複!$C:$C, 'Conv-vaccine'!$E103)</f>
        <v>0</v>
      </c>
      <c r="S103" s="107">
        <f>SUMIF('V3回目-接種日別'!$A:$A, 'Conv-vaccine'!$E103, 'V3回目-接種日別'!C:C)</f>
        <v>0</v>
      </c>
    </row>
    <row r="104" spans="1:19" ht="17.7">
      <c r="A104" s="49">
        <v>44330</v>
      </c>
      <c r="B104" s="110">
        <f>IF(COUNTIF($A$7:$A104, $A104)&gt;1, 0, IF($E104="","",G104+H104+K104+L104+O104-Q104))</f>
        <v>0</v>
      </c>
      <c r="C104" s="110">
        <f>IF(COUNTIF($A$7:$A104, $A104)&gt;1, 0, IF($E104="", "", I104+J104+M104+N104+P104-R104))</f>
        <v>0</v>
      </c>
      <c r="D104" s="110">
        <f>IF(COUNTIF($A$7:$A104, $A104)&gt;1, 0, S104)</f>
        <v>0</v>
      </c>
      <c r="E104" s="111">
        <v>44330</v>
      </c>
      <c r="F104" s="91" t="str">
        <f>IFERROR(VLOOKUP($E104, V医療従事者等!$A:$J, $F$4, FALSE), TEXT(E104, "aaa"))</f>
        <v>(金)</v>
      </c>
      <c r="G104" s="91">
        <f>IFERROR(VLOOKUP($E104, V医療従事者等!$A:$J, $G$4, FALSE), 0)</f>
        <v>99493</v>
      </c>
      <c r="H104" s="91">
        <f>IFERROR(VLOOKUP($E104, V医療従事者等!$A:$J, $H$4, FALSE), 0)</f>
        <v>0</v>
      </c>
      <c r="I104" s="91">
        <f>IFERROR(VLOOKUP($E104, V医療従事者等!$A:$J, $I$4, FALSE), 0)</f>
        <v>143385</v>
      </c>
      <c r="J104" s="91">
        <f>IFERROR(VLOOKUP($E104, V医療従事者等!$A:$J, $J$4, FALSE), 0)</f>
        <v>0</v>
      </c>
      <c r="K104" s="92">
        <f>IFERROR(VLOOKUP($E104, V一般接種!$A:$G, K$4, FALSE), 0)</f>
        <v>135688</v>
      </c>
      <c r="L104" s="92">
        <f>IFERROR(VLOOKUP($E104, V一般接種!$A:$G, L$4, FALSE), 0)</f>
        <v>0</v>
      </c>
      <c r="M104" s="92">
        <f>IFERROR(VLOOKUP($E104, V一般接種!$A:$G, M$4, FALSE), 0)</f>
        <v>0</v>
      </c>
      <c r="N104" s="93">
        <f>IFERROR(VLOOKUP($E104, V一般接種!$A:$G, N$4, FALSE), 0)</f>
        <v>48955</v>
      </c>
      <c r="O104" s="92">
        <f>SUMIF(V職域接種!$C:$C, 'Conv-vaccine'!$E104, V職域接種!F:F)</f>
        <v>0</v>
      </c>
      <c r="P104" s="92">
        <f>SUMIF(V職域接種!$C:$C, 'Conv-vaccine'!$E104, V職域接種!G:G)</f>
        <v>0</v>
      </c>
      <c r="Q104" s="92">
        <f>_xlfn.MAXIFS(V重複!F:F, V重複!$C:$C, 'Conv-vaccine'!$E104)</f>
        <v>0</v>
      </c>
      <c r="R104" s="92">
        <f>_xlfn.MAXIFS(V重複!G:G, V重複!$C:$C, 'Conv-vaccine'!$E104)</f>
        <v>0</v>
      </c>
      <c r="S104" s="107">
        <f>SUMIF('V3回目-接種日別'!$A:$A, 'Conv-vaccine'!$E104, 'V3回目-接種日別'!C:C)</f>
        <v>0</v>
      </c>
    </row>
    <row r="105" spans="1:19" ht="17.7">
      <c r="A105" s="49">
        <v>44330</v>
      </c>
      <c r="B105" s="110">
        <f>IF(COUNTIF($A$7:$A105, $A105)&gt;1, 0, IF($E105="","",G105+H105+K105+L105+O105-Q105))</f>
        <v>0</v>
      </c>
      <c r="C105" s="110">
        <f>IF(COUNTIF($A$7:$A105, $A105)&gt;1, 0, IF($E105="", "", I105+J105+M105+N105+P105-R105))</f>
        <v>0</v>
      </c>
      <c r="D105" s="110">
        <f>IF(COUNTIF($A$7:$A105, $A105)&gt;1, 0, S105)</f>
        <v>0</v>
      </c>
      <c r="E105" s="111">
        <v>44330</v>
      </c>
      <c r="F105" s="91" t="str">
        <f>IFERROR(VLOOKUP($E105, V医療従事者等!$A:$J, $F$4, FALSE), TEXT(E105, "aaa"))</f>
        <v>(金)</v>
      </c>
      <c r="G105" s="91">
        <f>IFERROR(VLOOKUP($E105, V医療従事者等!$A:$J, $G$4, FALSE), 0)</f>
        <v>99493</v>
      </c>
      <c r="H105" s="91">
        <f>IFERROR(VLOOKUP($E105, V医療従事者等!$A:$J, $H$4, FALSE), 0)</f>
        <v>0</v>
      </c>
      <c r="I105" s="91">
        <f>IFERROR(VLOOKUP($E105, V医療従事者等!$A:$J, $I$4, FALSE), 0)</f>
        <v>143385</v>
      </c>
      <c r="J105" s="91">
        <f>IFERROR(VLOOKUP($E105, V医療従事者等!$A:$J, $J$4, FALSE), 0)</f>
        <v>0</v>
      </c>
      <c r="K105" s="92">
        <f>IFERROR(VLOOKUP($E105, V一般接種!$A:$G, K$4, FALSE), 0)</f>
        <v>135688</v>
      </c>
      <c r="L105" s="92">
        <f>IFERROR(VLOOKUP($E105, V一般接種!$A:$G, L$4, FALSE), 0)</f>
        <v>0</v>
      </c>
      <c r="M105" s="92">
        <f>IFERROR(VLOOKUP($E105, V一般接種!$A:$G, M$4, FALSE), 0)</f>
        <v>0</v>
      </c>
      <c r="N105" s="93">
        <f>IFERROR(VLOOKUP($E105, V一般接種!$A:$G, N$4, FALSE), 0)</f>
        <v>48955</v>
      </c>
      <c r="O105" s="92">
        <f>SUMIF(V職域接種!$C:$C, 'Conv-vaccine'!$E105, V職域接種!F:F)</f>
        <v>0</v>
      </c>
      <c r="P105" s="92">
        <f>SUMIF(V職域接種!$C:$C, 'Conv-vaccine'!$E105, V職域接種!G:G)</f>
        <v>0</v>
      </c>
      <c r="Q105" s="92">
        <f>_xlfn.MAXIFS(V重複!F:F, V重複!$C:$C, 'Conv-vaccine'!$E105)</f>
        <v>0</v>
      </c>
      <c r="R105" s="92">
        <f>_xlfn.MAXIFS(V重複!G:G, V重複!$C:$C, 'Conv-vaccine'!$E105)</f>
        <v>0</v>
      </c>
      <c r="S105" s="107">
        <f>SUMIF('V3回目-接種日別'!$A:$A, 'Conv-vaccine'!$E105, 'V3回目-接種日別'!C:C)</f>
        <v>0</v>
      </c>
    </row>
    <row r="106" spans="1:19" ht="17.7">
      <c r="A106" s="49">
        <v>44331</v>
      </c>
      <c r="B106" s="110">
        <f>IF(COUNTIF($A$7:$A106, $A106)&gt;1, 0, IF($E106="","",G106+H106+K106+L106+O106-Q106))</f>
        <v>139214</v>
      </c>
      <c r="C106" s="110">
        <f>IF(COUNTIF($A$7:$A106, $A106)&gt;1, 0, IF($E106="", "", I106+J106+M106+N106+P106-R106))</f>
        <v>34084</v>
      </c>
      <c r="D106" s="110">
        <f>IF(COUNTIF($A$7:$A106, $A106)&gt;1, 0, S106)</f>
        <v>0</v>
      </c>
      <c r="E106" s="111">
        <v>44331</v>
      </c>
      <c r="F106" s="91" t="str">
        <f>IFERROR(VLOOKUP($E106, V医療従事者等!$A:$J, $F$4, FALSE), TEXT(E106, "aaa"))</f>
        <v>土</v>
      </c>
      <c r="G106" s="91">
        <f>IFERROR(VLOOKUP($E106, V医療従事者等!$A:$J, $G$4, FALSE), 0)</f>
        <v>0</v>
      </c>
      <c r="H106" s="91">
        <f>IFERROR(VLOOKUP($E106, V医療従事者等!$A:$J, $H$4, FALSE), 0)</f>
        <v>0</v>
      </c>
      <c r="I106" s="91">
        <f>IFERROR(VLOOKUP($E106, V医療従事者等!$A:$J, $I$4, FALSE), 0)</f>
        <v>0</v>
      </c>
      <c r="J106" s="91">
        <f>IFERROR(VLOOKUP($E106, V医療従事者等!$A:$J, $J$4, FALSE), 0)</f>
        <v>0</v>
      </c>
      <c r="K106" s="92">
        <f>IFERROR(VLOOKUP($E106, V一般接種!$A:$G, K$4, FALSE), 0)</f>
        <v>139214</v>
      </c>
      <c r="L106" s="92">
        <f>IFERROR(VLOOKUP($E106, V一般接種!$A:$G, L$4, FALSE), 0)</f>
        <v>0</v>
      </c>
      <c r="M106" s="92">
        <f>IFERROR(VLOOKUP($E106, V一般接種!$A:$G, M$4, FALSE), 0)</f>
        <v>0</v>
      </c>
      <c r="N106" s="93">
        <f>IFERROR(VLOOKUP($E106, V一般接種!$A:$G, N$4, FALSE), 0)</f>
        <v>34084</v>
      </c>
      <c r="O106" s="92">
        <f>SUMIF(V職域接種!$C:$C, 'Conv-vaccine'!$E106, V職域接種!F:F)</f>
        <v>0</v>
      </c>
      <c r="P106" s="92">
        <f>SUMIF(V職域接種!$C:$C, 'Conv-vaccine'!$E106, V職域接種!G:G)</f>
        <v>0</v>
      </c>
      <c r="Q106" s="92">
        <f>_xlfn.MAXIFS(V重複!F:F, V重複!$C:$C, 'Conv-vaccine'!$E106)</f>
        <v>0</v>
      </c>
      <c r="R106" s="92">
        <f>_xlfn.MAXIFS(V重複!G:G, V重複!$C:$C, 'Conv-vaccine'!$E106)</f>
        <v>0</v>
      </c>
      <c r="S106" s="107">
        <f>SUMIF('V3回目-接種日別'!$A:$A, 'Conv-vaccine'!$E106, 'V3回目-接種日別'!C:C)</f>
        <v>0</v>
      </c>
    </row>
    <row r="107" spans="1:19" ht="17.7">
      <c r="A107" s="49">
        <v>44331</v>
      </c>
      <c r="B107" s="110">
        <f>IF(COUNTIF($A$7:$A107, $A107)&gt;1, 0, IF($E107="","",G107+H107+K107+L107+O107-Q107))</f>
        <v>0</v>
      </c>
      <c r="C107" s="110">
        <f>IF(COUNTIF($A$7:$A107, $A107)&gt;1, 0, IF($E107="", "", I107+J107+M107+N107+P107-R107))</f>
        <v>0</v>
      </c>
      <c r="D107" s="110">
        <f>IF(COUNTIF($A$7:$A107, $A107)&gt;1, 0, S107)</f>
        <v>0</v>
      </c>
      <c r="E107" s="111">
        <v>44331</v>
      </c>
      <c r="F107" s="91" t="str">
        <f>IFERROR(VLOOKUP($E107, V医療従事者等!$A:$J, $F$4, FALSE), TEXT(E107, "aaa"))</f>
        <v>土</v>
      </c>
      <c r="G107" s="91">
        <f>IFERROR(VLOOKUP($E107, V医療従事者等!$A:$J, $G$4, FALSE), 0)</f>
        <v>0</v>
      </c>
      <c r="H107" s="91">
        <f>IFERROR(VLOOKUP($E107, V医療従事者等!$A:$J, $H$4, FALSE), 0)</f>
        <v>0</v>
      </c>
      <c r="I107" s="91">
        <f>IFERROR(VLOOKUP($E107, V医療従事者等!$A:$J, $I$4, FALSE), 0)</f>
        <v>0</v>
      </c>
      <c r="J107" s="91">
        <f>IFERROR(VLOOKUP($E107, V医療従事者等!$A:$J, $J$4, FALSE), 0)</f>
        <v>0</v>
      </c>
      <c r="K107" s="92">
        <f>IFERROR(VLOOKUP($E107, V一般接種!$A:$G, K$4, FALSE), 0)</f>
        <v>139214</v>
      </c>
      <c r="L107" s="92">
        <f>IFERROR(VLOOKUP($E107, V一般接種!$A:$G, L$4, FALSE), 0)</f>
        <v>0</v>
      </c>
      <c r="M107" s="92">
        <f>IFERROR(VLOOKUP($E107, V一般接種!$A:$G, M$4, FALSE), 0)</f>
        <v>0</v>
      </c>
      <c r="N107" s="93">
        <f>IFERROR(VLOOKUP($E107, V一般接種!$A:$G, N$4, FALSE), 0)</f>
        <v>34084</v>
      </c>
      <c r="O107" s="92">
        <f>SUMIF(V職域接種!$C:$C, 'Conv-vaccine'!$E107, V職域接種!F:F)</f>
        <v>0</v>
      </c>
      <c r="P107" s="92">
        <f>SUMIF(V職域接種!$C:$C, 'Conv-vaccine'!$E107, V職域接種!G:G)</f>
        <v>0</v>
      </c>
      <c r="Q107" s="92">
        <f>_xlfn.MAXIFS(V重複!F:F, V重複!$C:$C, 'Conv-vaccine'!$E107)</f>
        <v>0</v>
      </c>
      <c r="R107" s="92">
        <f>_xlfn.MAXIFS(V重複!G:G, V重複!$C:$C, 'Conv-vaccine'!$E107)</f>
        <v>0</v>
      </c>
      <c r="S107" s="107">
        <f>SUMIF('V3回目-接種日別'!$A:$A, 'Conv-vaccine'!$E107, 'V3回目-接種日別'!C:C)</f>
        <v>0</v>
      </c>
    </row>
    <row r="108" spans="1:19" ht="17.7">
      <c r="A108" s="49">
        <v>44331</v>
      </c>
      <c r="B108" s="110">
        <f>IF(COUNTIF($A$7:$A108, $A108)&gt;1, 0, IF($E108="","",G108+H108+K108+L108+O108-Q108))</f>
        <v>0</v>
      </c>
      <c r="C108" s="110">
        <f>IF(COUNTIF($A$7:$A108, $A108)&gt;1, 0, IF($E108="", "", I108+J108+M108+N108+P108-R108))</f>
        <v>0</v>
      </c>
      <c r="D108" s="110">
        <f>IF(COUNTIF($A$7:$A108, $A108)&gt;1, 0, S108)</f>
        <v>0</v>
      </c>
      <c r="E108" s="111">
        <v>44331</v>
      </c>
      <c r="F108" s="91" t="str">
        <f>IFERROR(VLOOKUP($E108, V医療従事者等!$A:$J, $F$4, FALSE), TEXT(E108, "aaa"))</f>
        <v>土</v>
      </c>
      <c r="G108" s="91">
        <f>IFERROR(VLOOKUP($E108, V医療従事者等!$A:$J, $G$4, FALSE), 0)</f>
        <v>0</v>
      </c>
      <c r="H108" s="91">
        <f>IFERROR(VLOOKUP($E108, V医療従事者等!$A:$J, $H$4, FALSE), 0)</f>
        <v>0</v>
      </c>
      <c r="I108" s="91">
        <f>IFERROR(VLOOKUP($E108, V医療従事者等!$A:$J, $I$4, FALSE), 0)</f>
        <v>0</v>
      </c>
      <c r="J108" s="91">
        <f>IFERROR(VLOOKUP($E108, V医療従事者等!$A:$J, $J$4, FALSE), 0)</f>
        <v>0</v>
      </c>
      <c r="K108" s="92">
        <f>IFERROR(VLOOKUP($E108, V一般接種!$A:$G, K$4, FALSE), 0)</f>
        <v>139214</v>
      </c>
      <c r="L108" s="92">
        <f>IFERROR(VLOOKUP($E108, V一般接種!$A:$G, L$4, FALSE), 0)</f>
        <v>0</v>
      </c>
      <c r="M108" s="92">
        <f>IFERROR(VLOOKUP($E108, V一般接種!$A:$G, M$4, FALSE), 0)</f>
        <v>0</v>
      </c>
      <c r="N108" s="93">
        <f>IFERROR(VLOOKUP($E108, V一般接種!$A:$G, N$4, FALSE), 0)</f>
        <v>34084</v>
      </c>
      <c r="O108" s="92">
        <f>SUMIF(V職域接種!$C:$C, 'Conv-vaccine'!$E108, V職域接種!F:F)</f>
        <v>0</v>
      </c>
      <c r="P108" s="92">
        <f>SUMIF(V職域接種!$C:$C, 'Conv-vaccine'!$E108, V職域接種!G:G)</f>
        <v>0</v>
      </c>
      <c r="Q108" s="92">
        <f>_xlfn.MAXIFS(V重複!F:F, V重複!$C:$C, 'Conv-vaccine'!$E108)</f>
        <v>0</v>
      </c>
      <c r="R108" s="92">
        <f>_xlfn.MAXIFS(V重複!G:G, V重複!$C:$C, 'Conv-vaccine'!$E108)</f>
        <v>0</v>
      </c>
      <c r="S108" s="107">
        <f>SUMIF('V3回目-接種日別'!$A:$A, 'Conv-vaccine'!$E108, 'V3回目-接種日別'!C:C)</f>
        <v>0</v>
      </c>
    </row>
    <row r="109" spans="1:19" ht="17.7">
      <c r="A109" s="49">
        <v>44332</v>
      </c>
      <c r="B109" s="110">
        <f>IF(COUNTIF($A$7:$A109, $A109)&gt;1, 0, IF($E109="","",G109+H109+K109+L109+O109-Q109))</f>
        <v>190121</v>
      </c>
      <c r="C109" s="110">
        <f>IF(COUNTIF($A$7:$A109, $A109)&gt;1, 0, IF($E109="", "", I109+J109+M109+N109+P109-R109))</f>
        <v>24030</v>
      </c>
      <c r="D109" s="110">
        <f>IF(COUNTIF($A$7:$A109, $A109)&gt;1, 0, S109)</f>
        <v>0</v>
      </c>
      <c r="E109" s="111">
        <v>44332</v>
      </c>
      <c r="F109" s="91" t="str">
        <f>IFERROR(VLOOKUP($E109, V医療従事者等!$A:$J, $F$4, FALSE), TEXT(E109, "aaa"))</f>
        <v>日</v>
      </c>
      <c r="G109" s="91">
        <f>IFERROR(VLOOKUP($E109, V医療従事者等!$A:$J, $G$4, FALSE), 0)</f>
        <v>0</v>
      </c>
      <c r="H109" s="91">
        <f>IFERROR(VLOOKUP($E109, V医療従事者等!$A:$J, $H$4, FALSE), 0)</f>
        <v>0</v>
      </c>
      <c r="I109" s="91">
        <f>IFERROR(VLOOKUP($E109, V医療従事者等!$A:$J, $I$4, FALSE), 0)</f>
        <v>0</v>
      </c>
      <c r="J109" s="91">
        <f>IFERROR(VLOOKUP($E109, V医療従事者等!$A:$J, $J$4, FALSE), 0)</f>
        <v>0</v>
      </c>
      <c r="K109" s="92">
        <f>IFERROR(VLOOKUP($E109, V一般接種!$A:$G, K$4, FALSE), 0)</f>
        <v>190121</v>
      </c>
      <c r="L109" s="92">
        <f>IFERROR(VLOOKUP($E109, V一般接種!$A:$G, L$4, FALSE), 0)</f>
        <v>0</v>
      </c>
      <c r="M109" s="92">
        <f>IFERROR(VLOOKUP($E109, V一般接種!$A:$G, M$4, FALSE), 0)</f>
        <v>0</v>
      </c>
      <c r="N109" s="93">
        <f>IFERROR(VLOOKUP($E109, V一般接種!$A:$G, N$4, FALSE), 0)</f>
        <v>24030</v>
      </c>
      <c r="O109" s="92">
        <f>SUMIF(V職域接種!$C:$C, 'Conv-vaccine'!$E109, V職域接種!F:F)</f>
        <v>0</v>
      </c>
      <c r="P109" s="92">
        <f>SUMIF(V職域接種!$C:$C, 'Conv-vaccine'!$E109, V職域接種!G:G)</f>
        <v>0</v>
      </c>
      <c r="Q109" s="92">
        <f>_xlfn.MAXIFS(V重複!F:F, V重複!$C:$C, 'Conv-vaccine'!$E109)</f>
        <v>0</v>
      </c>
      <c r="R109" s="92">
        <f>_xlfn.MAXIFS(V重複!G:G, V重複!$C:$C, 'Conv-vaccine'!$E109)</f>
        <v>0</v>
      </c>
      <c r="S109" s="107">
        <f>SUMIF('V3回目-接種日別'!$A:$A, 'Conv-vaccine'!$E109, 'V3回目-接種日別'!C:C)</f>
        <v>0</v>
      </c>
    </row>
    <row r="110" spans="1:19" ht="17.7">
      <c r="A110" s="49">
        <v>44332</v>
      </c>
      <c r="B110" s="110">
        <f>IF(COUNTIF($A$7:$A110, $A110)&gt;1, 0, IF($E110="","",G110+H110+K110+L110+O110-Q110))</f>
        <v>0</v>
      </c>
      <c r="C110" s="110">
        <f>IF(COUNTIF($A$7:$A110, $A110)&gt;1, 0, IF($E110="", "", I110+J110+M110+N110+P110-R110))</f>
        <v>0</v>
      </c>
      <c r="D110" s="110">
        <f>IF(COUNTIF($A$7:$A110, $A110)&gt;1, 0, S110)</f>
        <v>0</v>
      </c>
      <c r="E110" s="111">
        <v>44332</v>
      </c>
      <c r="F110" s="91" t="str">
        <f>IFERROR(VLOOKUP($E110, V医療従事者等!$A:$J, $F$4, FALSE), TEXT(E110, "aaa"))</f>
        <v>日</v>
      </c>
      <c r="G110" s="91">
        <f>IFERROR(VLOOKUP($E110, V医療従事者等!$A:$J, $G$4, FALSE), 0)</f>
        <v>0</v>
      </c>
      <c r="H110" s="91">
        <f>IFERROR(VLOOKUP($E110, V医療従事者等!$A:$J, $H$4, FALSE), 0)</f>
        <v>0</v>
      </c>
      <c r="I110" s="91">
        <f>IFERROR(VLOOKUP($E110, V医療従事者等!$A:$J, $I$4, FALSE), 0)</f>
        <v>0</v>
      </c>
      <c r="J110" s="91">
        <f>IFERROR(VLOOKUP($E110, V医療従事者等!$A:$J, $J$4, FALSE), 0)</f>
        <v>0</v>
      </c>
      <c r="K110" s="92">
        <f>IFERROR(VLOOKUP($E110, V一般接種!$A:$G, K$4, FALSE), 0)</f>
        <v>190121</v>
      </c>
      <c r="L110" s="92">
        <f>IFERROR(VLOOKUP($E110, V一般接種!$A:$G, L$4, FALSE), 0)</f>
        <v>0</v>
      </c>
      <c r="M110" s="92">
        <f>IFERROR(VLOOKUP($E110, V一般接種!$A:$G, M$4, FALSE), 0)</f>
        <v>0</v>
      </c>
      <c r="N110" s="93">
        <f>IFERROR(VLOOKUP($E110, V一般接種!$A:$G, N$4, FALSE), 0)</f>
        <v>24030</v>
      </c>
      <c r="O110" s="92">
        <f>SUMIF(V職域接種!$C:$C, 'Conv-vaccine'!$E110, V職域接種!F:F)</f>
        <v>0</v>
      </c>
      <c r="P110" s="92">
        <f>SUMIF(V職域接種!$C:$C, 'Conv-vaccine'!$E110, V職域接種!G:G)</f>
        <v>0</v>
      </c>
      <c r="Q110" s="92">
        <f>_xlfn.MAXIFS(V重複!F:F, V重複!$C:$C, 'Conv-vaccine'!$E110)</f>
        <v>0</v>
      </c>
      <c r="R110" s="92">
        <f>_xlfn.MAXIFS(V重複!G:G, V重複!$C:$C, 'Conv-vaccine'!$E110)</f>
        <v>0</v>
      </c>
      <c r="S110" s="107">
        <f>SUMIF('V3回目-接種日別'!$A:$A, 'Conv-vaccine'!$E110, 'V3回目-接種日別'!C:C)</f>
        <v>0</v>
      </c>
    </row>
    <row r="111" spans="1:19" ht="17.7">
      <c r="A111" s="49">
        <v>44332</v>
      </c>
      <c r="B111" s="110">
        <f>IF(COUNTIF($A$7:$A111, $A111)&gt;1, 0, IF($E111="","",G111+H111+K111+L111+O111-Q111))</f>
        <v>0</v>
      </c>
      <c r="C111" s="110">
        <f>IF(COUNTIF($A$7:$A111, $A111)&gt;1, 0, IF($E111="", "", I111+J111+M111+N111+P111-R111))</f>
        <v>0</v>
      </c>
      <c r="D111" s="110">
        <f>IF(COUNTIF($A$7:$A111, $A111)&gt;1, 0, S111)</f>
        <v>0</v>
      </c>
      <c r="E111" s="111">
        <v>44332</v>
      </c>
      <c r="F111" s="91" t="str">
        <f>IFERROR(VLOOKUP($E111, V医療従事者等!$A:$J, $F$4, FALSE), TEXT(E111, "aaa"))</f>
        <v>日</v>
      </c>
      <c r="G111" s="91">
        <f>IFERROR(VLOOKUP($E111, V医療従事者等!$A:$J, $G$4, FALSE), 0)</f>
        <v>0</v>
      </c>
      <c r="H111" s="91">
        <f>IFERROR(VLOOKUP($E111, V医療従事者等!$A:$J, $H$4, FALSE), 0)</f>
        <v>0</v>
      </c>
      <c r="I111" s="91">
        <f>IFERROR(VLOOKUP($E111, V医療従事者等!$A:$J, $I$4, FALSE), 0)</f>
        <v>0</v>
      </c>
      <c r="J111" s="91">
        <f>IFERROR(VLOOKUP($E111, V医療従事者等!$A:$J, $J$4, FALSE), 0)</f>
        <v>0</v>
      </c>
      <c r="K111" s="92">
        <f>IFERROR(VLOOKUP($E111, V一般接種!$A:$G, K$4, FALSE), 0)</f>
        <v>190121</v>
      </c>
      <c r="L111" s="92">
        <f>IFERROR(VLOOKUP($E111, V一般接種!$A:$G, L$4, FALSE), 0)</f>
        <v>0</v>
      </c>
      <c r="M111" s="92">
        <f>IFERROR(VLOOKUP($E111, V一般接種!$A:$G, M$4, FALSE), 0)</f>
        <v>0</v>
      </c>
      <c r="N111" s="93">
        <f>IFERROR(VLOOKUP($E111, V一般接種!$A:$G, N$4, FALSE), 0)</f>
        <v>24030</v>
      </c>
      <c r="O111" s="92">
        <f>SUMIF(V職域接種!$C:$C, 'Conv-vaccine'!$E111, V職域接種!F:F)</f>
        <v>0</v>
      </c>
      <c r="P111" s="92">
        <f>SUMIF(V職域接種!$C:$C, 'Conv-vaccine'!$E111, V職域接種!G:G)</f>
        <v>0</v>
      </c>
      <c r="Q111" s="92">
        <f>_xlfn.MAXIFS(V重複!F:F, V重複!$C:$C, 'Conv-vaccine'!$E111)</f>
        <v>0</v>
      </c>
      <c r="R111" s="92">
        <f>_xlfn.MAXIFS(V重複!G:G, V重複!$C:$C, 'Conv-vaccine'!$E111)</f>
        <v>0</v>
      </c>
      <c r="S111" s="107">
        <f>SUMIF('V3回目-接種日別'!$A:$A, 'Conv-vaccine'!$E111, 'V3回目-接種日別'!C:C)</f>
        <v>0</v>
      </c>
    </row>
    <row r="112" spans="1:19" ht="17.7">
      <c r="A112" s="49">
        <v>44333</v>
      </c>
      <c r="B112" s="110">
        <f>IF(COUNTIF($A$7:$A112, $A112)&gt;1, 0, IF($E112="","",G112+H112+K112+L112+O112-Q112))</f>
        <v>344956</v>
      </c>
      <c r="C112" s="110">
        <f>IF(COUNTIF($A$7:$A112, $A112)&gt;1, 0, IF($E112="", "", I112+J112+M112+N112+P112-R112))</f>
        <v>266621</v>
      </c>
      <c r="D112" s="110">
        <f>IF(COUNTIF($A$7:$A112, $A112)&gt;1, 0, S112)</f>
        <v>0</v>
      </c>
      <c r="E112" s="111">
        <v>44333</v>
      </c>
      <c r="F112" s="91" t="str">
        <f>IFERROR(VLOOKUP($E112, V医療従事者等!$A:$J, $F$4, FALSE), TEXT(E112, "aaa"))</f>
        <v>(月)</v>
      </c>
      <c r="G112" s="91">
        <f>IFERROR(VLOOKUP($E112, V医療従事者等!$A:$J, $G$4, FALSE), 0)</f>
        <v>133843</v>
      </c>
      <c r="H112" s="91">
        <f>IFERROR(VLOOKUP($E112, V医療従事者等!$A:$J, $H$4, FALSE), 0)</f>
        <v>0</v>
      </c>
      <c r="I112" s="91">
        <f>IFERROR(VLOOKUP($E112, V医療従事者等!$A:$J, $I$4, FALSE), 0)</f>
        <v>215723</v>
      </c>
      <c r="J112" s="91">
        <f>IFERROR(VLOOKUP($E112, V医療従事者等!$A:$J, $J$4, FALSE), 0)</f>
        <v>0</v>
      </c>
      <c r="K112" s="92">
        <f>IFERROR(VLOOKUP($E112, V一般接種!$A:$G, K$4, FALSE), 0)</f>
        <v>211113</v>
      </c>
      <c r="L112" s="92">
        <f>IFERROR(VLOOKUP($E112, V一般接種!$A:$G, L$4, FALSE), 0)</f>
        <v>0</v>
      </c>
      <c r="M112" s="92">
        <f>IFERROR(VLOOKUP($E112, V一般接種!$A:$G, M$4, FALSE), 0)</f>
        <v>0</v>
      </c>
      <c r="N112" s="93">
        <f>IFERROR(VLOOKUP($E112, V一般接種!$A:$G, N$4, FALSE), 0)</f>
        <v>50898</v>
      </c>
      <c r="O112" s="92">
        <f>SUMIF(V職域接種!$C:$C, 'Conv-vaccine'!$E112, V職域接種!F:F)</f>
        <v>0</v>
      </c>
      <c r="P112" s="92">
        <f>SUMIF(V職域接種!$C:$C, 'Conv-vaccine'!$E112, V職域接種!G:G)</f>
        <v>0</v>
      </c>
      <c r="Q112" s="92">
        <f>_xlfn.MAXIFS(V重複!F:F, V重複!$C:$C, 'Conv-vaccine'!$E112)</f>
        <v>0</v>
      </c>
      <c r="R112" s="92">
        <f>_xlfn.MAXIFS(V重複!G:G, V重複!$C:$C, 'Conv-vaccine'!$E112)</f>
        <v>0</v>
      </c>
      <c r="S112" s="107">
        <f>SUMIF('V3回目-接種日別'!$A:$A, 'Conv-vaccine'!$E112, 'V3回目-接種日別'!C:C)</f>
        <v>0</v>
      </c>
    </row>
    <row r="113" spans="1:19" ht="17.7">
      <c r="A113" s="49">
        <v>44333</v>
      </c>
      <c r="B113" s="110">
        <f>IF(COUNTIF($A$7:$A113, $A113)&gt;1, 0, IF($E113="","",G113+H113+K113+L113+O113-Q113))</f>
        <v>0</v>
      </c>
      <c r="C113" s="110">
        <f>IF(COUNTIF($A$7:$A113, $A113)&gt;1, 0, IF($E113="", "", I113+J113+M113+N113+P113-R113))</f>
        <v>0</v>
      </c>
      <c r="D113" s="110">
        <f>IF(COUNTIF($A$7:$A113, $A113)&gt;1, 0, S113)</f>
        <v>0</v>
      </c>
      <c r="E113" s="111">
        <v>44333</v>
      </c>
      <c r="F113" s="91" t="str">
        <f>IFERROR(VLOOKUP($E113, V医療従事者等!$A:$J, $F$4, FALSE), TEXT(E113, "aaa"))</f>
        <v>(月)</v>
      </c>
      <c r="G113" s="91">
        <f>IFERROR(VLOOKUP($E113, V医療従事者等!$A:$J, $G$4, FALSE), 0)</f>
        <v>133843</v>
      </c>
      <c r="H113" s="91">
        <f>IFERROR(VLOOKUP($E113, V医療従事者等!$A:$J, $H$4, FALSE), 0)</f>
        <v>0</v>
      </c>
      <c r="I113" s="91">
        <f>IFERROR(VLOOKUP($E113, V医療従事者等!$A:$J, $I$4, FALSE), 0)</f>
        <v>215723</v>
      </c>
      <c r="J113" s="91">
        <f>IFERROR(VLOOKUP($E113, V医療従事者等!$A:$J, $J$4, FALSE), 0)</f>
        <v>0</v>
      </c>
      <c r="K113" s="92">
        <f>IFERROR(VLOOKUP($E113, V一般接種!$A:$G, K$4, FALSE), 0)</f>
        <v>211113</v>
      </c>
      <c r="L113" s="92">
        <f>IFERROR(VLOOKUP($E113, V一般接種!$A:$G, L$4, FALSE), 0)</f>
        <v>0</v>
      </c>
      <c r="M113" s="92">
        <f>IFERROR(VLOOKUP($E113, V一般接種!$A:$G, M$4, FALSE), 0)</f>
        <v>0</v>
      </c>
      <c r="N113" s="93">
        <f>IFERROR(VLOOKUP($E113, V一般接種!$A:$G, N$4, FALSE), 0)</f>
        <v>50898</v>
      </c>
      <c r="O113" s="92">
        <f>SUMIF(V職域接種!$C:$C, 'Conv-vaccine'!$E113, V職域接種!F:F)</f>
        <v>0</v>
      </c>
      <c r="P113" s="92">
        <f>SUMIF(V職域接種!$C:$C, 'Conv-vaccine'!$E113, V職域接種!G:G)</f>
        <v>0</v>
      </c>
      <c r="Q113" s="92">
        <f>_xlfn.MAXIFS(V重複!F:F, V重複!$C:$C, 'Conv-vaccine'!$E113)</f>
        <v>0</v>
      </c>
      <c r="R113" s="92">
        <f>_xlfn.MAXIFS(V重複!G:G, V重複!$C:$C, 'Conv-vaccine'!$E113)</f>
        <v>0</v>
      </c>
      <c r="S113" s="107">
        <f>SUMIF('V3回目-接種日別'!$A:$A, 'Conv-vaccine'!$E113, 'V3回目-接種日別'!C:C)</f>
        <v>0</v>
      </c>
    </row>
    <row r="114" spans="1:19" ht="17.7">
      <c r="A114" s="49">
        <v>44333</v>
      </c>
      <c r="B114" s="110">
        <f>IF(COUNTIF($A$7:$A114, $A114)&gt;1, 0, IF($E114="","",G114+H114+K114+L114+O114-Q114))</f>
        <v>0</v>
      </c>
      <c r="C114" s="110">
        <f>IF(COUNTIF($A$7:$A114, $A114)&gt;1, 0, IF($E114="", "", I114+J114+M114+N114+P114-R114))</f>
        <v>0</v>
      </c>
      <c r="D114" s="110">
        <f>IF(COUNTIF($A$7:$A114, $A114)&gt;1, 0, S114)</f>
        <v>0</v>
      </c>
      <c r="E114" s="111">
        <v>44333</v>
      </c>
      <c r="F114" s="91" t="str">
        <f>IFERROR(VLOOKUP($E114, V医療従事者等!$A:$J, $F$4, FALSE), TEXT(E114, "aaa"))</f>
        <v>(月)</v>
      </c>
      <c r="G114" s="91">
        <f>IFERROR(VLOOKUP($E114, V医療従事者等!$A:$J, $G$4, FALSE), 0)</f>
        <v>133843</v>
      </c>
      <c r="H114" s="91">
        <f>IFERROR(VLOOKUP($E114, V医療従事者等!$A:$J, $H$4, FALSE), 0)</f>
        <v>0</v>
      </c>
      <c r="I114" s="91">
        <f>IFERROR(VLOOKUP($E114, V医療従事者等!$A:$J, $I$4, FALSE), 0)</f>
        <v>215723</v>
      </c>
      <c r="J114" s="91">
        <f>IFERROR(VLOOKUP($E114, V医療従事者等!$A:$J, $J$4, FALSE), 0)</f>
        <v>0</v>
      </c>
      <c r="K114" s="92">
        <f>IFERROR(VLOOKUP($E114, V一般接種!$A:$G, K$4, FALSE), 0)</f>
        <v>211113</v>
      </c>
      <c r="L114" s="92">
        <f>IFERROR(VLOOKUP($E114, V一般接種!$A:$G, L$4, FALSE), 0)</f>
        <v>0</v>
      </c>
      <c r="M114" s="92">
        <f>IFERROR(VLOOKUP($E114, V一般接種!$A:$G, M$4, FALSE), 0)</f>
        <v>0</v>
      </c>
      <c r="N114" s="93">
        <f>IFERROR(VLOOKUP($E114, V一般接種!$A:$G, N$4, FALSE), 0)</f>
        <v>50898</v>
      </c>
      <c r="O114" s="92">
        <f>SUMIF(V職域接種!$C:$C, 'Conv-vaccine'!$E114, V職域接種!F:F)</f>
        <v>0</v>
      </c>
      <c r="P114" s="92">
        <f>SUMIF(V職域接種!$C:$C, 'Conv-vaccine'!$E114, V職域接種!G:G)</f>
        <v>0</v>
      </c>
      <c r="Q114" s="92">
        <f>_xlfn.MAXIFS(V重複!F:F, V重複!$C:$C, 'Conv-vaccine'!$E114)</f>
        <v>0</v>
      </c>
      <c r="R114" s="92">
        <f>_xlfn.MAXIFS(V重複!G:G, V重複!$C:$C, 'Conv-vaccine'!$E114)</f>
        <v>0</v>
      </c>
      <c r="S114" s="107">
        <f>SUMIF('V3回目-接種日別'!$A:$A, 'Conv-vaccine'!$E114, 'V3回目-接種日別'!C:C)</f>
        <v>0</v>
      </c>
    </row>
    <row r="115" spans="1:19" ht="17.7">
      <c r="A115" s="49">
        <v>44334</v>
      </c>
      <c r="B115" s="110">
        <f>IF(COUNTIF($A$7:$A115, $A115)&gt;1, 0, IF($E115="","",G115+H115+K115+L115+O115-Q115))</f>
        <v>351546</v>
      </c>
      <c r="C115" s="110">
        <f>IF(COUNTIF($A$7:$A115, $A115)&gt;1, 0, IF($E115="", "", I115+J115+M115+N115+P115-R115))</f>
        <v>222074</v>
      </c>
      <c r="D115" s="110">
        <f>IF(COUNTIF($A$7:$A115, $A115)&gt;1, 0, S115)</f>
        <v>0</v>
      </c>
      <c r="E115" s="111">
        <v>44334</v>
      </c>
      <c r="F115" s="91" t="str">
        <f>IFERROR(VLOOKUP($E115, V医療従事者等!$A:$J, $F$4, FALSE), TEXT(E115, "aaa"))</f>
        <v>(火)</v>
      </c>
      <c r="G115" s="91">
        <f>IFERROR(VLOOKUP($E115, V医療従事者等!$A:$J, $G$4, FALSE), 0)</f>
        <v>94577</v>
      </c>
      <c r="H115" s="91">
        <f>IFERROR(VLOOKUP($E115, V医療従事者等!$A:$J, $H$4, FALSE), 0)</f>
        <v>0</v>
      </c>
      <c r="I115" s="91">
        <f>IFERROR(VLOOKUP($E115, V医療従事者等!$A:$J, $I$4, FALSE), 0)</f>
        <v>155667</v>
      </c>
      <c r="J115" s="91">
        <f>IFERROR(VLOOKUP($E115, V医療従事者等!$A:$J, $J$4, FALSE), 0)</f>
        <v>0</v>
      </c>
      <c r="K115" s="92">
        <f>IFERROR(VLOOKUP($E115, V一般接種!$A:$G, K$4, FALSE), 0)</f>
        <v>256969</v>
      </c>
      <c r="L115" s="92">
        <f>IFERROR(VLOOKUP($E115, V一般接種!$A:$G, L$4, FALSE), 0)</f>
        <v>0</v>
      </c>
      <c r="M115" s="92">
        <f>IFERROR(VLOOKUP($E115, V一般接種!$A:$G, M$4, FALSE), 0)</f>
        <v>0</v>
      </c>
      <c r="N115" s="93">
        <f>IFERROR(VLOOKUP($E115, V一般接種!$A:$G, N$4, FALSE), 0)</f>
        <v>66407</v>
      </c>
      <c r="O115" s="92">
        <f>SUMIF(V職域接種!$C:$C, 'Conv-vaccine'!$E115, V職域接種!F:F)</f>
        <v>0</v>
      </c>
      <c r="P115" s="92">
        <f>SUMIF(V職域接種!$C:$C, 'Conv-vaccine'!$E115, V職域接種!G:G)</f>
        <v>0</v>
      </c>
      <c r="Q115" s="92">
        <f>_xlfn.MAXIFS(V重複!F:F, V重複!$C:$C, 'Conv-vaccine'!$E115)</f>
        <v>0</v>
      </c>
      <c r="R115" s="92">
        <f>_xlfn.MAXIFS(V重複!G:G, V重複!$C:$C, 'Conv-vaccine'!$E115)</f>
        <v>0</v>
      </c>
      <c r="S115" s="107">
        <f>SUMIF('V3回目-接種日別'!$A:$A, 'Conv-vaccine'!$E115, 'V3回目-接種日別'!C:C)</f>
        <v>0</v>
      </c>
    </row>
    <row r="116" spans="1:19" ht="17.7">
      <c r="A116" s="49">
        <v>44334</v>
      </c>
      <c r="B116" s="110">
        <f>IF(COUNTIF($A$7:$A116, $A116)&gt;1, 0, IF($E116="","",G116+H116+K116+L116+O116-Q116))</f>
        <v>0</v>
      </c>
      <c r="C116" s="110">
        <f>IF(COUNTIF($A$7:$A116, $A116)&gt;1, 0, IF($E116="", "", I116+J116+M116+N116+P116-R116))</f>
        <v>0</v>
      </c>
      <c r="D116" s="110">
        <f>IF(COUNTIF($A$7:$A116, $A116)&gt;1, 0, S116)</f>
        <v>0</v>
      </c>
      <c r="E116" s="111">
        <v>44334</v>
      </c>
      <c r="F116" s="91" t="str">
        <f>IFERROR(VLOOKUP($E116, V医療従事者等!$A:$J, $F$4, FALSE), TEXT(E116, "aaa"))</f>
        <v>(火)</v>
      </c>
      <c r="G116" s="91">
        <f>IFERROR(VLOOKUP($E116, V医療従事者等!$A:$J, $G$4, FALSE), 0)</f>
        <v>94577</v>
      </c>
      <c r="H116" s="91">
        <f>IFERROR(VLOOKUP($E116, V医療従事者等!$A:$J, $H$4, FALSE), 0)</f>
        <v>0</v>
      </c>
      <c r="I116" s="91">
        <f>IFERROR(VLOOKUP($E116, V医療従事者等!$A:$J, $I$4, FALSE), 0)</f>
        <v>155667</v>
      </c>
      <c r="J116" s="91">
        <f>IFERROR(VLOOKUP($E116, V医療従事者等!$A:$J, $J$4, FALSE), 0)</f>
        <v>0</v>
      </c>
      <c r="K116" s="92">
        <f>IFERROR(VLOOKUP($E116, V一般接種!$A:$G, K$4, FALSE), 0)</f>
        <v>256969</v>
      </c>
      <c r="L116" s="92">
        <f>IFERROR(VLOOKUP($E116, V一般接種!$A:$G, L$4, FALSE), 0)</f>
        <v>0</v>
      </c>
      <c r="M116" s="92">
        <f>IFERROR(VLOOKUP($E116, V一般接種!$A:$G, M$4, FALSE), 0)</f>
        <v>0</v>
      </c>
      <c r="N116" s="93">
        <f>IFERROR(VLOOKUP($E116, V一般接種!$A:$G, N$4, FALSE), 0)</f>
        <v>66407</v>
      </c>
      <c r="O116" s="92">
        <f>SUMIF(V職域接種!$C:$C, 'Conv-vaccine'!$E116, V職域接種!F:F)</f>
        <v>0</v>
      </c>
      <c r="P116" s="92">
        <f>SUMIF(V職域接種!$C:$C, 'Conv-vaccine'!$E116, V職域接種!G:G)</f>
        <v>0</v>
      </c>
      <c r="Q116" s="92">
        <f>_xlfn.MAXIFS(V重複!F:F, V重複!$C:$C, 'Conv-vaccine'!$E116)</f>
        <v>0</v>
      </c>
      <c r="R116" s="92">
        <f>_xlfn.MAXIFS(V重複!G:G, V重複!$C:$C, 'Conv-vaccine'!$E116)</f>
        <v>0</v>
      </c>
      <c r="S116" s="107">
        <f>SUMIF('V3回目-接種日別'!$A:$A, 'Conv-vaccine'!$E116, 'V3回目-接種日別'!C:C)</f>
        <v>0</v>
      </c>
    </row>
    <row r="117" spans="1:19" ht="17.7">
      <c r="A117" s="49">
        <v>44334</v>
      </c>
      <c r="B117" s="110">
        <f>IF(COUNTIF($A$7:$A117, $A117)&gt;1, 0, IF($E117="","",G117+H117+K117+L117+O117-Q117))</f>
        <v>0</v>
      </c>
      <c r="C117" s="110">
        <f>IF(COUNTIF($A$7:$A117, $A117)&gt;1, 0, IF($E117="", "", I117+J117+M117+N117+P117-R117))</f>
        <v>0</v>
      </c>
      <c r="D117" s="110">
        <f>IF(COUNTIF($A$7:$A117, $A117)&gt;1, 0, S117)</f>
        <v>0</v>
      </c>
      <c r="E117" s="111">
        <v>44334</v>
      </c>
      <c r="F117" s="91" t="str">
        <f>IFERROR(VLOOKUP($E117, V医療従事者等!$A:$J, $F$4, FALSE), TEXT(E117, "aaa"))</f>
        <v>(火)</v>
      </c>
      <c r="G117" s="91">
        <f>IFERROR(VLOOKUP($E117, V医療従事者等!$A:$J, $G$4, FALSE), 0)</f>
        <v>94577</v>
      </c>
      <c r="H117" s="91">
        <f>IFERROR(VLOOKUP($E117, V医療従事者等!$A:$J, $H$4, FALSE), 0)</f>
        <v>0</v>
      </c>
      <c r="I117" s="91">
        <f>IFERROR(VLOOKUP($E117, V医療従事者等!$A:$J, $I$4, FALSE), 0)</f>
        <v>155667</v>
      </c>
      <c r="J117" s="91">
        <f>IFERROR(VLOOKUP($E117, V医療従事者等!$A:$J, $J$4, FALSE), 0)</f>
        <v>0</v>
      </c>
      <c r="K117" s="92">
        <f>IFERROR(VLOOKUP($E117, V一般接種!$A:$G, K$4, FALSE), 0)</f>
        <v>256969</v>
      </c>
      <c r="L117" s="92">
        <f>IFERROR(VLOOKUP($E117, V一般接種!$A:$G, L$4, FALSE), 0)</f>
        <v>0</v>
      </c>
      <c r="M117" s="92">
        <f>IFERROR(VLOOKUP($E117, V一般接種!$A:$G, M$4, FALSE), 0)</f>
        <v>0</v>
      </c>
      <c r="N117" s="93">
        <f>IFERROR(VLOOKUP($E117, V一般接種!$A:$G, N$4, FALSE), 0)</f>
        <v>66407</v>
      </c>
      <c r="O117" s="92">
        <f>SUMIF(V職域接種!$C:$C, 'Conv-vaccine'!$E117, V職域接種!F:F)</f>
        <v>0</v>
      </c>
      <c r="P117" s="92">
        <f>SUMIF(V職域接種!$C:$C, 'Conv-vaccine'!$E117, V職域接種!G:G)</f>
        <v>0</v>
      </c>
      <c r="Q117" s="92">
        <f>_xlfn.MAXIFS(V重複!F:F, V重複!$C:$C, 'Conv-vaccine'!$E117)</f>
        <v>0</v>
      </c>
      <c r="R117" s="92">
        <f>_xlfn.MAXIFS(V重複!G:G, V重複!$C:$C, 'Conv-vaccine'!$E117)</f>
        <v>0</v>
      </c>
      <c r="S117" s="107">
        <f>SUMIF('V3回目-接種日別'!$A:$A, 'Conv-vaccine'!$E117, 'V3回目-接種日別'!C:C)</f>
        <v>0</v>
      </c>
    </row>
    <row r="118" spans="1:19" ht="17.7">
      <c r="A118" s="49">
        <v>44335</v>
      </c>
      <c r="B118" s="110">
        <f>IF(COUNTIF($A$7:$A118, $A118)&gt;1, 0, IF($E118="","",G118+H118+K118+L118+O118-Q118))</f>
        <v>400435</v>
      </c>
      <c r="C118" s="110">
        <f>IF(COUNTIF($A$7:$A118, $A118)&gt;1, 0, IF($E118="", "", I118+J118+M118+N118+P118-R118))</f>
        <v>249848</v>
      </c>
      <c r="D118" s="110">
        <f>IF(COUNTIF($A$7:$A118, $A118)&gt;1, 0, S118)</f>
        <v>0</v>
      </c>
      <c r="E118" s="111">
        <v>44335</v>
      </c>
      <c r="F118" s="91" t="str">
        <f>IFERROR(VLOOKUP($E118, V医療従事者等!$A:$J, $F$4, FALSE), TEXT(E118, "aaa"))</f>
        <v>(水)</v>
      </c>
      <c r="G118" s="91">
        <f>IFERROR(VLOOKUP($E118, V医療従事者等!$A:$J, $G$4, FALSE), 0)</f>
        <v>88163</v>
      </c>
      <c r="H118" s="91">
        <f>IFERROR(VLOOKUP($E118, V医療従事者等!$A:$J, $H$4, FALSE), 0)</f>
        <v>0</v>
      </c>
      <c r="I118" s="91">
        <f>IFERROR(VLOOKUP($E118, V医療従事者等!$A:$J, $I$4, FALSE), 0)</f>
        <v>179703</v>
      </c>
      <c r="J118" s="91">
        <f>IFERROR(VLOOKUP($E118, V医療従事者等!$A:$J, $J$4, FALSE), 0)</f>
        <v>0</v>
      </c>
      <c r="K118" s="92">
        <f>IFERROR(VLOOKUP($E118, V一般接種!$A:$G, K$4, FALSE), 0)</f>
        <v>312272</v>
      </c>
      <c r="L118" s="92">
        <f>IFERROR(VLOOKUP($E118, V一般接種!$A:$G, L$4, FALSE), 0)</f>
        <v>0</v>
      </c>
      <c r="M118" s="92">
        <f>IFERROR(VLOOKUP($E118, V一般接種!$A:$G, M$4, FALSE), 0)</f>
        <v>0</v>
      </c>
      <c r="N118" s="93">
        <f>IFERROR(VLOOKUP($E118, V一般接種!$A:$G, N$4, FALSE), 0)</f>
        <v>70145</v>
      </c>
      <c r="O118" s="92">
        <f>SUMIF(V職域接種!$C:$C, 'Conv-vaccine'!$E118, V職域接種!F:F)</f>
        <v>0</v>
      </c>
      <c r="P118" s="92">
        <f>SUMIF(V職域接種!$C:$C, 'Conv-vaccine'!$E118, V職域接種!G:G)</f>
        <v>0</v>
      </c>
      <c r="Q118" s="92">
        <f>_xlfn.MAXIFS(V重複!F:F, V重複!$C:$C, 'Conv-vaccine'!$E118)</f>
        <v>0</v>
      </c>
      <c r="R118" s="92">
        <f>_xlfn.MAXIFS(V重複!G:G, V重複!$C:$C, 'Conv-vaccine'!$E118)</f>
        <v>0</v>
      </c>
      <c r="S118" s="107">
        <f>SUMIF('V3回目-接種日別'!$A:$A, 'Conv-vaccine'!$E118, 'V3回目-接種日別'!C:C)</f>
        <v>0</v>
      </c>
    </row>
    <row r="119" spans="1:19" ht="17.7">
      <c r="A119" s="49">
        <v>44335</v>
      </c>
      <c r="B119" s="110">
        <f>IF(COUNTIF($A$7:$A119, $A119)&gt;1, 0, IF($E119="","",G119+H119+K119+L119+O119-Q119))</f>
        <v>0</v>
      </c>
      <c r="C119" s="110">
        <f>IF(COUNTIF($A$7:$A119, $A119)&gt;1, 0, IF($E119="", "", I119+J119+M119+N119+P119-R119))</f>
        <v>0</v>
      </c>
      <c r="D119" s="110">
        <f>IF(COUNTIF($A$7:$A119, $A119)&gt;1, 0, S119)</f>
        <v>0</v>
      </c>
      <c r="E119" s="111">
        <v>44335</v>
      </c>
      <c r="F119" s="91" t="str">
        <f>IFERROR(VLOOKUP($E119, V医療従事者等!$A:$J, $F$4, FALSE), TEXT(E119, "aaa"))</f>
        <v>(水)</v>
      </c>
      <c r="G119" s="91">
        <f>IFERROR(VLOOKUP($E119, V医療従事者等!$A:$J, $G$4, FALSE), 0)</f>
        <v>88163</v>
      </c>
      <c r="H119" s="91">
        <f>IFERROR(VLOOKUP($E119, V医療従事者等!$A:$J, $H$4, FALSE), 0)</f>
        <v>0</v>
      </c>
      <c r="I119" s="91">
        <f>IFERROR(VLOOKUP($E119, V医療従事者等!$A:$J, $I$4, FALSE), 0)</f>
        <v>179703</v>
      </c>
      <c r="J119" s="91">
        <f>IFERROR(VLOOKUP($E119, V医療従事者等!$A:$J, $J$4, FALSE), 0)</f>
        <v>0</v>
      </c>
      <c r="K119" s="92">
        <f>IFERROR(VLOOKUP($E119, V一般接種!$A:$G, K$4, FALSE), 0)</f>
        <v>312272</v>
      </c>
      <c r="L119" s="92">
        <f>IFERROR(VLOOKUP($E119, V一般接種!$A:$G, L$4, FALSE), 0)</f>
        <v>0</v>
      </c>
      <c r="M119" s="92">
        <f>IFERROR(VLOOKUP($E119, V一般接種!$A:$G, M$4, FALSE), 0)</f>
        <v>0</v>
      </c>
      <c r="N119" s="93">
        <f>IFERROR(VLOOKUP($E119, V一般接種!$A:$G, N$4, FALSE), 0)</f>
        <v>70145</v>
      </c>
      <c r="O119" s="92">
        <f>SUMIF(V職域接種!$C:$C, 'Conv-vaccine'!$E119, V職域接種!F:F)</f>
        <v>0</v>
      </c>
      <c r="P119" s="92">
        <f>SUMIF(V職域接種!$C:$C, 'Conv-vaccine'!$E119, V職域接種!G:G)</f>
        <v>0</v>
      </c>
      <c r="Q119" s="92">
        <f>_xlfn.MAXIFS(V重複!F:F, V重複!$C:$C, 'Conv-vaccine'!$E119)</f>
        <v>0</v>
      </c>
      <c r="R119" s="92">
        <f>_xlfn.MAXIFS(V重複!G:G, V重複!$C:$C, 'Conv-vaccine'!$E119)</f>
        <v>0</v>
      </c>
      <c r="S119" s="107">
        <f>SUMIF('V3回目-接種日別'!$A:$A, 'Conv-vaccine'!$E119, 'V3回目-接種日別'!C:C)</f>
        <v>0</v>
      </c>
    </row>
    <row r="120" spans="1:19" ht="17.7">
      <c r="A120" s="49">
        <v>44335</v>
      </c>
      <c r="B120" s="110">
        <f>IF(COUNTIF($A$7:$A120, $A120)&gt;1, 0, IF($E120="","",G120+H120+K120+L120+O120-Q120))</f>
        <v>0</v>
      </c>
      <c r="C120" s="110">
        <f>IF(COUNTIF($A$7:$A120, $A120)&gt;1, 0, IF($E120="", "", I120+J120+M120+N120+P120-R120))</f>
        <v>0</v>
      </c>
      <c r="D120" s="110">
        <f>IF(COUNTIF($A$7:$A120, $A120)&gt;1, 0, S120)</f>
        <v>0</v>
      </c>
      <c r="E120" s="111">
        <v>44335</v>
      </c>
      <c r="F120" s="91" t="str">
        <f>IFERROR(VLOOKUP($E120, V医療従事者等!$A:$J, $F$4, FALSE), TEXT(E120, "aaa"))</f>
        <v>(水)</v>
      </c>
      <c r="G120" s="91">
        <f>IFERROR(VLOOKUP($E120, V医療従事者等!$A:$J, $G$4, FALSE), 0)</f>
        <v>88163</v>
      </c>
      <c r="H120" s="91">
        <f>IFERROR(VLOOKUP($E120, V医療従事者等!$A:$J, $H$4, FALSE), 0)</f>
        <v>0</v>
      </c>
      <c r="I120" s="91">
        <f>IFERROR(VLOOKUP($E120, V医療従事者等!$A:$J, $I$4, FALSE), 0)</f>
        <v>179703</v>
      </c>
      <c r="J120" s="91">
        <f>IFERROR(VLOOKUP($E120, V医療従事者等!$A:$J, $J$4, FALSE), 0)</f>
        <v>0</v>
      </c>
      <c r="K120" s="92">
        <f>IFERROR(VLOOKUP($E120, V一般接種!$A:$G, K$4, FALSE), 0)</f>
        <v>312272</v>
      </c>
      <c r="L120" s="92">
        <f>IFERROR(VLOOKUP($E120, V一般接種!$A:$G, L$4, FALSE), 0)</f>
        <v>0</v>
      </c>
      <c r="M120" s="92">
        <f>IFERROR(VLOOKUP($E120, V一般接種!$A:$G, M$4, FALSE), 0)</f>
        <v>0</v>
      </c>
      <c r="N120" s="93">
        <f>IFERROR(VLOOKUP($E120, V一般接種!$A:$G, N$4, FALSE), 0)</f>
        <v>70145</v>
      </c>
      <c r="O120" s="92">
        <f>SUMIF(V職域接種!$C:$C, 'Conv-vaccine'!$E120, V職域接種!F:F)</f>
        <v>0</v>
      </c>
      <c r="P120" s="92">
        <f>SUMIF(V職域接種!$C:$C, 'Conv-vaccine'!$E120, V職域接種!G:G)</f>
        <v>0</v>
      </c>
      <c r="Q120" s="92">
        <f>_xlfn.MAXIFS(V重複!F:F, V重複!$C:$C, 'Conv-vaccine'!$E120)</f>
        <v>0</v>
      </c>
      <c r="R120" s="92">
        <f>_xlfn.MAXIFS(V重複!G:G, V重複!$C:$C, 'Conv-vaccine'!$E120)</f>
        <v>0</v>
      </c>
      <c r="S120" s="107">
        <f>SUMIF('V3回目-接種日別'!$A:$A, 'Conv-vaccine'!$E120, 'V3回目-接種日別'!C:C)</f>
        <v>0</v>
      </c>
    </row>
    <row r="121" spans="1:19" ht="17.7">
      <c r="A121" s="49">
        <v>44336</v>
      </c>
      <c r="B121" s="110">
        <f>IF(COUNTIF($A$7:$A121, $A121)&gt;1, 0, IF($E121="","",G121+H121+K121+L121+O121-Q121))</f>
        <v>407454</v>
      </c>
      <c r="C121" s="110">
        <f>IF(COUNTIF($A$7:$A121, $A121)&gt;1, 0, IF($E121="", "", I121+J121+M121+N121+P121-R121))</f>
        <v>136615</v>
      </c>
      <c r="D121" s="110">
        <f>IF(COUNTIF($A$7:$A121, $A121)&gt;1, 0, S121)</f>
        <v>0</v>
      </c>
      <c r="E121" s="111">
        <v>44336</v>
      </c>
      <c r="F121" s="91" t="str">
        <f>IFERROR(VLOOKUP($E121, V医療従事者等!$A:$J, $F$4, FALSE), TEXT(E121, "aaa"))</f>
        <v>(木)</v>
      </c>
      <c r="G121" s="91">
        <f>IFERROR(VLOOKUP($E121, V医療従事者等!$A:$J, $G$4, FALSE), 0)</f>
        <v>81422</v>
      </c>
      <c r="H121" s="91">
        <f>IFERROR(VLOOKUP($E121, V医療従事者等!$A:$J, $H$4, FALSE), 0)</f>
        <v>0</v>
      </c>
      <c r="I121" s="91">
        <f>IFERROR(VLOOKUP($E121, V医療従事者等!$A:$J, $I$4, FALSE), 0)</f>
        <v>109111</v>
      </c>
      <c r="J121" s="91">
        <f>IFERROR(VLOOKUP($E121, V医療従事者等!$A:$J, $J$4, FALSE), 0)</f>
        <v>0</v>
      </c>
      <c r="K121" s="92">
        <f>IFERROR(VLOOKUP($E121, V一般接種!$A:$G, K$4, FALSE), 0)</f>
        <v>326032</v>
      </c>
      <c r="L121" s="92">
        <f>IFERROR(VLOOKUP($E121, V一般接種!$A:$G, L$4, FALSE), 0)</f>
        <v>0</v>
      </c>
      <c r="M121" s="92">
        <f>IFERROR(VLOOKUP($E121, V一般接種!$A:$G, M$4, FALSE), 0)</f>
        <v>0</v>
      </c>
      <c r="N121" s="93">
        <f>IFERROR(VLOOKUP($E121, V一般接種!$A:$G, N$4, FALSE), 0)</f>
        <v>27504</v>
      </c>
      <c r="O121" s="92">
        <f>SUMIF(V職域接種!$C:$C, 'Conv-vaccine'!$E121, V職域接種!F:F)</f>
        <v>0</v>
      </c>
      <c r="P121" s="92">
        <f>SUMIF(V職域接種!$C:$C, 'Conv-vaccine'!$E121, V職域接種!G:G)</f>
        <v>0</v>
      </c>
      <c r="Q121" s="92">
        <f>_xlfn.MAXIFS(V重複!F:F, V重複!$C:$C, 'Conv-vaccine'!$E121)</f>
        <v>0</v>
      </c>
      <c r="R121" s="92">
        <f>_xlfn.MAXIFS(V重複!G:G, V重複!$C:$C, 'Conv-vaccine'!$E121)</f>
        <v>0</v>
      </c>
      <c r="S121" s="107">
        <f>SUMIF('V3回目-接種日別'!$A:$A, 'Conv-vaccine'!$E121, 'V3回目-接種日別'!C:C)</f>
        <v>0</v>
      </c>
    </row>
    <row r="122" spans="1:19" ht="17.7">
      <c r="A122" s="49">
        <v>44336</v>
      </c>
      <c r="B122" s="110">
        <f>IF(COUNTIF($A$7:$A122, $A122)&gt;1, 0, IF($E122="","",G122+H122+K122+L122+O122-Q122))</f>
        <v>0</v>
      </c>
      <c r="C122" s="110">
        <f>IF(COUNTIF($A$7:$A122, $A122)&gt;1, 0, IF($E122="", "", I122+J122+M122+N122+P122-R122))</f>
        <v>0</v>
      </c>
      <c r="D122" s="110">
        <f>IF(COUNTIF($A$7:$A122, $A122)&gt;1, 0, S122)</f>
        <v>0</v>
      </c>
      <c r="E122" s="111">
        <v>44336</v>
      </c>
      <c r="F122" s="91" t="str">
        <f>IFERROR(VLOOKUP($E122, V医療従事者等!$A:$J, $F$4, FALSE), TEXT(E122, "aaa"))</f>
        <v>(木)</v>
      </c>
      <c r="G122" s="91">
        <f>IFERROR(VLOOKUP($E122, V医療従事者等!$A:$J, $G$4, FALSE), 0)</f>
        <v>81422</v>
      </c>
      <c r="H122" s="91">
        <f>IFERROR(VLOOKUP($E122, V医療従事者等!$A:$J, $H$4, FALSE), 0)</f>
        <v>0</v>
      </c>
      <c r="I122" s="91">
        <f>IFERROR(VLOOKUP($E122, V医療従事者等!$A:$J, $I$4, FALSE), 0)</f>
        <v>109111</v>
      </c>
      <c r="J122" s="91">
        <f>IFERROR(VLOOKUP($E122, V医療従事者等!$A:$J, $J$4, FALSE), 0)</f>
        <v>0</v>
      </c>
      <c r="K122" s="92">
        <f>IFERROR(VLOOKUP($E122, V一般接種!$A:$G, K$4, FALSE), 0)</f>
        <v>326032</v>
      </c>
      <c r="L122" s="92">
        <f>IFERROR(VLOOKUP($E122, V一般接種!$A:$G, L$4, FALSE), 0)</f>
        <v>0</v>
      </c>
      <c r="M122" s="92">
        <f>IFERROR(VLOOKUP($E122, V一般接種!$A:$G, M$4, FALSE), 0)</f>
        <v>0</v>
      </c>
      <c r="N122" s="93">
        <f>IFERROR(VLOOKUP($E122, V一般接種!$A:$G, N$4, FALSE), 0)</f>
        <v>27504</v>
      </c>
      <c r="O122" s="92">
        <f>SUMIF(V職域接種!$C:$C, 'Conv-vaccine'!$E122, V職域接種!F:F)</f>
        <v>0</v>
      </c>
      <c r="P122" s="92">
        <f>SUMIF(V職域接種!$C:$C, 'Conv-vaccine'!$E122, V職域接種!G:G)</f>
        <v>0</v>
      </c>
      <c r="Q122" s="92">
        <f>_xlfn.MAXIFS(V重複!F:F, V重複!$C:$C, 'Conv-vaccine'!$E122)</f>
        <v>0</v>
      </c>
      <c r="R122" s="92">
        <f>_xlfn.MAXIFS(V重複!G:G, V重複!$C:$C, 'Conv-vaccine'!$E122)</f>
        <v>0</v>
      </c>
      <c r="S122" s="107">
        <f>SUMIF('V3回目-接種日別'!$A:$A, 'Conv-vaccine'!$E122, 'V3回目-接種日別'!C:C)</f>
        <v>0</v>
      </c>
    </row>
    <row r="123" spans="1:19" ht="17.7">
      <c r="A123" s="49">
        <v>44336</v>
      </c>
      <c r="B123" s="110">
        <f>IF(COUNTIF($A$7:$A123, $A123)&gt;1, 0, IF($E123="","",G123+H123+K123+L123+O123-Q123))</f>
        <v>0</v>
      </c>
      <c r="C123" s="110">
        <f>IF(COUNTIF($A$7:$A123, $A123)&gt;1, 0, IF($E123="", "", I123+J123+M123+N123+P123-R123))</f>
        <v>0</v>
      </c>
      <c r="D123" s="110">
        <f>IF(COUNTIF($A$7:$A123, $A123)&gt;1, 0, S123)</f>
        <v>0</v>
      </c>
      <c r="E123" s="111">
        <v>44336</v>
      </c>
      <c r="F123" s="91" t="str">
        <f>IFERROR(VLOOKUP($E123, V医療従事者等!$A:$J, $F$4, FALSE), TEXT(E123, "aaa"))</f>
        <v>(木)</v>
      </c>
      <c r="G123" s="91">
        <f>IFERROR(VLOOKUP($E123, V医療従事者等!$A:$J, $G$4, FALSE), 0)</f>
        <v>81422</v>
      </c>
      <c r="H123" s="91">
        <f>IFERROR(VLOOKUP($E123, V医療従事者等!$A:$J, $H$4, FALSE), 0)</f>
        <v>0</v>
      </c>
      <c r="I123" s="91">
        <f>IFERROR(VLOOKUP($E123, V医療従事者等!$A:$J, $I$4, FALSE), 0)</f>
        <v>109111</v>
      </c>
      <c r="J123" s="91">
        <f>IFERROR(VLOOKUP($E123, V医療従事者等!$A:$J, $J$4, FALSE), 0)</f>
        <v>0</v>
      </c>
      <c r="K123" s="92">
        <f>IFERROR(VLOOKUP($E123, V一般接種!$A:$G, K$4, FALSE), 0)</f>
        <v>326032</v>
      </c>
      <c r="L123" s="92">
        <f>IFERROR(VLOOKUP($E123, V一般接種!$A:$G, L$4, FALSE), 0)</f>
        <v>0</v>
      </c>
      <c r="M123" s="92">
        <f>IFERROR(VLOOKUP($E123, V一般接種!$A:$G, M$4, FALSE), 0)</f>
        <v>0</v>
      </c>
      <c r="N123" s="93">
        <f>IFERROR(VLOOKUP($E123, V一般接種!$A:$G, N$4, FALSE), 0)</f>
        <v>27504</v>
      </c>
      <c r="O123" s="92">
        <f>SUMIF(V職域接種!$C:$C, 'Conv-vaccine'!$E123, V職域接種!F:F)</f>
        <v>0</v>
      </c>
      <c r="P123" s="92">
        <f>SUMIF(V職域接種!$C:$C, 'Conv-vaccine'!$E123, V職域接種!G:G)</f>
        <v>0</v>
      </c>
      <c r="Q123" s="92">
        <f>_xlfn.MAXIFS(V重複!F:F, V重複!$C:$C, 'Conv-vaccine'!$E123)</f>
        <v>0</v>
      </c>
      <c r="R123" s="92">
        <f>_xlfn.MAXIFS(V重複!G:G, V重複!$C:$C, 'Conv-vaccine'!$E123)</f>
        <v>0</v>
      </c>
      <c r="S123" s="107">
        <f>SUMIF('V3回目-接種日別'!$A:$A, 'Conv-vaccine'!$E123, 'V3回目-接種日別'!C:C)</f>
        <v>0</v>
      </c>
    </row>
    <row r="124" spans="1:19" ht="17.7">
      <c r="A124" s="49">
        <v>44337</v>
      </c>
      <c r="B124" s="110">
        <f>IF(COUNTIF($A$7:$A124, $A124)&gt;1, 0, IF($E124="","",G124+H124+K124+L124+O124-Q124))</f>
        <v>383759</v>
      </c>
      <c r="C124" s="110">
        <f>IF(COUNTIF($A$7:$A124, $A124)&gt;1, 0, IF($E124="", "", I124+J124+M124+N124+P124-R124))</f>
        <v>208132</v>
      </c>
      <c r="D124" s="110">
        <f>IF(COUNTIF($A$7:$A124, $A124)&gt;1, 0, S124)</f>
        <v>0</v>
      </c>
      <c r="E124" s="111">
        <v>44337</v>
      </c>
      <c r="F124" s="91" t="str">
        <f>IFERROR(VLOOKUP($E124, V医療従事者等!$A:$J, $F$4, FALSE), TEXT(E124, "aaa"))</f>
        <v>(金)</v>
      </c>
      <c r="G124" s="91">
        <f>IFERROR(VLOOKUP($E124, V医療従事者等!$A:$J, $G$4, FALSE), 0)</f>
        <v>99918</v>
      </c>
      <c r="H124" s="91">
        <f>IFERROR(VLOOKUP($E124, V医療従事者等!$A:$J, $H$4, FALSE), 0)</f>
        <v>0</v>
      </c>
      <c r="I124" s="91">
        <f>IFERROR(VLOOKUP($E124, V医療従事者等!$A:$J, $I$4, FALSE), 0)</f>
        <v>149103</v>
      </c>
      <c r="J124" s="91">
        <f>IFERROR(VLOOKUP($E124, V医療従事者等!$A:$J, $J$4, FALSE), 0)</f>
        <v>0</v>
      </c>
      <c r="K124" s="92">
        <f>IFERROR(VLOOKUP($E124, V一般接種!$A:$G, K$4, FALSE), 0)</f>
        <v>283841</v>
      </c>
      <c r="L124" s="92">
        <f>IFERROR(VLOOKUP($E124, V一般接種!$A:$G, L$4, FALSE), 0)</f>
        <v>0</v>
      </c>
      <c r="M124" s="92">
        <f>IFERROR(VLOOKUP($E124, V一般接種!$A:$G, M$4, FALSE), 0)</f>
        <v>0</v>
      </c>
      <c r="N124" s="93">
        <f>IFERROR(VLOOKUP($E124, V一般接種!$A:$G, N$4, FALSE), 0)</f>
        <v>59029</v>
      </c>
      <c r="O124" s="92">
        <f>SUMIF(V職域接種!$C:$C, 'Conv-vaccine'!$E124, V職域接種!F:F)</f>
        <v>0</v>
      </c>
      <c r="P124" s="92">
        <f>SUMIF(V職域接種!$C:$C, 'Conv-vaccine'!$E124, V職域接種!G:G)</f>
        <v>0</v>
      </c>
      <c r="Q124" s="92">
        <f>_xlfn.MAXIFS(V重複!F:F, V重複!$C:$C, 'Conv-vaccine'!$E124)</f>
        <v>0</v>
      </c>
      <c r="R124" s="92">
        <f>_xlfn.MAXIFS(V重複!G:G, V重複!$C:$C, 'Conv-vaccine'!$E124)</f>
        <v>0</v>
      </c>
      <c r="S124" s="107">
        <f>SUMIF('V3回目-接種日別'!$A:$A, 'Conv-vaccine'!$E124, 'V3回目-接種日別'!C:C)</f>
        <v>0</v>
      </c>
    </row>
    <row r="125" spans="1:19" ht="17.7">
      <c r="A125" s="49">
        <v>44337</v>
      </c>
      <c r="B125" s="110">
        <f>IF(COUNTIF($A$7:$A125, $A125)&gt;1, 0, IF($E125="","",G125+H125+K125+L125+O125-Q125))</f>
        <v>0</v>
      </c>
      <c r="C125" s="110">
        <f>IF(COUNTIF($A$7:$A125, $A125)&gt;1, 0, IF($E125="", "", I125+J125+M125+N125+P125-R125))</f>
        <v>0</v>
      </c>
      <c r="D125" s="110">
        <f>IF(COUNTIF($A$7:$A125, $A125)&gt;1, 0, S125)</f>
        <v>0</v>
      </c>
      <c r="E125" s="111">
        <v>44337</v>
      </c>
      <c r="F125" s="91" t="str">
        <f>IFERROR(VLOOKUP($E125, V医療従事者等!$A:$J, $F$4, FALSE), TEXT(E125, "aaa"))</f>
        <v>(金)</v>
      </c>
      <c r="G125" s="91">
        <f>IFERROR(VLOOKUP($E125, V医療従事者等!$A:$J, $G$4, FALSE), 0)</f>
        <v>99918</v>
      </c>
      <c r="H125" s="91">
        <f>IFERROR(VLOOKUP($E125, V医療従事者等!$A:$J, $H$4, FALSE), 0)</f>
        <v>0</v>
      </c>
      <c r="I125" s="91">
        <f>IFERROR(VLOOKUP($E125, V医療従事者等!$A:$J, $I$4, FALSE), 0)</f>
        <v>149103</v>
      </c>
      <c r="J125" s="91">
        <f>IFERROR(VLOOKUP($E125, V医療従事者等!$A:$J, $J$4, FALSE), 0)</f>
        <v>0</v>
      </c>
      <c r="K125" s="92">
        <f>IFERROR(VLOOKUP($E125, V一般接種!$A:$G, K$4, FALSE), 0)</f>
        <v>283841</v>
      </c>
      <c r="L125" s="92">
        <f>IFERROR(VLOOKUP($E125, V一般接種!$A:$G, L$4, FALSE), 0)</f>
        <v>0</v>
      </c>
      <c r="M125" s="92">
        <f>IFERROR(VLOOKUP($E125, V一般接種!$A:$G, M$4, FALSE), 0)</f>
        <v>0</v>
      </c>
      <c r="N125" s="93">
        <f>IFERROR(VLOOKUP($E125, V一般接種!$A:$G, N$4, FALSE), 0)</f>
        <v>59029</v>
      </c>
      <c r="O125" s="92">
        <f>SUMIF(V職域接種!$C:$C, 'Conv-vaccine'!$E125, V職域接種!F:F)</f>
        <v>0</v>
      </c>
      <c r="P125" s="92">
        <f>SUMIF(V職域接種!$C:$C, 'Conv-vaccine'!$E125, V職域接種!G:G)</f>
        <v>0</v>
      </c>
      <c r="Q125" s="92">
        <f>_xlfn.MAXIFS(V重複!F:F, V重複!$C:$C, 'Conv-vaccine'!$E125)</f>
        <v>0</v>
      </c>
      <c r="R125" s="92">
        <f>_xlfn.MAXIFS(V重複!G:G, V重複!$C:$C, 'Conv-vaccine'!$E125)</f>
        <v>0</v>
      </c>
      <c r="S125" s="107">
        <f>SUMIF('V3回目-接種日別'!$A:$A, 'Conv-vaccine'!$E125, 'V3回目-接種日別'!C:C)</f>
        <v>0</v>
      </c>
    </row>
    <row r="126" spans="1:19" ht="17.7">
      <c r="A126" s="49">
        <v>44337</v>
      </c>
      <c r="B126" s="110">
        <f>IF(COUNTIF($A$7:$A126, $A126)&gt;1, 0, IF($E126="","",G126+H126+K126+L126+O126-Q126))</f>
        <v>0</v>
      </c>
      <c r="C126" s="110">
        <f>IF(COUNTIF($A$7:$A126, $A126)&gt;1, 0, IF($E126="", "", I126+J126+M126+N126+P126-R126))</f>
        <v>0</v>
      </c>
      <c r="D126" s="110">
        <f>IF(COUNTIF($A$7:$A126, $A126)&gt;1, 0, S126)</f>
        <v>0</v>
      </c>
      <c r="E126" s="111">
        <v>44337</v>
      </c>
      <c r="F126" s="91" t="str">
        <f>IFERROR(VLOOKUP($E126, V医療従事者等!$A:$J, $F$4, FALSE), TEXT(E126, "aaa"))</f>
        <v>(金)</v>
      </c>
      <c r="G126" s="91">
        <f>IFERROR(VLOOKUP($E126, V医療従事者等!$A:$J, $G$4, FALSE), 0)</f>
        <v>99918</v>
      </c>
      <c r="H126" s="91">
        <f>IFERROR(VLOOKUP($E126, V医療従事者等!$A:$J, $H$4, FALSE), 0)</f>
        <v>0</v>
      </c>
      <c r="I126" s="91">
        <f>IFERROR(VLOOKUP($E126, V医療従事者等!$A:$J, $I$4, FALSE), 0)</f>
        <v>149103</v>
      </c>
      <c r="J126" s="91">
        <f>IFERROR(VLOOKUP($E126, V医療従事者等!$A:$J, $J$4, FALSE), 0)</f>
        <v>0</v>
      </c>
      <c r="K126" s="92">
        <f>IFERROR(VLOOKUP($E126, V一般接種!$A:$G, K$4, FALSE), 0)</f>
        <v>283841</v>
      </c>
      <c r="L126" s="92">
        <f>IFERROR(VLOOKUP($E126, V一般接種!$A:$G, L$4, FALSE), 0)</f>
        <v>0</v>
      </c>
      <c r="M126" s="92">
        <f>IFERROR(VLOOKUP($E126, V一般接種!$A:$G, M$4, FALSE), 0)</f>
        <v>0</v>
      </c>
      <c r="N126" s="93">
        <f>IFERROR(VLOOKUP($E126, V一般接種!$A:$G, N$4, FALSE), 0)</f>
        <v>59029</v>
      </c>
      <c r="O126" s="92">
        <f>SUMIF(V職域接種!$C:$C, 'Conv-vaccine'!$E126, V職域接種!F:F)</f>
        <v>0</v>
      </c>
      <c r="P126" s="92">
        <f>SUMIF(V職域接種!$C:$C, 'Conv-vaccine'!$E126, V職域接種!G:G)</f>
        <v>0</v>
      </c>
      <c r="Q126" s="92">
        <f>_xlfn.MAXIFS(V重複!F:F, V重複!$C:$C, 'Conv-vaccine'!$E126)</f>
        <v>0</v>
      </c>
      <c r="R126" s="92">
        <f>_xlfn.MAXIFS(V重複!G:G, V重複!$C:$C, 'Conv-vaccine'!$E126)</f>
        <v>0</v>
      </c>
      <c r="S126" s="107">
        <f>SUMIF('V3回目-接種日別'!$A:$A, 'Conv-vaccine'!$E126, 'V3回目-接種日別'!C:C)</f>
        <v>0</v>
      </c>
    </row>
    <row r="127" spans="1:19" ht="17.7">
      <c r="A127" s="49">
        <v>44338</v>
      </c>
      <c r="B127" s="110">
        <f>IF(COUNTIF($A$7:$A127, $A127)&gt;1, 0, IF($E127="","",G127+H127+K127+L127+O127-Q127))</f>
        <v>287684</v>
      </c>
      <c r="C127" s="110">
        <f>IF(COUNTIF($A$7:$A127, $A127)&gt;1, 0, IF($E127="", "", I127+J127+M127+N127+P127-R127))</f>
        <v>41802</v>
      </c>
      <c r="D127" s="110">
        <f>IF(COUNTIF($A$7:$A127, $A127)&gt;1, 0, S127)</f>
        <v>0</v>
      </c>
      <c r="E127" s="111">
        <v>44338</v>
      </c>
      <c r="F127" s="91" t="str">
        <f>IFERROR(VLOOKUP($E127, V医療従事者等!$A:$J, $F$4, FALSE), TEXT(E127, "aaa"))</f>
        <v>土</v>
      </c>
      <c r="G127" s="91">
        <f>IFERROR(VLOOKUP($E127, V医療従事者等!$A:$J, $G$4, FALSE), 0)</f>
        <v>0</v>
      </c>
      <c r="H127" s="91">
        <f>IFERROR(VLOOKUP($E127, V医療従事者等!$A:$J, $H$4, FALSE), 0)</f>
        <v>0</v>
      </c>
      <c r="I127" s="91">
        <f>IFERROR(VLOOKUP($E127, V医療従事者等!$A:$J, $I$4, FALSE), 0)</f>
        <v>0</v>
      </c>
      <c r="J127" s="91">
        <f>IFERROR(VLOOKUP($E127, V医療従事者等!$A:$J, $J$4, FALSE), 0)</f>
        <v>0</v>
      </c>
      <c r="K127" s="92">
        <f>IFERROR(VLOOKUP($E127, V一般接種!$A:$G, K$4, FALSE), 0)</f>
        <v>287684</v>
      </c>
      <c r="L127" s="92">
        <f>IFERROR(VLOOKUP($E127, V一般接種!$A:$G, L$4, FALSE), 0)</f>
        <v>0</v>
      </c>
      <c r="M127" s="92">
        <f>IFERROR(VLOOKUP($E127, V一般接種!$A:$G, M$4, FALSE), 0)</f>
        <v>0</v>
      </c>
      <c r="N127" s="93">
        <f>IFERROR(VLOOKUP($E127, V一般接種!$A:$G, N$4, FALSE), 0)</f>
        <v>41802</v>
      </c>
      <c r="O127" s="92">
        <f>SUMIF(V職域接種!$C:$C, 'Conv-vaccine'!$E127, V職域接種!F:F)</f>
        <v>0</v>
      </c>
      <c r="P127" s="92">
        <f>SUMIF(V職域接種!$C:$C, 'Conv-vaccine'!$E127, V職域接種!G:G)</f>
        <v>0</v>
      </c>
      <c r="Q127" s="92">
        <f>_xlfn.MAXIFS(V重複!F:F, V重複!$C:$C, 'Conv-vaccine'!$E127)</f>
        <v>0</v>
      </c>
      <c r="R127" s="92">
        <f>_xlfn.MAXIFS(V重複!G:G, V重複!$C:$C, 'Conv-vaccine'!$E127)</f>
        <v>0</v>
      </c>
      <c r="S127" s="107">
        <f>SUMIF('V3回目-接種日別'!$A:$A, 'Conv-vaccine'!$E127, 'V3回目-接種日別'!C:C)</f>
        <v>0</v>
      </c>
    </row>
    <row r="128" spans="1:19" ht="17.7">
      <c r="A128" s="49">
        <v>44338</v>
      </c>
      <c r="B128" s="110">
        <f>IF(COUNTIF($A$7:$A128, $A128)&gt;1, 0, IF($E128="","",G128+H128+K128+L128+O128-Q128))</f>
        <v>0</v>
      </c>
      <c r="C128" s="110">
        <f>IF(COUNTIF($A$7:$A128, $A128)&gt;1, 0, IF($E128="", "", I128+J128+M128+N128+P128-R128))</f>
        <v>0</v>
      </c>
      <c r="D128" s="110">
        <f>IF(COUNTIF($A$7:$A128, $A128)&gt;1, 0, S128)</f>
        <v>0</v>
      </c>
      <c r="E128" s="111">
        <v>44338</v>
      </c>
      <c r="F128" s="91" t="str">
        <f>IFERROR(VLOOKUP($E128, V医療従事者等!$A:$J, $F$4, FALSE), TEXT(E128, "aaa"))</f>
        <v>土</v>
      </c>
      <c r="G128" s="91">
        <f>IFERROR(VLOOKUP($E128, V医療従事者等!$A:$J, $G$4, FALSE), 0)</f>
        <v>0</v>
      </c>
      <c r="H128" s="91">
        <f>IFERROR(VLOOKUP($E128, V医療従事者等!$A:$J, $H$4, FALSE), 0)</f>
        <v>0</v>
      </c>
      <c r="I128" s="91">
        <f>IFERROR(VLOOKUP($E128, V医療従事者等!$A:$J, $I$4, FALSE), 0)</f>
        <v>0</v>
      </c>
      <c r="J128" s="91">
        <f>IFERROR(VLOOKUP($E128, V医療従事者等!$A:$J, $J$4, FALSE), 0)</f>
        <v>0</v>
      </c>
      <c r="K128" s="92">
        <f>IFERROR(VLOOKUP($E128, V一般接種!$A:$G, K$4, FALSE), 0)</f>
        <v>287684</v>
      </c>
      <c r="L128" s="92">
        <f>IFERROR(VLOOKUP($E128, V一般接種!$A:$G, L$4, FALSE), 0)</f>
        <v>0</v>
      </c>
      <c r="M128" s="92">
        <f>IFERROR(VLOOKUP($E128, V一般接種!$A:$G, M$4, FALSE), 0)</f>
        <v>0</v>
      </c>
      <c r="N128" s="93">
        <f>IFERROR(VLOOKUP($E128, V一般接種!$A:$G, N$4, FALSE), 0)</f>
        <v>41802</v>
      </c>
      <c r="O128" s="92">
        <f>SUMIF(V職域接種!$C:$C, 'Conv-vaccine'!$E128, V職域接種!F:F)</f>
        <v>0</v>
      </c>
      <c r="P128" s="92">
        <f>SUMIF(V職域接種!$C:$C, 'Conv-vaccine'!$E128, V職域接種!G:G)</f>
        <v>0</v>
      </c>
      <c r="Q128" s="92">
        <f>_xlfn.MAXIFS(V重複!F:F, V重複!$C:$C, 'Conv-vaccine'!$E128)</f>
        <v>0</v>
      </c>
      <c r="R128" s="92">
        <f>_xlfn.MAXIFS(V重複!G:G, V重複!$C:$C, 'Conv-vaccine'!$E128)</f>
        <v>0</v>
      </c>
      <c r="S128" s="107">
        <f>SUMIF('V3回目-接種日別'!$A:$A, 'Conv-vaccine'!$E128, 'V3回目-接種日別'!C:C)</f>
        <v>0</v>
      </c>
    </row>
    <row r="129" spans="1:19" ht="17.7">
      <c r="A129" s="49">
        <v>44338</v>
      </c>
      <c r="B129" s="110">
        <f>IF(COUNTIF($A$7:$A129, $A129)&gt;1, 0, IF($E129="","",G129+H129+K129+L129+O129-Q129))</f>
        <v>0</v>
      </c>
      <c r="C129" s="110">
        <f>IF(COUNTIF($A$7:$A129, $A129)&gt;1, 0, IF($E129="", "", I129+J129+M129+N129+P129-R129))</f>
        <v>0</v>
      </c>
      <c r="D129" s="110">
        <f>IF(COUNTIF($A$7:$A129, $A129)&gt;1, 0, S129)</f>
        <v>0</v>
      </c>
      <c r="E129" s="111">
        <v>44338</v>
      </c>
      <c r="F129" s="91" t="str">
        <f>IFERROR(VLOOKUP($E129, V医療従事者等!$A:$J, $F$4, FALSE), TEXT(E129, "aaa"))</f>
        <v>土</v>
      </c>
      <c r="G129" s="91">
        <f>IFERROR(VLOOKUP($E129, V医療従事者等!$A:$J, $G$4, FALSE), 0)</f>
        <v>0</v>
      </c>
      <c r="H129" s="91">
        <f>IFERROR(VLOOKUP($E129, V医療従事者等!$A:$J, $H$4, FALSE), 0)</f>
        <v>0</v>
      </c>
      <c r="I129" s="91">
        <f>IFERROR(VLOOKUP($E129, V医療従事者等!$A:$J, $I$4, FALSE), 0)</f>
        <v>0</v>
      </c>
      <c r="J129" s="91">
        <f>IFERROR(VLOOKUP($E129, V医療従事者等!$A:$J, $J$4, FALSE), 0)</f>
        <v>0</v>
      </c>
      <c r="K129" s="92">
        <f>IFERROR(VLOOKUP($E129, V一般接種!$A:$G, K$4, FALSE), 0)</f>
        <v>287684</v>
      </c>
      <c r="L129" s="92">
        <f>IFERROR(VLOOKUP($E129, V一般接種!$A:$G, L$4, FALSE), 0)</f>
        <v>0</v>
      </c>
      <c r="M129" s="92">
        <f>IFERROR(VLOOKUP($E129, V一般接種!$A:$G, M$4, FALSE), 0)</f>
        <v>0</v>
      </c>
      <c r="N129" s="93">
        <f>IFERROR(VLOOKUP($E129, V一般接種!$A:$G, N$4, FALSE), 0)</f>
        <v>41802</v>
      </c>
      <c r="O129" s="92">
        <f>SUMIF(V職域接種!$C:$C, 'Conv-vaccine'!$E129, V職域接種!F:F)</f>
        <v>0</v>
      </c>
      <c r="P129" s="92">
        <f>SUMIF(V職域接種!$C:$C, 'Conv-vaccine'!$E129, V職域接種!G:G)</f>
        <v>0</v>
      </c>
      <c r="Q129" s="92">
        <f>_xlfn.MAXIFS(V重複!F:F, V重複!$C:$C, 'Conv-vaccine'!$E129)</f>
        <v>0</v>
      </c>
      <c r="R129" s="92">
        <f>_xlfn.MAXIFS(V重複!G:G, V重複!$C:$C, 'Conv-vaccine'!$E129)</f>
        <v>0</v>
      </c>
      <c r="S129" s="107">
        <f>SUMIF('V3回目-接種日別'!$A:$A, 'Conv-vaccine'!$E129, 'V3回目-接種日別'!C:C)</f>
        <v>0</v>
      </c>
    </row>
    <row r="130" spans="1:19" ht="17.7">
      <c r="A130" s="49">
        <v>44339</v>
      </c>
      <c r="B130" s="110">
        <f>IF(COUNTIF($A$7:$A130, $A130)&gt;1, 0, IF($E130="","",G130+H130+K130+L130+O130-Q130))</f>
        <v>327325</v>
      </c>
      <c r="C130" s="110">
        <f>IF(COUNTIF($A$7:$A130, $A130)&gt;1, 0, IF($E130="", "", I130+J130+M130+N130+P130-R130))</f>
        <v>27876</v>
      </c>
      <c r="D130" s="110">
        <f>IF(COUNTIF($A$7:$A130, $A130)&gt;1, 0, S130)</f>
        <v>0</v>
      </c>
      <c r="E130" s="111">
        <v>44339</v>
      </c>
      <c r="F130" s="91" t="str">
        <f>IFERROR(VLOOKUP($E130, V医療従事者等!$A:$J, $F$4, FALSE), TEXT(E130, "aaa"))</f>
        <v>日</v>
      </c>
      <c r="G130" s="91">
        <f>IFERROR(VLOOKUP($E130, V医療従事者等!$A:$J, $G$4, FALSE), 0)</f>
        <v>0</v>
      </c>
      <c r="H130" s="91">
        <f>IFERROR(VLOOKUP($E130, V医療従事者等!$A:$J, $H$4, FALSE), 0)</f>
        <v>0</v>
      </c>
      <c r="I130" s="91">
        <f>IFERROR(VLOOKUP($E130, V医療従事者等!$A:$J, $I$4, FALSE), 0)</f>
        <v>0</v>
      </c>
      <c r="J130" s="91">
        <f>IFERROR(VLOOKUP($E130, V医療従事者等!$A:$J, $J$4, FALSE), 0)</f>
        <v>0</v>
      </c>
      <c r="K130" s="92">
        <f>IFERROR(VLOOKUP($E130, V一般接種!$A:$G, K$4, FALSE), 0)</f>
        <v>327325</v>
      </c>
      <c r="L130" s="92">
        <f>IFERROR(VLOOKUP($E130, V一般接種!$A:$G, L$4, FALSE), 0)</f>
        <v>0</v>
      </c>
      <c r="M130" s="92">
        <f>IFERROR(VLOOKUP($E130, V一般接種!$A:$G, M$4, FALSE), 0)</f>
        <v>0</v>
      </c>
      <c r="N130" s="93">
        <f>IFERROR(VLOOKUP($E130, V一般接種!$A:$G, N$4, FALSE), 0)</f>
        <v>27876</v>
      </c>
      <c r="O130" s="92">
        <f>SUMIF(V職域接種!$C:$C, 'Conv-vaccine'!$E130, V職域接種!F:F)</f>
        <v>0</v>
      </c>
      <c r="P130" s="92">
        <f>SUMIF(V職域接種!$C:$C, 'Conv-vaccine'!$E130, V職域接種!G:G)</f>
        <v>0</v>
      </c>
      <c r="Q130" s="92">
        <f>_xlfn.MAXIFS(V重複!F:F, V重複!$C:$C, 'Conv-vaccine'!$E130)</f>
        <v>0</v>
      </c>
      <c r="R130" s="92">
        <f>_xlfn.MAXIFS(V重複!G:G, V重複!$C:$C, 'Conv-vaccine'!$E130)</f>
        <v>0</v>
      </c>
      <c r="S130" s="107">
        <f>SUMIF('V3回目-接種日別'!$A:$A, 'Conv-vaccine'!$E130, 'V3回目-接種日別'!C:C)</f>
        <v>0</v>
      </c>
    </row>
    <row r="131" spans="1:19" ht="17.7">
      <c r="A131" s="49">
        <v>44339</v>
      </c>
      <c r="B131" s="110">
        <f>IF(COUNTIF($A$7:$A131, $A131)&gt;1, 0, IF($E131="","",G131+H131+K131+L131+O131-Q131))</f>
        <v>0</v>
      </c>
      <c r="C131" s="110">
        <f>IF(COUNTIF($A$7:$A131, $A131)&gt;1, 0, IF($E131="", "", I131+J131+M131+N131+P131-R131))</f>
        <v>0</v>
      </c>
      <c r="D131" s="110">
        <f>IF(COUNTIF($A$7:$A131, $A131)&gt;1, 0, S131)</f>
        <v>0</v>
      </c>
      <c r="E131" s="111">
        <v>44339</v>
      </c>
      <c r="F131" s="91" t="str">
        <f>IFERROR(VLOOKUP($E131, V医療従事者等!$A:$J, $F$4, FALSE), TEXT(E131, "aaa"))</f>
        <v>日</v>
      </c>
      <c r="G131" s="91">
        <f>IFERROR(VLOOKUP($E131, V医療従事者等!$A:$J, $G$4, FALSE), 0)</f>
        <v>0</v>
      </c>
      <c r="H131" s="91">
        <f>IFERROR(VLOOKUP($E131, V医療従事者等!$A:$J, $H$4, FALSE), 0)</f>
        <v>0</v>
      </c>
      <c r="I131" s="91">
        <f>IFERROR(VLOOKUP($E131, V医療従事者等!$A:$J, $I$4, FALSE), 0)</f>
        <v>0</v>
      </c>
      <c r="J131" s="91">
        <f>IFERROR(VLOOKUP($E131, V医療従事者等!$A:$J, $J$4, FALSE), 0)</f>
        <v>0</v>
      </c>
      <c r="K131" s="92">
        <f>IFERROR(VLOOKUP($E131, V一般接種!$A:$G, K$4, FALSE), 0)</f>
        <v>327325</v>
      </c>
      <c r="L131" s="92">
        <f>IFERROR(VLOOKUP($E131, V一般接種!$A:$G, L$4, FALSE), 0)</f>
        <v>0</v>
      </c>
      <c r="M131" s="92">
        <f>IFERROR(VLOOKUP($E131, V一般接種!$A:$G, M$4, FALSE), 0)</f>
        <v>0</v>
      </c>
      <c r="N131" s="93">
        <f>IFERROR(VLOOKUP($E131, V一般接種!$A:$G, N$4, FALSE), 0)</f>
        <v>27876</v>
      </c>
      <c r="O131" s="92">
        <f>SUMIF(V職域接種!$C:$C, 'Conv-vaccine'!$E131, V職域接種!F:F)</f>
        <v>0</v>
      </c>
      <c r="P131" s="92">
        <f>SUMIF(V職域接種!$C:$C, 'Conv-vaccine'!$E131, V職域接種!G:G)</f>
        <v>0</v>
      </c>
      <c r="Q131" s="92">
        <f>_xlfn.MAXIFS(V重複!F:F, V重複!$C:$C, 'Conv-vaccine'!$E131)</f>
        <v>0</v>
      </c>
      <c r="R131" s="92">
        <f>_xlfn.MAXIFS(V重複!G:G, V重複!$C:$C, 'Conv-vaccine'!$E131)</f>
        <v>0</v>
      </c>
      <c r="S131" s="107">
        <f>SUMIF('V3回目-接種日別'!$A:$A, 'Conv-vaccine'!$E131, 'V3回目-接種日別'!C:C)</f>
        <v>0</v>
      </c>
    </row>
    <row r="132" spans="1:19" ht="17.7">
      <c r="A132" s="49">
        <v>44339</v>
      </c>
      <c r="B132" s="110">
        <f>IF(COUNTIF($A$7:$A132, $A132)&gt;1, 0, IF($E132="","",G132+H132+K132+L132+O132-Q132))</f>
        <v>0</v>
      </c>
      <c r="C132" s="110">
        <f>IF(COUNTIF($A$7:$A132, $A132)&gt;1, 0, IF($E132="", "", I132+J132+M132+N132+P132-R132))</f>
        <v>0</v>
      </c>
      <c r="D132" s="110">
        <f>IF(COUNTIF($A$7:$A132, $A132)&gt;1, 0, S132)</f>
        <v>0</v>
      </c>
      <c r="E132" s="111">
        <v>44339</v>
      </c>
      <c r="F132" s="91" t="str">
        <f>IFERROR(VLOOKUP($E132, V医療従事者等!$A:$J, $F$4, FALSE), TEXT(E132, "aaa"))</f>
        <v>日</v>
      </c>
      <c r="G132" s="91">
        <f>IFERROR(VLOOKUP($E132, V医療従事者等!$A:$J, $G$4, FALSE), 0)</f>
        <v>0</v>
      </c>
      <c r="H132" s="91">
        <f>IFERROR(VLOOKUP($E132, V医療従事者等!$A:$J, $H$4, FALSE), 0)</f>
        <v>0</v>
      </c>
      <c r="I132" s="91">
        <f>IFERROR(VLOOKUP($E132, V医療従事者等!$A:$J, $I$4, FALSE), 0)</f>
        <v>0</v>
      </c>
      <c r="J132" s="91">
        <f>IFERROR(VLOOKUP($E132, V医療従事者等!$A:$J, $J$4, FALSE), 0)</f>
        <v>0</v>
      </c>
      <c r="K132" s="92">
        <f>IFERROR(VLOOKUP($E132, V一般接種!$A:$G, K$4, FALSE), 0)</f>
        <v>327325</v>
      </c>
      <c r="L132" s="92">
        <f>IFERROR(VLOOKUP($E132, V一般接種!$A:$G, L$4, FALSE), 0)</f>
        <v>0</v>
      </c>
      <c r="M132" s="92">
        <f>IFERROR(VLOOKUP($E132, V一般接種!$A:$G, M$4, FALSE), 0)</f>
        <v>0</v>
      </c>
      <c r="N132" s="93">
        <f>IFERROR(VLOOKUP($E132, V一般接種!$A:$G, N$4, FALSE), 0)</f>
        <v>27876</v>
      </c>
      <c r="O132" s="92">
        <f>SUMIF(V職域接種!$C:$C, 'Conv-vaccine'!$E132, V職域接種!F:F)</f>
        <v>0</v>
      </c>
      <c r="P132" s="92">
        <f>SUMIF(V職域接種!$C:$C, 'Conv-vaccine'!$E132, V職域接種!G:G)</f>
        <v>0</v>
      </c>
      <c r="Q132" s="92">
        <f>_xlfn.MAXIFS(V重複!F:F, V重複!$C:$C, 'Conv-vaccine'!$E132)</f>
        <v>0</v>
      </c>
      <c r="R132" s="92">
        <f>_xlfn.MAXIFS(V重複!G:G, V重複!$C:$C, 'Conv-vaccine'!$E132)</f>
        <v>0</v>
      </c>
      <c r="S132" s="107">
        <f>SUMIF('V3回目-接種日別'!$A:$A, 'Conv-vaccine'!$E132, 'V3回目-接種日別'!C:C)</f>
        <v>0</v>
      </c>
    </row>
    <row r="133" spans="1:19" ht="17.7">
      <c r="A133" s="49">
        <v>44340</v>
      </c>
      <c r="B133" s="110">
        <f>IF(COUNTIF($A$7:$A133, $A133)&gt;1, 0, IF($E133="","",G133+H133+K133+L133+O133-Q133))</f>
        <v>590217</v>
      </c>
      <c r="C133" s="110">
        <f>IF(COUNTIF($A$7:$A133, $A133)&gt;1, 0, IF($E133="", "", I133+J133+M133+N133+P133-R133))</f>
        <v>204059</v>
      </c>
      <c r="D133" s="110">
        <f>IF(COUNTIF($A$7:$A133, $A133)&gt;1, 0, S133)</f>
        <v>0</v>
      </c>
      <c r="E133" s="111">
        <v>44340</v>
      </c>
      <c r="F133" s="91" t="str">
        <f>IFERROR(VLOOKUP($E133, V医療従事者等!$A:$J, $F$4, FALSE), TEXT(E133, "aaa"))</f>
        <v>(月)</v>
      </c>
      <c r="G133" s="91">
        <f>IFERROR(VLOOKUP($E133, V医療従事者等!$A:$J, $G$4, FALSE), 0)</f>
        <v>136491</v>
      </c>
      <c r="H133" s="91">
        <f>IFERROR(VLOOKUP($E133, V医療従事者等!$A:$J, $H$4, FALSE), 0)</f>
        <v>269</v>
      </c>
      <c r="I133" s="91">
        <f>IFERROR(VLOOKUP($E133, V医療従事者等!$A:$J, $I$4, FALSE), 0)</f>
        <v>193829</v>
      </c>
      <c r="J133" s="91">
        <f>IFERROR(VLOOKUP($E133, V医療従事者等!$A:$J, $J$4, FALSE), 0)</f>
        <v>0</v>
      </c>
      <c r="K133" s="92">
        <f>IFERROR(VLOOKUP($E133, V一般接種!$A:$G, K$4, FALSE), 0)</f>
        <v>443369</v>
      </c>
      <c r="L133" s="92">
        <f>IFERROR(VLOOKUP($E133, V一般接種!$A:$G, L$4, FALSE), 0)</f>
        <v>10088</v>
      </c>
      <c r="M133" s="92">
        <f>IFERROR(VLOOKUP($E133, V一般接種!$A:$G, M$4, FALSE), 0)</f>
        <v>0</v>
      </c>
      <c r="N133" s="93">
        <f>IFERROR(VLOOKUP($E133, V一般接種!$A:$G, N$4, FALSE), 0)</f>
        <v>10230</v>
      </c>
      <c r="O133" s="92">
        <f>SUMIF(V職域接種!$C:$C, 'Conv-vaccine'!$E133, V職域接種!F:F)</f>
        <v>0</v>
      </c>
      <c r="P133" s="92">
        <f>SUMIF(V職域接種!$C:$C, 'Conv-vaccine'!$E133, V職域接種!G:G)</f>
        <v>0</v>
      </c>
      <c r="Q133" s="92">
        <f>_xlfn.MAXIFS(V重複!F:F, V重複!$C:$C, 'Conv-vaccine'!$E133)</f>
        <v>0</v>
      </c>
      <c r="R133" s="92">
        <f>_xlfn.MAXIFS(V重複!G:G, V重複!$C:$C, 'Conv-vaccine'!$E133)</f>
        <v>0</v>
      </c>
      <c r="S133" s="107">
        <f>SUMIF('V3回目-接種日別'!$A:$A, 'Conv-vaccine'!$E133, 'V3回目-接種日別'!C:C)</f>
        <v>0</v>
      </c>
    </row>
    <row r="134" spans="1:19" ht="17.7">
      <c r="A134" s="49">
        <v>44340</v>
      </c>
      <c r="B134" s="110">
        <f>IF(COUNTIF($A$7:$A134, $A134)&gt;1, 0, IF($E134="","",G134+H134+K134+L134+O134-Q134))</f>
        <v>0</v>
      </c>
      <c r="C134" s="110">
        <f>IF(COUNTIF($A$7:$A134, $A134)&gt;1, 0, IF($E134="", "", I134+J134+M134+N134+P134-R134))</f>
        <v>0</v>
      </c>
      <c r="D134" s="110">
        <f>IF(COUNTIF($A$7:$A134, $A134)&gt;1, 0, S134)</f>
        <v>0</v>
      </c>
      <c r="E134" s="111">
        <v>44340</v>
      </c>
      <c r="F134" s="91" t="str">
        <f>IFERROR(VLOOKUP($E134, V医療従事者等!$A:$J, $F$4, FALSE), TEXT(E134, "aaa"))</f>
        <v>(月)</v>
      </c>
      <c r="G134" s="91">
        <f>IFERROR(VLOOKUP($E134, V医療従事者等!$A:$J, $G$4, FALSE), 0)</f>
        <v>136491</v>
      </c>
      <c r="H134" s="91">
        <f>IFERROR(VLOOKUP($E134, V医療従事者等!$A:$J, $H$4, FALSE), 0)</f>
        <v>269</v>
      </c>
      <c r="I134" s="91">
        <f>IFERROR(VLOOKUP($E134, V医療従事者等!$A:$J, $I$4, FALSE), 0)</f>
        <v>193829</v>
      </c>
      <c r="J134" s="91">
        <f>IFERROR(VLOOKUP($E134, V医療従事者等!$A:$J, $J$4, FALSE), 0)</f>
        <v>0</v>
      </c>
      <c r="K134" s="92">
        <f>IFERROR(VLOOKUP($E134, V一般接種!$A:$G, K$4, FALSE), 0)</f>
        <v>443369</v>
      </c>
      <c r="L134" s="92">
        <f>IFERROR(VLOOKUP($E134, V一般接種!$A:$G, L$4, FALSE), 0)</f>
        <v>10088</v>
      </c>
      <c r="M134" s="92">
        <f>IFERROR(VLOOKUP($E134, V一般接種!$A:$G, M$4, FALSE), 0)</f>
        <v>0</v>
      </c>
      <c r="N134" s="93">
        <f>IFERROR(VLOOKUP($E134, V一般接種!$A:$G, N$4, FALSE), 0)</f>
        <v>10230</v>
      </c>
      <c r="O134" s="92">
        <f>SUMIF(V職域接種!$C:$C, 'Conv-vaccine'!$E134, V職域接種!F:F)</f>
        <v>0</v>
      </c>
      <c r="P134" s="92">
        <f>SUMIF(V職域接種!$C:$C, 'Conv-vaccine'!$E134, V職域接種!G:G)</f>
        <v>0</v>
      </c>
      <c r="Q134" s="92">
        <f>_xlfn.MAXIFS(V重複!F:F, V重複!$C:$C, 'Conv-vaccine'!$E134)</f>
        <v>0</v>
      </c>
      <c r="R134" s="92">
        <f>_xlfn.MAXIFS(V重複!G:G, V重複!$C:$C, 'Conv-vaccine'!$E134)</f>
        <v>0</v>
      </c>
      <c r="S134" s="107">
        <f>SUMIF('V3回目-接種日別'!$A:$A, 'Conv-vaccine'!$E134, 'V3回目-接種日別'!C:C)</f>
        <v>0</v>
      </c>
    </row>
    <row r="135" spans="1:19" ht="17.7">
      <c r="A135" s="49">
        <v>44340</v>
      </c>
      <c r="B135" s="110">
        <f>IF(COUNTIF($A$7:$A135, $A135)&gt;1, 0, IF($E135="","",G135+H135+K135+L135+O135-Q135))</f>
        <v>0</v>
      </c>
      <c r="C135" s="110">
        <f>IF(COUNTIF($A$7:$A135, $A135)&gt;1, 0, IF($E135="", "", I135+J135+M135+N135+P135-R135))</f>
        <v>0</v>
      </c>
      <c r="D135" s="110">
        <f>IF(COUNTIF($A$7:$A135, $A135)&gt;1, 0, S135)</f>
        <v>0</v>
      </c>
      <c r="E135" s="111">
        <v>44340</v>
      </c>
      <c r="F135" s="91" t="str">
        <f>IFERROR(VLOOKUP($E135, V医療従事者等!$A:$J, $F$4, FALSE), TEXT(E135, "aaa"))</f>
        <v>(月)</v>
      </c>
      <c r="G135" s="91">
        <f>IFERROR(VLOOKUP($E135, V医療従事者等!$A:$J, $G$4, FALSE), 0)</f>
        <v>136491</v>
      </c>
      <c r="H135" s="91">
        <f>IFERROR(VLOOKUP($E135, V医療従事者等!$A:$J, $H$4, FALSE), 0)</f>
        <v>269</v>
      </c>
      <c r="I135" s="91">
        <f>IFERROR(VLOOKUP($E135, V医療従事者等!$A:$J, $I$4, FALSE), 0)</f>
        <v>193829</v>
      </c>
      <c r="J135" s="91">
        <f>IFERROR(VLOOKUP($E135, V医療従事者等!$A:$J, $J$4, FALSE), 0)</f>
        <v>0</v>
      </c>
      <c r="K135" s="92">
        <f>IFERROR(VLOOKUP($E135, V一般接種!$A:$G, K$4, FALSE), 0)</f>
        <v>443369</v>
      </c>
      <c r="L135" s="92">
        <f>IFERROR(VLOOKUP($E135, V一般接種!$A:$G, L$4, FALSE), 0)</f>
        <v>10088</v>
      </c>
      <c r="M135" s="92">
        <f>IFERROR(VLOOKUP($E135, V一般接種!$A:$G, M$4, FALSE), 0)</f>
        <v>0</v>
      </c>
      <c r="N135" s="93">
        <f>IFERROR(VLOOKUP($E135, V一般接種!$A:$G, N$4, FALSE), 0)</f>
        <v>10230</v>
      </c>
      <c r="O135" s="92">
        <f>SUMIF(V職域接種!$C:$C, 'Conv-vaccine'!$E135, V職域接種!F:F)</f>
        <v>0</v>
      </c>
      <c r="P135" s="92">
        <f>SUMIF(V職域接種!$C:$C, 'Conv-vaccine'!$E135, V職域接種!G:G)</f>
        <v>0</v>
      </c>
      <c r="Q135" s="92">
        <f>_xlfn.MAXIFS(V重複!F:F, V重複!$C:$C, 'Conv-vaccine'!$E135)</f>
        <v>0</v>
      </c>
      <c r="R135" s="92">
        <f>_xlfn.MAXIFS(V重複!G:G, V重複!$C:$C, 'Conv-vaccine'!$E135)</f>
        <v>0</v>
      </c>
      <c r="S135" s="107">
        <f>SUMIF('V3回目-接種日別'!$A:$A, 'Conv-vaccine'!$E135, 'V3回目-接種日別'!C:C)</f>
        <v>0</v>
      </c>
    </row>
    <row r="136" spans="1:19" ht="17.7">
      <c r="A136" s="49">
        <v>44341</v>
      </c>
      <c r="B136" s="110">
        <f>IF(COUNTIF($A$7:$A136, $A136)&gt;1, 0, IF($E136="","",G136+H136+K136+L136+O136-Q136))</f>
        <v>611810</v>
      </c>
      <c r="C136" s="110">
        <f>IF(COUNTIF($A$7:$A136, $A136)&gt;1, 0, IF($E136="", "", I136+J136+M136+N136+P136-R136))</f>
        <v>63006</v>
      </c>
      <c r="D136" s="110">
        <f>IF(COUNTIF($A$7:$A136, $A136)&gt;1, 0, S136)</f>
        <v>0</v>
      </c>
      <c r="E136" s="111">
        <v>44341</v>
      </c>
      <c r="F136" s="91" t="str">
        <f>IFERROR(VLOOKUP($E136, V医療従事者等!$A:$J, $F$4, FALSE), TEXT(E136, "aaa"))</f>
        <v>(火)</v>
      </c>
      <c r="G136" s="91">
        <f>IFERROR(VLOOKUP($E136, V医療従事者等!$A:$J, $G$4, FALSE), 0)</f>
        <v>87114</v>
      </c>
      <c r="H136" s="91">
        <f>IFERROR(VLOOKUP($E136, V医療従事者等!$A:$J, $H$4, FALSE), 0)</f>
        <v>476</v>
      </c>
      <c r="I136" s="91">
        <f>IFERROR(VLOOKUP($E136, V医療従事者等!$A:$J, $I$4, FALSE), 0)</f>
        <v>52062</v>
      </c>
      <c r="J136" s="91">
        <f>IFERROR(VLOOKUP($E136, V医療従事者等!$A:$J, $J$4, FALSE), 0)</f>
        <v>0</v>
      </c>
      <c r="K136" s="92">
        <f>IFERROR(VLOOKUP($E136, V一般接種!$A:$G, K$4, FALSE), 0)</f>
        <v>514820</v>
      </c>
      <c r="L136" s="92">
        <f>IFERROR(VLOOKUP($E136, V一般接種!$A:$G, L$4, FALSE), 0)</f>
        <v>9400</v>
      </c>
      <c r="M136" s="92">
        <f>IFERROR(VLOOKUP($E136, V一般接種!$A:$G, M$4, FALSE), 0)</f>
        <v>0</v>
      </c>
      <c r="N136" s="93">
        <f>IFERROR(VLOOKUP($E136, V一般接種!$A:$G, N$4, FALSE), 0)</f>
        <v>10944</v>
      </c>
      <c r="O136" s="92">
        <f>SUMIF(V職域接種!$C:$C, 'Conv-vaccine'!$E136, V職域接種!F:F)</f>
        <v>0</v>
      </c>
      <c r="P136" s="92">
        <f>SUMIF(V職域接種!$C:$C, 'Conv-vaccine'!$E136, V職域接種!G:G)</f>
        <v>0</v>
      </c>
      <c r="Q136" s="92">
        <f>_xlfn.MAXIFS(V重複!F:F, V重複!$C:$C, 'Conv-vaccine'!$E136)</f>
        <v>0</v>
      </c>
      <c r="R136" s="92">
        <f>_xlfn.MAXIFS(V重複!G:G, V重複!$C:$C, 'Conv-vaccine'!$E136)</f>
        <v>0</v>
      </c>
      <c r="S136" s="107">
        <f>SUMIF('V3回目-接種日別'!$A:$A, 'Conv-vaccine'!$E136, 'V3回目-接種日別'!C:C)</f>
        <v>0</v>
      </c>
    </row>
    <row r="137" spans="1:19" ht="17.7">
      <c r="A137" s="49">
        <v>44341</v>
      </c>
      <c r="B137" s="110">
        <f>IF(COUNTIF($A$7:$A137, $A137)&gt;1, 0, IF($E137="","",G137+H137+K137+L137+O137-Q137))</f>
        <v>0</v>
      </c>
      <c r="C137" s="110">
        <f>IF(COUNTIF($A$7:$A137, $A137)&gt;1, 0, IF($E137="", "", I137+J137+M137+N137+P137-R137))</f>
        <v>0</v>
      </c>
      <c r="D137" s="110">
        <f>IF(COUNTIF($A$7:$A137, $A137)&gt;1, 0, S137)</f>
        <v>0</v>
      </c>
      <c r="E137" s="111">
        <v>44341</v>
      </c>
      <c r="F137" s="91" t="str">
        <f>IFERROR(VLOOKUP($E137, V医療従事者等!$A:$J, $F$4, FALSE), TEXT(E137, "aaa"))</f>
        <v>(火)</v>
      </c>
      <c r="G137" s="91">
        <f>IFERROR(VLOOKUP($E137, V医療従事者等!$A:$J, $G$4, FALSE), 0)</f>
        <v>87114</v>
      </c>
      <c r="H137" s="91">
        <f>IFERROR(VLOOKUP($E137, V医療従事者等!$A:$J, $H$4, FALSE), 0)</f>
        <v>476</v>
      </c>
      <c r="I137" s="91">
        <f>IFERROR(VLOOKUP($E137, V医療従事者等!$A:$J, $I$4, FALSE), 0)</f>
        <v>52062</v>
      </c>
      <c r="J137" s="91">
        <f>IFERROR(VLOOKUP($E137, V医療従事者等!$A:$J, $J$4, FALSE), 0)</f>
        <v>0</v>
      </c>
      <c r="K137" s="92">
        <f>IFERROR(VLOOKUP($E137, V一般接種!$A:$G, K$4, FALSE), 0)</f>
        <v>514820</v>
      </c>
      <c r="L137" s="92">
        <f>IFERROR(VLOOKUP($E137, V一般接種!$A:$G, L$4, FALSE), 0)</f>
        <v>9400</v>
      </c>
      <c r="M137" s="92">
        <f>IFERROR(VLOOKUP($E137, V一般接種!$A:$G, M$4, FALSE), 0)</f>
        <v>0</v>
      </c>
      <c r="N137" s="93">
        <f>IFERROR(VLOOKUP($E137, V一般接種!$A:$G, N$4, FALSE), 0)</f>
        <v>10944</v>
      </c>
      <c r="O137" s="92">
        <f>SUMIF(V職域接種!$C:$C, 'Conv-vaccine'!$E137, V職域接種!F:F)</f>
        <v>0</v>
      </c>
      <c r="P137" s="92">
        <f>SUMIF(V職域接種!$C:$C, 'Conv-vaccine'!$E137, V職域接種!G:G)</f>
        <v>0</v>
      </c>
      <c r="Q137" s="92">
        <f>_xlfn.MAXIFS(V重複!F:F, V重複!$C:$C, 'Conv-vaccine'!$E137)</f>
        <v>0</v>
      </c>
      <c r="R137" s="92">
        <f>_xlfn.MAXIFS(V重複!G:G, V重複!$C:$C, 'Conv-vaccine'!$E137)</f>
        <v>0</v>
      </c>
      <c r="S137" s="107">
        <f>SUMIF('V3回目-接種日別'!$A:$A, 'Conv-vaccine'!$E137, 'V3回目-接種日別'!C:C)</f>
        <v>0</v>
      </c>
    </row>
    <row r="138" spans="1:19" ht="17.7">
      <c r="A138" s="49">
        <v>44341</v>
      </c>
      <c r="B138" s="110">
        <f>IF(COUNTIF($A$7:$A138, $A138)&gt;1, 0, IF($E138="","",G138+H138+K138+L138+O138-Q138))</f>
        <v>0</v>
      </c>
      <c r="C138" s="110">
        <f>IF(COUNTIF($A$7:$A138, $A138)&gt;1, 0, IF($E138="", "", I138+J138+M138+N138+P138-R138))</f>
        <v>0</v>
      </c>
      <c r="D138" s="110">
        <f>IF(COUNTIF($A$7:$A138, $A138)&gt;1, 0, S138)</f>
        <v>0</v>
      </c>
      <c r="E138" s="111">
        <v>44341</v>
      </c>
      <c r="F138" s="91" t="str">
        <f>IFERROR(VLOOKUP($E138, V医療従事者等!$A:$J, $F$4, FALSE), TEXT(E138, "aaa"))</f>
        <v>(火)</v>
      </c>
      <c r="G138" s="91">
        <f>IFERROR(VLOOKUP($E138, V医療従事者等!$A:$J, $G$4, FALSE), 0)</f>
        <v>87114</v>
      </c>
      <c r="H138" s="91">
        <f>IFERROR(VLOOKUP($E138, V医療従事者等!$A:$J, $H$4, FALSE), 0)</f>
        <v>476</v>
      </c>
      <c r="I138" s="91">
        <f>IFERROR(VLOOKUP($E138, V医療従事者等!$A:$J, $I$4, FALSE), 0)</f>
        <v>52062</v>
      </c>
      <c r="J138" s="91">
        <f>IFERROR(VLOOKUP($E138, V医療従事者等!$A:$J, $J$4, FALSE), 0)</f>
        <v>0</v>
      </c>
      <c r="K138" s="92">
        <f>IFERROR(VLOOKUP($E138, V一般接種!$A:$G, K$4, FALSE), 0)</f>
        <v>514820</v>
      </c>
      <c r="L138" s="92">
        <f>IFERROR(VLOOKUP($E138, V一般接種!$A:$G, L$4, FALSE), 0)</f>
        <v>9400</v>
      </c>
      <c r="M138" s="92">
        <f>IFERROR(VLOOKUP($E138, V一般接種!$A:$G, M$4, FALSE), 0)</f>
        <v>0</v>
      </c>
      <c r="N138" s="93">
        <f>IFERROR(VLOOKUP($E138, V一般接種!$A:$G, N$4, FALSE), 0)</f>
        <v>10944</v>
      </c>
      <c r="O138" s="92">
        <f>SUMIF(V職域接種!$C:$C, 'Conv-vaccine'!$E138, V職域接種!F:F)</f>
        <v>0</v>
      </c>
      <c r="P138" s="92">
        <f>SUMIF(V職域接種!$C:$C, 'Conv-vaccine'!$E138, V職域接種!G:G)</f>
        <v>0</v>
      </c>
      <c r="Q138" s="92">
        <f>_xlfn.MAXIFS(V重複!F:F, V重複!$C:$C, 'Conv-vaccine'!$E138)</f>
        <v>0</v>
      </c>
      <c r="R138" s="92">
        <f>_xlfn.MAXIFS(V重複!G:G, V重複!$C:$C, 'Conv-vaccine'!$E138)</f>
        <v>0</v>
      </c>
      <c r="S138" s="107">
        <f>SUMIF('V3回目-接種日別'!$A:$A, 'Conv-vaccine'!$E138, 'V3回目-接種日別'!C:C)</f>
        <v>0</v>
      </c>
    </row>
    <row r="139" spans="1:19" ht="17.7">
      <c r="A139" s="49">
        <v>44342</v>
      </c>
      <c r="B139" s="110">
        <f>IF(COUNTIF($A$7:$A139, $A139)&gt;1, 0, IF($E139="","",G139+H139+K139+L139+O139-Q139))</f>
        <v>674051</v>
      </c>
      <c r="C139" s="110">
        <f>IF(COUNTIF($A$7:$A139, $A139)&gt;1, 0, IF($E139="", "", I139+J139+M139+N139+P139-R139))</f>
        <v>61700</v>
      </c>
      <c r="D139" s="110">
        <f>IF(COUNTIF($A$7:$A139, $A139)&gt;1, 0, S139)</f>
        <v>0</v>
      </c>
      <c r="E139" s="111">
        <v>44342</v>
      </c>
      <c r="F139" s="91" t="str">
        <f>IFERROR(VLOOKUP($E139, V医療従事者等!$A:$J, $F$4, FALSE), TEXT(E139, "aaa"))</f>
        <v>(水)</v>
      </c>
      <c r="G139" s="91">
        <f>IFERROR(VLOOKUP($E139, V医療従事者等!$A:$J, $G$4, FALSE), 0)</f>
        <v>93243</v>
      </c>
      <c r="H139" s="91">
        <f>IFERROR(VLOOKUP($E139, V医療従事者等!$A:$J, $H$4, FALSE), 0)</f>
        <v>172</v>
      </c>
      <c r="I139" s="91">
        <f>IFERROR(VLOOKUP($E139, V医療従事者等!$A:$J, $I$4, FALSE), 0)</f>
        <v>49174</v>
      </c>
      <c r="J139" s="91">
        <f>IFERROR(VLOOKUP($E139, V医療従事者等!$A:$J, $J$4, FALSE), 0)</f>
        <v>0</v>
      </c>
      <c r="K139" s="92">
        <f>IFERROR(VLOOKUP($E139, V一般接種!$A:$G, K$4, FALSE), 0)</f>
        <v>569394</v>
      </c>
      <c r="L139" s="92">
        <f>IFERROR(VLOOKUP($E139, V一般接種!$A:$G, L$4, FALSE), 0)</f>
        <v>11242</v>
      </c>
      <c r="M139" s="92">
        <f>IFERROR(VLOOKUP($E139, V一般接種!$A:$G, M$4, FALSE), 0)</f>
        <v>0</v>
      </c>
      <c r="N139" s="93">
        <f>IFERROR(VLOOKUP($E139, V一般接種!$A:$G, N$4, FALSE), 0)</f>
        <v>12526</v>
      </c>
      <c r="O139" s="92">
        <f>SUMIF(V職域接種!$C:$C, 'Conv-vaccine'!$E139, V職域接種!F:F)</f>
        <v>0</v>
      </c>
      <c r="P139" s="92">
        <f>SUMIF(V職域接種!$C:$C, 'Conv-vaccine'!$E139, V職域接種!G:G)</f>
        <v>0</v>
      </c>
      <c r="Q139" s="92">
        <f>_xlfn.MAXIFS(V重複!F:F, V重複!$C:$C, 'Conv-vaccine'!$E139)</f>
        <v>0</v>
      </c>
      <c r="R139" s="92">
        <f>_xlfn.MAXIFS(V重複!G:G, V重複!$C:$C, 'Conv-vaccine'!$E139)</f>
        <v>0</v>
      </c>
      <c r="S139" s="107">
        <f>SUMIF('V3回目-接種日別'!$A:$A, 'Conv-vaccine'!$E139, 'V3回目-接種日別'!C:C)</f>
        <v>0</v>
      </c>
    </row>
    <row r="140" spans="1:19" ht="17.7">
      <c r="A140" s="49">
        <v>44342</v>
      </c>
      <c r="B140" s="110">
        <f>IF(COUNTIF($A$7:$A140, $A140)&gt;1, 0, IF($E140="","",G140+H140+K140+L140+O140-Q140))</f>
        <v>0</v>
      </c>
      <c r="C140" s="110">
        <f>IF(COUNTIF($A$7:$A140, $A140)&gt;1, 0, IF($E140="", "", I140+J140+M140+N140+P140-R140))</f>
        <v>0</v>
      </c>
      <c r="D140" s="110">
        <f>IF(COUNTIF($A$7:$A140, $A140)&gt;1, 0, S140)</f>
        <v>0</v>
      </c>
      <c r="E140" s="111">
        <v>44342</v>
      </c>
      <c r="F140" s="91" t="str">
        <f>IFERROR(VLOOKUP($E140, V医療従事者等!$A:$J, $F$4, FALSE), TEXT(E140, "aaa"))</f>
        <v>(水)</v>
      </c>
      <c r="G140" s="91">
        <f>IFERROR(VLOOKUP($E140, V医療従事者等!$A:$J, $G$4, FALSE), 0)</f>
        <v>93243</v>
      </c>
      <c r="H140" s="91">
        <f>IFERROR(VLOOKUP($E140, V医療従事者等!$A:$J, $H$4, FALSE), 0)</f>
        <v>172</v>
      </c>
      <c r="I140" s="91">
        <f>IFERROR(VLOOKUP($E140, V医療従事者等!$A:$J, $I$4, FALSE), 0)</f>
        <v>49174</v>
      </c>
      <c r="J140" s="91">
        <f>IFERROR(VLOOKUP($E140, V医療従事者等!$A:$J, $J$4, FALSE), 0)</f>
        <v>0</v>
      </c>
      <c r="K140" s="92">
        <f>IFERROR(VLOOKUP($E140, V一般接種!$A:$G, K$4, FALSE), 0)</f>
        <v>569394</v>
      </c>
      <c r="L140" s="92">
        <f>IFERROR(VLOOKUP($E140, V一般接種!$A:$G, L$4, FALSE), 0)</f>
        <v>11242</v>
      </c>
      <c r="M140" s="92">
        <f>IFERROR(VLOOKUP($E140, V一般接種!$A:$G, M$4, FALSE), 0)</f>
        <v>0</v>
      </c>
      <c r="N140" s="93">
        <f>IFERROR(VLOOKUP($E140, V一般接種!$A:$G, N$4, FALSE), 0)</f>
        <v>12526</v>
      </c>
      <c r="O140" s="92">
        <f>SUMIF(V職域接種!$C:$C, 'Conv-vaccine'!$E140, V職域接種!F:F)</f>
        <v>0</v>
      </c>
      <c r="P140" s="92">
        <f>SUMIF(V職域接種!$C:$C, 'Conv-vaccine'!$E140, V職域接種!G:G)</f>
        <v>0</v>
      </c>
      <c r="Q140" s="92">
        <f>_xlfn.MAXIFS(V重複!F:F, V重複!$C:$C, 'Conv-vaccine'!$E140)</f>
        <v>0</v>
      </c>
      <c r="R140" s="92">
        <f>_xlfn.MAXIFS(V重複!G:G, V重複!$C:$C, 'Conv-vaccine'!$E140)</f>
        <v>0</v>
      </c>
      <c r="S140" s="107">
        <f>SUMIF('V3回目-接種日別'!$A:$A, 'Conv-vaccine'!$E140, 'V3回目-接種日別'!C:C)</f>
        <v>0</v>
      </c>
    </row>
    <row r="141" spans="1:19" ht="17.7">
      <c r="A141" s="49">
        <v>44342</v>
      </c>
      <c r="B141" s="110">
        <f>IF(COUNTIF($A$7:$A141, $A141)&gt;1, 0, IF($E141="","",G141+H141+K141+L141+O141-Q141))</f>
        <v>0</v>
      </c>
      <c r="C141" s="110">
        <f>IF(COUNTIF($A$7:$A141, $A141)&gt;1, 0, IF($E141="", "", I141+J141+M141+N141+P141-R141))</f>
        <v>0</v>
      </c>
      <c r="D141" s="110">
        <f>IF(COUNTIF($A$7:$A141, $A141)&gt;1, 0, S141)</f>
        <v>0</v>
      </c>
      <c r="E141" s="111">
        <v>44342</v>
      </c>
      <c r="F141" s="91" t="str">
        <f>IFERROR(VLOOKUP($E141, V医療従事者等!$A:$J, $F$4, FALSE), TEXT(E141, "aaa"))</f>
        <v>(水)</v>
      </c>
      <c r="G141" s="91">
        <f>IFERROR(VLOOKUP($E141, V医療従事者等!$A:$J, $G$4, FALSE), 0)</f>
        <v>93243</v>
      </c>
      <c r="H141" s="91">
        <f>IFERROR(VLOOKUP($E141, V医療従事者等!$A:$J, $H$4, FALSE), 0)</f>
        <v>172</v>
      </c>
      <c r="I141" s="91">
        <f>IFERROR(VLOOKUP($E141, V医療従事者等!$A:$J, $I$4, FALSE), 0)</f>
        <v>49174</v>
      </c>
      <c r="J141" s="91">
        <f>IFERROR(VLOOKUP($E141, V医療従事者等!$A:$J, $J$4, FALSE), 0)</f>
        <v>0</v>
      </c>
      <c r="K141" s="92">
        <f>IFERROR(VLOOKUP($E141, V一般接種!$A:$G, K$4, FALSE), 0)</f>
        <v>569394</v>
      </c>
      <c r="L141" s="92">
        <f>IFERROR(VLOOKUP($E141, V一般接種!$A:$G, L$4, FALSE), 0)</f>
        <v>11242</v>
      </c>
      <c r="M141" s="92">
        <f>IFERROR(VLOOKUP($E141, V一般接種!$A:$G, M$4, FALSE), 0)</f>
        <v>0</v>
      </c>
      <c r="N141" s="93">
        <f>IFERROR(VLOOKUP($E141, V一般接種!$A:$G, N$4, FALSE), 0)</f>
        <v>12526</v>
      </c>
      <c r="O141" s="92">
        <f>SUMIF(V職域接種!$C:$C, 'Conv-vaccine'!$E141, V職域接種!F:F)</f>
        <v>0</v>
      </c>
      <c r="P141" s="92">
        <f>SUMIF(V職域接種!$C:$C, 'Conv-vaccine'!$E141, V職域接種!G:G)</f>
        <v>0</v>
      </c>
      <c r="Q141" s="92">
        <f>_xlfn.MAXIFS(V重複!F:F, V重複!$C:$C, 'Conv-vaccine'!$E141)</f>
        <v>0</v>
      </c>
      <c r="R141" s="92">
        <f>_xlfn.MAXIFS(V重複!G:G, V重複!$C:$C, 'Conv-vaccine'!$E141)</f>
        <v>0</v>
      </c>
      <c r="S141" s="107">
        <f>SUMIF('V3回目-接種日別'!$A:$A, 'Conv-vaccine'!$E141, 'V3回目-接種日別'!C:C)</f>
        <v>0</v>
      </c>
    </row>
    <row r="142" spans="1:19" ht="17.7">
      <c r="A142" s="49">
        <v>44343</v>
      </c>
      <c r="B142" s="110">
        <f>IF(COUNTIF($A$7:$A142, $A142)&gt;1, 0, IF($E142="","",G142+H142+K142+L142+O142-Q142))</f>
        <v>646184</v>
      </c>
      <c r="C142" s="110">
        <f>IF(COUNTIF($A$7:$A142, $A142)&gt;1, 0, IF($E142="", "", I142+J142+M142+N142+P142-R142))</f>
        <v>105730</v>
      </c>
      <c r="D142" s="110">
        <f>IF(COUNTIF($A$7:$A142, $A142)&gt;1, 0, S142)</f>
        <v>0</v>
      </c>
      <c r="E142" s="111">
        <v>44343</v>
      </c>
      <c r="F142" s="91" t="str">
        <f>IFERROR(VLOOKUP($E142, V医療従事者等!$A:$J, $F$4, FALSE), TEXT(E142, "aaa"))</f>
        <v>(木)</v>
      </c>
      <c r="G142" s="91">
        <f>IFERROR(VLOOKUP($E142, V医療従事者等!$A:$J, $G$4, FALSE), 0)</f>
        <v>84217</v>
      </c>
      <c r="H142" s="91">
        <f>IFERROR(VLOOKUP($E142, V医療従事者等!$A:$J, $H$4, FALSE), 0)</f>
        <v>40</v>
      </c>
      <c r="I142" s="91">
        <f>IFERROR(VLOOKUP($E142, V医療従事者等!$A:$J, $I$4, FALSE), 0)</f>
        <v>60892</v>
      </c>
      <c r="J142" s="91">
        <f>IFERROR(VLOOKUP($E142, V医療従事者等!$A:$J, $J$4, FALSE), 0)</f>
        <v>0</v>
      </c>
      <c r="K142" s="92">
        <f>IFERROR(VLOOKUP($E142, V一般接種!$A:$G, K$4, FALSE), 0)</f>
        <v>549740</v>
      </c>
      <c r="L142" s="92">
        <f>IFERROR(VLOOKUP($E142, V一般接種!$A:$G, L$4, FALSE), 0)</f>
        <v>12187</v>
      </c>
      <c r="M142" s="92">
        <f>IFERROR(VLOOKUP($E142, V一般接種!$A:$G, M$4, FALSE), 0)</f>
        <v>0</v>
      </c>
      <c r="N142" s="93">
        <f>IFERROR(VLOOKUP($E142, V一般接種!$A:$G, N$4, FALSE), 0)</f>
        <v>44838</v>
      </c>
      <c r="O142" s="92">
        <f>SUMIF(V職域接種!$C:$C, 'Conv-vaccine'!$E142, V職域接種!F:F)</f>
        <v>0</v>
      </c>
      <c r="P142" s="92">
        <f>SUMIF(V職域接種!$C:$C, 'Conv-vaccine'!$E142, V職域接種!G:G)</f>
        <v>0</v>
      </c>
      <c r="Q142" s="92">
        <f>_xlfn.MAXIFS(V重複!F:F, V重複!$C:$C, 'Conv-vaccine'!$E142)</f>
        <v>0</v>
      </c>
      <c r="R142" s="92">
        <f>_xlfn.MAXIFS(V重複!G:G, V重複!$C:$C, 'Conv-vaccine'!$E142)</f>
        <v>0</v>
      </c>
      <c r="S142" s="107">
        <f>SUMIF('V3回目-接種日別'!$A:$A, 'Conv-vaccine'!$E142, 'V3回目-接種日別'!C:C)</f>
        <v>0</v>
      </c>
    </row>
    <row r="143" spans="1:19" ht="17.7">
      <c r="A143" s="49">
        <v>44343</v>
      </c>
      <c r="B143" s="110">
        <f>IF(COUNTIF($A$7:$A143, $A143)&gt;1, 0, IF($E143="","",G143+H143+K143+L143+O143-Q143))</f>
        <v>0</v>
      </c>
      <c r="C143" s="110">
        <f>IF(COUNTIF($A$7:$A143, $A143)&gt;1, 0, IF($E143="", "", I143+J143+M143+N143+P143-R143))</f>
        <v>0</v>
      </c>
      <c r="D143" s="110">
        <f>IF(COUNTIF($A$7:$A143, $A143)&gt;1, 0, S143)</f>
        <v>0</v>
      </c>
      <c r="E143" s="111">
        <v>44343</v>
      </c>
      <c r="F143" s="91" t="str">
        <f>IFERROR(VLOOKUP($E143, V医療従事者等!$A:$J, $F$4, FALSE), TEXT(E143, "aaa"))</f>
        <v>(木)</v>
      </c>
      <c r="G143" s="91">
        <f>IFERROR(VLOOKUP($E143, V医療従事者等!$A:$J, $G$4, FALSE), 0)</f>
        <v>84217</v>
      </c>
      <c r="H143" s="91">
        <f>IFERROR(VLOOKUP($E143, V医療従事者等!$A:$J, $H$4, FALSE), 0)</f>
        <v>40</v>
      </c>
      <c r="I143" s="91">
        <f>IFERROR(VLOOKUP($E143, V医療従事者等!$A:$J, $I$4, FALSE), 0)</f>
        <v>60892</v>
      </c>
      <c r="J143" s="91">
        <f>IFERROR(VLOOKUP($E143, V医療従事者等!$A:$J, $J$4, FALSE), 0)</f>
        <v>0</v>
      </c>
      <c r="K143" s="92">
        <f>IFERROR(VLOOKUP($E143, V一般接種!$A:$G, K$4, FALSE), 0)</f>
        <v>549740</v>
      </c>
      <c r="L143" s="92">
        <f>IFERROR(VLOOKUP($E143, V一般接種!$A:$G, L$4, FALSE), 0)</f>
        <v>12187</v>
      </c>
      <c r="M143" s="92">
        <f>IFERROR(VLOOKUP($E143, V一般接種!$A:$G, M$4, FALSE), 0)</f>
        <v>0</v>
      </c>
      <c r="N143" s="93">
        <f>IFERROR(VLOOKUP($E143, V一般接種!$A:$G, N$4, FALSE), 0)</f>
        <v>44838</v>
      </c>
      <c r="O143" s="92">
        <f>SUMIF(V職域接種!$C:$C, 'Conv-vaccine'!$E143, V職域接種!F:F)</f>
        <v>0</v>
      </c>
      <c r="P143" s="92">
        <f>SUMIF(V職域接種!$C:$C, 'Conv-vaccine'!$E143, V職域接種!G:G)</f>
        <v>0</v>
      </c>
      <c r="Q143" s="92">
        <f>_xlfn.MAXIFS(V重複!F:F, V重複!$C:$C, 'Conv-vaccine'!$E143)</f>
        <v>0</v>
      </c>
      <c r="R143" s="92">
        <f>_xlfn.MAXIFS(V重複!G:G, V重複!$C:$C, 'Conv-vaccine'!$E143)</f>
        <v>0</v>
      </c>
      <c r="S143" s="107">
        <f>SUMIF('V3回目-接種日別'!$A:$A, 'Conv-vaccine'!$E143, 'V3回目-接種日別'!C:C)</f>
        <v>0</v>
      </c>
    </row>
    <row r="144" spans="1:19" ht="17.7">
      <c r="A144" s="49">
        <v>44343</v>
      </c>
      <c r="B144" s="110">
        <f>IF(COUNTIF($A$7:$A144, $A144)&gt;1, 0, IF($E144="","",G144+H144+K144+L144+O144-Q144))</f>
        <v>0</v>
      </c>
      <c r="C144" s="110">
        <f>IF(COUNTIF($A$7:$A144, $A144)&gt;1, 0, IF($E144="", "", I144+J144+M144+N144+P144-R144))</f>
        <v>0</v>
      </c>
      <c r="D144" s="110">
        <f>IF(COUNTIF($A$7:$A144, $A144)&gt;1, 0, S144)</f>
        <v>0</v>
      </c>
      <c r="E144" s="111">
        <v>44343</v>
      </c>
      <c r="F144" s="91" t="str">
        <f>IFERROR(VLOOKUP($E144, V医療従事者等!$A:$J, $F$4, FALSE), TEXT(E144, "aaa"))</f>
        <v>(木)</v>
      </c>
      <c r="G144" s="91">
        <f>IFERROR(VLOOKUP($E144, V医療従事者等!$A:$J, $G$4, FALSE), 0)</f>
        <v>84217</v>
      </c>
      <c r="H144" s="91">
        <f>IFERROR(VLOOKUP($E144, V医療従事者等!$A:$J, $H$4, FALSE), 0)</f>
        <v>40</v>
      </c>
      <c r="I144" s="91">
        <f>IFERROR(VLOOKUP($E144, V医療従事者等!$A:$J, $I$4, FALSE), 0)</f>
        <v>60892</v>
      </c>
      <c r="J144" s="91">
        <f>IFERROR(VLOOKUP($E144, V医療従事者等!$A:$J, $J$4, FALSE), 0)</f>
        <v>0</v>
      </c>
      <c r="K144" s="92">
        <f>IFERROR(VLOOKUP($E144, V一般接種!$A:$G, K$4, FALSE), 0)</f>
        <v>549740</v>
      </c>
      <c r="L144" s="92">
        <f>IFERROR(VLOOKUP($E144, V一般接種!$A:$G, L$4, FALSE), 0)</f>
        <v>12187</v>
      </c>
      <c r="M144" s="92">
        <f>IFERROR(VLOOKUP($E144, V一般接種!$A:$G, M$4, FALSE), 0)</f>
        <v>0</v>
      </c>
      <c r="N144" s="93">
        <f>IFERROR(VLOOKUP($E144, V一般接種!$A:$G, N$4, FALSE), 0)</f>
        <v>44838</v>
      </c>
      <c r="O144" s="92">
        <f>SUMIF(V職域接種!$C:$C, 'Conv-vaccine'!$E144, V職域接種!F:F)</f>
        <v>0</v>
      </c>
      <c r="P144" s="92">
        <f>SUMIF(V職域接種!$C:$C, 'Conv-vaccine'!$E144, V職域接種!G:G)</f>
        <v>0</v>
      </c>
      <c r="Q144" s="92">
        <f>_xlfn.MAXIFS(V重複!F:F, V重複!$C:$C, 'Conv-vaccine'!$E144)</f>
        <v>0</v>
      </c>
      <c r="R144" s="92">
        <f>_xlfn.MAXIFS(V重複!G:G, V重複!$C:$C, 'Conv-vaccine'!$E144)</f>
        <v>0</v>
      </c>
      <c r="S144" s="107">
        <f>SUMIF('V3回目-接種日別'!$A:$A, 'Conv-vaccine'!$E144, 'V3回目-接種日別'!C:C)</f>
        <v>0</v>
      </c>
    </row>
    <row r="145" spans="1:19" ht="17.7">
      <c r="A145" s="49">
        <v>44344</v>
      </c>
      <c r="B145" s="110">
        <f>IF(COUNTIF($A$7:$A145, $A145)&gt;1, 0, IF($E145="","",G145+H145+K145+L145+O145-Q145))</f>
        <v>624198</v>
      </c>
      <c r="C145" s="110">
        <f>IF(COUNTIF($A$7:$A145, $A145)&gt;1, 0, IF($E145="", "", I145+J145+M145+N145+P145-R145))</f>
        <v>124416</v>
      </c>
      <c r="D145" s="110">
        <f>IF(COUNTIF($A$7:$A145, $A145)&gt;1, 0, S145)</f>
        <v>0</v>
      </c>
      <c r="E145" s="111">
        <v>44344</v>
      </c>
      <c r="F145" s="91" t="str">
        <f>IFERROR(VLOOKUP($E145, V医療従事者等!$A:$J, $F$4, FALSE), TEXT(E145, "aaa"))</f>
        <v>(金)</v>
      </c>
      <c r="G145" s="91">
        <f>IFERROR(VLOOKUP($E145, V医療従事者等!$A:$J, $G$4, FALSE), 0)</f>
        <v>87584</v>
      </c>
      <c r="H145" s="91">
        <f>IFERROR(VLOOKUP($E145, V医療従事者等!$A:$J, $H$4, FALSE), 0)</f>
        <v>157</v>
      </c>
      <c r="I145" s="91">
        <f>IFERROR(VLOOKUP($E145, V医療従事者等!$A:$J, $I$4, FALSE), 0)</f>
        <v>76775</v>
      </c>
      <c r="J145" s="91">
        <f>IFERROR(VLOOKUP($E145, V医療従事者等!$A:$J, $J$4, FALSE), 0)</f>
        <v>0</v>
      </c>
      <c r="K145" s="92">
        <f>IFERROR(VLOOKUP($E145, V一般接種!$A:$G, K$4, FALSE), 0)</f>
        <v>522577</v>
      </c>
      <c r="L145" s="92">
        <f>IFERROR(VLOOKUP($E145, V一般接種!$A:$G, L$4, FALSE), 0)</f>
        <v>13880</v>
      </c>
      <c r="M145" s="92">
        <f>IFERROR(VLOOKUP($E145, V一般接種!$A:$G, M$4, FALSE), 0)</f>
        <v>0</v>
      </c>
      <c r="N145" s="93">
        <f>IFERROR(VLOOKUP($E145, V一般接種!$A:$G, N$4, FALSE), 0)</f>
        <v>47641</v>
      </c>
      <c r="O145" s="92">
        <f>SUMIF(V職域接種!$C:$C, 'Conv-vaccine'!$E145, V職域接種!F:F)</f>
        <v>0</v>
      </c>
      <c r="P145" s="92">
        <f>SUMIF(V職域接種!$C:$C, 'Conv-vaccine'!$E145, V職域接種!G:G)</f>
        <v>0</v>
      </c>
      <c r="Q145" s="92">
        <f>_xlfn.MAXIFS(V重複!F:F, V重複!$C:$C, 'Conv-vaccine'!$E145)</f>
        <v>0</v>
      </c>
      <c r="R145" s="92">
        <f>_xlfn.MAXIFS(V重複!G:G, V重複!$C:$C, 'Conv-vaccine'!$E145)</f>
        <v>0</v>
      </c>
      <c r="S145" s="107">
        <f>SUMIF('V3回目-接種日別'!$A:$A, 'Conv-vaccine'!$E145, 'V3回目-接種日別'!C:C)</f>
        <v>0</v>
      </c>
    </row>
    <row r="146" spans="1:19" ht="17.7">
      <c r="A146" s="49">
        <v>44344</v>
      </c>
      <c r="B146" s="110">
        <f>IF(COUNTIF($A$7:$A146, $A146)&gt;1, 0, IF($E146="","",G146+H146+K146+L146+O146-Q146))</f>
        <v>0</v>
      </c>
      <c r="C146" s="110">
        <f>IF(COUNTIF($A$7:$A146, $A146)&gt;1, 0, IF($E146="", "", I146+J146+M146+N146+P146-R146))</f>
        <v>0</v>
      </c>
      <c r="D146" s="110">
        <f>IF(COUNTIF($A$7:$A146, $A146)&gt;1, 0, S146)</f>
        <v>0</v>
      </c>
      <c r="E146" s="111">
        <v>44344</v>
      </c>
      <c r="F146" s="91" t="str">
        <f>IFERROR(VLOOKUP($E146, V医療従事者等!$A:$J, $F$4, FALSE), TEXT(E146, "aaa"))</f>
        <v>(金)</v>
      </c>
      <c r="G146" s="91">
        <f>IFERROR(VLOOKUP($E146, V医療従事者等!$A:$J, $G$4, FALSE), 0)</f>
        <v>87584</v>
      </c>
      <c r="H146" s="91">
        <f>IFERROR(VLOOKUP($E146, V医療従事者等!$A:$J, $H$4, FALSE), 0)</f>
        <v>157</v>
      </c>
      <c r="I146" s="91">
        <f>IFERROR(VLOOKUP($E146, V医療従事者等!$A:$J, $I$4, FALSE), 0)</f>
        <v>76775</v>
      </c>
      <c r="J146" s="91">
        <f>IFERROR(VLOOKUP($E146, V医療従事者等!$A:$J, $J$4, FALSE), 0)</f>
        <v>0</v>
      </c>
      <c r="K146" s="92">
        <f>IFERROR(VLOOKUP($E146, V一般接種!$A:$G, K$4, FALSE), 0)</f>
        <v>522577</v>
      </c>
      <c r="L146" s="92">
        <f>IFERROR(VLOOKUP($E146, V一般接種!$A:$G, L$4, FALSE), 0)</f>
        <v>13880</v>
      </c>
      <c r="M146" s="92">
        <f>IFERROR(VLOOKUP($E146, V一般接種!$A:$G, M$4, FALSE), 0)</f>
        <v>0</v>
      </c>
      <c r="N146" s="93">
        <f>IFERROR(VLOOKUP($E146, V一般接種!$A:$G, N$4, FALSE), 0)</f>
        <v>47641</v>
      </c>
      <c r="O146" s="92">
        <f>SUMIF(V職域接種!$C:$C, 'Conv-vaccine'!$E146, V職域接種!F:F)</f>
        <v>0</v>
      </c>
      <c r="P146" s="92">
        <f>SUMIF(V職域接種!$C:$C, 'Conv-vaccine'!$E146, V職域接種!G:G)</f>
        <v>0</v>
      </c>
      <c r="Q146" s="92">
        <f>_xlfn.MAXIFS(V重複!F:F, V重複!$C:$C, 'Conv-vaccine'!$E146)</f>
        <v>0</v>
      </c>
      <c r="R146" s="92">
        <f>_xlfn.MAXIFS(V重複!G:G, V重複!$C:$C, 'Conv-vaccine'!$E146)</f>
        <v>0</v>
      </c>
      <c r="S146" s="107">
        <f>SUMIF('V3回目-接種日別'!$A:$A, 'Conv-vaccine'!$E146, 'V3回目-接種日別'!C:C)</f>
        <v>0</v>
      </c>
    </row>
    <row r="147" spans="1:19" ht="17.7">
      <c r="A147" s="49">
        <v>44344</v>
      </c>
      <c r="B147" s="110">
        <f>IF(COUNTIF($A$7:$A147, $A147)&gt;1, 0, IF($E147="","",G147+H147+K147+L147+O147-Q147))</f>
        <v>0</v>
      </c>
      <c r="C147" s="110">
        <f>IF(COUNTIF($A$7:$A147, $A147)&gt;1, 0, IF($E147="", "", I147+J147+M147+N147+P147-R147))</f>
        <v>0</v>
      </c>
      <c r="D147" s="110">
        <f>IF(COUNTIF($A$7:$A147, $A147)&gt;1, 0, S147)</f>
        <v>0</v>
      </c>
      <c r="E147" s="111">
        <v>44344</v>
      </c>
      <c r="F147" s="91" t="str">
        <f>IFERROR(VLOOKUP($E147, V医療従事者等!$A:$J, $F$4, FALSE), TEXT(E147, "aaa"))</f>
        <v>(金)</v>
      </c>
      <c r="G147" s="91">
        <f>IFERROR(VLOOKUP($E147, V医療従事者等!$A:$J, $G$4, FALSE), 0)</f>
        <v>87584</v>
      </c>
      <c r="H147" s="91">
        <f>IFERROR(VLOOKUP($E147, V医療従事者等!$A:$J, $H$4, FALSE), 0)</f>
        <v>157</v>
      </c>
      <c r="I147" s="91">
        <f>IFERROR(VLOOKUP($E147, V医療従事者等!$A:$J, $I$4, FALSE), 0)</f>
        <v>76775</v>
      </c>
      <c r="J147" s="91">
        <f>IFERROR(VLOOKUP($E147, V医療従事者等!$A:$J, $J$4, FALSE), 0)</f>
        <v>0</v>
      </c>
      <c r="K147" s="92">
        <f>IFERROR(VLOOKUP($E147, V一般接種!$A:$G, K$4, FALSE), 0)</f>
        <v>522577</v>
      </c>
      <c r="L147" s="92">
        <f>IFERROR(VLOOKUP($E147, V一般接種!$A:$G, L$4, FALSE), 0)</f>
        <v>13880</v>
      </c>
      <c r="M147" s="92">
        <f>IFERROR(VLOOKUP($E147, V一般接種!$A:$G, M$4, FALSE), 0)</f>
        <v>0</v>
      </c>
      <c r="N147" s="93">
        <f>IFERROR(VLOOKUP($E147, V一般接種!$A:$G, N$4, FALSE), 0)</f>
        <v>47641</v>
      </c>
      <c r="O147" s="92">
        <f>SUMIF(V職域接種!$C:$C, 'Conv-vaccine'!$E147, V職域接種!F:F)</f>
        <v>0</v>
      </c>
      <c r="P147" s="92">
        <f>SUMIF(V職域接種!$C:$C, 'Conv-vaccine'!$E147, V職域接種!G:G)</f>
        <v>0</v>
      </c>
      <c r="Q147" s="92">
        <f>_xlfn.MAXIFS(V重複!F:F, V重複!$C:$C, 'Conv-vaccine'!$E147)</f>
        <v>0</v>
      </c>
      <c r="R147" s="92">
        <f>_xlfn.MAXIFS(V重複!G:G, V重複!$C:$C, 'Conv-vaccine'!$E147)</f>
        <v>0</v>
      </c>
      <c r="S147" s="107">
        <f>SUMIF('V3回目-接種日別'!$A:$A, 'Conv-vaccine'!$E147, 'V3回目-接種日別'!C:C)</f>
        <v>0</v>
      </c>
    </row>
    <row r="148" spans="1:19" ht="17.7">
      <c r="A148" s="49">
        <v>44345</v>
      </c>
      <c r="B148" s="110">
        <f>IF(COUNTIF($A$7:$A148, $A148)&gt;1, 0, IF($E148="","",G148+H148+K148+L148+O148-Q148))</f>
        <v>478117</v>
      </c>
      <c r="C148" s="110">
        <f>IF(COUNTIF($A$7:$A148, $A148)&gt;1, 0, IF($E148="", "", I148+J148+M148+N148+P148-R148))</f>
        <v>59454</v>
      </c>
      <c r="D148" s="110">
        <f>IF(COUNTIF($A$7:$A148, $A148)&gt;1, 0, S148)</f>
        <v>0</v>
      </c>
      <c r="E148" s="111">
        <v>44345</v>
      </c>
      <c r="F148" s="91" t="str">
        <f>IFERROR(VLOOKUP($E148, V医療従事者等!$A:$J, $F$4, FALSE), TEXT(E148, "aaa"))</f>
        <v>土</v>
      </c>
      <c r="G148" s="91">
        <f>IFERROR(VLOOKUP($E148, V医療従事者等!$A:$J, $G$4, FALSE), 0)</f>
        <v>0</v>
      </c>
      <c r="H148" s="91">
        <f>IFERROR(VLOOKUP($E148, V医療従事者等!$A:$J, $H$4, FALSE), 0)</f>
        <v>0</v>
      </c>
      <c r="I148" s="91">
        <f>IFERROR(VLOOKUP($E148, V医療従事者等!$A:$J, $I$4, FALSE), 0)</f>
        <v>0</v>
      </c>
      <c r="J148" s="91">
        <f>IFERROR(VLOOKUP($E148, V医療従事者等!$A:$J, $J$4, FALSE), 0)</f>
        <v>0</v>
      </c>
      <c r="K148" s="92">
        <f>IFERROR(VLOOKUP($E148, V一般接種!$A:$G, K$4, FALSE), 0)</f>
        <v>462947</v>
      </c>
      <c r="L148" s="92">
        <f>IFERROR(VLOOKUP($E148, V一般接種!$A:$G, L$4, FALSE), 0)</f>
        <v>15170</v>
      </c>
      <c r="M148" s="92">
        <f>IFERROR(VLOOKUP($E148, V一般接種!$A:$G, M$4, FALSE), 0)</f>
        <v>0</v>
      </c>
      <c r="N148" s="93">
        <f>IFERROR(VLOOKUP($E148, V一般接種!$A:$G, N$4, FALSE), 0)</f>
        <v>59454</v>
      </c>
      <c r="O148" s="92">
        <f>SUMIF(V職域接種!$C:$C, 'Conv-vaccine'!$E148, V職域接種!F:F)</f>
        <v>0</v>
      </c>
      <c r="P148" s="92">
        <f>SUMIF(V職域接種!$C:$C, 'Conv-vaccine'!$E148, V職域接種!G:G)</f>
        <v>0</v>
      </c>
      <c r="Q148" s="92">
        <f>_xlfn.MAXIFS(V重複!F:F, V重複!$C:$C, 'Conv-vaccine'!$E148)</f>
        <v>0</v>
      </c>
      <c r="R148" s="92">
        <f>_xlfn.MAXIFS(V重複!G:G, V重複!$C:$C, 'Conv-vaccine'!$E148)</f>
        <v>0</v>
      </c>
      <c r="S148" s="107">
        <f>SUMIF('V3回目-接種日別'!$A:$A, 'Conv-vaccine'!$E148, 'V3回目-接種日別'!C:C)</f>
        <v>0</v>
      </c>
    </row>
    <row r="149" spans="1:19" ht="17.7">
      <c r="A149" s="49">
        <v>44345</v>
      </c>
      <c r="B149" s="110">
        <f>IF(COUNTIF($A$7:$A149, $A149)&gt;1, 0, IF($E149="","",G149+H149+K149+L149+O149-Q149))</f>
        <v>0</v>
      </c>
      <c r="C149" s="110">
        <f>IF(COUNTIF($A$7:$A149, $A149)&gt;1, 0, IF($E149="", "", I149+J149+M149+N149+P149-R149))</f>
        <v>0</v>
      </c>
      <c r="D149" s="110">
        <f>IF(COUNTIF($A$7:$A149, $A149)&gt;1, 0, S149)</f>
        <v>0</v>
      </c>
      <c r="E149" s="111">
        <v>44345</v>
      </c>
      <c r="F149" s="91" t="str">
        <f>IFERROR(VLOOKUP($E149, V医療従事者等!$A:$J, $F$4, FALSE), TEXT(E149, "aaa"))</f>
        <v>土</v>
      </c>
      <c r="G149" s="91">
        <f>IFERROR(VLOOKUP($E149, V医療従事者等!$A:$J, $G$4, FALSE), 0)</f>
        <v>0</v>
      </c>
      <c r="H149" s="91">
        <f>IFERROR(VLOOKUP($E149, V医療従事者等!$A:$J, $H$4, FALSE), 0)</f>
        <v>0</v>
      </c>
      <c r="I149" s="91">
        <f>IFERROR(VLOOKUP($E149, V医療従事者等!$A:$J, $I$4, FALSE), 0)</f>
        <v>0</v>
      </c>
      <c r="J149" s="91">
        <f>IFERROR(VLOOKUP($E149, V医療従事者等!$A:$J, $J$4, FALSE), 0)</f>
        <v>0</v>
      </c>
      <c r="K149" s="92">
        <f>IFERROR(VLOOKUP($E149, V一般接種!$A:$G, K$4, FALSE), 0)</f>
        <v>462947</v>
      </c>
      <c r="L149" s="92">
        <f>IFERROR(VLOOKUP($E149, V一般接種!$A:$G, L$4, FALSE), 0)</f>
        <v>15170</v>
      </c>
      <c r="M149" s="92">
        <f>IFERROR(VLOOKUP($E149, V一般接種!$A:$G, M$4, FALSE), 0)</f>
        <v>0</v>
      </c>
      <c r="N149" s="93">
        <f>IFERROR(VLOOKUP($E149, V一般接種!$A:$G, N$4, FALSE), 0)</f>
        <v>59454</v>
      </c>
      <c r="O149" s="92">
        <f>SUMIF(V職域接種!$C:$C, 'Conv-vaccine'!$E149, V職域接種!F:F)</f>
        <v>0</v>
      </c>
      <c r="P149" s="92">
        <f>SUMIF(V職域接種!$C:$C, 'Conv-vaccine'!$E149, V職域接種!G:G)</f>
        <v>0</v>
      </c>
      <c r="Q149" s="92">
        <f>_xlfn.MAXIFS(V重複!F:F, V重複!$C:$C, 'Conv-vaccine'!$E149)</f>
        <v>0</v>
      </c>
      <c r="R149" s="92">
        <f>_xlfn.MAXIFS(V重複!G:G, V重複!$C:$C, 'Conv-vaccine'!$E149)</f>
        <v>0</v>
      </c>
      <c r="S149" s="107">
        <f>SUMIF('V3回目-接種日別'!$A:$A, 'Conv-vaccine'!$E149, 'V3回目-接種日別'!C:C)</f>
        <v>0</v>
      </c>
    </row>
    <row r="150" spans="1:19" ht="17.7">
      <c r="A150" s="49">
        <v>44345</v>
      </c>
      <c r="B150" s="110">
        <f>IF(COUNTIF($A$7:$A150, $A150)&gt;1, 0, IF($E150="","",G150+H150+K150+L150+O150-Q150))</f>
        <v>0</v>
      </c>
      <c r="C150" s="110">
        <f>IF(COUNTIF($A$7:$A150, $A150)&gt;1, 0, IF($E150="", "", I150+J150+M150+N150+P150-R150))</f>
        <v>0</v>
      </c>
      <c r="D150" s="110">
        <f>IF(COUNTIF($A$7:$A150, $A150)&gt;1, 0, S150)</f>
        <v>0</v>
      </c>
      <c r="E150" s="111">
        <v>44345</v>
      </c>
      <c r="F150" s="91" t="str">
        <f>IFERROR(VLOOKUP($E150, V医療従事者等!$A:$J, $F$4, FALSE), TEXT(E150, "aaa"))</f>
        <v>土</v>
      </c>
      <c r="G150" s="91">
        <f>IFERROR(VLOOKUP($E150, V医療従事者等!$A:$J, $G$4, FALSE), 0)</f>
        <v>0</v>
      </c>
      <c r="H150" s="91">
        <f>IFERROR(VLOOKUP($E150, V医療従事者等!$A:$J, $H$4, FALSE), 0)</f>
        <v>0</v>
      </c>
      <c r="I150" s="91">
        <f>IFERROR(VLOOKUP($E150, V医療従事者等!$A:$J, $I$4, FALSE), 0)</f>
        <v>0</v>
      </c>
      <c r="J150" s="91">
        <f>IFERROR(VLOOKUP($E150, V医療従事者等!$A:$J, $J$4, FALSE), 0)</f>
        <v>0</v>
      </c>
      <c r="K150" s="92">
        <f>IFERROR(VLOOKUP($E150, V一般接種!$A:$G, K$4, FALSE), 0)</f>
        <v>462947</v>
      </c>
      <c r="L150" s="92">
        <f>IFERROR(VLOOKUP($E150, V一般接種!$A:$G, L$4, FALSE), 0)</f>
        <v>15170</v>
      </c>
      <c r="M150" s="92">
        <f>IFERROR(VLOOKUP($E150, V一般接種!$A:$G, M$4, FALSE), 0)</f>
        <v>0</v>
      </c>
      <c r="N150" s="93">
        <f>IFERROR(VLOOKUP($E150, V一般接種!$A:$G, N$4, FALSE), 0)</f>
        <v>59454</v>
      </c>
      <c r="O150" s="92">
        <f>SUMIF(V職域接種!$C:$C, 'Conv-vaccine'!$E150, V職域接種!F:F)</f>
        <v>0</v>
      </c>
      <c r="P150" s="92">
        <f>SUMIF(V職域接種!$C:$C, 'Conv-vaccine'!$E150, V職域接種!G:G)</f>
        <v>0</v>
      </c>
      <c r="Q150" s="92">
        <f>_xlfn.MAXIFS(V重複!F:F, V重複!$C:$C, 'Conv-vaccine'!$E150)</f>
        <v>0</v>
      </c>
      <c r="R150" s="92">
        <f>_xlfn.MAXIFS(V重複!G:G, V重複!$C:$C, 'Conv-vaccine'!$E150)</f>
        <v>0</v>
      </c>
      <c r="S150" s="107">
        <f>SUMIF('V3回目-接種日別'!$A:$A, 'Conv-vaccine'!$E150, 'V3回目-接種日別'!C:C)</f>
        <v>0</v>
      </c>
    </row>
    <row r="151" spans="1:19" ht="17.7">
      <c r="A151" s="49">
        <v>44346</v>
      </c>
      <c r="B151" s="110">
        <f>IF(COUNTIF($A$7:$A151, $A151)&gt;1, 0, IF($E151="","",G151+H151+K151+L151+O151-Q151))</f>
        <v>465008</v>
      </c>
      <c r="C151" s="110">
        <f>IF(COUNTIF($A$7:$A151, $A151)&gt;1, 0, IF($E151="", "", I151+J151+M151+N151+P151-R151))</f>
        <v>67743</v>
      </c>
      <c r="D151" s="110">
        <f>IF(COUNTIF($A$7:$A151, $A151)&gt;1, 0, S151)</f>
        <v>0</v>
      </c>
      <c r="E151" s="111">
        <v>44346</v>
      </c>
      <c r="F151" s="91" t="str">
        <f>IFERROR(VLOOKUP($E151, V医療従事者等!$A:$J, $F$4, FALSE), TEXT(E151, "aaa"))</f>
        <v>日</v>
      </c>
      <c r="G151" s="91">
        <f>IFERROR(VLOOKUP($E151, V医療従事者等!$A:$J, $G$4, FALSE), 0)</f>
        <v>0</v>
      </c>
      <c r="H151" s="91">
        <f>IFERROR(VLOOKUP($E151, V医療従事者等!$A:$J, $H$4, FALSE), 0)</f>
        <v>0</v>
      </c>
      <c r="I151" s="91">
        <f>IFERROR(VLOOKUP($E151, V医療従事者等!$A:$J, $I$4, FALSE), 0)</f>
        <v>0</v>
      </c>
      <c r="J151" s="91">
        <f>IFERROR(VLOOKUP($E151, V医療従事者等!$A:$J, $J$4, FALSE), 0)</f>
        <v>0</v>
      </c>
      <c r="K151" s="92">
        <f>IFERROR(VLOOKUP($E151, V一般接種!$A:$G, K$4, FALSE), 0)</f>
        <v>449301</v>
      </c>
      <c r="L151" s="92">
        <f>IFERROR(VLOOKUP($E151, V一般接種!$A:$G, L$4, FALSE), 0)</f>
        <v>15707</v>
      </c>
      <c r="M151" s="92">
        <f>IFERROR(VLOOKUP($E151, V一般接種!$A:$G, M$4, FALSE), 0)</f>
        <v>0</v>
      </c>
      <c r="N151" s="93">
        <f>IFERROR(VLOOKUP($E151, V一般接種!$A:$G, N$4, FALSE), 0)</f>
        <v>67743</v>
      </c>
      <c r="O151" s="92">
        <f>SUMIF(V職域接種!$C:$C, 'Conv-vaccine'!$E151, V職域接種!F:F)</f>
        <v>0</v>
      </c>
      <c r="P151" s="92">
        <f>SUMIF(V職域接種!$C:$C, 'Conv-vaccine'!$E151, V職域接種!G:G)</f>
        <v>0</v>
      </c>
      <c r="Q151" s="92">
        <f>_xlfn.MAXIFS(V重複!F:F, V重複!$C:$C, 'Conv-vaccine'!$E151)</f>
        <v>0</v>
      </c>
      <c r="R151" s="92">
        <f>_xlfn.MAXIFS(V重複!G:G, V重複!$C:$C, 'Conv-vaccine'!$E151)</f>
        <v>0</v>
      </c>
      <c r="S151" s="107">
        <f>SUMIF('V3回目-接種日別'!$A:$A, 'Conv-vaccine'!$E151, 'V3回目-接種日別'!C:C)</f>
        <v>0</v>
      </c>
    </row>
    <row r="152" spans="1:19" ht="17.7">
      <c r="A152" s="49">
        <v>44346</v>
      </c>
      <c r="B152" s="110">
        <f>IF(COUNTIF($A$7:$A152, $A152)&gt;1, 0, IF($E152="","",G152+H152+K152+L152+O152-Q152))</f>
        <v>0</v>
      </c>
      <c r="C152" s="110">
        <f>IF(COUNTIF($A$7:$A152, $A152)&gt;1, 0, IF($E152="", "", I152+J152+M152+N152+P152-R152))</f>
        <v>0</v>
      </c>
      <c r="D152" s="110">
        <f>IF(COUNTIF($A$7:$A152, $A152)&gt;1, 0, S152)</f>
        <v>0</v>
      </c>
      <c r="E152" s="111">
        <v>44346</v>
      </c>
      <c r="F152" s="91" t="str">
        <f>IFERROR(VLOOKUP($E152, V医療従事者等!$A:$J, $F$4, FALSE), TEXT(E152, "aaa"))</f>
        <v>日</v>
      </c>
      <c r="G152" s="91">
        <f>IFERROR(VLOOKUP($E152, V医療従事者等!$A:$J, $G$4, FALSE), 0)</f>
        <v>0</v>
      </c>
      <c r="H152" s="91">
        <f>IFERROR(VLOOKUP($E152, V医療従事者等!$A:$J, $H$4, FALSE), 0)</f>
        <v>0</v>
      </c>
      <c r="I152" s="91">
        <f>IFERROR(VLOOKUP($E152, V医療従事者等!$A:$J, $I$4, FALSE), 0)</f>
        <v>0</v>
      </c>
      <c r="J152" s="91">
        <f>IFERROR(VLOOKUP($E152, V医療従事者等!$A:$J, $J$4, FALSE), 0)</f>
        <v>0</v>
      </c>
      <c r="K152" s="92">
        <f>IFERROR(VLOOKUP($E152, V一般接種!$A:$G, K$4, FALSE), 0)</f>
        <v>449301</v>
      </c>
      <c r="L152" s="92">
        <f>IFERROR(VLOOKUP($E152, V一般接種!$A:$G, L$4, FALSE), 0)</f>
        <v>15707</v>
      </c>
      <c r="M152" s="92">
        <f>IFERROR(VLOOKUP($E152, V一般接種!$A:$G, M$4, FALSE), 0)</f>
        <v>0</v>
      </c>
      <c r="N152" s="93">
        <f>IFERROR(VLOOKUP($E152, V一般接種!$A:$G, N$4, FALSE), 0)</f>
        <v>67743</v>
      </c>
      <c r="O152" s="92">
        <f>SUMIF(V職域接種!$C:$C, 'Conv-vaccine'!$E152, V職域接種!F:F)</f>
        <v>0</v>
      </c>
      <c r="P152" s="92">
        <f>SUMIF(V職域接種!$C:$C, 'Conv-vaccine'!$E152, V職域接種!G:G)</f>
        <v>0</v>
      </c>
      <c r="Q152" s="92">
        <f>_xlfn.MAXIFS(V重複!F:F, V重複!$C:$C, 'Conv-vaccine'!$E152)</f>
        <v>0</v>
      </c>
      <c r="R152" s="92">
        <f>_xlfn.MAXIFS(V重複!G:G, V重複!$C:$C, 'Conv-vaccine'!$E152)</f>
        <v>0</v>
      </c>
      <c r="S152" s="107">
        <f>SUMIF('V3回目-接種日別'!$A:$A, 'Conv-vaccine'!$E152, 'V3回目-接種日別'!C:C)</f>
        <v>0</v>
      </c>
    </row>
    <row r="153" spans="1:19" ht="17.7">
      <c r="A153" s="49">
        <v>44346</v>
      </c>
      <c r="B153" s="110">
        <f>IF(COUNTIF($A$7:$A153, $A153)&gt;1, 0, IF($E153="","",G153+H153+K153+L153+O153-Q153))</f>
        <v>0</v>
      </c>
      <c r="C153" s="110">
        <f>IF(COUNTIF($A$7:$A153, $A153)&gt;1, 0, IF($E153="", "", I153+J153+M153+N153+P153-R153))</f>
        <v>0</v>
      </c>
      <c r="D153" s="110">
        <f>IF(COUNTIF($A$7:$A153, $A153)&gt;1, 0, S153)</f>
        <v>0</v>
      </c>
      <c r="E153" s="111">
        <v>44346</v>
      </c>
      <c r="F153" s="91" t="str">
        <f>IFERROR(VLOOKUP($E153, V医療従事者等!$A:$J, $F$4, FALSE), TEXT(E153, "aaa"))</f>
        <v>日</v>
      </c>
      <c r="G153" s="91">
        <f>IFERROR(VLOOKUP($E153, V医療従事者等!$A:$J, $G$4, FALSE), 0)</f>
        <v>0</v>
      </c>
      <c r="H153" s="91">
        <f>IFERROR(VLOOKUP($E153, V医療従事者等!$A:$J, $H$4, FALSE), 0)</f>
        <v>0</v>
      </c>
      <c r="I153" s="91">
        <f>IFERROR(VLOOKUP($E153, V医療従事者等!$A:$J, $I$4, FALSE), 0)</f>
        <v>0</v>
      </c>
      <c r="J153" s="91">
        <f>IFERROR(VLOOKUP($E153, V医療従事者等!$A:$J, $J$4, FALSE), 0)</f>
        <v>0</v>
      </c>
      <c r="K153" s="92">
        <f>IFERROR(VLOOKUP($E153, V一般接種!$A:$G, K$4, FALSE), 0)</f>
        <v>449301</v>
      </c>
      <c r="L153" s="92">
        <f>IFERROR(VLOOKUP($E153, V一般接種!$A:$G, L$4, FALSE), 0)</f>
        <v>15707</v>
      </c>
      <c r="M153" s="92">
        <f>IFERROR(VLOOKUP($E153, V一般接種!$A:$G, M$4, FALSE), 0)</f>
        <v>0</v>
      </c>
      <c r="N153" s="93">
        <f>IFERROR(VLOOKUP($E153, V一般接種!$A:$G, N$4, FALSE), 0)</f>
        <v>67743</v>
      </c>
      <c r="O153" s="92">
        <f>SUMIF(V職域接種!$C:$C, 'Conv-vaccine'!$E153, V職域接種!F:F)</f>
        <v>0</v>
      </c>
      <c r="P153" s="92">
        <f>SUMIF(V職域接種!$C:$C, 'Conv-vaccine'!$E153, V職域接種!G:G)</f>
        <v>0</v>
      </c>
      <c r="Q153" s="92">
        <f>_xlfn.MAXIFS(V重複!F:F, V重複!$C:$C, 'Conv-vaccine'!$E153)</f>
        <v>0</v>
      </c>
      <c r="R153" s="92">
        <f>_xlfn.MAXIFS(V重複!G:G, V重複!$C:$C, 'Conv-vaccine'!$E153)</f>
        <v>0</v>
      </c>
      <c r="S153" s="107">
        <f>SUMIF('V3回目-接種日別'!$A:$A, 'Conv-vaccine'!$E153, 'V3回目-接種日別'!C:C)</f>
        <v>0</v>
      </c>
    </row>
    <row r="154" spans="1:19" ht="17.7">
      <c r="A154" s="49">
        <v>44347</v>
      </c>
      <c r="B154" s="110">
        <f>IF(COUNTIF($A$7:$A154, $A154)&gt;1, 0, IF($E154="","",G154+H154+K154+L154+O154-Q154))</f>
        <v>670008</v>
      </c>
      <c r="C154" s="110">
        <f>IF(COUNTIF($A$7:$A154, $A154)&gt;1, 0, IF($E154="", "", I154+J154+M154+N154+P154-R154))</f>
        <v>236470</v>
      </c>
      <c r="D154" s="110">
        <f>IF(COUNTIF($A$7:$A154, $A154)&gt;1, 0, S154)</f>
        <v>0</v>
      </c>
      <c r="E154" s="111">
        <v>44347</v>
      </c>
      <c r="F154" s="91" t="str">
        <f>IFERROR(VLOOKUP($E154, V医療従事者等!$A:$J, $F$4, FALSE), TEXT(E154, "aaa"))</f>
        <v>(月)</v>
      </c>
      <c r="G154" s="91">
        <f>IFERROR(VLOOKUP($E154, V医療従事者等!$A:$J, $G$4, FALSE), 0)</f>
        <v>131423</v>
      </c>
      <c r="H154" s="91">
        <f>IFERROR(VLOOKUP($E154, V医療従事者等!$A:$J, $H$4, FALSE), 0)</f>
        <v>582</v>
      </c>
      <c r="I154" s="91">
        <f>IFERROR(VLOOKUP($E154, V医療従事者等!$A:$J, $I$4, FALSE), 0)</f>
        <v>141250</v>
      </c>
      <c r="J154" s="91">
        <f>IFERROR(VLOOKUP($E154, V医療従事者等!$A:$J, $J$4, FALSE), 0)</f>
        <v>0</v>
      </c>
      <c r="K154" s="92">
        <f>IFERROR(VLOOKUP($E154, V一般接種!$A:$G, K$4, FALSE), 0)</f>
        <v>519827</v>
      </c>
      <c r="L154" s="92">
        <f>IFERROR(VLOOKUP($E154, V一般接種!$A:$G, L$4, FALSE), 0)</f>
        <v>18176</v>
      </c>
      <c r="M154" s="92">
        <f>IFERROR(VLOOKUP($E154, V一般接種!$A:$G, M$4, FALSE), 0)</f>
        <v>0</v>
      </c>
      <c r="N154" s="93">
        <f>IFERROR(VLOOKUP($E154, V一般接種!$A:$G, N$4, FALSE), 0)</f>
        <v>95220</v>
      </c>
      <c r="O154" s="92">
        <f>SUMIF(V職域接種!$C:$C, 'Conv-vaccine'!$E154, V職域接種!F:F)</f>
        <v>0</v>
      </c>
      <c r="P154" s="92">
        <f>SUMIF(V職域接種!$C:$C, 'Conv-vaccine'!$E154, V職域接種!G:G)</f>
        <v>0</v>
      </c>
      <c r="Q154" s="92">
        <f>_xlfn.MAXIFS(V重複!F:F, V重複!$C:$C, 'Conv-vaccine'!$E154)</f>
        <v>0</v>
      </c>
      <c r="R154" s="92">
        <f>_xlfn.MAXIFS(V重複!G:G, V重複!$C:$C, 'Conv-vaccine'!$E154)</f>
        <v>0</v>
      </c>
      <c r="S154" s="107">
        <f>SUMIF('V3回目-接種日別'!$A:$A, 'Conv-vaccine'!$E154, 'V3回目-接種日別'!C:C)</f>
        <v>0</v>
      </c>
    </row>
    <row r="155" spans="1:19" ht="17.7">
      <c r="A155" s="49">
        <v>44347</v>
      </c>
      <c r="B155" s="110">
        <f>IF(COUNTIF($A$7:$A155, $A155)&gt;1, 0, IF($E155="","",G155+H155+K155+L155+O155-Q155))</f>
        <v>0</v>
      </c>
      <c r="C155" s="110">
        <f>IF(COUNTIF($A$7:$A155, $A155)&gt;1, 0, IF($E155="", "", I155+J155+M155+N155+P155-R155))</f>
        <v>0</v>
      </c>
      <c r="D155" s="110">
        <f>IF(COUNTIF($A$7:$A155, $A155)&gt;1, 0, S155)</f>
        <v>0</v>
      </c>
      <c r="E155" s="111">
        <v>44347</v>
      </c>
      <c r="F155" s="91" t="str">
        <f>IFERROR(VLOOKUP($E155, V医療従事者等!$A:$J, $F$4, FALSE), TEXT(E155, "aaa"))</f>
        <v>(月)</v>
      </c>
      <c r="G155" s="91">
        <f>IFERROR(VLOOKUP($E155, V医療従事者等!$A:$J, $G$4, FALSE), 0)</f>
        <v>131423</v>
      </c>
      <c r="H155" s="91">
        <f>IFERROR(VLOOKUP($E155, V医療従事者等!$A:$J, $H$4, FALSE), 0)</f>
        <v>582</v>
      </c>
      <c r="I155" s="91">
        <f>IFERROR(VLOOKUP($E155, V医療従事者等!$A:$J, $I$4, FALSE), 0)</f>
        <v>141250</v>
      </c>
      <c r="J155" s="91">
        <f>IFERROR(VLOOKUP($E155, V医療従事者等!$A:$J, $J$4, FALSE), 0)</f>
        <v>0</v>
      </c>
      <c r="K155" s="92">
        <f>IFERROR(VLOOKUP($E155, V一般接種!$A:$G, K$4, FALSE), 0)</f>
        <v>519827</v>
      </c>
      <c r="L155" s="92">
        <f>IFERROR(VLOOKUP($E155, V一般接種!$A:$G, L$4, FALSE), 0)</f>
        <v>18176</v>
      </c>
      <c r="M155" s="92">
        <f>IFERROR(VLOOKUP($E155, V一般接種!$A:$G, M$4, FALSE), 0)</f>
        <v>0</v>
      </c>
      <c r="N155" s="93">
        <f>IFERROR(VLOOKUP($E155, V一般接種!$A:$G, N$4, FALSE), 0)</f>
        <v>95220</v>
      </c>
      <c r="O155" s="92">
        <f>SUMIF(V職域接種!$C:$C, 'Conv-vaccine'!$E155, V職域接種!F:F)</f>
        <v>0</v>
      </c>
      <c r="P155" s="92">
        <f>SUMIF(V職域接種!$C:$C, 'Conv-vaccine'!$E155, V職域接種!G:G)</f>
        <v>0</v>
      </c>
      <c r="Q155" s="92">
        <f>_xlfn.MAXIFS(V重複!F:F, V重複!$C:$C, 'Conv-vaccine'!$E155)</f>
        <v>0</v>
      </c>
      <c r="R155" s="92">
        <f>_xlfn.MAXIFS(V重複!G:G, V重複!$C:$C, 'Conv-vaccine'!$E155)</f>
        <v>0</v>
      </c>
      <c r="S155" s="107">
        <f>SUMIF('V3回目-接種日別'!$A:$A, 'Conv-vaccine'!$E155, 'V3回目-接種日別'!C:C)</f>
        <v>0</v>
      </c>
    </row>
    <row r="156" spans="1:19" ht="17.7">
      <c r="A156" s="49">
        <v>44347</v>
      </c>
      <c r="B156" s="110">
        <f>IF(COUNTIF($A$7:$A156, $A156)&gt;1, 0, IF($E156="","",G156+H156+K156+L156+O156-Q156))</f>
        <v>0</v>
      </c>
      <c r="C156" s="110">
        <f>IF(COUNTIF($A$7:$A156, $A156)&gt;1, 0, IF($E156="", "", I156+J156+M156+N156+P156-R156))</f>
        <v>0</v>
      </c>
      <c r="D156" s="110">
        <f>IF(COUNTIF($A$7:$A156, $A156)&gt;1, 0, S156)</f>
        <v>0</v>
      </c>
      <c r="E156" s="111">
        <v>44347</v>
      </c>
      <c r="F156" s="91" t="str">
        <f>IFERROR(VLOOKUP($E156, V医療従事者等!$A:$J, $F$4, FALSE), TEXT(E156, "aaa"))</f>
        <v>(月)</v>
      </c>
      <c r="G156" s="91">
        <f>IFERROR(VLOOKUP($E156, V医療従事者等!$A:$J, $G$4, FALSE), 0)</f>
        <v>131423</v>
      </c>
      <c r="H156" s="91">
        <f>IFERROR(VLOOKUP($E156, V医療従事者等!$A:$J, $H$4, FALSE), 0)</f>
        <v>582</v>
      </c>
      <c r="I156" s="91">
        <f>IFERROR(VLOOKUP($E156, V医療従事者等!$A:$J, $I$4, FALSE), 0)</f>
        <v>141250</v>
      </c>
      <c r="J156" s="91">
        <f>IFERROR(VLOOKUP($E156, V医療従事者等!$A:$J, $J$4, FALSE), 0)</f>
        <v>0</v>
      </c>
      <c r="K156" s="92">
        <f>IFERROR(VLOOKUP($E156, V一般接種!$A:$G, K$4, FALSE), 0)</f>
        <v>519827</v>
      </c>
      <c r="L156" s="92">
        <f>IFERROR(VLOOKUP($E156, V一般接種!$A:$G, L$4, FALSE), 0)</f>
        <v>18176</v>
      </c>
      <c r="M156" s="92">
        <f>IFERROR(VLOOKUP($E156, V一般接種!$A:$G, M$4, FALSE), 0)</f>
        <v>0</v>
      </c>
      <c r="N156" s="93">
        <f>IFERROR(VLOOKUP($E156, V一般接種!$A:$G, N$4, FALSE), 0)</f>
        <v>95220</v>
      </c>
      <c r="O156" s="92">
        <f>SUMIF(V職域接種!$C:$C, 'Conv-vaccine'!$E156, V職域接種!F:F)</f>
        <v>0</v>
      </c>
      <c r="P156" s="92">
        <f>SUMIF(V職域接種!$C:$C, 'Conv-vaccine'!$E156, V職域接種!G:G)</f>
        <v>0</v>
      </c>
      <c r="Q156" s="92">
        <f>_xlfn.MAXIFS(V重複!F:F, V重複!$C:$C, 'Conv-vaccine'!$E156)</f>
        <v>0</v>
      </c>
      <c r="R156" s="92">
        <f>_xlfn.MAXIFS(V重複!G:G, V重複!$C:$C, 'Conv-vaccine'!$E156)</f>
        <v>0</v>
      </c>
      <c r="S156" s="107">
        <f>SUMIF('V3回目-接種日別'!$A:$A, 'Conv-vaccine'!$E156, 'V3回目-接種日別'!C:C)</f>
        <v>0</v>
      </c>
    </row>
    <row r="157" spans="1:19" ht="17.7">
      <c r="A157" s="49">
        <v>44348</v>
      </c>
      <c r="B157" s="110">
        <f>IF(COUNTIF($A$7:$A157, $A157)&gt;1, 0, IF($E157="","",G157+H157+K157+L157+O157-Q157))</f>
        <v>725073</v>
      </c>
      <c r="C157" s="110">
        <f>IF(COUNTIF($A$7:$A157, $A157)&gt;1, 0, IF($E157="", "", I157+J157+M157+N157+P157-R157))</f>
        <v>214086</v>
      </c>
      <c r="D157" s="110">
        <f>IF(COUNTIF($A$7:$A157, $A157)&gt;1, 0, S157)</f>
        <v>0</v>
      </c>
      <c r="E157" s="111">
        <v>44348</v>
      </c>
      <c r="F157" s="91" t="str">
        <f>IFERROR(VLOOKUP($E157, V医療従事者等!$A:$J, $F$4, FALSE), TEXT(E157, "aaa"))</f>
        <v>(火)</v>
      </c>
      <c r="G157" s="91">
        <f>IFERROR(VLOOKUP($E157, V医療従事者等!$A:$J, $G$4, FALSE), 0)</f>
        <v>66264</v>
      </c>
      <c r="H157" s="91">
        <f>IFERROR(VLOOKUP($E157, V医療従事者等!$A:$J, $H$4, FALSE), 0)</f>
        <v>123</v>
      </c>
      <c r="I157" s="91">
        <f>IFERROR(VLOOKUP($E157, V医療従事者等!$A:$J, $I$4, FALSE), 0)</f>
        <v>92670</v>
      </c>
      <c r="J157" s="91">
        <f>IFERROR(VLOOKUP($E157, V医療従事者等!$A:$J, $J$4, FALSE), 0)</f>
        <v>0</v>
      </c>
      <c r="K157" s="92">
        <f>IFERROR(VLOOKUP($E157, V一般接種!$A:$G, K$4, FALSE), 0)</f>
        <v>639261</v>
      </c>
      <c r="L157" s="92">
        <f>IFERROR(VLOOKUP($E157, V一般接種!$A:$G, L$4, FALSE), 0)</f>
        <v>19425</v>
      </c>
      <c r="M157" s="92">
        <f>IFERROR(VLOOKUP($E157, V一般接種!$A:$G, M$4, FALSE), 0)</f>
        <v>0</v>
      </c>
      <c r="N157" s="93">
        <f>IFERROR(VLOOKUP($E157, V一般接種!$A:$G, N$4, FALSE), 0)</f>
        <v>121416</v>
      </c>
      <c r="O157" s="92">
        <f>SUMIF(V職域接種!$C:$C, 'Conv-vaccine'!$E157, V職域接種!F:F)</f>
        <v>0</v>
      </c>
      <c r="P157" s="92">
        <f>SUMIF(V職域接種!$C:$C, 'Conv-vaccine'!$E157, V職域接種!G:G)</f>
        <v>0</v>
      </c>
      <c r="Q157" s="92">
        <f>_xlfn.MAXIFS(V重複!F:F, V重複!$C:$C, 'Conv-vaccine'!$E157)</f>
        <v>0</v>
      </c>
      <c r="R157" s="92">
        <f>_xlfn.MAXIFS(V重複!G:G, V重複!$C:$C, 'Conv-vaccine'!$E157)</f>
        <v>0</v>
      </c>
      <c r="S157" s="107">
        <f>SUMIF('V3回目-接種日別'!$A:$A, 'Conv-vaccine'!$E157, 'V3回目-接種日別'!C:C)</f>
        <v>0</v>
      </c>
    </row>
    <row r="158" spans="1:19" ht="17.7">
      <c r="A158" s="49">
        <v>44348</v>
      </c>
      <c r="B158" s="110">
        <f>IF(COUNTIF($A$7:$A158, $A158)&gt;1, 0, IF($E158="","",G158+H158+K158+L158+O158-Q158))</f>
        <v>0</v>
      </c>
      <c r="C158" s="110">
        <f>IF(COUNTIF($A$7:$A158, $A158)&gt;1, 0, IF($E158="", "", I158+J158+M158+N158+P158-R158))</f>
        <v>0</v>
      </c>
      <c r="D158" s="110">
        <f>IF(COUNTIF($A$7:$A158, $A158)&gt;1, 0, S158)</f>
        <v>0</v>
      </c>
      <c r="E158" s="111">
        <v>44348</v>
      </c>
      <c r="F158" s="91" t="str">
        <f>IFERROR(VLOOKUP($E158, V医療従事者等!$A:$J, $F$4, FALSE), TEXT(E158, "aaa"))</f>
        <v>(火)</v>
      </c>
      <c r="G158" s="91">
        <f>IFERROR(VLOOKUP($E158, V医療従事者等!$A:$J, $G$4, FALSE), 0)</f>
        <v>66264</v>
      </c>
      <c r="H158" s="91">
        <f>IFERROR(VLOOKUP($E158, V医療従事者等!$A:$J, $H$4, FALSE), 0)</f>
        <v>123</v>
      </c>
      <c r="I158" s="91">
        <f>IFERROR(VLOOKUP($E158, V医療従事者等!$A:$J, $I$4, FALSE), 0)</f>
        <v>92670</v>
      </c>
      <c r="J158" s="91">
        <f>IFERROR(VLOOKUP($E158, V医療従事者等!$A:$J, $J$4, FALSE), 0)</f>
        <v>0</v>
      </c>
      <c r="K158" s="92">
        <f>IFERROR(VLOOKUP($E158, V一般接種!$A:$G, K$4, FALSE), 0)</f>
        <v>639261</v>
      </c>
      <c r="L158" s="92">
        <f>IFERROR(VLOOKUP($E158, V一般接種!$A:$G, L$4, FALSE), 0)</f>
        <v>19425</v>
      </c>
      <c r="M158" s="92">
        <f>IFERROR(VLOOKUP($E158, V一般接種!$A:$G, M$4, FALSE), 0)</f>
        <v>0</v>
      </c>
      <c r="N158" s="93">
        <f>IFERROR(VLOOKUP($E158, V一般接種!$A:$G, N$4, FALSE), 0)</f>
        <v>121416</v>
      </c>
      <c r="O158" s="92">
        <f>SUMIF(V職域接種!$C:$C, 'Conv-vaccine'!$E158, V職域接種!F:F)</f>
        <v>0</v>
      </c>
      <c r="P158" s="92">
        <f>SUMIF(V職域接種!$C:$C, 'Conv-vaccine'!$E158, V職域接種!G:G)</f>
        <v>0</v>
      </c>
      <c r="Q158" s="92">
        <f>_xlfn.MAXIFS(V重複!F:F, V重複!$C:$C, 'Conv-vaccine'!$E158)</f>
        <v>0</v>
      </c>
      <c r="R158" s="92">
        <f>_xlfn.MAXIFS(V重複!G:G, V重複!$C:$C, 'Conv-vaccine'!$E158)</f>
        <v>0</v>
      </c>
      <c r="S158" s="107">
        <f>SUMIF('V3回目-接種日別'!$A:$A, 'Conv-vaccine'!$E158, 'V3回目-接種日別'!C:C)</f>
        <v>0</v>
      </c>
    </row>
    <row r="159" spans="1:19" ht="17.7">
      <c r="A159" s="49">
        <v>44348</v>
      </c>
      <c r="B159" s="110">
        <f>IF(COUNTIF($A$7:$A159, $A159)&gt;1, 0, IF($E159="","",G159+H159+K159+L159+O159-Q159))</f>
        <v>0</v>
      </c>
      <c r="C159" s="110">
        <f>IF(COUNTIF($A$7:$A159, $A159)&gt;1, 0, IF($E159="", "", I159+J159+M159+N159+P159-R159))</f>
        <v>0</v>
      </c>
      <c r="D159" s="110">
        <f>IF(COUNTIF($A$7:$A159, $A159)&gt;1, 0, S159)</f>
        <v>0</v>
      </c>
      <c r="E159" s="111">
        <v>44348</v>
      </c>
      <c r="F159" s="91" t="str">
        <f>IFERROR(VLOOKUP($E159, V医療従事者等!$A:$J, $F$4, FALSE), TEXT(E159, "aaa"))</f>
        <v>(火)</v>
      </c>
      <c r="G159" s="91">
        <f>IFERROR(VLOOKUP($E159, V医療従事者等!$A:$J, $G$4, FALSE), 0)</f>
        <v>66264</v>
      </c>
      <c r="H159" s="91">
        <f>IFERROR(VLOOKUP($E159, V医療従事者等!$A:$J, $H$4, FALSE), 0)</f>
        <v>123</v>
      </c>
      <c r="I159" s="91">
        <f>IFERROR(VLOOKUP($E159, V医療従事者等!$A:$J, $I$4, FALSE), 0)</f>
        <v>92670</v>
      </c>
      <c r="J159" s="91">
        <f>IFERROR(VLOOKUP($E159, V医療従事者等!$A:$J, $J$4, FALSE), 0)</f>
        <v>0</v>
      </c>
      <c r="K159" s="92">
        <f>IFERROR(VLOOKUP($E159, V一般接種!$A:$G, K$4, FALSE), 0)</f>
        <v>639261</v>
      </c>
      <c r="L159" s="92">
        <f>IFERROR(VLOOKUP($E159, V一般接種!$A:$G, L$4, FALSE), 0)</f>
        <v>19425</v>
      </c>
      <c r="M159" s="92">
        <f>IFERROR(VLOOKUP($E159, V一般接種!$A:$G, M$4, FALSE), 0)</f>
        <v>0</v>
      </c>
      <c r="N159" s="93">
        <f>IFERROR(VLOOKUP($E159, V一般接種!$A:$G, N$4, FALSE), 0)</f>
        <v>121416</v>
      </c>
      <c r="O159" s="92">
        <f>SUMIF(V職域接種!$C:$C, 'Conv-vaccine'!$E159, V職域接種!F:F)</f>
        <v>0</v>
      </c>
      <c r="P159" s="92">
        <f>SUMIF(V職域接種!$C:$C, 'Conv-vaccine'!$E159, V職域接種!G:G)</f>
        <v>0</v>
      </c>
      <c r="Q159" s="92">
        <f>_xlfn.MAXIFS(V重複!F:F, V重複!$C:$C, 'Conv-vaccine'!$E159)</f>
        <v>0</v>
      </c>
      <c r="R159" s="92">
        <f>_xlfn.MAXIFS(V重複!G:G, V重複!$C:$C, 'Conv-vaccine'!$E159)</f>
        <v>0</v>
      </c>
      <c r="S159" s="107">
        <f>SUMIF('V3回目-接種日別'!$A:$A, 'Conv-vaccine'!$E159, 'V3回目-接種日別'!C:C)</f>
        <v>0</v>
      </c>
    </row>
    <row r="160" spans="1:19" ht="17.7">
      <c r="A160" s="49">
        <v>44349</v>
      </c>
      <c r="B160" s="110">
        <f>IF(COUNTIF($A$7:$A160, $A160)&gt;1, 0, IF($E160="","",G160+H160+K160+L160+O160-Q160))</f>
        <v>752151</v>
      </c>
      <c r="C160" s="110">
        <f>IF(COUNTIF($A$7:$A160, $A160)&gt;1, 0, IF($E160="", "", I160+J160+M160+N160+P160-R160))</f>
        <v>236232</v>
      </c>
      <c r="D160" s="110">
        <f>IF(COUNTIF($A$7:$A160, $A160)&gt;1, 0, S160)</f>
        <v>0</v>
      </c>
      <c r="E160" s="111">
        <v>44349</v>
      </c>
      <c r="F160" s="91" t="str">
        <f>IFERROR(VLOOKUP($E160, V医療従事者等!$A:$J, $F$4, FALSE), TEXT(E160, "aaa"))</f>
        <v>(水)</v>
      </c>
      <c r="G160" s="91">
        <f>IFERROR(VLOOKUP($E160, V医療従事者等!$A:$J, $G$4, FALSE), 0)</f>
        <v>71140</v>
      </c>
      <c r="H160" s="91">
        <f>IFERROR(VLOOKUP($E160, V医療従事者等!$A:$J, $H$4, FALSE), 0)</f>
        <v>316</v>
      </c>
      <c r="I160" s="91">
        <f>IFERROR(VLOOKUP($E160, V医療従事者等!$A:$J, $I$4, FALSE), 0)</f>
        <v>87670</v>
      </c>
      <c r="J160" s="91">
        <f>IFERROR(VLOOKUP($E160, V医療従事者等!$A:$J, $J$4, FALSE), 0)</f>
        <v>0</v>
      </c>
      <c r="K160" s="92">
        <f>IFERROR(VLOOKUP($E160, V一般接種!$A:$G, K$4, FALSE), 0)</f>
        <v>660922</v>
      </c>
      <c r="L160" s="92">
        <f>IFERROR(VLOOKUP($E160, V一般接種!$A:$G, L$4, FALSE), 0)</f>
        <v>19773</v>
      </c>
      <c r="M160" s="92">
        <f>IFERROR(VLOOKUP($E160, V一般接種!$A:$G, M$4, FALSE), 0)</f>
        <v>0</v>
      </c>
      <c r="N160" s="93">
        <f>IFERROR(VLOOKUP($E160, V一般接種!$A:$G, N$4, FALSE), 0)</f>
        <v>148562</v>
      </c>
      <c r="O160" s="92">
        <f>SUMIF(V職域接種!$C:$C, 'Conv-vaccine'!$E160, V職域接種!F:F)</f>
        <v>0</v>
      </c>
      <c r="P160" s="92">
        <f>SUMIF(V職域接種!$C:$C, 'Conv-vaccine'!$E160, V職域接種!G:G)</f>
        <v>0</v>
      </c>
      <c r="Q160" s="92">
        <f>_xlfn.MAXIFS(V重複!F:F, V重複!$C:$C, 'Conv-vaccine'!$E160)</f>
        <v>0</v>
      </c>
      <c r="R160" s="92">
        <f>_xlfn.MAXIFS(V重複!G:G, V重複!$C:$C, 'Conv-vaccine'!$E160)</f>
        <v>0</v>
      </c>
      <c r="S160" s="107">
        <f>SUMIF('V3回目-接種日別'!$A:$A, 'Conv-vaccine'!$E160, 'V3回目-接種日別'!C:C)</f>
        <v>0</v>
      </c>
    </row>
    <row r="161" spans="1:19" ht="17.7">
      <c r="A161" s="49">
        <v>44349</v>
      </c>
      <c r="B161" s="110">
        <f>IF(COUNTIF($A$7:$A161, $A161)&gt;1, 0, IF($E161="","",G161+H161+K161+L161+O161-Q161))</f>
        <v>0</v>
      </c>
      <c r="C161" s="110">
        <f>IF(COUNTIF($A$7:$A161, $A161)&gt;1, 0, IF($E161="", "", I161+J161+M161+N161+P161-R161))</f>
        <v>0</v>
      </c>
      <c r="D161" s="110">
        <f>IF(COUNTIF($A$7:$A161, $A161)&gt;1, 0, S161)</f>
        <v>0</v>
      </c>
      <c r="E161" s="111">
        <v>44349</v>
      </c>
      <c r="F161" s="91" t="str">
        <f>IFERROR(VLOOKUP($E161, V医療従事者等!$A:$J, $F$4, FALSE), TEXT(E161, "aaa"))</f>
        <v>(水)</v>
      </c>
      <c r="G161" s="91">
        <f>IFERROR(VLOOKUP($E161, V医療従事者等!$A:$J, $G$4, FALSE), 0)</f>
        <v>71140</v>
      </c>
      <c r="H161" s="91">
        <f>IFERROR(VLOOKUP($E161, V医療従事者等!$A:$J, $H$4, FALSE), 0)</f>
        <v>316</v>
      </c>
      <c r="I161" s="91">
        <f>IFERROR(VLOOKUP($E161, V医療従事者等!$A:$J, $I$4, FALSE), 0)</f>
        <v>87670</v>
      </c>
      <c r="J161" s="91">
        <f>IFERROR(VLOOKUP($E161, V医療従事者等!$A:$J, $J$4, FALSE), 0)</f>
        <v>0</v>
      </c>
      <c r="K161" s="92">
        <f>IFERROR(VLOOKUP($E161, V一般接種!$A:$G, K$4, FALSE), 0)</f>
        <v>660922</v>
      </c>
      <c r="L161" s="92">
        <f>IFERROR(VLOOKUP($E161, V一般接種!$A:$G, L$4, FALSE), 0)</f>
        <v>19773</v>
      </c>
      <c r="M161" s="92">
        <f>IFERROR(VLOOKUP($E161, V一般接種!$A:$G, M$4, FALSE), 0)</f>
        <v>0</v>
      </c>
      <c r="N161" s="93">
        <f>IFERROR(VLOOKUP($E161, V一般接種!$A:$G, N$4, FALSE), 0)</f>
        <v>148562</v>
      </c>
      <c r="O161" s="92">
        <f>SUMIF(V職域接種!$C:$C, 'Conv-vaccine'!$E161, V職域接種!F:F)</f>
        <v>0</v>
      </c>
      <c r="P161" s="92">
        <f>SUMIF(V職域接種!$C:$C, 'Conv-vaccine'!$E161, V職域接種!G:G)</f>
        <v>0</v>
      </c>
      <c r="Q161" s="92">
        <f>_xlfn.MAXIFS(V重複!F:F, V重複!$C:$C, 'Conv-vaccine'!$E161)</f>
        <v>0</v>
      </c>
      <c r="R161" s="92">
        <f>_xlfn.MAXIFS(V重複!G:G, V重複!$C:$C, 'Conv-vaccine'!$E161)</f>
        <v>0</v>
      </c>
      <c r="S161" s="107">
        <f>SUMIF('V3回目-接種日別'!$A:$A, 'Conv-vaccine'!$E161, 'V3回目-接種日別'!C:C)</f>
        <v>0</v>
      </c>
    </row>
    <row r="162" spans="1:19" ht="17.7">
      <c r="A162" s="49">
        <v>44349</v>
      </c>
      <c r="B162" s="110">
        <f>IF(COUNTIF($A$7:$A162, $A162)&gt;1, 0, IF($E162="","",G162+H162+K162+L162+O162-Q162))</f>
        <v>0</v>
      </c>
      <c r="C162" s="110">
        <f>IF(COUNTIF($A$7:$A162, $A162)&gt;1, 0, IF($E162="", "", I162+J162+M162+N162+P162-R162))</f>
        <v>0</v>
      </c>
      <c r="D162" s="110">
        <f>IF(COUNTIF($A$7:$A162, $A162)&gt;1, 0, S162)</f>
        <v>0</v>
      </c>
      <c r="E162" s="111">
        <v>44349</v>
      </c>
      <c r="F162" s="91" t="str">
        <f>IFERROR(VLOOKUP($E162, V医療従事者等!$A:$J, $F$4, FALSE), TEXT(E162, "aaa"))</f>
        <v>(水)</v>
      </c>
      <c r="G162" s="91">
        <f>IFERROR(VLOOKUP($E162, V医療従事者等!$A:$J, $G$4, FALSE), 0)</f>
        <v>71140</v>
      </c>
      <c r="H162" s="91">
        <f>IFERROR(VLOOKUP($E162, V医療従事者等!$A:$J, $H$4, FALSE), 0)</f>
        <v>316</v>
      </c>
      <c r="I162" s="91">
        <f>IFERROR(VLOOKUP($E162, V医療従事者等!$A:$J, $I$4, FALSE), 0)</f>
        <v>87670</v>
      </c>
      <c r="J162" s="91">
        <f>IFERROR(VLOOKUP($E162, V医療従事者等!$A:$J, $J$4, FALSE), 0)</f>
        <v>0</v>
      </c>
      <c r="K162" s="92">
        <f>IFERROR(VLOOKUP($E162, V一般接種!$A:$G, K$4, FALSE), 0)</f>
        <v>660922</v>
      </c>
      <c r="L162" s="92">
        <f>IFERROR(VLOOKUP($E162, V一般接種!$A:$G, L$4, FALSE), 0)</f>
        <v>19773</v>
      </c>
      <c r="M162" s="92">
        <f>IFERROR(VLOOKUP($E162, V一般接種!$A:$G, M$4, FALSE), 0)</f>
        <v>0</v>
      </c>
      <c r="N162" s="93">
        <f>IFERROR(VLOOKUP($E162, V一般接種!$A:$G, N$4, FALSE), 0)</f>
        <v>148562</v>
      </c>
      <c r="O162" s="92">
        <f>SUMIF(V職域接種!$C:$C, 'Conv-vaccine'!$E162, V職域接種!F:F)</f>
        <v>0</v>
      </c>
      <c r="P162" s="92">
        <f>SUMIF(V職域接種!$C:$C, 'Conv-vaccine'!$E162, V職域接種!G:G)</f>
        <v>0</v>
      </c>
      <c r="Q162" s="92">
        <f>_xlfn.MAXIFS(V重複!F:F, V重複!$C:$C, 'Conv-vaccine'!$E162)</f>
        <v>0</v>
      </c>
      <c r="R162" s="92">
        <f>_xlfn.MAXIFS(V重複!G:G, V重複!$C:$C, 'Conv-vaccine'!$E162)</f>
        <v>0</v>
      </c>
      <c r="S162" s="107">
        <f>SUMIF('V3回目-接種日別'!$A:$A, 'Conv-vaccine'!$E162, 'V3回目-接種日別'!C:C)</f>
        <v>0</v>
      </c>
    </row>
    <row r="163" spans="1:19" ht="17.7">
      <c r="A163" s="49">
        <v>44350</v>
      </c>
      <c r="B163" s="110">
        <f>IF(COUNTIF($A$7:$A163, $A163)&gt;1, 0, IF($E163="","",G163+H163+K163+L163+O163-Q163))</f>
        <v>744560</v>
      </c>
      <c r="C163" s="110">
        <f>IF(COUNTIF($A$7:$A163, $A163)&gt;1, 0, IF($E163="", "", I163+J163+M163+N163+P163-R163))</f>
        <v>230280</v>
      </c>
      <c r="D163" s="110">
        <f>IF(COUNTIF($A$7:$A163, $A163)&gt;1, 0, S163)</f>
        <v>0</v>
      </c>
      <c r="E163" s="111">
        <v>44350</v>
      </c>
      <c r="F163" s="91" t="str">
        <f>IFERROR(VLOOKUP($E163, V医療従事者等!$A:$J, $F$4, FALSE), TEXT(E163, "aaa"))</f>
        <v>(木)</v>
      </c>
      <c r="G163" s="91">
        <f>IFERROR(VLOOKUP($E163, V医療従事者等!$A:$J, $G$4, FALSE), 0)</f>
        <v>59654</v>
      </c>
      <c r="H163" s="91">
        <f>IFERROR(VLOOKUP($E163, V医療従事者等!$A:$J, $H$4, FALSE), 0)</f>
        <v>112</v>
      </c>
      <c r="I163" s="91">
        <f>IFERROR(VLOOKUP($E163, V医療従事者等!$A:$J, $I$4, FALSE), 0)</f>
        <v>83391</v>
      </c>
      <c r="J163" s="91">
        <f>IFERROR(VLOOKUP($E163, V医療従事者等!$A:$J, $J$4, FALSE), 0)</f>
        <v>0</v>
      </c>
      <c r="K163" s="92">
        <f>IFERROR(VLOOKUP($E163, V一般接種!$A:$G, K$4, FALSE), 0)</f>
        <v>664563</v>
      </c>
      <c r="L163" s="92">
        <f>IFERROR(VLOOKUP($E163, V一般接種!$A:$G, L$4, FALSE), 0)</f>
        <v>20231</v>
      </c>
      <c r="M163" s="92">
        <f>IFERROR(VLOOKUP($E163, V一般接種!$A:$G, M$4, FALSE), 0)</f>
        <v>0</v>
      </c>
      <c r="N163" s="93">
        <f>IFERROR(VLOOKUP($E163, V一般接種!$A:$G, N$4, FALSE), 0)</f>
        <v>146889</v>
      </c>
      <c r="O163" s="92">
        <f>SUMIF(V職域接種!$C:$C, 'Conv-vaccine'!$E163, V職域接種!F:F)</f>
        <v>0</v>
      </c>
      <c r="P163" s="92">
        <f>SUMIF(V職域接種!$C:$C, 'Conv-vaccine'!$E163, V職域接種!G:G)</f>
        <v>0</v>
      </c>
      <c r="Q163" s="92">
        <f>_xlfn.MAXIFS(V重複!F:F, V重複!$C:$C, 'Conv-vaccine'!$E163)</f>
        <v>0</v>
      </c>
      <c r="R163" s="92">
        <f>_xlfn.MAXIFS(V重複!G:G, V重複!$C:$C, 'Conv-vaccine'!$E163)</f>
        <v>0</v>
      </c>
      <c r="S163" s="107">
        <f>SUMIF('V3回目-接種日別'!$A:$A, 'Conv-vaccine'!$E163, 'V3回目-接種日別'!C:C)</f>
        <v>0</v>
      </c>
    </row>
    <row r="164" spans="1:19" ht="17.7">
      <c r="A164" s="49">
        <v>44350</v>
      </c>
      <c r="B164" s="110">
        <f>IF(COUNTIF($A$7:$A164, $A164)&gt;1, 0, IF($E164="","",G164+H164+K164+L164+O164-Q164))</f>
        <v>0</v>
      </c>
      <c r="C164" s="110">
        <f>IF(COUNTIF($A$7:$A164, $A164)&gt;1, 0, IF($E164="", "", I164+J164+M164+N164+P164-R164))</f>
        <v>0</v>
      </c>
      <c r="D164" s="110">
        <f>IF(COUNTIF($A$7:$A164, $A164)&gt;1, 0, S164)</f>
        <v>0</v>
      </c>
      <c r="E164" s="111">
        <v>44350</v>
      </c>
      <c r="F164" s="91" t="str">
        <f>IFERROR(VLOOKUP($E164, V医療従事者等!$A:$J, $F$4, FALSE), TEXT(E164, "aaa"))</f>
        <v>(木)</v>
      </c>
      <c r="G164" s="91">
        <f>IFERROR(VLOOKUP($E164, V医療従事者等!$A:$J, $G$4, FALSE), 0)</f>
        <v>59654</v>
      </c>
      <c r="H164" s="91">
        <f>IFERROR(VLOOKUP($E164, V医療従事者等!$A:$J, $H$4, FALSE), 0)</f>
        <v>112</v>
      </c>
      <c r="I164" s="91">
        <f>IFERROR(VLOOKUP($E164, V医療従事者等!$A:$J, $I$4, FALSE), 0)</f>
        <v>83391</v>
      </c>
      <c r="J164" s="91">
        <f>IFERROR(VLOOKUP($E164, V医療従事者等!$A:$J, $J$4, FALSE), 0)</f>
        <v>0</v>
      </c>
      <c r="K164" s="92">
        <f>IFERROR(VLOOKUP($E164, V一般接種!$A:$G, K$4, FALSE), 0)</f>
        <v>664563</v>
      </c>
      <c r="L164" s="92">
        <f>IFERROR(VLOOKUP($E164, V一般接種!$A:$G, L$4, FALSE), 0)</f>
        <v>20231</v>
      </c>
      <c r="M164" s="92">
        <f>IFERROR(VLOOKUP($E164, V一般接種!$A:$G, M$4, FALSE), 0)</f>
        <v>0</v>
      </c>
      <c r="N164" s="93">
        <f>IFERROR(VLOOKUP($E164, V一般接種!$A:$G, N$4, FALSE), 0)</f>
        <v>146889</v>
      </c>
      <c r="O164" s="92">
        <f>SUMIF(V職域接種!$C:$C, 'Conv-vaccine'!$E164, V職域接種!F:F)</f>
        <v>0</v>
      </c>
      <c r="P164" s="92">
        <f>SUMIF(V職域接種!$C:$C, 'Conv-vaccine'!$E164, V職域接種!G:G)</f>
        <v>0</v>
      </c>
      <c r="Q164" s="92">
        <f>_xlfn.MAXIFS(V重複!F:F, V重複!$C:$C, 'Conv-vaccine'!$E164)</f>
        <v>0</v>
      </c>
      <c r="R164" s="92">
        <f>_xlfn.MAXIFS(V重複!G:G, V重複!$C:$C, 'Conv-vaccine'!$E164)</f>
        <v>0</v>
      </c>
      <c r="S164" s="107">
        <f>SUMIF('V3回目-接種日別'!$A:$A, 'Conv-vaccine'!$E164, 'V3回目-接種日別'!C:C)</f>
        <v>0</v>
      </c>
    </row>
    <row r="165" spans="1:19" ht="17.7">
      <c r="A165" s="49">
        <v>44350</v>
      </c>
      <c r="B165" s="110">
        <f>IF(COUNTIF($A$7:$A165, $A165)&gt;1, 0, IF($E165="","",G165+H165+K165+L165+O165-Q165))</f>
        <v>0</v>
      </c>
      <c r="C165" s="110">
        <f>IF(COUNTIF($A$7:$A165, $A165)&gt;1, 0, IF($E165="", "", I165+J165+M165+N165+P165-R165))</f>
        <v>0</v>
      </c>
      <c r="D165" s="110">
        <f>IF(COUNTIF($A$7:$A165, $A165)&gt;1, 0, S165)</f>
        <v>0</v>
      </c>
      <c r="E165" s="111">
        <v>44350</v>
      </c>
      <c r="F165" s="91" t="str">
        <f>IFERROR(VLOOKUP($E165, V医療従事者等!$A:$J, $F$4, FALSE), TEXT(E165, "aaa"))</f>
        <v>(木)</v>
      </c>
      <c r="G165" s="91">
        <f>IFERROR(VLOOKUP($E165, V医療従事者等!$A:$J, $G$4, FALSE), 0)</f>
        <v>59654</v>
      </c>
      <c r="H165" s="91">
        <f>IFERROR(VLOOKUP($E165, V医療従事者等!$A:$J, $H$4, FALSE), 0)</f>
        <v>112</v>
      </c>
      <c r="I165" s="91">
        <f>IFERROR(VLOOKUP($E165, V医療従事者等!$A:$J, $I$4, FALSE), 0)</f>
        <v>83391</v>
      </c>
      <c r="J165" s="91">
        <f>IFERROR(VLOOKUP($E165, V医療従事者等!$A:$J, $J$4, FALSE), 0)</f>
        <v>0</v>
      </c>
      <c r="K165" s="92">
        <f>IFERROR(VLOOKUP($E165, V一般接種!$A:$G, K$4, FALSE), 0)</f>
        <v>664563</v>
      </c>
      <c r="L165" s="92">
        <f>IFERROR(VLOOKUP($E165, V一般接種!$A:$G, L$4, FALSE), 0)</f>
        <v>20231</v>
      </c>
      <c r="M165" s="92">
        <f>IFERROR(VLOOKUP($E165, V一般接種!$A:$G, M$4, FALSE), 0)</f>
        <v>0</v>
      </c>
      <c r="N165" s="93">
        <f>IFERROR(VLOOKUP($E165, V一般接種!$A:$G, N$4, FALSE), 0)</f>
        <v>146889</v>
      </c>
      <c r="O165" s="92">
        <f>SUMIF(V職域接種!$C:$C, 'Conv-vaccine'!$E165, V職域接種!F:F)</f>
        <v>0</v>
      </c>
      <c r="P165" s="92">
        <f>SUMIF(V職域接種!$C:$C, 'Conv-vaccine'!$E165, V職域接種!G:G)</f>
        <v>0</v>
      </c>
      <c r="Q165" s="92">
        <f>_xlfn.MAXIFS(V重複!F:F, V重複!$C:$C, 'Conv-vaccine'!$E165)</f>
        <v>0</v>
      </c>
      <c r="R165" s="92">
        <f>_xlfn.MAXIFS(V重複!G:G, V重複!$C:$C, 'Conv-vaccine'!$E165)</f>
        <v>0</v>
      </c>
      <c r="S165" s="107">
        <f>SUMIF('V3回目-接種日別'!$A:$A, 'Conv-vaccine'!$E165, 'V3回目-接種日別'!C:C)</f>
        <v>0</v>
      </c>
    </row>
    <row r="166" spans="1:19" ht="17.7">
      <c r="A166" s="49">
        <v>44351</v>
      </c>
      <c r="B166" s="110">
        <f>IF(COUNTIF($A$7:$A166, $A166)&gt;1, 0, IF($E166="","",G166+H166+K166+L166+O166-Q166))</f>
        <v>730301</v>
      </c>
      <c r="C166" s="110">
        <f>IF(COUNTIF($A$7:$A166, $A166)&gt;1, 0, IF($E166="", "", I166+J166+M166+N166+P166-R166))</f>
        <v>220739</v>
      </c>
      <c r="D166" s="110">
        <f>IF(COUNTIF($A$7:$A166, $A166)&gt;1, 0, S166)</f>
        <v>0</v>
      </c>
      <c r="E166" s="111">
        <v>44351</v>
      </c>
      <c r="F166" s="91" t="str">
        <f>IFERROR(VLOOKUP($E166, V医療従事者等!$A:$J, $F$4, FALSE), TEXT(E166, "aaa"))</f>
        <v>(金)</v>
      </c>
      <c r="G166" s="91">
        <f>IFERROR(VLOOKUP($E166, V医療従事者等!$A:$J, $G$4, FALSE), 0)</f>
        <v>62634</v>
      </c>
      <c r="H166" s="91">
        <f>IFERROR(VLOOKUP($E166, V医療従事者等!$A:$J, $H$4, FALSE), 0)</f>
        <v>929</v>
      </c>
      <c r="I166" s="91">
        <f>IFERROR(VLOOKUP($E166, V医療従事者等!$A:$J, $I$4, FALSE), 0)</f>
        <v>95640</v>
      </c>
      <c r="J166" s="91">
        <f>IFERROR(VLOOKUP($E166, V医療従事者等!$A:$J, $J$4, FALSE), 0)</f>
        <v>0</v>
      </c>
      <c r="K166" s="92">
        <f>IFERROR(VLOOKUP($E166, V一般接種!$A:$G, K$4, FALSE), 0)</f>
        <v>646339</v>
      </c>
      <c r="L166" s="92">
        <f>IFERROR(VLOOKUP($E166, V一般接種!$A:$G, L$4, FALSE), 0)</f>
        <v>20399</v>
      </c>
      <c r="M166" s="92">
        <f>IFERROR(VLOOKUP($E166, V一般接種!$A:$G, M$4, FALSE), 0)</f>
        <v>0</v>
      </c>
      <c r="N166" s="93">
        <f>IFERROR(VLOOKUP($E166, V一般接種!$A:$G, N$4, FALSE), 0)</f>
        <v>125099</v>
      </c>
      <c r="O166" s="92">
        <f>SUMIF(V職域接種!$C:$C, 'Conv-vaccine'!$E166, V職域接種!F:F)</f>
        <v>0</v>
      </c>
      <c r="P166" s="92">
        <f>SUMIF(V職域接種!$C:$C, 'Conv-vaccine'!$E166, V職域接種!G:G)</f>
        <v>0</v>
      </c>
      <c r="Q166" s="92">
        <f>_xlfn.MAXIFS(V重複!F:F, V重複!$C:$C, 'Conv-vaccine'!$E166)</f>
        <v>0</v>
      </c>
      <c r="R166" s="92">
        <f>_xlfn.MAXIFS(V重複!G:G, V重複!$C:$C, 'Conv-vaccine'!$E166)</f>
        <v>0</v>
      </c>
      <c r="S166" s="107">
        <f>SUMIF('V3回目-接種日別'!$A:$A, 'Conv-vaccine'!$E166, 'V3回目-接種日別'!C:C)</f>
        <v>0</v>
      </c>
    </row>
    <row r="167" spans="1:19" ht="17.7">
      <c r="A167" s="49">
        <v>44351</v>
      </c>
      <c r="B167" s="110">
        <f>IF(COUNTIF($A$7:$A167, $A167)&gt;1, 0, IF($E167="","",G167+H167+K167+L167+O167-Q167))</f>
        <v>0</v>
      </c>
      <c r="C167" s="110">
        <f>IF(COUNTIF($A$7:$A167, $A167)&gt;1, 0, IF($E167="", "", I167+J167+M167+N167+P167-R167))</f>
        <v>0</v>
      </c>
      <c r="D167" s="110">
        <f>IF(COUNTIF($A$7:$A167, $A167)&gt;1, 0, S167)</f>
        <v>0</v>
      </c>
      <c r="E167" s="111">
        <v>44351</v>
      </c>
      <c r="F167" s="91" t="str">
        <f>IFERROR(VLOOKUP($E167, V医療従事者等!$A:$J, $F$4, FALSE), TEXT(E167, "aaa"))</f>
        <v>(金)</v>
      </c>
      <c r="G167" s="91">
        <f>IFERROR(VLOOKUP($E167, V医療従事者等!$A:$J, $G$4, FALSE), 0)</f>
        <v>62634</v>
      </c>
      <c r="H167" s="91">
        <f>IFERROR(VLOOKUP($E167, V医療従事者等!$A:$J, $H$4, FALSE), 0)</f>
        <v>929</v>
      </c>
      <c r="I167" s="91">
        <f>IFERROR(VLOOKUP($E167, V医療従事者等!$A:$J, $I$4, FALSE), 0)</f>
        <v>95640</v>
      </c>
      <c r="J167" s="91">
        <f>IFERROR(VLOOKUP($E167, V医療従事者等!$A:$J, $J$4, FALSE), 0)</f>
        <v>0</v>
      </c>
      <c r="K167" s="92">
        <f>IFERROR(VLOOKUP($E167, V一般接種!$A:$G, K$4, FALSE), 0)</f>
        <v>646339</v>
      </c>
      <c r="L167" s="92">
        <f>IFERROR(VLOOKUP($E167, V一般接種!$A:$G, L$4, FALSE), 0)</f>
        <v>20399</v>
      </c>
      <c r="M167" s="92">
        <f>IFERROR(VLOOKUP($E167, V一般接種!$A:$G, M$4, FALSE), 0)</f>
        <v>0</v>
      </c>
      <c r="N167" s="93">
        <f>IFERROR(VLOOKUP($E167, V一般接種!$A:$G, N$4, FALSE), 0)</f>
        <v>125099</v>
      </c>
      <c r="O167" s="92">
        <f>SUMIF(V職域接種!$C:$C, 'Conv-vaccine'!$E167, V職域接種!F:F)</f>
        <v>0</v>
      </c>
      <c r="P167" s="92">
        <f>SUMIF(V職域接種!$C:$C, 'Conv-vaccine'!$E167, V職域接種!G:G)</f>
        <v>0</v>
      </c>
      <c r="Q167" s="92">
        <f>_xlfn.MAXIFS(V重複!F:F, V重複!$C:$C, 'Conv-vaccine'!$E167)</f>
        <v>0</v>
      </c>
      <c r="R167" s="92">
        <f>_xlfn.MAXIFS(V重複!G:G, V重複!$C:$C, 'Conv-vaccine'!$E167)</f>
        <v>0</v>
      </c>
      <c r="S167" s="107">
        <f>SUMIF('V3回目-接種日別'!$A:$A, 'Conv-vaccine'!$E167, 'V3回目-接種日別'!C:C)</f>
        <v>0</v>
      </c>
    </row>
    <row r="168" spans="1:19" ht="17.7">
      <c r="A168" s="49">
        <v>44351</v>
      </c>
      <c r="B168" s="110">
        <f>IF(COUNTIF($A$7:$A168, $A168)&gt;1, 0, IF($E168="","",G168+H168+K168+L168+O168-Q168))</f>
        <v>0</v>
      </c>
      <c r="C168" s="110">
        <f>IF(COUNTIF($A$7:$A168, $A168)&gt;1, 0, IF($E168="", "", I168+J168+M168+N168+P168-R168))</f>
        <v>0</v>
      </c>
      <c r="D168" s="110">
        <f>IF(COUNTIF($A$7:$A168, $A168)&gt;1, 0, S168)</f>
        <v>0</v>
      </c>
      <c r="E168" s="111">
        <v>44351</v>
      </c>
      <c r="F168" s="91" t="str">
        <f>IFERROR(VLOOKUP($E168, V医療従事者等!$A:$J, $F$4, FALSE), TEXT(E168, "aaa"))</f>
        <v>(金)</v>
      </c>
      <c r="G168" s="91">
        <f>IFERROR(VLOOKUP($E168, V医療従事者等!$A:$J, $G$4, FALSE), 0)</f>
        <v>62634</v>
      </c>
      <c r="H168" s="91">
        <f>IFERROR(VLOOKUP($E168, V医療従事者等!$A:$J, $H$4, FALSE), 0)</f>
        <v>929</v>
      </c>
      <c r="I168" s="91">
        <f>IFERROR(VLOOKUP($E168, V医療従事者等!$A:$J, $I$4, FALSE), 0)</f>
        <v>95640</v>
      </c>
      <c r="J168" s="91">
        <f>IFERROR(VLOOKUP($E168, V医療従事者等!$A:$J, $J$4, FALSE), 0)</f>
        <v>0</v>
      </c>
      <c r="K168" s="92">
        <f>IFERROR(VLOOKUP($E168, V一般接種!$A:$G, K$4, FALSE), 0)</f>
        <v>646339</v>
      </c>
      <c r="L168" s="92">
        <f>IFERROR(VLOOKUP($E168, V一般接種!$A:$G, L$4, FALSE), 0)</f>
        <v>20399</v>
      </c>
      <c r="M168" s="92">
        <f>IFERROR(VLOOKUP($E168, V一般接種!$A:$G, M$4, FALSE), 0)</f>
        <v>0</v>
      </c>
      <c r="N168" s="93">
        <f>IFERROR(VLOOKUP($E168, V一般接種!$A:$G, N$4, FALSE), 0)</f>
        <v>125099</v>
      </c>
      <c r="O168" s="92">
        <f>SUMIF(V職域接種!$C:$C, 'Conv-vaccine'!$E168, V職域接種!F:F)</f>
        <v>0</v>
      </c>
      <c r="P168" s="92">
        <f>SUMIF(V職域接種!$C:$C, 'Conv-vaccine'!$E168, V職域接種!G:G)</f>
        <v>0</v>
      </c>
      <c r="Q168" s="92">
        <f>_xlfn.MAXIFS(V重複!F:F, V重複!$C:$C, 'Conv-vaccine'!$E168)</f>
        <v>0</v>
      </c>
      <c r="R168" s="92">
        <f>_xlfn.MAXIFS(V重複!G:G, V重複!$C:$C, 'Conv-vaccine'!$E168)</f>
        <v>0</v>
      </c>
      <c r="S168" s="107">
        <f>SUMIF('V3回目-接種日別'!$A:$A, 'Conv-vaccine'!$E168, 'V3回目-接種日別'!C:C)</f>
        <v>0</v>
      </c>
    </row>
    <row r="169" spans="1:19" ht="17.7">
      <c r="A169" s="49">
        <v>44352</v>
      </c>
      <c r="B169" s="110">
        <f>IF(COUNTIF($A$7:$A169, $A169)&gt;1, 0, IF($E169="","",G169+H169+K169+L169+O169-Q169))</f>
        <v>625287</v>
      </c>
      <c r="C169" s="110">
        <f>IF(COUNTIF($A$7:$A169, $A169)&gt;1, 0, IF($E169="", "", I169+J169+M169+N169+P169-R169))</f>
        <v>130641</v>
      </c>
      <c r="D169" s="110">
        <f>IF(COUNTIF($A$7:$A169, $A169)&gt;1, 0, S169)</f>
        <v>0</v>
      </c>
      <c r="E169" s="111">
        <v>44352</v>
      </c>
      <c r="F169" s="91" t="str">
        <f>IFERROR(VLOOKUP($E169, V医療従事者等!$A:$J, $F$4, FALSE), TEXT(E169, "aaa"))</f>
        <v>土</v>
      </c>
      <c r="G169" s="91">
        <f>IFERROR(VLOOKUP($E169, V医療従事者等!$A:$J, $G$4, FALSE), 0)</f>
        <v>0</v>
      </c>
      <c r="H169" s="91">
        <f>IFERROR(VLOOKUP($E169, V医療従事者等!$A:$J, $H$4, FALSE), 0)</f>
        <v>0</v>
      </c>
      <c r="I169" s="91">
        <f>IFERROR(VLOOKUP($E169, V医療従事者等!$A:$J, $I$4, FALSE), 0)</f>
        <v>0</v>
      </c>
      <c r="J169" s="91">
        <f>IFERROR(VLOOKUP($E169, V医療従事者等!$A:$J, $J$4, FALSE), 0)</f>
        <v>0</v>
      </c>
      <c r="K169" s="92">
        <f>IFERROR(VLOOKUP($E169, V一般接種!$A:$G, K$4, FALSE), 0)</f>
        <v>604654</v>
      </c>
      <c r="L169" s="92">
        <f>IFERROR(VLOOKUP($E169, V一般接種!$A:$G, L$4, FALSE), 0)</f>
        <v>20633</v>
      </c>
      <c r="M169" s="92">
        <f>IFERROR(VLOOKUP($E169, V一般接種!$A:$G, M$4, FALSE), 0)</f>
        <v>0</v>
      </c>
      <c r="N169" s="93">
        <f>IFERROR(VLOOKUP($E169, V一般接種!$A:$G, N$4, FALSE), 0)</f>
        <v>130641</v>
      </c>
      <c r="O169" s="92">
        <f>SUMIF(V職域接種!$C:$C, 'Conv-vaccine'!$E169, V職域接種!F:F)</f>
        <v>0</v>
      </c>
      <c r="P169" s="92">
        <f>SUMIF(V職域接種!$C:$C, 'Conv-vaccine'!$E169, V職域接種!G:G)</f>
        <v>0</v>
      </c>
      <c r="Q169" s="92">
        <f>_xlfn.MAXIFS(V重複!F:F, V重複!$C:$C, 'Conv-vaccine'!$E169)</f>
        <v>0</v>
      </c>
      <c r="R169" s="92">
        <f>_xlfn.MAXIFS(V重複!G:G, V重複!$C:$C, 'Conv-vaccine'!$E169)</f>
        <v>0</v>
      </c>
      <c r="S169" s="107">
        <f>SUMIF('V3回目-接種日別'!$A:$A, 'Conv-vaccine'!$E169, 'V3回目-接種日別'!C:C)</f>
        <v>0</v>
      </c>
    </row>
    <row r="170" spans="1:19" ht="17.7">
      <c r="A170" s="49">
        <v>44352</v>
      </c>
      <c r="B170" s="110">
        <f>IF(COUNTIF($A$7:$A170, $A170)&gt;1, 0, IF($E170="","",G170+H170+K170+L170+O170-Q170))</f>
        <v>0</v>
      </c>
      <c r="C170" s="110">
        <f>IF(COUNTIF($A$7:$A170, $A170)&gt;1, 0, IF($E170="", "", I170+J170+M170+N170+P170-R170))</f>
        <v>0</v>
      </c>
      <c r="D170" s="110">
        <f>IF(COUNTIF($A$7:$A170, $A170)&gt;1, 0, S170)</f>
        <v>0</v>
      </c>
      <c r="E170" s="111">
        <v>44352</v>
      </c>
      <c r="F170" s="91" t="str">
        <f>IFERROR(VLOOKUP($E170, V医療従事者等!$A:$J, $F$4, FALSE), TEXT(E170, "aaa"))</f>
        <v>土</v>
      </c>
      <c r="G170" s="91">
        <f>IFERROR(VLOOKUP($E170, V医療従事者等!$A:$J, $G$4, FALSE), 0)</f>
        <v>0</v>
      </c>
      <c r="H170" s="91">
        <f>IFERROR(VLOOKUP($E170, V医療従事者等!$A:$J, $H$4, FALSE), 0)</f>
        <v>0</v>
      </c>
      <c r="I170" s="91">
        <f>IFERROR(VLOOKUP($E170, V医療従事者等!$A:$J, $I$4, FALSE), 0)</f>
        <v>0</v>
      </c>
      <c r="J170" s="91">
        <f>IFERROR(VLOOKUP($E170, V医療従事者等!$A:$J, $J$4, FALSE), 0)</f>
        <v>0</v>
      </c>
      <c r="K170" s="92">
        <f>IFERROR(VLOOKUP($E170, V一般接種!$A:$G, K$4, FALSE), 0)</f>
        <v>604654</v>
      </c>
      <c r="L170" s="92">
        <f>IFERROR(VLOOKUP($E170, V一般接種!$A:$G, L$4, FALSE), 0)</f>
        <v>20633</v>
      </c>
      <c r="M170" s="92">
        <f>IFERROR(VLOOKUP($E170, V一般接種!$A:$G, M$4, FALSE), 0)</f>
        <v>0</v>
      </c>
      <c r="N170" s="93">
        <f>IFERROR(VLOOKUP($E170, V一般接種!$A:$G, N$4, FALSE), 0)</f>
        <v>130641</v>
      </c>
      <c r="O170" s="92">
        <f>SUMIF(V職域接種!$C:$C, 'Conv-vaccine'!$E170, V職域接種!F:F)</f>
        <v>0</v>
      </c>
      <c r="P170" s="92">
        <f>SUMIF(V職域接種!$C:$C, 'Conv-vaccine'!$E170, V職域接種!G:G)</f>
        <v>0</v>
      </c>
      <c r="Q170" s="92">
        <f>_xlfn.MAXIFS(V重複!F:F, V重複!$C:$C, 'Conv-vaccine'!$E170)</f>
        <v>0</v>
      </c>
      <c r="R170" s="92">
        <f>_xlfn.MAXIFS(V重複!G:G, V重複!$C:$C, 'Conv-vaccine'!$E170)</f>
        <v>0</v>
      </c>
      <c r="S170" s="107">
        <f>SUMIF('V3回目-接種日別'!$A:$A, 'Conv-vaccine'!$E170, 'V3回目-接種日別'!C:C)</f>
        <v>0</v>
      </c>
    </row>
    <row r="171" spans="1:19" ht="17.7">
      <c r="A171" s="49">
        <v>44352</v>
      </c>
      <c r="B171" s="110">
        <f>IF(COUNTIF($A$7:$A171, $A171)&gt;1, 0, IF($E171="","",G171+H171+K171+L171+O171-Q171))</f>
        <v>0</v>
      </c>
      <c r="C171" s="110">
        <f>IF(COUNTIF($A$7:$A171, $A171)&gt;1, 0, IF($E171="", "", I171+J171+M171+N171+P171-R171))</f>
        <v>0</v>
      </c>
      <c r="D171" s="110">
        <f>IF(COUNTIF($A$7:$A171, $A171)&gt;1, 0, S171)</f>
        <v>0</v>
      </c>
      <c r="E171" s="111">
        <v>44352</v>
      </c>
      <c r="F171" s="91" t="str">
        <f>IFERROR(VLOOKUP($E171, V医療従事者等!$A:$J, $F$4, FALSE), TEXT(E171, "aaa"))</f>
        <v>土</v>
      </c>
      <c r="G171" s="91">
        <f>IFERROR(VLOOKUP($E171, V医療従事者等!$A:$J, $G$4, FALSE), 0)</f>
        <v>0</v>
      </c>
      <c r="H171" s="91">
        <f>IFERROR(VLOOKUP($E171, V医療従事者等!$A:$J, $H$4, FALSE), 0)</f>
        <v>0</v>
      </c>
      <c r="I171" s="91">
        <f>IFERROR(VLOOKUP($E171, V医療従事者等!$A:$J, $I$4, FALSE), 0)</f>
        <v>0</v>
      </c>
      <c r="J171" s="91">
        <f>IFERROR(VLOOKUP($E171, V医療従事者等!$A:$J, $J$4, FALSE), 0)</f>
        <v>0</v>
      </c>
      <c r="K171" s="92">
        <f>IFERROR(VLOOKUP($E171, V一般接種!$A:$G, K$4, FALSE), 0)</f>
        <v>604654</v>
      </c>
      <c r="L171" s="92">
        <f>IFERROR(VLOOKUP($E171, V一般接種!$A:$G, L$4, FALSE), 0)</f>
        <v>20633</v>
      </c>
      <c r="M171" s="92">
        <f>IFERROR(VLOOKUP($E171, V一般接種!$A:$G, M$4, FALSE), 0)</f>
        <v>0</v>
      </c>
      <c r="N171" s="93">
        <f>IFERROR(VLOOKUP($E171, V一般接種!$A:$G, N$4, FALSE), 0)</f>
        <v>130641</v>
      </c>
      <c r="O171" s="92">
        <f>SUMIF(V職域接種!$C:$C, 'Conv-vaccine'!$E171, V職域接種!F:F)</f>
        <v>0</v>
      </c>
      <c r="P171" s="92">
        <f>SUMIF(V職域接種!$C:$C, 'Conv-vaccine'!$E171, V職域接種!G:G)</f>
        <v>0</v>
      </c>
      <c r="Q171" s="92">
        <f>_xlfn.MAXIFS(V重複!F:F, V重複!$C:$C, 'Conv-vaccine'!$E171)</f>
        <v>0</v>
      </c>
      <c r="R171" s="92">
        <f>_xlfn.MAXIFS(V重複!G:G, V重複!$C:$C, 'Conv-vaccine'!$E171)</f>
        <v>0</v>
      </c>
      <c r="S171" s="107">
        <f>SUMIF('V3回目-接種日別'!$A:$A, 'Conv-vaccine'!$E171, 'V3回目-接種日別'!C:C)</f>
        <v>0</v>
      </c>
    </row>
    <row r="172" spans="1:19" ht="17.7">
      <c r="A172" s="49">
        <v>44353</v>
      </c>
      <c r="B172" s="110">
        <f>IF(COUNTIF($A$7:$A172, $A172)&gt;1, 0, IF($E172="","",G172+H172+K172+L172+O172-Q172))</f>
        <v>569526</v>
      </c>
      <c r="C172" s="110">
        <f>IF(COUNTIF($A$7:$A172, $A172)&gt;1, 0, IF($E172="", "", I172+J172+M172+N172+P172-R172))</f>
        <v>182764</v>
      </c>
      <c r="D172" s="110">
        <f>IF(COUNTIF($A$7:$A172, $A172)&gt;1, 0, S172)</f>
        <v>0</v>
      </c>
      <c r="E172" s="111">
        <v>44353</v>
      </c>
      <c r="F172" s="91" t="str">
        <f>IFERROR(VLOOKUP($E172, V医療従事者等!$A:$J, $F$4, FALSE), TEXT(E172, "aaa"))</f>
        <v>日</v>
      </c>
      <c r="G172" s="91">
        <f>IFERROR(VLOOKUP($E172, V医療従事者等!$A:$J, $G$4, FALSE), 0)</f>
        <v>0</v>
      </c>
      <c r="H172" s="91">
        <f>IFERROR(VLOOKUP($E172, V医療従事者等!$A:$J, $H$4, FALSE), 0)</f>
        <v>0</v>
      </c>
      <c r="I172" s="91">
        <f>IFERROR(VLOOKUP($E172, V医療従事者等!$A:$J, $I$4, FALSE), 0)</f>
        <v>0</v>
      </c>
      <c r="J172" s="91">
        <f>IFERROR(VLOOKUP($E172, V医療従事者等!$A:$J, $J$4, FALSE), 0)</f>
        <v>0</v>
      </c>
      <c r="K172" s="92">
        <f>IFERROR(VLOOKUP($E172, V一般接種!$A:$G, K$4, FALSE), 0)</f>
        <v>546364</v>
      </c>
      <c r="L172" s="92">
        <f>IFERROR(VLOOKUP($E172, V一般接種!$A:$G, L$4, FALSE), 0)</f>
        <v>23162</v>
      </c>
      <c r="M172" s="92">
        <f>IFERROR(VLOOKUP($E172, V一般接種!$A:$G, M$4, FALSE), 0)</f>
        <v>0</v>
      </c>
      <c r="N172" s="93">
        <f>IFERROR(VLOOKUP($E172, V一般接種!$A:$G, N$4, FALSE), 0)</f>
        <v>182764</v>
      </c>
      <c r="O172" s="92">
        <f>SUMIF(V職域接種!$C:$C, 'Conv-vaccine'!$E172, V職域接種!F:F)</f>
        <v>0</v>
      </c>
      <c r="P172" s="92">
        <f>SUMIF(V職域接種!$C:$C, 'Conv-vaccine'!$E172, V職域接種!G:G)</f>
        <v>0</v>
      </c>
      <c r="Q172" s="92">
        <f>_xlfn.MAXIFS(V重複!F:F, V重複!$C:$C, 'Conv-vaccine'!$E172)</f>
        <v>0</v>
      </c>
      <c r="R172" s="92">
        <f>_xlfn.MAXIFS(V重複!G:G, V重複!$C:$C, 'Conv-vaccine'!$E172)</f>
        <v>0</v>
      </c>
      <c r="S172" s="107">
        <f>SUMIF('V3回目-接種日別'!$A:$A, 'Conv-vaccine'!$E172, 'V3回目-接種日別'!C:C)</f>
        <v>0</v>
      </c>
    </row>
    <row r="173" spans="1:19" ht="17.7">
      <c r="A173" s="49">
        <v>44353</v>
      </c>
      <c r="B173" s="110">
        <f>IF(COUNTIF($A$7:$A173, $A173)&gt;1, 0, IF($E173="","",G173+H173+K173+L173+O173-Q173))</f>
        <v>0</v>
      </c>
      <c r="C173" s="110">
        <f>IF(COUNTIF($A$7:$A173, $A173)&gt;1, 0, IF($E173="", "", I173+J173+M173+N173+P173-R173))</f>
        <v>0</v>
      </c>
      <c r="D173" s="110">
        <f>IF(COUNTIF($A$7:$A173, $A173)&gt;1, 0, S173)</f>
        <v>0</v>
      </c>
      <c r="E173" s="111">
        <v>44353</v>
      </c>
      <c r="F173" s="91" t="str">
        <f>IFERROR(VLOOKUP($E173, V医療従事者等!$A:$J, $F$4, FALSE), TEXT(E173, "aaa"))</f>
        <v>日</v>
      </c>
      <c r="G173" s="91">
        <f>IFERROR(VLOOKUP($E173, V医療従事者等!$A:$J, $G$4, FALSE), 0)</f>
        <v>0</v>
      </c>
      <c r="H173" s="91">
        <f>IFERROR(VLOOKUP($E173, V医療従事者等!$A:$J, $H$4, FALSE), 0)</f>
        <v>0</v>
      </c>
      <c r="I173" s="91">
        <f>IFERROR(VLOOKUP($E173, V医療従事者等!$A:$J, $I$4, FALSE), 0)</f>
        <v>0</v>
      </c>
      <c r="J173" s="91">
        <f>IFERROR(VLOOKUP($E173, V医療従事者等!$A:$J, $J$4, FALSE), 0)</f>
        <v>0</v>
      </c>
      <c r="K173" s="92">
        <f>IFERROR(VLOOKUP($E173, V一般接種!$A:$G, K$4, FALSE), 0)</f>
        <v>546364</v>
      </c>
      <c r="L173" s="92">
        <f>IFERROR(VLOOKUP($E173, V一般接種!$A:$G, L$4, FALSE), 0)</f>
        <v>23162</v>
      </c>
      <c r="M173" s="92">
        <f>IFERROR(VLOOKUP($E173, V一般接種!$A:$G, M$4, FALSE), 0)</f>
        <v>0</v>
      </c>
      <c r="N173" s="93">
        <f>IFERROR(VLOOKUP($E173, V一般接種!$A:$G, N$4, FALSE), 0)</f>
        <v>182764</v>
      </c>
      <c r="O173" s="92">
        <f>SUMIF(V職域接種!$C:$C, 'Conv-vaccine'!$E173, V職域接種!F:F)</f>
        <v>0</v>
      </c>
      <c r="P173" s="92">
        <f>SUMIF(V職域接種!$C:$C, 'Conv-vaccine'!$E173, V職域接種!G:G)</f>
        <v>0</v>
      </c>
      <c r="Q173" s="92">
        <f>_xlfn.MAXIFS(V重複!F:F, V重複!$C:$C, 'Conv-vaccine'!$E173)</f>
        <v>0</v>
      </c>
      <c r="R173" s="92">
        <f>_xlfn.MAXIFS(V重複!G:G, V重複!$C:$C, 'Conv-vaccine'!$E173)</f>
        <v>0</v>
      </c>
      <c r="S173" s="107">
        <f>SUMIF('V3回目-接種日別'!$A:$A, 'Conv-vaccine'!$E173, 'V3回目-接種日別'!C:C)</f>
        <v>0</v>
      </c>
    </row>
    <row r="174" spans="1:19" ht="17.7">
      <c r="A174" s="49">
        <v>44353</v>
      </c>
      <c r="B174" s="110">
        <f>IF(COUNTIF($A$7:$A174, $A174)&gt;1, 0, IF($E174="","",G174+H174+K174+L174+O174-Q174))</f>
        <v>0</v>
      </c>
      <c r="C174" s="110">
        <f>IF(COUNTIF($A$7:$A174, $A174)&gt;1, 0, IF($E174="", "", I174+J174+M174+N174+P174-R174))</f>
        <v>0</v>
      </c>
      <c r="D174" s="110">
        <f>IF(COUNTIF($A$7:$A174, $A174)&gt;1, 0, S174)</f>
        <v>0</v>
      </c>
      <c r="E174" s="111">
        <v>44353</v>
      </c>
      <c r="F174" s="91" t="str">
        <f>IFERROR(VLOOKUP($E174, V医療従事者等!$A:$J, $F$4, FALSE), TEXT(E174, "aaa"))</f>
        <v>日</v>
      </c>
      <c r="G174" s="91">
        <f>IFERROR(VLOOKUP($E174, V医療従事者等!$A:$J, $G$4, FALSE), 0)</f>
        <v>0</v>
      </c>
      <c r="H174" s="91">
        <f>IFERROR(VLOOKUP($E174, V医療従事者等!$A:$J, $H$4, FALSE), 0)</f>
        <v>0</v>
      </c>
      <c r="I174" s="91">
        <f>IFERROR(VLOOKUP($E174, V医療従事者等!$A:$J, $I$4, FALSE), 0)</f>
        <v>0</v>
      </c>
      <c r="J174" s="91">
        <f>IFERROR(VLOOKUP($E174, V医療従事者等!$A:$J, $J$4, FALSE), 0)</f>
        <v>0</v>
      </c>
      <c r="K174" s="92">
        <f>IFERROR(VLOOKUP($E174, V一般接種!$A:$G, K$4, FALSE), 0)</f>
        <v>546364</v>
      </c>
      <c r="L174" s="92">
        <f>IFERROR(VLOOKUP($E174, V一般接種!$A:$G, L$4, FALSE), 0)</f>
        <v>23162</v>
      </c>
      <c r="M174" s="92">
        <f>IFERROR(VLOOKUP($E174, V一般接種!$A:$G, M$4, FALSE), 0)</f>
        <v>0</v>
      </c>
      <c r="N174" s="93">
        <f>IFERROR(VLOOKUP($E174, V一般接種!$A:$G, N$4, FALSE), 0)</f>
        <v>182764</v>
      </c>
      <c r="O174" s="92">
        <f>SUMIF(V職域接種!$C:$C, 'Conv-vaccine'!$E174, V職域接種!F:F)</f>
        <v>0</v>
      </c>
      <c r="P174" s="92">
        <f>SUMIF(V職域接種!$C:$C, 'Conv-vaccine'!$E174, V職域接種!G:G)</f>
        <v>0</v>
      </c>
      <c r="Q174" s="92">
        <f>_xlfn.MAXIFS(V重複!F:F, V重複!$C:$C, 'Conv-vaccine'!$E174)</f>
        <v>0</v>
      </c>
      <c r="R174" s="92">
        <f>_xlfn.MAXIFS(V重複!G:G, V重複!$C:$C, 'Conv-vaccine'!$E174)</f>
        <v>0</v>
      </c>
      <c r="S174" s="107">
        <f>SUMIF('V3回目-接種日別'!$A:$A, 'Conv-vaccine'!$E174, 'V3回目-接種日別'!C:C)</f>
        <v>0</v>
      </c>
    </row>
    <row r="175" spans="1:19" ht="17.7">
      <c r="A175" s="49">
        <v>44354</v>
      </c>
      <c r="B175" s="110">
        <f>IF(COUNTIF($A$7:$A175, $A175)&gt;1, 0, IF($E175="","",G175+H175+K175+L175+O175-Q175))</f>
        <v>781390</v>
      </c>
      <c r="C175" s="110">
        <f>IF(COUNTIF($A$7:$A175, $A175)&gt;1, 0, IF($E175="", "", I175+J175+M175+N175+P175-R175))</f>
        <v>328011</v>
      </c>
      <c r="D175" s="110">
        <f>IF(COUNTIF($A$7:$A175, $A175)&gt;1, 0, S175)</f>
        <v>0</v>
      </c>
      <c r="E175" s="111">
        <v>44354</v>
      </c>
      <c r="F175" s="91" t="str">
        <f>IFERROR(VLOOKUP($E175, V医療従事者等!$A:$J, $F$4, FALSE), TEXT(E175, "aaa"))</f>
        <v>(月)</v>
      </c>
      <c r="G175" s="91">
        <f>IFERROR(VLOOKUP($E175, V医療従事者等!$A:$J, $G$4, FALSE), 0)</f>
        <v>104435</v>
      </c>
      <c r="H175" s="91">
        <f>IFERROR(VLOOKUP($E175, V医療従事者等!$A:$J, $H$4, FALSE), 0)</f>
        <v>2146</v>
      </c>
      <c r="I175" s="91">
        <f>IFERROR(VLOOKUP($E175, V医療従事者等!$A:$J, $I$4, FALSE), 0)</f>
        <v>132756</v>
      </c>
      <c r="J175" s="91">
        <f>IFERROR(VLOOKUP($E175, V医療従事者等!$A:$J, $J$4, FALSE), 0)</f>
        <v>0</v>
      </c>
      <c r="K175" s="92">
        <f>IFERROR(VLOOKUP($E175, V一般接種!$A:$G, K$4, FALSE), 0)</f>
        <v>645209</v>
      </c>
      <c r="L175" s="92">
        <f>IFERROR(VLOOKUP($E175, V一般接種!$A:$G, L$4, FALSE), 0)</f>
        <v>29600</v>
      </c>
      <c r="M175" s="92">
        <f>IFERROR(VLOOKUP($E175, V一般接種!$A:$G, M$4, FALSE), 0)</f>
        <v>0</v>
      </c>
      <c r="N175" s="93">
        <f>IFERROR(VLOOKUP($E175, V一般接種!$A:$G, N$4, FALSE), 0)</f>
        <v>195255</v>
      </c>
      <c r="O175" s="92">
        <f>SUMIF(V職域接種!$C:$C, 'Conv-vaccine'!$E175, V職域接種!F:F)</f>
        <v>0</v>
      </c>
      <c r="P175" s="92">
        <f>SUMIF(V職域接種!$C:$C, 'Conv-vaccine'!$E175, V職域接種!G:G)</f>
        <v>0</v>
      </c>
      <c r="Q175" s="92">
        <f>_xlfn.MAXIFS(V重複!F:F, V重複!$C:$C, 'Conv-vaccine'!$E175)</f>
        <v>0</v>
      </c>
      <c r="R175" s="92">
        <f>_xlfn.MAXIFS(V重複!G:G, V重複!$C:$C, 'Conv-vaccine'!$E175)</f>
        <v>0</v>
      </c>
      <c r="S175" s="107">
        <f>SUMIF('V3回目-接種日別'!$A:$A, 'Conv-vaccine'!$E175, 'V3回目-接種日別'!C:C)</f>
        <v>0</v>
      </c>
    </row>
    <row r="176" spans="1:19" ht="17.7">
      <c r="A176" s="49">
        <v>44354</v>
      </c>
      <c r="B176" s="110">
        <f>IF(COUNTIF($A$7:$A176, $A176)&gt;1, 0, IF($E176="","",G176+H176+K176+L176+O176-Q176))</f>
        <v>0</v>
      </c>
      <c r="C176" s="110">
        <f>IF(COUNTIF($A$7:$A176, $A176)&gt;1, 0, IF($E176="", "", I176+J176+M176+N176+P176-R176))</f>
        <v>0</v>
      </c>
      <c r="D176" s="110">
        <f>IF(COUNTIF($A$7:$A176, $A176)&gt;1, 0, S176)</f>
        <v>0</v>
      </c>
      <c r="E176" s="111">
        <v>44354</v>
      </c>
      <c r="F176" s="91" t="str">
        <f>IFERROR(VLOOKUP($E176, V医療従事者等!$A:$J, $F$4, FALSE), TEXT(E176, "aaa"))</f>
        <v>(月)</v>
      </c>
      <c r="G176" s="91">
        <f>IFERROR(VLOOKUP($E176, V医療従事者等!$A:$J, $G$4, FALSE), 0)</f>
        <v>104435</v>
      </c>
      <c r="H176" s="91">
        <f>IFERROR(VLOOKUP($E176, V医療従事者等!$A:$J, $H$4, FALSE), 0)</f>
        <v>2146</v>
      </c>
      <c r="I176" s="91">
        <f>IFERROR(VLOOKUP($E176, V医療従事者等!$A:$J, $I$4, FALSE), 0)</f>
        <v>132756</v>
      </c>
      <c r="J176" s="91">
        <f>IFERROR(VLOOKUP($E176, V医療従事者等!$A:$J, $J$4, FALSE), 0)</f>
        <v>0</v>
      </c>
      <c r="K176" s="92">
        <f>IFERROR(VLOOKUP($E176, V一般接種!$A:$G, K$4, FALSE), 0)</f>
        <v>645209</v>
      </c>
      <c r="L176" s="92">
        <f>IFERROR(VLOOKUP($E176, V一般接種!$A:$G, L$4, FALSE), 0)</f>
        <v>29600</v>
      </c>
      <c r="M176" s="92">
        <f>IFERROR(VLOOKUP($E176, V一般接種!$A:$G, M$4, FALSE), 0)</f>
        <v>0</v>
      </c>
      <c r="N176" s="93">
        <f>IFERROR(VLOOKUP($E176, V一般接種!$A:$G, N$4, FALSE), 0)</f>
        <v>195255</v>
      </c>
      <c r="O176" s="92">
        <f>SUMIF(V職域接種!$C:$C, 'Conv-vaccine'!$E176, V職域接種!F:F)</f>
        <v>0</v>
      </c>
      <c r="P176" s="92">
        <f>SUMIF(V職域接種!$C:$C, 'Conv-vaccine'!$E176, V職域接種!G:G)</f>
        <v>0</v>
      </c>
      <c r="Q176" s="92">
        <f>_xlfn.MAXIFS(V重複!F:F, V重複!$C:$C, 'Conv-vaccine'!$E176)</f>
        <v>0</v>
      </c>
      <c r="R176" s="92">
        <f>_xlfn.MAXIFS(V重複!G:G, V重複!$C:$C, 'Conv-vaccine'!$E176)</f>
        <v>0</v>
      </c>
      <c r="S176" s="107">
        <f>SUMIF('V3回目-接種日別'!$A:$A, 'Conv-vaccine'!$E176, 'V3回目-接種日別'!C:C)</f>
        <v>0</v>
      </c>
    </row>
    <row r="177" spans="1:19" ht="17.7">
      <c r="A177" s="49">
        <v>44354</v>
      </c>
      <c r="B177" s="110">
        <f>IF(COUNTIF($A$7:$A177, $A177)&gt;1, 0, IF($E177="","",G177+H177+K177+L177+O177-Q177))</f>
        <v>0</v>
      </c>
      <c r="C177" s="110">
        <f>IF(COUNTIF($A$7:$A177, $A177)&gt;1, 0, IF($E177="", "", I177+J177+M177+N177+P177-R177))</f>
        <v>0</v>
      </c>
      <c r="D177" s="110">
        <f>IF(COUNTIF($A$7:$A177, $A177)&gt;1, 0, S177)</f>
        <v>0</v>
      </c>
      <c r="E177" s="111">
        <v>44354</v>
      </c>
      <c r="F177" s="91" t="str">
        <f>IFERROR(VLOOKUP($E177, V医療従事者等!$A:$J, $F$4, FALSE), TEXT(E177, "aaa"))</f>
        <v>(月)</v>
      </c>
      <c r="G177" s="91">
        <f>IFERROR(VLOOKUP($E177, V医療従事者等!$A:$J, $G$4, FALSE), 0)</f>
        <v>104435</v>
      </c>
      <c r="H177" s="91">
        <f>IFERROR(VLOOKUP($E177, V医療従事者等!$A:$J, $H$4, FALSE), 0)</f>
        <v>2146</v>
      </c>
      <c r="I177" s="91">
        <f>IFERROR(VLOOKUP($E177, V医療従事者等!$A:$J, $I$4, FALSE), 0)</f>
        <v>132756</v>
      </c>
      <c r="J177" s="91">
        <f>IFERROR(VLOOKUP($E177, V医療従事者等!$A:$J, $J$4, FALSE), 0)</f>
        <v>0</v>
      </c>
      <c r="K177" s="92">
        <f>IFERROR(VLOOKUP($E177, V一般接種!$A:$G, K$4, FALSE), 0)</f>
        <v>645209</v>
      </c>
      <c r="L177" s="92">
        <f>IFERROR(VLOOKUP($E177, V一般接種!$A:$G, L$4, FALSE), 0)</f>
        <v>29600</v>
      </c>
      <c r="M177" s="92">
        <f>IFERROR(VLOOKUP($E177, V一般接種!$A:$G, M$4, FALSE), 0)</f>
        <v>0</v>
      </c>
      <c r="N177" s="93">
        <f>IFERROR(VLOOKUP($E177, V一般接種!$A:$G, N$4, FALSE), 0)</f>
        <v>195255</v>
      </c>
      <c r="O177" s="92">
        <f>SUMIF(V職域接種!$C:$C, 'Conv-vaccine'!$E177, V職域接種!F:F)</f>
        <v>0</v>
      </c>
      <c r="P177" s="92">
        <f>SUMIF(V職域接種!$C:$C, 'Conv-vaccine'!$E177, V職域接種!G:G)</f>
        <v>0</v>
      </c>
      <c r="Q177" s="92">
        <f>_xlfn.MAXIFS(V重複!F:F, V重複!$C:$C, 'Conv-vaccine'!$E177)</f>
        <v>0</v>
      </c>
      <c r="R177" s="92">
        <f>_xlfn.MAXIFS(V重複!G:G, V重複!$C:$C, 'Conv-vaccine'!$E177)</f>
        <v>0</v>
      </c>
      <c r="S177" s="107">
        <f>SUMIF('V3回目-接種日別'!$A:$A, 'Conv-vaccine'!$E177, 'V3回目-接種日別'!C:C)</f>
        <v>0</v>
      </c>
    </row>
    <row r="178" spans="1:19" ht="17.7">
      <c r="A178" s="49">
        <v>44355</v>
      </c>
      <c r="B178" s="110">
        <f>IF(COUNTIF($A$7:$A178, $A178)&gt;1, 0, IF($E178="","",G178+H178+K178+L178+O178-Q178))</f>
        <v>811034</v>
      </c>
      <c r="C178" s="110">
        <f>IF(COUNTIF($A$7:$A178, $A178)&gt;1, 0, IF($E178="", "", I178+J178+M178+N178+P178-R178))</f>
        <v>327363</v>
      </c>
      <c r="D178" s="110">
        <f>IF(COUNTIF($A$7:$A178, $A178)&gt;1, 0, S178)</f>
        <v>0</v>
      </c>
      <c r="E178" s="111">
        <v>44355</v>
      </c>
      <c r="F178" s="91" t="str">
        <f>IFERROR(VLOOKUP($E178, V医療従事者等!$A:$J, $F$4, FALSE), TEXT(E178, "aaa"))</f>
        <v>(火)</v>
      </c>
      <c r="G178" s="91">
        <f>IFERROR(VLOOKUP($E178, V医療従事者等!$A:$J, $G$4, FALSE), 0)</f>
        <v>71689</v>
      </c>
      <c r="H178" s="91">
        <f>IFERROR(VLOOKUP($E178, V医療従事者等!$A:$J, $H$4, FALSE), 0)</f>
        <v>990</v>
      </c>
      <c r="I178" s="91">
        <f>IFERROR(VLOOKUP($E178, V医療従事者等!$A:$J, $I$4, FALSE), 0)</f>
        <v>89243</v>
      </c>
      <c r="J178" s="91">
        <f>IFERROR(VLOOKUP($E178, V医療従事者等!$A:$J, $J$4, FALSE), 0)</f>
        <v>0</v>
      </c>
      <c r="K178" s="92">
        <f>IFERROR(VLOOKUP($E178, V一般接種!$A:$G, K$4, FALSE), 0)</f>
        <v>705637</v>
      </c>
      <c r="L178" s="92">
        <f>IFERROR(VLOOKUP($E178, V一般接種!$A:$G, L$4, FALSE), 0)</f>
        <v>32718</v>
      </c>
      <c r="M178" s="92">
        <f>IFERROR(VLOOKUP($E178, V一般接種!$A:$G, M$4, FALSE), 0)</f>
        <v>0</v>
      </c>
      <c r="N178" s="93">
        <f>IFERROR(VLOOKUP($E178, V一般接種!$A:$G, N$4, FALSE), 0)</f>
        <v>238120</v>
      </c>
      <c r="O178" s="92">
        <f>SUMIF(V職域接種!$C:$C, 'Conv-vaccine'!$E178, V職域接種!F:F)</f>
        <v>0</v>
      </c>
      <c r="P178" s="92">
        <f>SUMIF(V職域接種!$C:$C, 'Conv-vaccine'!$E178, V職域接種!G:G)</f>
        <v>0</v>
      </c>
      <c r="Q178" s="92">
        <f>_xlfn.MAXIFS(V重複!F:F, V重複!$C:$C, 'Conv-vaccine'!$E178)</f>
        <v>0</v>
      </c>
      <c r="R178" s="92">
        <f>_xlfn.MAXIFS(V重複!G:G, V重複!$C:$C, 'Conv-vaccine'!$E178)</f>
        <v>0</v>
      </c>
      <c r="S178" s="107">
        <f>SUMIF('V3回目-接種日別'!$A:$A, 'Conv-vaccine'!$E178, 'V3回目-接種日別'!C:C)</f>
        <v>0</v>
      </c>
    </row>
    <row r="179" spans="1:19" ht="17.7">
      <c r="A179" s="49">
        <v>44355</v>
      </c>
      <c r="B179" s="110">
        <f>IF(COUNTIF($A$7:$A179, $A179)&gt;1, 0, IF($E179="","",G179+H179+K179+L179+O179-Q179))</f>
        <v>0</v>
      </c>
      <c r="C179" s="110">
        <f>IF(COUNTIF($A$7:$A179, $A179)&gt;1, 0, IF($E179="", "", I179+J179+M179+N179+P179-R179))</f>
        <v>0</v>
      </c>
      <c r="D179" s="110">
        <f>IF(COUNTIF($A$7:$A179, $A179)&gt;1, 0, S179)</f>
        <v>0</v>
      </c>
      <c r="E179" s="111">
        <v>44355</v>
      </c>
      <c r="F179" s="91" t="str">
        <f>IFERROR(VLOOKUP($E179, V医療従事者等!$A:$J, $F$4, FALSE), TEXT(E179, "aaa"))</f>
        <v>(火)</v>
      </c>
      <c r="G179" s="91">
        <f>IFERROR(VLOOKUP($E179, V医療従事者等!$A:$J, $G$4, FALSE), 0)</f>
        <v>71689</v>
      </c>
      <c r="H179" s="91">
        <f>IFERROR(VLOOKUP($E179, V医療従事者等!$A:$J, $H$4, FALSE), 0)</f>
        <v>990</v>
      </c>
      <c r="I179" s="91">
        <f>IFERROR(VLOOKUP($E179, V医療従事者等!$A:$J, $I$4, FALSE), 0)</f>
        <v>89243</v>
      </c>
      <c r="J179" s="91">
        <f>IFERROR(VLOOKUP($E179, V医療従事者等!$A:$J, $J$4, FALSE), 0)</f>
        <v>0</v>
      </c>
      <c r="K179" s="92">
        <f>IFERROR(VLOOKUP($E179, V一般接種!$A:$G, K$4, FALSE), 0)</f>
        <v>705637</v>
      </c>
      <c r="L179" s="92">
        <f>IFERROR(VLOOKUP($E179, V一般接種!$A:$G, L$4, FALSE), 0)</f>
        <v>32718</v>
      </c>
      <c r="M179" s="92">
        <f>IFERROR(VLOOKUP($E179, V一般接種!$A:$G, M$4, FALSE), 0)</f>
        <v>0</v>
      </c>
      <c r="N179" s="93">
        <f>IFERROR(VLOOKUP($E179, V一般接種!$A:$G, N$4, FALSE), 0)</f>
        <v>238120</v>
      </c>
      <c r="O179" s="92">
        <f>SUMIF(V職域接種!$C:$C, 'Conv-vaccine'!$E179, V職域接種!F:F)</f>
        <v>0</v>
      </c>
      <c r="P179" s="92">
        <f>SUMIF(V職域接種!$C:$C, 'Conv-vaccine'!$E179, V職域接種!G:G)</f>
        <v>0</v>
      </c>
      <c r="Q179" s="92">
        <f>_xlfn.MAXIFS(V重複!F:F, V重複!$C:$C, 'Conv-vaccine'!$E179)</f>
        <v>0</v>
      </c>
      <c r="R179" s="92">
        <f>_xlfn.MAXIFS(V重複!G:G, V重複!$C:$C, 'Conv-vaccine'!$E179)</f>
        <v>0</v>
      </c>
      <c r="S179" s="107">
        <f>SUMIF('V3回目-接種日別'!$A:$A, 'Conv-vaccine'!$E179, 'V3回目-接種日別'!C:C)</f>
        <v>0</v>
      </c>
    </row>
    <row r="180" spans="1:19" ht="17.7">
      <c r="A180" s="49">
        <v>44355</v>
      </c>
      <c r="B180" s="110">
        <f>IF(COUNTIF($A$7:$A180, $A180)&gt;1, 0, IF($E180="","",G180+H180+K180+L180+O180-Q180))</f>
        <v>0</v>
      </c>
      <c r="C180" s="110">
        <f>IF(COUNTIF($A$7:$A180, $A180)&gt;1, 0, IF($E180="", "", I180+J180+M180+N180+P180-R180))</f>
        <v>0</v>
      </c>
      <c r="D180" s="110">
        <f>IF(COUNTIF($A$7:$A180, $A180)&gt;1, 0, S180)</f>
        <v>0</v>
      </c>
      <c r="E180" s="111">
        <v>44355</v>
      </c>
      <c r="F180" s="91" t="str">
        <f>IFERROR(VLOOKUP($E180, V医療従事者等!$A:$J, $F$4, FALSE), TEXT(E180, "aaa"))</f>
        <v>(火)</v>
      </c>
      <c r="G180" s="91">
        <f>IFERROR(VLOOKUP($E180, V医療従事者等!$A:$J, $G$4, FALSE), 0)</f>
        <v>71689</v>
      </c>
      <c r="H180" s="91">
        <f>IFERROR(VLOOKUP($E180, V医療従事者等!$A:$J, $H$4, FALSE), 0)</f>
        <v>990</v>
      </c>
      <c r="I180" s="91">
        <f>IFERROR(VLOOKUP($E180, V医療従事者等!$A:$J, $I$4, FALSE), 0)</f>
        <v>89243</v>
      </c>
      <c r="J180" s="91">
        <f>IFERROR(VLOOKUP($E180, V医療従事者等!$A:$J, $J$4, FALSE), 0)</f>
        <v>0</v>
      </c>
      <c r="K180" s="92">
        <f>IFERROR(VLOOKUP($E180, V一般接種!$A:$G, K$4, FALSE), 0)</f>
        <v>705637</v>
      </c>
      <c r="L180" s="92">
        <f>IFERROR(VLOOKUP($E180, V一般接種!$A:$G, L$4, FALSE), 0)</f>
        <v>32718</v>
      </c>
      <c r="M180" s="92">
        <f>IFERROR(VLOOKUP($E180, V一般接種!$A:$G, M$4, FALSE), 0)</f>
        <v>0</v>
      </c>
      <c r="N180" s="93">
        <f>IFERROR(VLOOKUP($E180, V一般接種!$A:$G, N$4, FALSE), 0)</f>
        <v>238120</v>
      </c>
      <c r="O180" s="92">
        <f>SUMIF(V職域接種!$C:$C, 'Conv-vaccine'!$E180, V職域接種!F:F)</f>
        <v>0</v>
      </c>
      <c r="P180" s="92">
        <f>SUMIF(V職域接種!$C:$C, 'Conv-vaccine'!$E180, V職域接種!G:G)</f>
        <v>0</v>
      </c>
      <c r="Q180" s="92">
        <f>_xlfn.MAXIFS(V重複!F:F, V重複!$C:$C, 'Conv-vaccine'!$E180)</f>
        <v>0</v>
      </c>
      <c r="R180" s="92">
        <f>_xlfn.MAXIFS(V重複!G:G, V重複!$C:$C, 'Conv-vaccine'!$E180)</f>
        <v>0</v>
      </c>
      <c r="S180" s="107">
        <f>SUMIF('V3回目-接種日別'!$A:$A, 'Conv-vaccine'!$E180, 'V3回目-接種日別'!C:C)</f>
        <v>0</v>
      </c>
    </row>
    <row r="181" spans="1:19" ht="17.7">
      <c r="A181" s="49">
        <v>44356</v>
      </c>
      <c r="B181" s="110">
        <f>IF(COUNTIF($A$7:$A181, $A181)&gt;1, 0, IF($E181="","",G181+H181+K181+L181+O181-Q181))</f>
        <v>792667</v>
      </c>
      <c r="C181" s="110">
        <f>IF(COUNTIF($A$7:$A181, $A181)&gt;1, 0, IF($E181="", "", I181+J181+M181+N181+P181-R181))</f>
        <v>391916</v>
      </c>
      <c r="D181" s="110">
        <f>IF(COUNTIF($A$7:$A181, $A181)&gt;1, 0, S181)</f>
        <v>0</v>
      </c>
      <c r="E181" s="111">
        <v>44356</v>
      </c>
      <c r="F181" s="91" t="str">
        <f>IFERROR(VLOOKUP($E181, V医療従事者等!$A:$J, $F$4, FALSE), TEXT(E181, "aaa"))</f>
        <v>(水)</v>
      </c>
      <c r="G181" s="91">
        <f>IFERROR(VLOOKUP($E181, V医療従事者等!$A:$J, $G$4, FALSE), 0)</f>
        <v>67694</v>
      </c>
      <c r="H181" s="91">
        <f>IFERROR(VLOOKUP($E181, V医療従事者等!$A:$J, $H$4, FALSE), 0)</f>
        <v>1047</v>
      </c>
      <c r="I181" s="91">
        <f>IFERROR(VLOOKUP($E181, V医療従事者等!$A:$J, $I$4, FALSE), 0)</f>
        <v>98643</v>
      </c>
      <c r="J181" s="91">
        <f>IFERROR(VLOOKUP($E181, V医療従事者等!$A:$J, $J$4, FALSE), 0)</f>
        <v>0</v>
      </c>
      <c r="K181" s="92">
        <f>IFERROR(VLOOKUP($E181, V一般接種!$A:$G, K$4, FALSE), 0)</f>
        <v>692673</v>
      </c>
      <c r="L181" s="92">
        <f>IFERROR(VLOOKUP($E181, V一般接種!$A:$G, L$4, FALSE), 0)</f>
        <v>31253</v>
      </c>
      <c r="M181" s="92">
        <f>IFERROR(VLOOKUP($E181, V一般接種!$A:$G, M$4, FALSE), 0)</f>
        <v>0</v>
      </c>
      <c r="N181" s="93">
        <f>IFERROR(VLOOKUP($E181, V一般接種!$A:$G, N$4, FALSE), 0)</f>
        <v>293273</v>
      </c>
      <c r="O181" s="92">
        <f>SUMIF(V職域接種!$C:$C, 'Conv-vaccine'!$E181, V職域接種!F:F)</f>
        <v>0</v>
      </c>
      <c r="P181" s="92">
        <f>SUMIF(V職域接種!$C:$C, 'Conv-vaccine'!$E181, V職域接種!G:G)</f>
        <v>0</v>
      </c>
      <c r="Q181" s="92">
        <f>_xlfn.MAXIFS(V重複!F:F, V重複!$C:$C, 'Conv-vaccine'!$E181)</f>
        <v>0</v>
      </c>
      <c r="R181" s="92">
        <f>_xlfn.MAXIFS(V重複!G:G, V重複!$C:$C, 'Conv-vaccine'!$E181)</f>
        <v>0</v>
      </c>
      <c r="S181" s="107">
        <f>SUMIF('V3回目-接種日別'!$A:$A, 'Conv-vaccine'!$E181, 'V3回目-接種日別'!C:C)</f>
        <v>0</v>
      </c>
    </row>
    <row r="182" spans="1:19" ht="17.7">
      <c r="A182" s="49">
        <v>44356</v>
      </c>
      <c r="B182" s="110">
        <f>IF(COUNTIF($A$7:$A182, $A182)&gt;1, 0, IF($E182="","",G182+H182+K182+L182+O182-Q182))</f>
        <v>0</v>
      </c>
      <c r="C182" s="110">
        <f>IF(COUNTIF($A$7:$A182, $A182)&gt;1, 0, IF($E182="", "", I182+J182+M182+N182+P182-R182))</f>
        <v>0</v>
      </c>
      <c r="D182" s="110">
        <f>IF(COUNTIF($A$7:$A182, $A182)&gt;1, 0, S182)</f>
        <v>0</v>
      </c>
      <c r="E182" s="111">
        <v>44356</v>
      </c>
      <c r="F182" s="91" t="str">
        <f>IFERROR(VLOOKUP($E182, V医療従事者等!$A:$J, $F$4, FALSE), TEXT(E182, "aaa"))</f>
        <v>(水)</v>
      </c>
      <c r="G182" s="91">
        <f>IFERROR(VLOOKUP($E182, V医療従事者等!$A:$J, $G$4, FALSE), 0)</f>
        <v>67694</v>
      </c>
      <c r="H182" s="91">
        <f>IFERROR(VLOOKUP($E182, V医療従事者等!$A:$J, $H$4, FALSE), 0)</f>
        <v>1047</v>
      </c>
      <c r="I182" s="91">
        <f>IFERROR(VLOOKUP($E182, V医療従事者等!$A:$J, $I$4, FALSE), 0)</f>
        <v>98643</v>
      </c>
      <c r="J182" s="91">
        <f>IFERROR(VLOOKUP($E182, V医療従事者等!$A:$J, $J$4, FALSE), 0)</f>
        <v>0</v>
      </c>
      <c r="K182" s="92">
        <f>IFERROR(VLOOKUP($E182, V一般接種!$A:$G, K$4, FALSE), 0)</f>
        <v>692673</v>
      </c>
      <c r="L182" s="92">
        <f>IFERROR(VLOOKUP($E182, V一般接種!$A:$G, L$4, FALSE), 0)</f>
        <v>31253</v>
      </c>
      <c r="M182" s="92">
        <f>IFERROR(VLOOKUP($E182, V一般接種!$A:$G, M$4, FALSE), 0)</f>
        <v>0</v>
      </c>
      <c r="N182" s="93">
        <f>IFERROR(VLOOKUP($E182, V一般接種!$A:$G, N$4, FALSE), 0)</f>
        <v>293273</v>
      </c>
      <c r="O182" s="92">
        <f>SUMIF(V職域接種!$C:$C, 'Conv-vaccine'!$E182, V職域接種!F:F)</f>
        <v>0</v>
      </c>
      <c r="P182" s="92">
        <f>SUMIF(V職域接種!$C:$C, 'Conv-vaccine'!$E182, V職域接種!G:G)</f>
        <v>0</v>
      </c>
      <c r="Q182" s="92">
        <f>_xlfn.MAXIFS(V重複!F:F, V重複!$C:$C, 'Conv-vaccine'!$E182)</f>
        <v>0</v>
      </c>
      <c r="R182" s="92">
        <f>_xlfn.MAXIFS(V重複!G:G, V重複!$C:$C, 'Conv-vaccine'!$E182)</f>
        <v>0</v>
      </c>
      <c r="S182" s="107">
        <f>SUMIF('V3回目-接種日別'!$A:$A, 'Conv-vaccine'!$E182, 'V3回目-接種日別'!C:C)</f>
        <v>0</v>
      </c>
    </row>
    <row r="183" spans="1:19" ht="17.7">
      <c r="A183" s="49">
        <v>44356</v>
      </c>
      <c r="B183" s="110">
        <f>IF(COUNTIF($A$7:$A183, $A183)&gt;1, 0, IF($E183="","",G183+H183+K183+L183+O183-Q183))</f>
        <v>0</v>
      </c>
      <c r="C183" s="110">
        <f>IF(COUNTIF($A$7:$A183, $A183)&gt;1, 0, IF($E183="", "", I183+J183+M183+N183+P183-R183))</f>
        <v>0</v>
      </c>
      <c r="D183" s="110">
        <f>IF(COUNTIF($A$7:$A183, $A183)&gt;1, 0, S183)</f>
        <v>0</v>
      </c>
      <c r="E183" s="111">
        <v>44356</v>
      </c>
      <c r="F183" s="91" t="str">
        <f>IFERROR(VLOOKUP($E183, V医療従事者等!$A:$J, $F$4, FALSE), TEXT(E183, "aaa"))</f>
        <v>(水)</v>
      </c>
      <c r="G183" s="91">
        <f>IFERROR(VLOOKUP($E183, V医療従事者等!$A:$J, $G$4, FALSE), 0)</f>
        <v>67694</v>
      </c>
      <c r="H183" s="91">
        <f>IFERROR(VLOOKUP($E183, V医療従事者等!$A:$J, $H$4, FALSE), 0)</f>
        <v>1047</v>
      </c>
      <c r="I183" s="91">
        <f>IFERROR(VLOOKUP($E183, V医療従事者等!$A:$J, $I$4, FALSE), 0)</f>
        <v>98643</v>
      </c>
      <c r="J183" s="91">
        <f>IFERROR(VLOOKUP($E183, V医療従事者等!$A:$J, $J$4, FALSE), 0)</f>
        <v>0</v>
      </c>
      <c r="K183" s="92">
        <f>IFERROR(VLOOKUP($E183, V一般接種!$A:$G, K$4, FALSE), 0)</f>
        <v>692673</v>
      </c>
      <c r="L183" s="92">
        <f>IFERROR(VLOOKUP($E183, V一般接種!$A:$G, L$4, FALSE), 0)</f>
        <v>31253</v>
      </c>
      <c r="M183" s="92">
        <f>IFERROR(VLOOKUP($E183, V一般接種!$A:$G, M$4, FALSE), 0)</f>
        <v>0</v>
      </c>
      <c r="N183" s="93">
        <f>IFERROR(VLOOKUP($E183, V一般接種!$A:$G, N$4, FALSE), 0)</f>
        <v>293273</v>
      </c>
      <c r="O183" s="92">
        <f>SUMIF(V職域接種!$C:$C, 'Conv-vaccine'!$E183, V職域接種!F:F)</f>
        <v>0</v>
      </c>
      <c r="P183" s="92">
        <f>SUMIF(V職域接種!$C:$C, 'Conv-vaccine'!$E183, V職域接種!G:G)</f>
        <v>0</v>
      </c>
      <c r="Q183" s="92">
        <f>_xlfn.MAXIFS(V重複!F:F, V重複!$C:$C, 'Conv-vaccine'!$E183)</f>
        <v>0</v>
      </c>
      <c r="R183" s="92">
        <f>_xlfn.MAXIFS(V重複!G:G, V重複!$C:$C, 'Conv-vaccine'!$E183)</f>
        <v>0</v>
      </c>
      <c r="S183" s="107">
        <f>SUMIF('V3回目-接種日別'!$A:$A, 'Conv-vaccine'!$E183, 'V3回目-接種日別'!C:C)</f>
        <v>0</v>
      </c>
    </row>
    <row r="184" spans="1:19" ht="17.7">
      <c r="A184" s="49">
        <v>44357</v>
      </c>
      <c r="B184" s="110">
        <f>IF(COUNTIF($A$7:$A184, $A184)&gt;1, 0, IF($E184="","",G184+H184+K184+L184+O184-Q184))</f>
        <v>760537</v>
      </c>
      <c r="C184" s="110">
        <f>IF(COUNTIF($A$7:$A184, $A184)&gt;1, 0, IF($E184="", "", I184+J184+M184+N184+P184-R184))</f>
        <v>392676</v>
      </c>
      <c r="D184" s="110">
        <f>IF(COUNTIF($A$7:$A184, $A184)&gt;1, 0, S184)</f>
        <v>0</v>
      </c>
      <c r="E184" s="111">
        <v>44357</v>
      </c>
      <c r="F184" s="91" t="str">
        <f>IFERROR(VLOOKUP($E184, V医療従事者等!$A:$J, $F$4, FALSE), TEXT(E184, "aaa"))</f>
        <v>(木)</v>
      </c>
      <c r="G184" s="91">
        <f>IFERROR(VLOOKUP($E184, V医療従事者等!$A:$J, $G$4, FALSE), 0)</f>
        <v>52250</v>
      </c>
      <c r="H184" s="91">
        <f>IFERROR(VLOOKUP($E184, V医療従事者等!$A:$J, $H$4, FALSE), 0)</f>
        <v>1719</v>
      </c>
      <c r="I184" s="91">
        <f>IFERROR(VLOOKUP($E184, V医療従事者等!$A:$J, $I$4, FALSE), 0)</f>
        <v>82622</v>
      </c>
      <c r="J184" s="91">
        <f>IFERROR(VLOOKUP($E184, V医療従事者等!$A:$J, $J$4, FALSE), 0)</f>
        <v>0</v>
      </c>
      <c r="K184" s="92">
        <f>IFERROR(VLOOKUP($E184, V一般接種!$A:$G, K$4, FALSE), 0)</f>
        <v>673005</v>
      </c>
      <c r="L184" s="92">
        <f>IFERROR(VLOOKUP($E184, V一般接種!$A:$G, L$4, FALSE), 0)</f>
        <v>33563</v>
      </c>
      <c r="M184" s="92">
        <f>IFERROR(VLOOKUP($E184, V一般接種!$A:$G, M$4, FALSE), 0)</f>
        <v>0</v>
      </c>
      <c r="N184" s="93">
        <f>IFERROR(VLOOKUP($E184, V一般接種!$A:$G, N$4, FALSE), 0)</f>
        <v>310054</v>
      </c>
      <c r="O184" s="92">
        <f>SUMIF(V職域接種!$C:$C, 'Conv-vaccine'!$E184, V職域接種!F:F)</f>
        <v>0</v>
      </c>
      <c r="P184" s="92">
        <f>SUMIF(V職域接種!$C:$C, 'Conv-vaccine'!$E184, V職域接種!G:G)</f>
        <v>0</v>
      </c>
      <c r="Q184" s="92">
        <f>_xlfn.MAXIFS(V重複!F:F, V重複!$C:$C, 'Conv-vaccine'!$E184)</f>
        <v>0</v>
      </c>
      <c r="R184" s="92">
        <f>_xlfn.MAXIFS(V重複!G:G, V重複!$C:$C, 'Conv-vaccine'!$E184)</f>
        <v>0</v>
      </c>
      <c r="S184" s="107">
        <f>SUMIF('V3回目-接種日別'!$A:$A, 'Conv-vaccine'!$E184, 'V3回目-接種日別'!C:C)</f>
        <v>0</v>
      </c>
    </row>
    <row r="185" spans="1:19" ht="17.7">
      <c r="A185" s="49">
        <v>44357</v>
      </c>
      <c r="B185" s="110">
        <f>IF(COUNTIF($A$7:$A185, $A185)&gt;1, 0, IF($E185="","",G185+H185+K185+L185+O185-Q185))</f>
        <v>0</v>
      </c>
      <c r="C185" s="110">
        <f>IF(COUNTIF($A$7:$A185, $A185)&gt;1, 0, IF($E185="", "", I185+J185+M185+N185+P185-R185))</f>
        <v>0</v>
      </c>
      <c r="D185" s="110">
        <f>IF(COUNTIF($A$7:$A185, $A185)&gt;1, 0, S185)</f>
        <v>0</v>
      </c>
      <c r="E185" s="111">
        <v>44357</v>
      </c>
      <c r="F185" s="91" t="str">
        <f>IFERROR(VLOOKUP($E185, V医療従事者等!$A:$J, $F$4, FALSE), TEXT(E185, "aaa"))</f>
        <v>(木)</v>
      </c>
      <c r="G185" s="91">
        <f>IFERROR(VLOOKUP($E185, V医療従事者等!$A:$J, $G$4, FALSE), 0)</f>
        <v>52250</v>
      </c>
      <c r="H185" s="91">
        <f>IFERROR(VLOOKUP($E185, V医療従事者等!$A:$J, $H$4, FALSE), 0)</f>
        <v>1719</v>
      </c>
      <c r="I185" s="91">
        <f>IFERROR(VLOOKUP($E185, V医療従事者等!$A:$J, $I$4, FALSE), 0)</f>
        <v>82622</v>
      </c>
      <c r="J185" s="91">
        <f>IFERROR(VLOOKUP($E185, V医療従事者等!$A:$J, $J$4, FALSE), 0)</f>
        <v>0</v>
      </c>
      <c r="K185" s="92">
        <f>IFERROR(VLOOKUP($E185, V一般接種!$A:$G, K$4, FALSE), 0)</f>
        <v>673005</v>
      </c>
      <c r="L185" s="92">
        <f>IFERROR(VLOOKUP($E185, V一般接種!$A:$G, L$4, FALSE), 0)</f>
        <v>33563</v>
      </c>
      <c r="M185" s="92">
        <f>IFERROR(VLOOKUP($E185, V一般接種!$A:$G, M$4, FALSE), 0)</f>
        <v>0</v>
      </c>
      <c r="N185" s="93">
        <f>IFERROR(VLOOKUP($E185, V一般接種!$A:$G, N$4, FALSE), 0)</f>
        <v>310054</v>
      </c>
      <c r="O185" s="92">
        <f>SUMIF(V職域接種!$C:$C, 'Conv-vaccine'!$E185, V職域接種!F:F)</f>
        <v>0</v>
      </c>
      <c r="P185" s="92">
        <f>SUMIF(V職域接種!$C:$C, 'Conv-vaccine'!$E185, V職域接種!G:G)</f>
        <v>0</v>
      </c>
      <c r="Q185" s="92">
        <f>_xlfn.MAXIFS(V重複!F:F, V重複!$C:$C, 'Conv-vaccine'!$E185)</f>
        <v>0</v>
      </c>
      <c r="R185" s="92">
        <f>_xlfn.MAXIFS(V重複!G:G, V重複!$C:$C, 'Conv-vaccine'!$E185)</f>
        <v>0</v>
      </c>
      <c r="S185" s="107">
        <f>SUMIF('V3回目-接種日別'!$A:$A, 'Conv-vaccine'!$E185, 'V3回目-接種日別'!C:C)</f>
        <v>0</v>
      </c>
    </row>
    <row r="186" spans="1:19" ht="17.7">
      <c r="A186" s="49">
        <v>44357</v>
      </c>
      <c r="B186" s="110">
        <f>IF(COUNTIF($A$7:$A186, $A186)&gt;1, 0, IF($E186="","",G186+H186+K186+L186+O186-Q186))</f>
        <v>0</v>
      </c>
      <c r="C186" s="110">
        <f>IF(COUNTIF($A$7:$A186, $A186)&gt;1, 0, IF($E186="", "", I186+J186+M186+N186+P186-R186))</f>
        <v>0</v>
      </c>
      <c r="D186" s="110">
        <f>IF(COUNTIF($A$7:$A186, $A186)&gt;1, 0, S186)</f>
        <v>0</v>
      </c>
      <c r="E186" s="111">
        <v>44357</v>
      </c>
      <c r="F186" s="91" t="str">
        <f>IFERROR(VLOOKUP($E186, V医療従事者等!$A:$J, $F$4, FALSE), TEXT(E186, "aaa"))</f>
        <v>(木)</v>
      </c>
      <c r="G186" s="91">
        <f>IFERROR(VLOOKUP($E186, V医療従事者等!$A:$J, $G$4, FALSE), 0)</f>
        <v>52250</v>
      </c>
      <c r="H186" s="91">
        <f>IFERROR(VLOOKUP($E186, V医療従事者等!$A:$J, $H$4, FALSE), 0)</f>
        <v>1719</v>
      </c>
      <c r="I186" s="91">
        <f>IFERROR(VLOOKUP($E186, V医療従事者等!$A:$J, $I$4, FALSE), 0)</f>
        <v>82622</v>
      </c>
      <c r="J186" s="91">
        <f>IFERROR(VLOOKUP($E186, V医療従事者等!$A:$J, $J$4, FALSE), 0)</f>
        <v>0</v>
      </c>
      <c r="K186" s="92">
        <f>IFERROR(VLOOKUP($E186, V一般接種!$A:$G, K$4, FALSE), 0)</f>
        <v>673005</v>
      </c>
      <c r="L186" s="92">
        <f>IFERROR(VLOOKUP($E186, V一般接種!$A:$G, L$4, FALSE), 0)</f>
        <v>33563</v>
      </c>
      <c r="M186" s="92">
        <f>IFERROR(VLOOKUP($E186, V一般接種!$A:$G, M$4, FALSE), 0)</f>
        <v>0</v>
      </c>
      <c r="N186" s="93">
        <f>IFERROR(VLOOKUP($E186, V一般接種!$A:$G, N$4, FALSE), 0)</f>
        <v>310054</v>
      </c>
      <c r="O186" s="92">
        <f>SUMIF(V職域接種!$C:$C, 'Conv-vaccine'!$E186, V職域接種!F:F)</f>
        <v>0</v>
      </c>
      <c r="P186" s="92">
        <f>SUMIF(V職域接種!$C:$C, 'Conv-vaccine'!$E186, V職域接種!G:G)</f>
        <v>0</v>
      </c>
      <c r="Q186" s="92">
        <f>_xlfn.MAXIFS(V重複!F:F, V重複!$C:$C, 'Conv-vaccine'!$E186)</f>
        <v>0</v>
      </c>
      <c r="R186" s="92">
        <f>_xlfn.MAXIFS(V重複!G:G, V重複!$C:$C, 'Conv-vaccine'!$E186)</f>
        <v>0</v>
      </c>
      <c r="S186" s="107">
        <f>SUMIF('V3回目-接種日別'!$A:$A, 'Conv-vaccine'!$E186, 'V3回目-接種日別'!C:C)</f>
        <v>0</v>
      </c>
    </row>
    <row r="187" spans="1:19" ht="17.7">
      <c r="A187" s="49">
        <v>44358</v>
      </c>
      <c r="B187" s="110">
        <f>IF(COUNTIF($A$7:$A187, $A187)&gt;1, 0, IF($E187="","",G187+H187+K187+L187+O187-Q187))</f>
        <v>770631</v>
      </c>
      <c r="C187" s="110">
        <f>IF(COUNTIF($A$7:$A187, $A187)&gt;1, 0, IF($E187="", "", I187+J187+M187+N187+P187-R187))</f>
        <v>364505</v>
      </c>
      <c r="D187" s="110">
        <f>IF(COUNTIF($A$7:$A187, $A187)&gt;1, 0, S187)</f>
        <v>0</v>
      </c>
      <c r="E187" s="111">
        <v>44358</v>
      </c>
      <c r="F187" s="91" t="str">
        <f>IFERROR(VLOOKUP($E187, V医療従事者等!$A:$J, $F$4, FALSE), TEXT(E187, "aaa"))</f>
        <v>(金)</v>
      </c>
      <c r="G187" s="91">
        <f>IFERROR(VLOOKUP($E187, V医療従事者等!$A:$J, $G$4, FALSE), 0)</f>
        <v>54834</v>
      </c>
      <c r="H187" s="91">
        <f>IFERROR(VLOOKUP($E187, V医療従事者等!$A:$J, $H$4, FALSE), 0)</f>
        <v>1669</v>
      </c>
      <c r="I187" s="91">
        <f>IFERROR(VLOOKUP($E187, V医療従事者等!$A:$J, $I$4, FALSE), 0)</f>
        <v>91480</v>
      </c>
      <c r="J187" s="91">
        <f>IFERROR(VLOOKUP($E187, V医療従事者等!$A:$J, $J$4, FALSE), 0)</f>
        <v>0</v>
      </c>
      <c r="K187" s="92">
        <f>IFERROR(VLOOKUP($E187, V一般接種!$A:$G, K$4, FALSE), 0)</f>
        <v>677341</v>
      </c>
      <c r="L187" s="92">
        <f>IFERROR(VLOOKUP($E187, V一般接種!$A:$G, L$4, FALSE), 0)</f>
        <v>36787</v>
      </c>
      <c r="M187" s="92">
        <f>IFERROR(VLOOKUP($E187, V一般接種!$A:$G, M$4, FALSE), 0)</f>
        <v>0</v>
      </c>
      <c r="N187" s="93">
        <f>IFERROR(VLOOKUP($E187, V一般接種!$A:$G, N$4, FALSE), 0)</f>
        <v>273025</v>
      </c>
      <c r="O187" s="92">
        <f>SUMIF(V職域接種!$C:$C, 'Conv-vaccine'!$E187, V職域接種!F:F)</f>
        <v>0</v>
      </c>
      <c r="P187" s="92">
        <f>SUMIF(V職域接種!$C:$C, 'Conv-vaccine'!$E187, V職域接種!G:G)</f>
        <v>0</v>
      </c>
      <c r="Q187" s="92">
        <f>_xlfn.MAXIFS(V重複!F:F, V重複!$C:$C, 'Conv-vaccine'!$E187)</f>
        <v>0</v>
      </c>
      <c r="R187" s="92">
        <f>_xlfn.MAXIFS(V重複!G:G, V重複!$C:$C, 'Conv-vaccine'!$E187)</f>
        <v>0</v>
      </c>
      <c r="S187" s="107">
        <f>SUMIF('V3回目-接種日別'!$A:$A, 'Conv-vaccine'!$E187, 'V3回目-接種日別'!C:C)</f>
        <v>0</v>
      </c>
    </row>
    <row r="188" spans="1:19" ht="17.7">
      <c r="A188" s="49">
        <v>44358</v>
      </c>
      <c r="B188" s="110">
        <f>IF(COUNTIF($A$7:$A188, $A188)&gt;1, 0, IF($E188="","",G188+H188+K188+L188+O188-Q188))</f>
        <v>0</v>
      </c>
      <c r="C188" s="110">
        <f>IF(COUNTIF($A$7:$A188, $A188)&gt;1, 0, IF($E188="", "", I188+J188+M188+N188+P188-R188))</f>
        <v>0</v>
      </c>
      <c r="D188" s="110">
        <f>IF(COUNTIF($A$7:$A188, $A188)&gt;1, 0, S188)</f>
        <v>0</v>
      </c>
      <c r="E188" s="111">
        <v>44358</v>
      </c>
      <c r="F188" s="91" t="str">
        <f>IFERROR(VLOOKUP($E188, V医療従事者等!$A:$J, $F$4, FALSE), TEXT(E188, "aaa"))</f>
        <v>(金)</v>
      </c>
      <c r="G188" s="91">
        <f>IFERROR(VLOOKUP($E188, V医療従事者等!$A:$J, $G$4, FALSE), 0)</f>
        <v>54834</v>
      </c>
      <c r="H188" s="91">
        <f>IFERROR(VLOOKUP($E188, V医療従事者等!$A:$J, $H$4, FALSE), 0)</f>
        <v>1669</v>
      </c>
      <c r="I188" s="91">
        <f>IFERROR(VLOOKUP($E188, V医療従事者等!$A:$J, $I$4, FALSE), 0)</f>
        <v>91480</v>
      </c>
      <c r="J188" s="91">
        <f>IFERROR(VLOOKUP($E188, V医療従事者等!$A:$J, $J$4, FALSE), 0)</f>
        <v>0</v>
      </c>
      <c r="K188" s="92">
        <f>IFERROR(VLOOKUP($E188, V一般接種!$A:$G, K$4, FALSE), 0)</f>
        <v>677341</v>
      </c>
      <c r="L188" s="92">
        <f>IFERROR(VLOOKUP($E188, V一般接種!$A:$G, L$4, FALSE), 0)</f>
        <v>36787</v>
      </c>
      <c r="M188" s="92">
        <f>IFERROR(VLOOKUP($E188, V一般接種!$A:$G, M$4, FALSE), 0)</f>
        <v>0</v>
      </c>
      <c r="N188" s="93">
        <f>IFERROR(VLOOKUP($E188, V一般接種!$A:$G, N$4, FALSE), 0)</f>
        <v>273025</v>
      </c>
      <c r="O188" s="92">
        <f>SUMIF(V職域接種!$C:$C, 'Conv-vaccine'!$E188, V職域接種!F:F)</f>
        <v>0</v>
      </c>
      <c r="P188" s="92">
        <f>SUMIF(V職域接種!$C:$C, 'Conv-vaccine'!$E188, V職域接種!G:G)</f>
        <v>0</v>
      </c>
      <c r="Q188" s="92">
        <f>_xlfn.MAXIFS(V重複!F:F, V重複!$C:$C, 'Conv-vaccine'!$E188)</f>
        <v>0</v>
      </c>
      <c r="R188" s="92">
        <f>_xlfn.MAXIFS(V重複!G:G, V重複!$C:$C, 'Conv-vaccine'!$E188)</f>
        <v>0</v>
      </c>
      <c r="S188" s="107">
        <f>SUMIF('V3回目-接種日別'!$A:$A, 'Conv-vaccine'!$E188, 'V3回目-接種日別'!C:C)</f>
        <v>0</v>
      </c>
    </row>
    <row r="189" spans="1:19" ht="17.7">
      <c r="A189" s="49">
        <v>44358</v>
      </c>
      <c r="B189" s="110">
        <f>IF(COUNTIF($A$7:$A189, $A189)&gt;1, 0, IF($E189="","",G189+H189+K189+L189+O189-Q189))</f>
        <v>0</v>
      </c>
      <c r="C189" s="110">
        <f>IF(COUNTIF($A$7:$A189, $A189)&gt;1, 0, IF($E189="", "", I189+J189+M189+N189+P189-R189))</f>
        <v>0</v>
      </c>
      <c r="D189" s="110">
        <f>IF(COUNTIF($A$7:$A189, $A189)&gt;1, 0, S189)</f>
        <v>0</v>
      </c>
      <c r="E189" s="111">
        <v>44358</v>
      </c>
      <c r="F189" s="91" t="str">
        <f>IFERROR(VLOOKUP($E189, V医療従事者等!$A:$J, $F$4, FALSE), TEXT(E189, "aaa"))</f>
        <v>(金)</v>
      </c>
      <c r="G189" s="91">
        <f>IFERROR(VLOOKUP($E189, V医療従事者等!$A:$J, $G$4, FALSE), 0)</f>
        <v>54834</v>
      </c>
      <c r="H189" s="91">
        <f>IFERROR(VLOOKUP($E189, V医療従事者等!$A:$J, $H$4, FALSE), 0)</f>
        <v>1669</v>
      </c>
      <c r="I189" s="91">
        <f>IFERROR(VLOOKUP($E189, V医療従事者等!$A:$J, $I$4, FALSE), 0)</f>
        <v>91480</v>
      </c>
      <c r="J189" s="91">
        <f>IFERROR(VLOOKUP($E189, V医療従事者等!$A:$J, $J$4, FALSE), 0)</f>
        <v>0</v>
      </c>
      <c r="K189" s="92">
        <f>IFERROR(VLOOKUP($E189, V一般接種!$A:$G, K$4, FALSE), 0)</f>
        <v>677341</v>
      </c>
      <c r="L189" s="92">
        <f>IFERROR(VLOOKUP($E189, V一般接種!$A:$G, L$4, FALSE), 0)</f>
        <v>36787</v>
      </c>
      <c r="M189" s="92">
        <f>IFERROR(VLOOKUP($E189, V一般接種!$A:$G, M$4, FALSE), 0)</f>
        <v>0</v>
      </c>
      <c r="N189" s="93">
        <f>IFERROR(VLOOKUP($E189, V一般接種!$A:$G, N$4, FALSE), 0)</f>
        <v>273025</v>
      </c>
      <c r="O189" s="92">
        <f>SUMIF(V職域接種!$C:$C, 'Conv-vaccine'!$E189, V職域接種!F:F)</f>
        <v>0</v>
      </c>
      <c r="P189" s="92">
        <f>SUMIF(V職域接種!$C:$C, 'Conv-vaccine'!$E189, V職域接種!G:G)</f>
        <v>0</v>
      </c>
      <c r="Q189" s="92">
        <f>_xlfn.MAXIFS(V重複!F:F, V重複!$C:$C, 'Conv-vaccine'!$E189)</f>
        <v>0</v>
      </c>
      <c r="R189" s="92">
        <f>_xlfn.MAXIFS(V重複!G:G, V重複!$C:$C, 'Conv-vaccine'!$E189)</f>
        <v>0</v>
      </c>
      <c r="S189" s="107">
        <f>SUMIF('V3回目-接種日別'!$A:$A, 'Conv-vaccine'!$E189, 'V3回目-接種日別'!C:C)</f>
        <v>0</v>
      </c>
    </row>
    <row r="190" spans="1:19" ht="17.7">
      <c r="A190" s="49">
        <v>44359</v>
      </c>
      <c r="B190" s="110">
        <f>IF(COUNTIF($A$7:$A190, $A190)&gt;1, 0, IF($E190="","",G190+H190+K190+L190+O190-Q190))</f>
        <v>670664</v>
      </c>
      <c r="C190" s="110">
        <f>IF(COUNTIF($A$7:$A190, $A190)&gt;1, 0, IF($E190="", "", I190+J190+M190+N190+P190-R190))</f>
        <v>278509</v>
      </c>
      <c r="D190" s="110">
        <f>IF(COUNTIF($A$7:$A190, $A190)&gt;1, 0, S190)</f>
        <v>0</v>
      </c>
      <c r="E190" s="111">
        <v>44359</v>
      </c>
      <c r="F190" s="91" t="str">
        <f>IFERROR(VLOOKUP($E190, V医療従事者等!$A:$J, $F$4, FALSE), TEXT(E190, "aaa"))</f>
        <v>土</v>
      </c>
      <c r="G190" s="91">
        <f>IFERROR(VLOOKUP($E190, V医療従事者等!$A:$J, $G$4, FALSE), 0)</f>
        <v>0</v>
      </c>
      <c r="H190" s="91">
        <f>IFERROR(VLOOKUP($E190, V医療従事者等!$A:$J, $H$4, FALSE), 0)</f>
        <v>0</v>
      </c>
      <c r="I190" s="91">
        <f>IFERROR(VLOOKUP($E190, V医療従事者等!$A:$J, $I$4, FALSE), 0)</f>
        <v>0</v>
      </c>
      <c r="J190" s="91">
        <f>IFERROR(VLOOKUP($E190, V医療従事者等!$A:$J, $J$4, FALSE), 0)</f>
        <v>0</v>
      </c>
      <c r="K190" s="92">
        <f>IFERROR(VLOOKUP($E190, V一般接種!$A:$G, K$4, FALSE), 0)</f>
        <v>631311</v>
      </c>
      <c r="L190" s="92">
        <f>IFERROR(VLOOKUP($E190, V一般接種!$A:$G, L$4, FALSE), 0)</f>
        <v>39353</v>
      </c>
      <c r="M190" s="92">
        <f>IFERROR(VLOOKUP($E190, V一般接種!$A:$G, M$4, FALSE), 0)</f>
        <v>0</v>
      </c>
      <c r="N190" s="93">
        <f>IFERROR(VLOOKUP($E190, V一般接種!$A:$G, N$4, FALSE), 0)</f>
        <v>278509</v>
      </c>
      <c r="O190" s="92">
        <f>SUMIF(V職域接種!$C:$C, 'Conv-vaccine'!$E190, V職域接種!F:F)</f>
        <v>0</v>
      </c>
      <c r="P190" s="92">
        <f>SUMIF(V職域接種!$C:$C, 'Conv-vaccine'!$E190, V職域接種!G:G)</f>
        <v>0</v>
      </c>
      <c r="Q190" s="92">
        <f>_xlfn.MAXIFS(V重複!F:F, V重複!$C:$C, 'Conv-vaccine'!$E190)</f>
        <v>0</v>
      </c>
      <c r="R190" s="92">
        <f>_xlfn.MAXIFS(V重複!G:G, V重複!$C:$C, 'Conv-vaccine'!$E190)</f>
        <v>0</v>
      </c>
      <c r="S190" s="107">
        <f>SUMIF('V3回目-接種日別'!$A:$A, 'Conv-vaccine'!$E190, 'V3回目-接種日別'!C:C)</f>
        <v>0</v>
      </c>
    </row>
    <row r="191" spans="1:19" ht="17.7">
      <c r="A191" s="49">
        <v>44359</v>
      </c>
      <c r="B191" s="110">
        <f>IF(COUNTIF($A$7:$A191, $A191)&gt;1, 0, IF($E191="","",G191+H191+K191+L191+O191-Q191))</f>
        <v>0</v>
      </c>
      <c r="C191" s="110">
        <f>IF(COUNTIF($A$7:$A191, $A191)&gt;1, 0, IF($E191="", "", I191+J191+M191+N191+P191-R191))</f>
        <v>0</v>
      </c>
      <c r="D191" s="110">
        <f>IF(COUNTIF($A$7:$A191, $A191)&gt;1, 0, S191)</f>
        <v>0</v>
      </c>
      <c r="E191" s="111">
        <v>44359</v>
      </c>
      <c r="F191" s="91" t="str">
        <f>IFERROR(VLOOKUP($E191, V医療従事者等!$A:$J, $F$4, FALSE), TEXT(E191, "aaa"))</f>
        <v>土</v>
      </c>
      <c r="G191" s="91">
        <f>IFERROR(VLOOKUP($E191, V医療従事者等!$A:$J, $G$4, FALSE), 0)</f>
        <v>0</v>
      </c>
      <c r="H191" s="91">
        <f>IFERROR(VLOOKUP($E191, V医療従事者等!$A:$J, $H$4, FALSE), 0)</f>
        <v>0</v>
      </c>
      <c r="I191" s="91">
        <f>IFERROR(VLOOKUP($E191, V医療従事者等!$A:$J, $I$4, FALSE), 0)</f>
        <v>0</v>
      </c>
      <c r="J191" s="91">
        <f>IFERROR(VLOOKUP($E191, V医療従事者等!$A:$J, $J$4, FALSE), 0)</f>
        <v>0</v>
      </c>
      <c r="K191" s="92">
        <f>IFERROR(VLOOKUP($E191, V一般接種!$A:$G, K$4, FALSE), 0)</f>
        <v>631311</v>
      </c>
      <c r="L191" s="92">
        <f>IFERROR(VLOOKUP($E191, V一般接種!$A:$G, L$4, FALSE), 0)</f>
        <v>39353</v>
      </c>
      <c r="M191" s="92">
        <f>IFERROR(VLOOKUP($E191, V一般接種!$A:$G, M$4, FALSE), 0)</f>
        <v>0</v>
      </c>
      <c r="N191" s="93">
        <f>IFERROR(VLOOKUP($E191, V一般接種!$A:$G, N$4, FALSE), 0)</f>
        <v>278509</v>
      </c>
      <c r="O191" s="92">
        <f>SUMIF(V職域接種!$C:$C, 'Conv-vaccine'!$E191, V職域接種!F:F)</f>
        <v>0</v>
      </c>
      <c r="P191" s="92">
        <f>SUMIF(V職域接種!$C:$C, 'Conv-vaccine'!$E191, V職域接種!G:G)</f>
        <v>0</v>
      </c>
      <c r="Q191" s="92">
        <f>_xlfn.MAXIFS(V重複!F:F, V重複!$C:$C, 'Conv-vaccine'!$E191)</f>
        <v>0</v>
      </c>
      <c r="R191" s="92">
        <f>_xlfn.MAXIFS(V重複!G:G, V重複!$C:$C, 'Conv-vaccine'!$E191)</f>
        <v>0</v>
      </c>
      <c r="S191" s="107">
        <f>SUMIF('V3回目-接種日別'!$A:$A, 'Conv-vaccine'!$E191, 'V3回目-接種日別'!C:C)</f>
        <v>0</v>
      </c>
    </row>
    <row r="192" spans="1:19" ht="17.7">
      <c r="A192" s="49">
        <v>44359</v>
      </c>
      <c r="B192" s="110">
        <f>IF(COUNTIF($A$7:$A192, $A192)&gt;1, 0, IF($E192="","",G192+H192+K192+L192+O192-Q192))</f>
        <v>0</v>
      </c>
      <c r="C192" s="110">
        <f>IF(COUNTIF($A$7:$A192, $A192)&gt;1, 0, IF($E192="", "", I192+J192+M192+N192+P192-R192))</f>
        <v>0</v>
      </c>
      <c r="D192" s="110">
        <f>IF(COUNTIF($A$7:$A192, $A192)&gt;1, 0, S192)</f>
        <v>0</v>
      </c>
      <c r="E192" s="111">
        <v>44359</v>
      </c>
      <c r="F192" s="91" t="str">
        <f>IFERROR(VLOOKUP($E192, V医療従事者等!$A:$J, $F$4, FALSE), TEXT(E192, "aaa"))</f>
        <v>土</v>
      </c>
      <c r="G192" s="91">
        <f>IFERROR(VLOOKUP($E192, V医療従事者等!$A:$J, $G$4, FALSE), 0)</f>
        <v>0</v>
      </c>
      <c r="H192" s="91">
        <f>IFERROR(VLOOKUP($E192, V医療従事者等!$A:$J, $H$4, FALSE), 0)</f>
        <v>0</v>
      </c>
      <c r="I192" s="91">
        <f>IFERROR(VLOOKUP($E192, V医療従事者等!$A:$J, $I$4, FALSE), 0)</f>
        <v>0</v>
      </c>
      <c r="J192" s="91">
        <f>IFERROR(VLOOKUP($E192, V医療従事者等!$A:$J, $J$4, FALSE), 0)</f>
        <v>0</v>
      </c>
      <c r="K192" s="92">
        <f>IFERROR(VLOOKUP($E192, V一般接種!$A:$G, K$4, FALSE), 0)</f>
        <v>631311</v>
      </c>
      <c r="L192" s="92">
        <f>IFERROR(VLOOKUP($E192, V一般接種!$A:$G, L$4, FALSE), 0)</f>
        <v>39353</v>
      </c>
      <c r="M192" s="92">
        <f>IFERROR(VLOOKUP($E192, V一般接種!$A:$G, M$4, FALSE), 0)</f>
        <v>0</v>
      </c>
      <c r="N192" s="93">
        <f>IFERROR(VLOOKUP($E192, V一般接種!$A:$G, N$4, FALSE), 0)</f>
        <v>278509</v>
      </c>
      <c r="O192" s="92">
        <f>SUMIF(V職域接種!$C:$C, 'Conv-vaccine'!$E192, V職域接種!F:F)</f>
        <v>0</v>
      </c>
      <c r="P192" s="92">
        <f>SUMIF(V職域接種!$C:$C, 'Conv-vaccine'!$E192, V職域接種!G:G)</f>
        <v>0</v>
      </c>
      <c r="Q192" s="92">
        <f>_xlfn.MAXIFS(V重複!F:F, V重複!$C:$C, 'Conv-vaccine'!$E192)</f>
        <v>0</v>
      </c>
      <c r="R192" s="92">
        <f>_xlfn.MAXIFS(V重複!G:G, V重複!$C:$C, 'Conv-vaccine'!$E192)</f>
        <v>0</v>
      </c>
      <c r="S192" s="107">
        <f>SUMIF('V3回目-接種日別'!$A:$A, 'Conv-vaccine'!$E192, 'V3回目-接種日別'!C:C)</f>
        <v>0</v>
      </c>
    </row>
    <row r="193" spans="1:19" ht="17.7">
      <c r="A193" s="49">
        <v>44360</v>
      </c>
      <c r="B193" s="110">
        <f>IF(COUNTIF($A$7:$A193, $A193)&gt;1, 0, IF($E193="","",G193+H193+K193+L193+O193-Q193))</f>
        <v>609990</v>
      </c>
      <c r="C193" s="110">
        <f>IF(COUNTIF($A$7:$A193, $A193)&gt;1, 0, IF($E193="", "", I193+J193+M193+N193+P193-R193))</f>
        <v>318379</v>
      </c>
      <c r="D193" s="110">
        <f>IF(COUNTIF($A$7:$A193, $A193)&gt;1, 0, S193)</f>
        <v>0</v>
      </c>
      <c r="E193" s="111">
        <v>44360</v>
      </c>
      <c r="F193" s="91" t="str">
        <f>IFERROR(VLOOKUP($E193, V医療従事者等!$A:$J, $F$4, FALSE), TEXT(E193, "aaa"))</f>
        <v>日</v>
      </c>
      <c r="G193" s="91">
        <f>IFERROR(VLOOKUP($E193, V医療従事者等!$A:$J, $G$4, FALSE), 0)</f>
        <v>0</v>
      </c>
      <c r="H193" s="91">
        <f>IFERROR(VLOOKUP($E193, V医療従事者等!$A:$J, $H$4, FALSE), 0)</f>
        <v>0</v>
      </c>
      <c r="I193" s="91">
        <f>IFERROR(VLOOKUP($E193, V医療従事者等!$A:$J, $I$4, FALSE), 0)</f>
        <v>0</v>
      </c>
      <c r="J193" s="91">
        <f>IFERROR(VLOOKUP($E193, V医療従事者等!$A:$J, $J$4, FALSE), 0)</f>
        <v>0</v>
      </c>
      <c r="K193" s="92">
        <f>IFERROR(VLOOKUP($E193, V一般接種!$A:$G, K$4, FALSE), 0)</f>
        <v>569688</v>
      </c>
      <c r="L193" s="92">
        <f>IFERROR(VLOOKUP($E193, V一般接種!$A:$G, L$4, FALSE), 0)</f>
        <v>40302</v>
      </c>
      <c r="M193" s="92">
        <f>IFERROR(VLOOKUP($E193, V一般接種!$A:$G, M$4, FALSE), 0)</f>
        <v>0</v>
      </c>
      <c r="N193" s="93">
        <f>IFERROR(VLOOKUP($E193, V一般接種!$A:$G, N$4, FALSE), 0)</f>
        <v>318379</v>
      </c>
      <c r="O193" s="92">
        <f>SUMIF(V職域接種!$C:$C, 'Conv-vaccine'!$E193, V職域接種!F:F)</f>
        <v>0</v>
      </c>
      <c r="P193" s="92">
        <f>SUMIF(V職域接種!$C:$C, 'Conv-vaccine'!$E193, V職域接種!G:G)</f>
        <v>0</v>
      </c>
      <c r="Q193" s="92">
        <f>_xlfn.MAXIFS(V重複!F:F, V重複!$C:$C, 'Conv-vaccine'!$E193)</f>
        <v>0</v>
      </c>
      <c r="R193" s="92">
        <f>_xlfn.MAXIFS(V重複!G:G, V重複!$C:$C, 'Conv-vaccine'!$E193)</f>
        <v>0</v>
      </c>
      <c r="S193" s="107">
        <f>SUMIF('V3回目-接種日別'!$A:$A, 'Conv-vaccine'!$E193, 'V3回目-接種日別'!C:C)</f>
        <v>0</v>
      </c>
    </row>
    <row r="194" spans="1:19" ht="17.7">
      <c r="A194" s="49">
        <v>44360</v>
      </c>
      <c r="B194" s="110">
        <f>IF(COUNTIF($A$7:$A194, $A194)&gt;1, 0, IF($E194="","",G194+H194+K194+L194+O194-Q194))</f>
        <v>0</v>
      </c>
      <c r="C194" s="110">
        <f>IF(COUNTIF($A$7:$A194, $A194)&gt;1, 0, IF($E194="", "", I194+J194+M194+N194+P194-R194))</f>
        <v>0</v>
      </c>
      <c r="D194" s="110">
        <f>IF(COUNTIF($A$7:$A194, $A194)&gt;1, 0, S194)</f>
        <v>0</v>
      </c>
      <c r="E194" s="111">
        <v>44360</v>
      </c>
      <c r="F194" s="91" t="str">
        <f>IFERROR(VLOOKUP($E194, V医療従事者等!$A:$J, $F$4, FALSE), TEXT(E194, "aaa"))</f>
        <v>日</v>
      </c>
      <c r="G194" s="91">
        <f>IFERROR(VLOOKUP($E194, V医療従事者等!$A:$J, $G$4, FALSE), 0)</f>
        <v>0</v>
      </c>
      <c r="H194" s="91">
        <f>IFERROR(VLOOKUP($E194, V医療従事者等!$A:$J, $H$4, FALSE), 0)</f>
        <v>0</v>
      </c>
      <c r="I194" s="91">
        <f>IFERROR(VLOOKUP($E194, V医療従事者等!$A:$J, $I$4, FALSE), 0)</f>
        <v>0</v>
      </c>
      <c r="J194" s="91">
        <f>IFERROR(VLOOKUP($E194, V医療従事者等!$A:$J, $J$4, FALSE), 0)</f>
        <v>0</v>
      </c>
      <c r="K194" s="92">
        <f>IFERROR(VLOOKUP($E194, V一般接種!$A:$G, K$4, FALSE), 0)</f>
        <v>569688</v>
      </c>
      <c r="L194" s="92">
        <f>IFERROR(VLOOKUP($E194, V一般接種!$A:$G, L$4, FALSE), 0)</f>
        <v>40302</v>
      </c>
      <c r="M194" s="92">
        <f>IFERROR(VLOOKUP($E194, V一般接種!$A:$G, M$4, FALSE), 0)</f>
        <v>0</v>
      </c>
      <c r="N194" s="93">
        <f>IFERROR(VLOOKUP($E194, V一般接種!$A:$G, N$4, FALSE), 0)</f>
        <v>318379</v>
      </c>
      <c r="O194" s="92">
        <f>SUMIF(V職域接種!$C:$C, 'Conv-vaccine'!$E194, V職域接種!F:F)</f>
        <v>0</v>
      </c>
      <c r="P194" s="92">
        <f>SUMIF(V職域接種!$C:$C, 'Conv-vaccine'!$E194, V職域接種!G:G)</f>
        <v>0</v>
      </c>
      <c r="Q194" s="92">
        <f>_xlfn.MAXIFS(V重複!F:F, V重複!$C:$C, 'Conv-vaccine'!$E194)</f>
        <v>0</v>
      </c>
      <c r="R194" s="92">
        <f>_xlfn.MAXIFS(V重複!G:G, V重複!$C:$C, 'Conv-vaccine'!$E194)</f>
        <v>0</v>
      </c>
      <c r="S194" s="107">
        <f>SUMIF('V3回目-接種日別'!$A:$A, 'Conv-vaccine'!$E194, 'V3回目-接種日別'!C:C)</f>
        <v>0</v>
      </c>
    </row>
    <row r="195" spans="1:19" ht="17.7">
      <c r="A195" s="49">
        <v>44360</v>
      </c>
      <c r="B195" s="110">
        <f>IF(COUNTIF($A$7:$A195, $A195)&gt;1, 0, IF($E195="","",G195+H195+K195+L195+O195-Q195))</f>
        <v>0</v>
      </c>
      <c r="C195" s="110">
        <f>IF(COUNTIF($A$7:$A195, $A195)&gt;1, 0, IF($E195="", "", I195+J195+M195+N195+P195-R195))</f>
        <v>0</v>
      </c>
      <c r="D195" s="110">
        <f>IF(COUNTIF($A$7:$A195, $A195)&gt;1, 0, S195)</f>
        <v>0</v>
      </c>
      <c r="E195" s="111">
        <v>44360</v>
      </c>
      <c r="F195" s="91" t="str">
        <f>IFERROR(VLOOKUP($E195, V医療従事者等!$A:$J, $F$4, FALSE), TEXT(E195, "aaa"))</f>
        <v>日</v>
      </c>
      <c r="G195" s="91">
        <f>IFERROR(VLOOKUP($E195, V医療従事者等!$A:$J, $G$4, FALSE), 0)</f>
        <v>0</v>
      </c>
      <c r="H195" s="91">
        <f>IFERROR(VLOOKUP($E195, V医療従事者等!$A:$J, $H$4, FALSE), 0)</f>
        <v>0</v>
      </c>
      <c r="I195" s="91">
        <f>IFERROR(VLOOKUP($E195, V医療従事者等!$A:$J, $I$4, FALSE), 0)</f>
        <v>0</v>
      </c>
      <c r="J195" s="91">
        <f>IFERROR(VLOOKUP($E195, V医療従事者等!$A:$J, $J$4, FALSE), 0)</f>
        <v>0</v>
      </c>
      <c r="K195" s="92">
        <f>IFERROR(VLOOKUP($E195, V一般接種!$A:$G, K$4, FALSE), 0)</f>
        <v>569688</v>
      </c>
      <c r="L195" s="92">
        <f>IFERROR(VLOOKUP($E195, V一般接種!$A:$G, L$4, FALSE), 0)</f>
        <v>40302</v>
      </c>
      <c r="M195" s="92">
        <f>IFERROR(VLOOKUP($E195, V一般接種!$A:$G, M$4, FALSE), 0)</f>
        <v>0</v>
      </c>
      <c r="N195" s="93">
        <f>IFERROR(VLOOKUP($E195, V一般接種!$A:$G, N$4, FALSE), 0)</f>
        <v>318379</v>
      </c>
      <c r="O195" s="92">
        <f>SUMIF(V職域接種!$C:$C, 'Conv-vaccine'!$E195, V職域接種!F:F)</f>
        <v>0</v>
      </c>
      <c r="P195" s="92">
        <f>SUMIF(V職域接種!$C:$C, 'Conv-vaccine'!$E195, V職域接種!G:G)</f>
        <v>0</v>
      </c>
      <c r="Q195" s="92">
        <f>_xlfn.MAXIFS(V重複!F:F, V重複!$C:$C, 'Conv-vaccine'!$E195)</f>
        <v>0</v>
      </c>
      <c r="R195" s="92">
        <f>_xlfn.MAXIFS(V重複!G:G, V重複!$C:$C, 'Conv-vaccine'!$E195)</f>
        <v>0</v>
      </c>
      <c r="S195" s="107">
        <f>SUMIF('V3回目-接種日別'!$A:$A, 'Conv-vaccine'!$E195, 'V3回目-接種日別'!C:C)</f>
        <v>0</v>
      </c>
    </row>
    <row r="196" spans="1:19" ht="17.7">
      <c r="A196" s="49">
        <v>44361</v>
      </c>
      <c r="B196" s="110">
        <f>IF(COUNTIF($A$7:$A196, $A196)&gt;1, 0, IF($E196="","",G196+H196+K196+L196+O196-Q196))</f>
        <v>709746</v>
      </c>
      <c r="C196" s="110">
        <f>IF(COUNTIF($A$7:$A196, $A196)&gt;1, 0, IF($E196="", "", I196+J196+M196+N196+P196-R196))</f>
        <v>545187</v>
      </c>
      <c r="D196" s="110">
        <f>IF(COUNTIF($A$7:$A196, $A196)&gt;1, 0, S196)</f>
        <v>0</v>
      </c>
      <c r="E196" s="111">
        <v>44361</v>
      </c>
      <c r="F196" s="91" t="str">
        <f>IFERROR(VLOOKUP($E196, V医療従事者等!$A:$J, $F$4, FALSE), TEXT(E196, "aaa"))</f>
        <v>(月)</v>
      </c>
      <c r="G196" s="91">
        <f>IFERROR(VLOOKUP($E196, V医療従事者等!$A:$J, $G$4, FALSE), 0)</f>
        <v>85819</v>
      </c>
      <c r="H196" s="91">
        <f>IFERROR(VLOOKUP($E196, V医療従事者等!$A:$J, $H$4, FALSE), 0)</f>
        <v>5610</v>
      </c>
      <c r="I196" s="91">
        <f>IFERROR(VLOOKUP($E196, V医療従事者等!$A:$J, $I$4, FALSE), 0)</f>
        <v>123536</v>
      </c>
      <c r="J196" s="91">
        <f>IFERROR(VLOOKUP($E196, V医療従事者等!$A:$J, $J$4, FALSE), 0)</f>
        <v>0</v>
      </c>
      <c r="K196" s="92">
        <f>IFERROR(VLOOKUP($E196, V一般接種!$A:$G, K$4, FALSE), 0)</f>
        <v>580386</v>
      </c>
      <c r="L196" s="92">
        <f>IFERROR(VLOOKUP($E196, V一般接種!$A:$G, L$4, FALSE), 0)</f>
        <v>37931</v>
      </c>
      <c r="M196" s="92">
        <f>IFERROR(VLOOKUP($E196, V一般接種!$A:$G, M$4, FALSE), 0)</f>
        <v>0</v>
      </c>
      <c r="N196" s="93">
        <f>IFERROR(VLOOKUP($E196, V一般接種!$A:$G, N$4, FALSE), 0)</f>
        <v>421651</v>
      </c>
      <c r="O196" s="92">
        <f>SUMIF(V職域接種!$C:$C, 'Conv-vaccine'!$E196, V職域接種!F:F)</f>
        <v>0</v>
      </c>
      <c r="P196" s="92">
        <f>SUMIF(V職域接種!$C:$C, 'Conv-vaccine'!$E196, V職域接種!G:G)</f>
        <v>0</v>
      </c>
      <c r="Q196" s="92">
        <f>_xlfn.MAXIFS(V重複!F:F, V重複!$C:$C, 'Conv-vaccine'!$E196)</f>
        <v>0</v>
      </c>
      <c r="R196" s="92">
        <f>_xlfn.MAXIFS(V重複!G:G, V重複!$C:$C, 'Conv-vaccine'!$E196)</f>
        <v>0</v>
      </c>
      <c r="S196" s="107">
        <f>SUMIF('V3回目-接種日別'!$A:$A, 'Conv-vaccine'!$E196, 'V3回目-接種日別'!C:C)</f>
        <v>0</v>
      </c>
    </row>
    <row r="197" spans="1:19" ht="17.7">
      <c r="A197" s="49">
        <v>44361</v>
      </c>
      <c r="B197" s="110">
        <f>IF(COUNTIF($A$7:$A197, $A197)&gt;1, 0, IF($E197="","",G197+H197+K197+L197+O197-Q197))</f>
        <v>0</v>
      </c>
      <c r="C197" s="110">
        <f>IF(COUNTIF($A$7:$A197, $A197)&gt;1, 0, IF($E197="", "", I197+J197+M197+N197+P197-R197))</f>
        <v>0</v>
      </c>
      <c r="D197" s="110">
        <f>IF(COUNTIF($A$7:$A197, $A197)&gt;1, 0, S197)</f>
        <v>0</v>
      </c>
      <c r="E197" s="111">
        <v>44361</v>
      </c>
      <c r="F197" s="91" t="str">
        <f>IFERROR(VLOOKUP($E197, V医療従事者等!$A:$J, $F$4, FALSE), TEXT(E197, "aaa"))</f>
        <v>(月)</v>
      </c>
      <c r="G197" s="91">
        <f>IFERROR(VLOOKUP($E197, V医療従事者等!$A:$J, $G$4, FALSE), 0)</f>
        <v>85819</v>
      </c>
      <c r="H197" s="91">
        <f>IFERROR(VLOOKUP($E197, V医療従事者等!$A:$J, $H$4, FALSE), 0)</f>
        <v>5610</v>
      </c>
      <c r="I197" s="91">
        <f>IFERROR(VLOOKUP($E197, V医療従事者等!$A:$J, $I$4, FALSE), 0)</f>
        <v>123536</v>
      </c>
      <c r="J197" s="91">
        <f>IFERROR(VLOOKUP($E197, V医療従事者等!$A:$J, $J$4, FALSE), 0)</f>
        <v>0</v>
      </c>
      <c r="K197" s="92">
        <f>IFERROR(VLOOKUP($E197, V一般接種!$A:$G, K$4, FALSE), 0)</f>
        <v>580386</v>
      </c>
      <c r="L197" s="92">
        <f>IFERROR(VLOOKUP($E197, V一般接種!$A:$G, L$4, FALSE), 0)</f>
        <v>37931</v>
      </c>
      <c r="M197" s="92">
        <f>IFERROR(VLOOKUP($E197, V一般接種!$A:$G, M$4, FALSE), 0)</f>
        <v>0</v>
      </c>
      <c r="N197" s="93">
        <f>IFERROR(VLOOKUP($E197, V一般接種!$A:$G, N$4, FALSE), 0)</f>
        <v>421651</v>
      </c>
      <c r="O197" s="92">
        <f>SUMIF(V職域接種!$C:$C, 'Conv-vaccine'!$E197, V職域接種!F:F)</f>
        <v>0</v>
      </c>
      <c r="P197" s="92">
        <f>SUMIF(V職域接種!$C:$C, 'Conv-vaccine'!$E197, V職域接種!G:G)</f>
        <v>0</v>
      </c>
      <c r="Q197" s="92">
        <f>_xlfn.MAXIFS(V重複!F:F, V重複!$C:$C, 'Conv-vaccine'!$E197)</f>
        <v>0</v>
      </c>
      <c r="R197" s="92">
        <f>_xlfn.MAXIFS(V重複!G:G, V重複!$C:$C, 'Conv-vaccine'!$E197)</f>
        <v>0</v>
      </c>
      <c r="S197" s="107">
        <f>SUMIF('V3回目-接種日別'!$A:$A, 'Conv-vaccine'!$E197, 'V3回目-接種日別'!C:C)</f>
        <v>0</v>
      </c>
    </row>
    <row r="198" spans="1:19" ht="17.7">
      <c r="A198" s="49">
        <v>44361</v>
      </c>
      <c r="B198" s="110">
        <f>IF(COUNTIF($A$7:$A198, $A198)&gt;1, 0, IF($E198="","",G198+H198+K198+L198+O198-Q198))</f>
        <v>0</v>
      </c>
      <c r="C198" s="110">
        <f>IF(COUNTIF($A$7:$A198, $A198)&gt;1, 0, IF($E198="", "", I198+J198+M198+N198+P198-R198))</f>
        <v>0</v>
      </c>
      <c r="D198" s="110">
        <f>IF(COUNTIF($A$7:$A198, $A198)&gt;1, 0, S198)</f>
        <v>0</v>
      </c>
      <c r="E198" s="111">
        <v>44361</v>
      </c>
      <c r="F198" s="91" t="str">
        <f>IFERROR(VLOOKUP($E198, V医療従事者等!$A:$J, $F$4, FALSE), TEXT(E198, "aaa"))</f>
        <v>(月)</v>
      </c>
      <c r="G198" s="91">
        <f>IFERROR(VLOOKUP($E198, V医療従事者等!$A:$J, $G$4, FALSE), 0)</f>
        <v>85819</v>
      </c>
      <c r="H198" s="91">
        <f>IFERROR(VLOOKUP($E198, V医療従事者等!$A:$J, $H$4, FALSE), 0)</f>
        <v>5610</v>
      </c>
      <c r="I198" s="91">
        <f>IFERROR(VLOOKUP($E198, V医療従事者等!$A:$J, $I$4, FALSE), 0)</f>
        <v>123536</v>
      </c>
      <c r="J198" s="91">
        <f>IFERROR(VLOOKUP($E198, V医療従事者等!$A:$J, $J$4, FALSE), 0)</f>
        <v>0</v>
      </c>
      <c r="K198" s="92">
        <f>IFERROR(VLOOKUP($E198, V一般接種!$A:$G, K$4, FALSE), 0)</f>
        <v>580386</v>
      </c>
      <c r="L198" s="92">
        <f>IFERROR(VLOOKUP($E198, V一般接種!$A:$G, L$4, FALSE), 0)</f>
        <v>37931</v>
      </c>
      <c r="M198" s="92">
        <f>IFERROR(VLOOKUP($E198, V一般接種!$A:$G, M$4, FALSE), 0)</f>
        <v>0</v>
      </c>
      <c r="N198" s="93">
        <f>IFERROR(VLOOKUP($E198, V一般接種!$A:$G, N$4, FALSE), 0)</f>
        <v>421651</v>
      </c>
      <c r="O198" s="92">
        <f>SUMIF(V職域接種!$C:$C, 'Conv-vaccine'!$E198, V職域接種!F:F)</f>
        <v>0</v>
      </c>
      <c r="P198" s="92">
        <f>SUMIF(V職域接種!$C:$C, 'Conv-vaccine'!$E198, V職域接種!G:G)</f>
        <v>0</v>
      </c>
      <c r="Q198" s="92">
        <f>_xlfn.MAXIFS(V重複!F:F, V重複!$C:$C, 'Conv-vaccine'!$E198)</f>
        <v>0</v>
      </c>
      <c r="R198" s="92">
        <f>_xlfn.MAXIFS(V重複!G:G, V重複!$C:$C, 'Conv-vaccine'!$E198)</f>
        <v>0</v>
      </c>
      <c r="S198" s="107">
        <f>SUMIF('V3回目-接種日別'!$A:$A, 'Conv-vaccine'!$E198, 'V3回目-接種日別'!C:C)</f>
        <v>0</v>
      </c>
    </row>
    <row r="199" spans="1:19" ht="17.7">
      <c r="A199" s="49">
        <v>44362</v>
      </c>
      <c r="B199" s="110">
        <f>IF(COUNTIF($A$7:$A199, $A199)&gt;1, 0, IF($E199="","",G199+H199+K199+L199+O199-Q199))</f>
        <v>710604</v>
      </c>
      <c r="C199" s="110">
        <f>IF(COUNTIF($A$7:$A199, $A199)&gt;1, 0, IF($E199="", "", I199+J199+M199+N199+P199-R199))</f>
        <v>561857</v>
      </c>
      <c r="D199" s="110">
        <f>IF(COUNTIF($A$7:$A199, $A199)&gt;1, 0, S199)</f>
        <v>0</v>
      </c>
      <c r="E199" s="111">
        <v>44362</v>
      </c>
      <c r="F199" s="91" t="str">
        <f>IFERROR(VLOOKUP($E199, V医療従事者等!$A:$J, $F$4, FALSE), TEXT(E199, "aaa"))</f>
        <v>(火)</v>
      </c>
      <c r="G199" s="91">
        <f>IFERROR(VLOOKUP($E199, V医療従事者等!$A:$J, $G$4, FALSE), 0)</f>
        <v>40459</v>
      </c>
      <c r="H199" s="91">
        <f>IFERROR(VLOOKUP($E199, V医療従事者等!$A:$J, $H$4, FALSE), 0)</f>
        <v>2956</v>
      </c>
      <c r="I199" s="91">
        <f>IFERROR(VLOOKUP($E199, V医療従事者等!$A:$J, $I$4, FALSE), 0)</f>
        <v>71948</v>
      </c>
      <c r="J199" s="91">
        <f>IFERROR(VLOOKUP($E199, V医療従事者等!$A:$J, $J$4, FALSE), 0)</f>
        <v>0</v>
      </c>
      <c r="K199" s="92">
        <f>IFERROR(VLOOKUP($E199, V一般接種!$A:$G, K$4, FALSE), 0)</f>
        <v>628452</v>
      </c>
      <c r="L199" s="92">
        <f>IFERROR(VLOOKUP($E199, V一般接種!$A:$G, L$4, FALSE), 0)</f>
        <v>38737</v>
      </c>
      <c r="M199" s="92">
        <f>IFERROR(VLOOKUP($E199, V一般接種!$A:$G, M$4, FALSE), 0)</f>
        <v>0</v>
      </c>
      <c r="N199" s="93">
        <f>IFERROR(VLOOKUP($E199, V一般接種!$A:$G, N$4, FALSE), 0)</f>
        <v>489909</v>
      </c>
      <c r="O199" s="92">
        <f>SUMIF(V職域接種!$C:$C, 'Conv-vaccine'!$E199, V職域接種!F:F)</f>
        <v>0</v>
      </c>
      <c r="P199" s="92">
        <f>SUMIF(V職域接種!$C:$C, 'Conv-vaccine'!$E199, V職域接種!G:G)</f>
        <v>0</v>
      </c>
      <c r="Q199" s="92">
        <f>_xlfn.MAXIFS(V重複!F:F, V重複!$C:$C, 'Conv-vaccine'!$E199)</f>
        <v>0</v>
      </c>
      <c r="R199" s="92">
        <f>_xlfn.MAXIFS(V重複!G:G, V重複!$C:$C, 'Conv-vaccine'!$E199)</f>
        <v>0</v>
      </c>
      <c r="S199" s="107">
        <f>SUMIF('V3回目-接種日別'!$A:$A, 'Conv-vaccine'!$E199, 'V3回目-接種日別'!C:C)</f>
        <v>0</v>
      </c>
    </row>
    <row r="200" spans="1:19" ht="17.7">
      <c r="A200" s="49">
        <v>44362</v>
      </c>
      <c r="B200" s="110">
        <f>IF(COUNTIF($A$7:$A200, $A200)&gt;1, 0, IF($E200="","",G200+H200+K200+L200+O200-Q200))</f>
        <v>0</v>
      </c>
      <c r="C200" s="110">
        <f>IF(COUNTIF($A$7:$A200, $A200)&gt;1, 0, IF($E200="", "", I200+J200+M200+N200+P200-R200))</f>
        <v>0</v>
      </c>
      <c r="D200" s="110">
        <f>IF(COUNTIF($A$7:$A200, $A200)&gt;1, 0, S200)</f>
        <v>0</v>
      </c>
      <c r="E200" s="111">
        <v>44362</v>
      </c>
      <c r="F200" s="91" t="str">
        <f>IFERROR(VLOOKUP($E200, V医療従事者等!$A:$J, $F$4, FALSE), TEXT(E200, "aaa"))</f>
        <v>(火)</v>
      </c>
      <c r="G200" s="91">
        <f>IFERROR(VLOOKUP($E200, V医療従事者等!$A:$J, $G$4, FALSE), 0)</f>
        <v>40459</v>
      </c>
      <c r="H200" s="91">
        <f>IFERROR(VLOOKUP($E200, V医療従事者等!$A:$J, $H$4, FALSE), 0)</f>
        <v>2956</v>
      </c>
      <c r="I200" s="91">
        <f>IFERROR(VLOOKUP($E200, V医療従事者等!$A:$J, $I$4, FALSE), 0)</f>
        <v>71948</v>
      </c>
      <c r="J200" s="91">
        <f>IFERROR(VLOOKUP($E200, V医療従事者等!$A:$J, $J$4, FALSE), 0)</f>
        <v>0</v>
      </c>
      <c r="K200" s="92">
        <f>IFERROR(VLOOKUP($E200, V一般接種!$A:$G, K$4, FALSE), 0)</f>
        <v>628452</v>
      </c>
      <c r="L200" s="92">
        <f>IFERROR(VLOOKUP($E200, V一般接種!$A:$G, L$4, FALSE), 0)</f>
        <v>38737</v>
      </c>
      <c r="M200" s="92">
        <f>IFERROR(VLOOKUP($E200, V一般接種!$A:$G, M$4, FALSE), 0)</f>
        <v>0</v>
      </c>
      <c r="N200" s="93">
        <f>IFERROR(VLOOKUP($E200, V一般接種!$A:$G, N$4, FALSE), 0)</f>
        <v>489909</v>
      </c>
      <c r="O200" s="92">
        <f>SUMIF(V職域接種!$C:$C, 'Conv-vaccine'!$E200, V職域接種!F:F)</f>
        <v>0</v>
      </c>
      <c r="P200" s="92">
        <f>SUMIF(V職域接種!$C:$C, 'Conv-vaccine'!$E200, V職域接種!G:G)</f>
        <v>0</v>
      </c>
      <c r="Q200" s="92">
        <f>_xlfn.MAXIFS(V重複!F:F, V重複!$C:$C, 'Conv-vaccine'!$E200)</f>
        <v>0</v>
      </c>
      <c r="R200" s="92">
        <f>_xlfn.MAXIFS(V重複!G:G, V重複!$C:$C, 'Conv-vaccine'!$E200)</f>
        <v>0</v>
      </c>
      <c r="S200" s="107">
        <f>SUMIF('V3回目-接種日別'!$A:$A, 'Conv-vaccine'!$E200, 'V3回目-接種日別'!C:C)</f>
        <v>0</v>
      </c>
    </row>
    <row r="201" spans="1:19" ht="17.7">
      <c r="A201" s="49">
        <v>44362</v>
      </c>
      <c r="B201" s="110">
        <f>IF(COUNTIF($A$7:$A201, $A201)&gt;1, 0, IF($E201="","",G201+H201+K201+L201+O201-Q201))</f>
        <v>0</v>
      </c>
      <c r="C201" s="110">
        <f>IF(COUNTIF($A$7:$A201, $A201)&gt;1, 0, IF($E201="", "", I201+J201+M201+N201+P201-R201))</f>
        <v>0</v>
      </c>
      <c r="D201" s="110">
        <f>IF(COUNTIF($A$7:$A201, $A201)&gt;1, 0, S201)</f>
        <v>0</v>
      </c>
      <c r="E201" s="111">
        <v>44362</v>
      </c>
      <c r="F201" s="91" t="str">
        <f>IFERROR(VLOOKUP($E201, V医療従事者等!$A:$J, $F$4, FALSE), TEXT(E201, "aaa"))</f>
        <v>(火)</v>
      </c>
      <c r="G201" s="91">
        <f>IFERROR(VLOOKUP($E201, V医療従事者等!$A:$J, $G$4, FALSE), 0)</f>
        <v>40459</v>
      </c>
      <c r="H201" s="91">
        <f>IFERROR(VLOOKUP($E201, V医療従事者等!$A:$J, $H$4, FALSE), 0)</f>
        <v>2956</v>
      </c>
      <c r="I201" s="91">
        <f>IFERROR(VLOOKUP($E201, V医療従事者等!$A:$J, $I$4, FALSE), 0)</f>
        <v>71948</v>
      </c>
      <c r="J201" s="91">
        <f>IFERROR(VLOOKUP($E201, V医療従事者等!$A:$J, $J$4, FALSE), 0)</f>
        <v>0</v>
      </c>
      <c r="K201" s="92">
        <f>IFERROR(VLOOKUP($E201, V一般接種!$A:$G, K$4, FALSE), 0)</f>
        <v>628452</v>
      </c>
      <c r="L201" s="92">
        <f>IFERROR(VLOOKUP($E201, V一般接種!$A:$G, L$4, FALSE), 0)</f>
        <v>38737</v>
      </c>
      <c r="M201" s="92">
        <f>IFERROR(VLOOKUP($E201, V一般接種!$A:$G, M$4, FALSE), 0)</f>
        <v>0</v>
      </c>
      <c r="N201" s="93">
        <f>IFERROR(VLOOKUP($E201, V一般接種!$A:$G, N$4, FALSE), 0)</f>
        <v>489909</v>
      </c>
      <c r="O201" s="92">
        <f>SUMIF(V職域接種!$C:$C, 'Conv-vaccine'!$E201, V職域接種!F:F)</f>
        <v>0</v>
      </c>
      <c r="P201" s="92">
        <f>SUMIF(V職域接種!$C:$C, 'Conv-vaccine'!$E201, V職域接種!G:G)</f>
        <v>0</v>
      </c>
      <c r="Q201" s="92">
        <f>_xlfn.MAXIFS(V重複!F:F, V重複!$C:$C, 'Conv-vaccine'!$E201)</f>
        <v>0</v>
      </c>
      <c r="R201" s="92">
        <f>_xlfn.MAXIFS(V重複!G:G, V重複!$C:$C, 'Conv-vaccine'!$E201)</f>
        <v>0</v>
      </c>
      <c r="S201" s="107">
        <f>SUMIF('V3回目-接種日別'!$A:$A, 'Conv-vaccine'!$E201, 'V3回目-接種日別'!C:C)</f>
        <v>0</v>
      </c>
    </row>
    <row r="202" spans="1:19" ht="17.7">
      <c r="A202" s="49">
        <v>44363</v>
      </c>
      <c r="B202" s="110">
        <f>IF(COUNTIF($A$7:$A202, $A202)&gt;1, 0, IF($E202="","",G202+H202+K202+L202+O202-Q202))</f>
        <v>694554</v>
      </c>
      <c r="C202" s="110">
        <f>IF(COUNTIF($A$7:$A202, $A202)&gt;1, 0, IF($E202="", "", I202+J202+M202+N202+P202-R202))</f>
        <v>614816</v>
      </c>
      <c r="D202" s="110">
        <f>IF(COUNTIF($A$7:$A202, $A202)&gt;1, 0, S202)</f>
        <v>0</v>
      </c>
      <c r="E202" s="111">
        <v>44363</v>
      </c>
      <c r="F202" s="91" t="str">
        <f>IFERROR(VLOOKUP($E202, V医療従事者等!$A:$J, $F$4, FALSE), TEXT(E202, "aaa"))</f>
        <v>(水)</v>
      </c>
      <c r="G202" s="91">
        <f>IFERROR(VLOOKUP($E202, V医療従事者等!$A:$J, $G$4, FALSE), 0)</f>
        <v>43912</v>
      </c>
      <c r="H202" s="91">
        <f>IFERROR(VLOOKUP($E202, V医療従事者等!$A:$J, $H$4, FALSE), 0)</f>
        <v>2782</v>
      </c>
      <c r="I202" s="91">
        <f>IFERROR(VLOOKUP($E202, V医療従事者等!$A:$J, $I$4, FALSE), 0)</f>
        <v>72041</v>
      </c>
      <c r="J202" s="91">
        <f>IFERROR(VLOOKUP($E202, V医療従事者等!$A:$J, $J$4, FALSE), 0)</f>
        <v>0</v>
      </c>
      <c r="K202" s="92">
        <f>IFERROR(VLOOKUP($E202, V一般接種!$A:$G, K$4, FALSE), 0)</f>
        <v>607823</v>
      </c>
      <c r="L202" s="92">
        <f>IFERROR(VLOOKUP($E202, V一般接種!$A:$G, L$4, FALSE), 0)</f>
        <v>40037</v>
      </c>
      <c r="M202" s="92">
        <f>IFERROR(VLOOKUP($E202, V一般接種!$A:$G, M$4, FALSE), 0)</f>
        <v>0</v>
      </c>
      <c r="N202" s="93">
        <f>IFERROR(VLOOKUP($E202, V一般接種!$A:$G, N$4, FALSE), 0)</f>
        <v>542775</v>
      </c>
      <c r="O202" s="92">
        <f>SUMIF(V職域接種!$C:$C, 'Conv-vaccine'!$E202, V職域接種!F:F)</f>
        <v>0</v>
      </c>
      <c r="P202" s="92">
        <f>SUMIF(V職域接種!$C:$C, 'Conv-vaccine'!$E202, V職域接種!G:G)</f>
        <v>0</v>
      </c>
      <c r="Q202" s="92">
        <f>_xlfn.MAXIFS(V重複!F:F, V重複!$C:$C, 'Conv-vaccine'!$E202)</f>
        <v>0</v>
      </c>
      <c r="R202" s="92">
        <f>_xlfn.MAXIFS(V重複!G:G, V重複!$C:$C, 'Conv-vaccine'!$E202)</f>
        <v>0</v>
      </c>
      <c r="S202" s="107">
        <f>SUMIF('V3回目-接種日別'!$A:$A, 'Conv-vaccine'!$E202, 'V3回目-接種日別'!C:C)</f>
        <v>0</v>
      </c>
    </row>
    <row r="203" spans="1:19" ht="17.7">
      <c r="A203" s="49">
        <v>44363</v>
      </c>
      <c r="B203" s="110">
        <f>IF(COUNTIF($A$7:$A203, $A203)&gt;1, 0, IF($E203="","",G203+H203+K203+L203+O203-Q203))</f>
        <v>0</v>
      </c>
      <c r="C203" s="110">
        <f>IF(COUNTIF($A$7:$A203, $A203)&gt;1, 0, IF($E203="", "", I203+J203+M203+N203+P203-R203))</f>
        <v>0</v>
      </c>
      <c r="D203" s="110">
        <f>IF(COUNTIF($A$7:$A203, $A203)&gt;1, 0, S203)</f>
        <v>0</v>
      </c>
      <c r="E203" s="111">
        <v>44363</v>
      </c>
      <c r="F203" s="91" t="str">
        <f>IFERROR(VLOOKUP($E203, V医療従事者等!$A:$J, $F$4, FALSE), TEXT(E203, "aaa"))</f>
        <v>(水)</v>
      </c>
      <c r="G203" s="91">
        <f>IFERROR(VLOOKUP($E203, V医療従事者等!$A:$J, $G$4, FALSE), 0)</f>
        <v>43912</v>
      </c>
      <c r="H203" s="91">
        <f>IFERROR(VLOOKUP($E203, V医療従事者等!$A:$J, $H$4, FALSE), 0)</f>
        <v>2782</v>
      </c>
      <c r="I203" s="91">
        <f>IFERROR(VLOOKUP($E203, V医療従事者等!$A:$J, $I$4, FALSE), 0)</f>
        <v>72041</v>
      </c>
      <c r="J203" s="91">
        <f>IFERROR(VLOOKUP($E203, V医療従事者等!$A:$J, $J$4, FALSE), 0)</f>
        <v>0</v>
      </c>
      <c r="K203" s="92">
        <f>IFERROR(VLOOKUP($E203, V一般接種!$A:$G, K$4, FALSE), 0)</f>
        <v>607823</v>
      </c>
      <c r="L203" s="92">
        <f>IFERROR(VLOOKUP($E203, V一般接種!$A:$G, L$4, FALSE), 0)</f>
        <v>40037</v>
      </c>
      <c r="M203" s="92">
        <f>IFERROR(VLOOKUP($E203, V一般接種!$A:$G, M$4, FALSE), 0)</f>
        <v>0</v>
      </c>
      <c r="N203" s="93">
        <f>IFERROR(VLOOKUP($E203, V一般接種!$A:$G, N$4, FALSE), 0)</f>
        <v>542775</v>
      </c>
      <c r="O203" s="92">
        <f>SUMIF(V職域接種!$C:$C, 'Conv-vaccine'!$E203, V職域接種!F:F)</f>
        <v>0</v>
      </c>
      <c r="P203" s="92">
        <f>SUMIF(V職域接種!$C:$C, 'Conv-vaccine'!$E203, V職域接種!G:G)</f>
        <v>0</v>
      </c>
      <c r="Q203" s="92">
        <f>_xlfn.MAXIFS(V重複!F:F, V重複!$C:$C, 'Conv-vaccine'!$E203)</f>
        <v>0</v>
      </c>
      <c r="R203" s="92">
        <f>_xlfn.MAXIFS(V重複!G:G, V重複!$C:$C, 'Conv-vaccine'!$E203)</f>
        <v>0</v>
      </c>
      <c r="S203" s="107">
        <f>SUMIF('V3回目-接種日別'!$A:$A, 'Conv-vaccine'!$E203, 'V3回目-接種日別'!C:C)</f>
        <v>0</v>
      </c>
    </row>
    <row r="204" spans="1:19" ht="17.7">
      <c r="A204" s="49">
        <v>44363</v>
      </c>
      <c r="B204" s="110">
        <f>IF(COUNTIF($A$7:$A204, $A204)&gt;1, 0, IF($E204="","",G204+H204+K204+L204+O204-Q204))</f>
        <v>0</v>
      </c>
      <c r="C204" s="110">
        <f>IF(COUNTIF($A$7:$A204, $A204)&gt;1, 0, IF($E204="", "", I204+J204+M204+N204+P204-R204))</f>
        <v>0</v>
      </c>
      <c r="D204" s="110">
        <f>IF(COUNTIF($A$7:$A204, $A204)&gt;1, 0, S204)</f>
        <v>0</v>
      </c>
      <c r="E204" s="111">
        <v>44363</v>
      </c>
      <c r="F204" s="91" t="str">
        <f>IFERROR(VLOOKUP($E204, V医療従事者等!$A:$J, $F$4, FALSE), TEXT(E204, "aaa"))</f>
        <v>(水)</v>
      </c>
      <c r="G204" s="91">
        <f>IFERROR(VLOOKUP($E204, V医療従事者等!$A:$J, $G$4, FALSE), 0)</f>
        <v>43912</v>
      </c>
      <c r="H204" s="91">
        <f>IFERROR(VLOOKUP($E204, V医療従事者等!$A:$J, $H$4, FALSE), 0)</f>
        <v>2782</v>
      </c>
      <c r="I204" s="91">
        <f>IFERROR(VLOOKUP($E204, V医療従事者等!$A:$J, $I$4, FALSE), 0)</f>
        <v>72041</v>
      </c>
      <c r="J204" s="91">
        <f>IFERROR(VLOOKUP($E204, V医療従事者等!$A:$J, $J$4, FALSE), 0)</f>
        <v>0</v>
      </c>
      <c r="K204" s="92">
        <f>IFERROR(VLOOKUP($E204, V一般接種!$A:$G, K$4, FALSE), 0)</f>
        <v>607823</v>
      </c>
      <c r="L204" s="92">
        <f>IFERROR(VLOOKUP($E204, V一般接種!$A:$G, L$4, FALSE), 0)</f>
        <v>40037</v>
      </c>
      <c r="M204" s="92">
        <f>IFERROR(VLOOKUP($E204, V一般接種!$A:$G, M$4, FALSE), 0)</f>
        <v>0</v>
      </c>
      <c r="N204" s="93">
        <f>IFERROR(VLOOKUP($E204, V一般接種!$A:$G, N$4, FALSE), 0)</f>
        <v>542775</v>
      </c>
      <c r="O204" s="92">
        <f>SUMIF(V職域接種!$C:$C, 'Conv-vaccine'!$E204, V職域接種!F:F)</f>
        <v>0</v>
      </c>
      <c r="P204" s="92">
        <f>SUMIF(V職域接種!$C:$C, 'Conv-vaccine'!$E204, V職域接種!G:G)</f>
        <v>0</v>
      </c>
      <c r="Q204" s="92">
        <f>_xlfn.MAXIFS(V重複!F:F, V重複!$C:$C, 'Conv-vaccine'!$E204)</f>
        <v>0</v>
      </c>
      <c r="R204" s="92">
        <f>_xlfn.MAXIFS(V重複!G:G, V重複!$C:$C, 'Conv-vaccine'!$E204)</f>
        <v>0</v>
      </c>
      <c r="S204" s="107">
        <f>SUMIF('V3回目-接種日別'!$A:$A, 'Conv-vaccine'!$E204, 'V3回目-接種日別'!C:C)</f>
        <v>0</v>
      </c>
    </row>
    <row r="205" spans="1:19" ht="17.7">
      <c r="A205" s="49">
        <v>44364</v>
      </c>
      <c r="B205" s="110">
        <f>IF(COUNTIF($A$7:$A205, $A205)&gt;1, 0, IF($E205="","",G205+H205+K205+L205+O205-Q205))</f>
        <v>706836</v>
      </c>
      <c r="C205" s="110">
        <f>IF(COUNTIF($A$7:$A205, $A205)&gt;1, 0, IF($E205="", "", I205+J205+M205+N205+P205-R205))</f>
        <v>606657</v>
      </c>
      <c r="D205" s="110">
        <f>IF(COUNTIF($A$7:$A205, $A205)&gt;1, 0, S205)</f>
        <v>0</v>
      </c>
      <c r="E205" s="111">
        <v>44364</v>
      </c>
      <c r="F205" s="91" t="str">
        <f>IFERROR(VLOOKUP($E205, V医療従事者等!$A:$J, $F$4, FALSE), TEXT(E205, "aaa"))</f>
        <v>(木)</v>
      </c>
      <c r="G205" s="91">
        <f>IFERROR(VLOOKUP($E205, V医療従事者等!$A:$J, $G$4, FALSE), 0)</f>
        <v>46926</v>
      </c>
      <c r="H205" s="91">
        <f>IFERROR(VLOOKUP($E205, V医療従事者等!$A:$J, $H$4, FALSE), 0)</f>
        <v>4611</v>
      </c>
      <c r="I205" s="91">
        <f>IFERROR(VLOOKUP($E205, V医療従事者等!$A:$J, $I$4, FALSE), 0)</f>
        <v>77793</v>
      </c>
      <c r="J205" s="91">
        <f>IFERROR(VLOOKUP($E205, V医療従事者等!$A:$J, $J$4, FALSE), 0)</f>
        <v>0</v>
      </c>
      <c r="K205" s="92">
        <f>IFERROR(VLOOKUP($E205, V一般接種!$A:$G, K$4, FALSE), 0)</f>
        <v>614143</v>
      </c>
      <c r="L205" s="92">
        <f>IFERROR(VLOOKUP($E205, V一般接種!$A:$G, L$4, FALSE), 0)</f>
        <v>41156</v>
      </c>
      <c r="M205" s="92">
        <f>IFERROR(VLOOKUP($E205, V一般接種!$A:$G, M$4, FALSE), 0)</f>
        <v>0</v>
      </c>
      <c r="N205" s="93">
        <f>IFERROR(VLOOKUP($E205, V一般接種!$A:$G, N$4, FALSE), 0)</f>
        <v>528864</v>
      </c>
      <c r="O205" s="92">
        <f>SUMIF(V職域接種!$C:$C, 'Conv-vaccine'!$E205, V職域接種!F:F)</f>
        <v>0</v>
      </c>
      <c r="P205" s="92">
        <f>SUMIF(V職域接種!$C:$C, 'Conv-vaccine'!$E205, V職域接種!G:G)</f>
        <v>0</v>
      </c>
      <c r="Q205" s="92">
        <f>_xlfn.MAXIFS(V重複!F:F, V重複!$C:$C, 'Conv-vaccine'!$E205)</f>
        <v>0</v>
      </c>
      <c r="R205" s="92">
        <f>_xlfn.MAXIFS(V重複!G:G, V重複!$C:$C, 'Conv-vaccine'!$E205)</f>
        <v>0</v>
      </c>
      <c r="S205" s="107">
        <f>SUMIF('V3回目-接種日別'!$A:$A, 'Conv-vaccine'!$E205, 'V3回目-接種日別'!C:C)</f>
        <v>0</v>
      </c>
    </row>
    <row r="206" spans="1:19" ht="17.7">
      <c r="A206" s="49">
        <v>44364</v>
      </c>
      <c r="B206" s="110">
        <f>IF(COUNTIF($A$7:$A206, $A206)&gt;1, 0, IF($E206="","",G206+H206+K206+L206+O206-Q206))</f>
        <v>0</v>
      </c>
      <c r="C206" s="110">
        <f>IF(COUNTIF($A$7:$A206, $A206)&gt;1, 0, IF($E206="", "", I206+J206+M206+N206+P206-R206))</f>
        <v>0</v>
      </c>
      <c r="D206" s="110">
        <f>IF(COUNTIF($A$7:$A206, $A206)&gt;1, 0, S206)</f>
        <v>0</v>
      </c>
      <c r="E206" s="111">
        <v>44364</v>
      </c>
      <c r="F206" s="91" t="str">
        <f>IFERROR(VLOOKUP($E206, V医療従事者等!$A:$J, $F$4, FALSE), TEXT(E206, "aaa"))</f>
        <v>(木)</v>
      </c>
      <c r="G206" s="91">
        <f>IFERROR(VLOOKUP($E206, V医療従事者等!$A:$J, $G$4, FALSE), 0)</f>
        <v>46926</v>
      </c>
      <c r="H206" s="91">
        <f>IFERROR(VLOOKUP($E206, V医療従事者等!$A:$J, $H$4, FALSE), 0)</f>
        <v>4611</v>
      </c>
      <c r="I206" s="91">
        <f>IFERROR(VLOOKUP($E206, V医療従事者等!$A:$J, $I$4, FALSE), 0)</f>
        <v>77793</v>
      </c>
      <c r="J206" s="91">
        <f>IFERROR(VLOOKUP($E206, V医療従事者等!$A:$J, $J$4, FALSE), 0)</f>
        <v>0</v>
      </c>
      <c r="K206" s="92">
        <f>IFERROR(VLOOKUP($E206, V一般接種!$A:$G, K$4, FALSE), 0)</f>
        <v>614143</v>
      </c>
      <c r="L206" s="92">
        <f>IFERROR(VLOOKUP($E206, V一般接種!$A:$G, L$4, FALSE), 0)</f>
        <v>41156</v>
      </c>
      <c r="M206" s="92">
        <f>IFERROR(VLOOKUP($E206, V一般接種!$A:$G, M$4, FALSE), 0)</f>
        <v>0</v>
      </c>
      <c r="N206" s="93">
        <f>IFERROR(VLOOKUP($E206, V一般接種!$A:$G, N$4, FALSE), 0)</f>
        <v>528864</v>
      </c>
      <c r="O206" s="92">
        <f>SUMIF(V職域接種!$C:$C, 'Conv-vaccine'!$E206, V職域接種!F:F)</f>
        <v>0</v>
      </c>
      <c r="P206" s="92">
        <f>SUMIF(V職域接種!$C:$C, 'Conv-vaccine'!$E206, V職域接種!G:G)</f>
        <v>0</v>
      </c>
      <c r="Q206" s="92">
        <f>_xlfn.MAXIFS(V重複!F:F, V重複!$C:$C, 'Conv-vaccine'!$E206)</f>
        <v>0</v>
      </c>
      <c r="R206" s="92">
        <f>_xlfn.MAXIFS(V重複!G:G, V重複!$C:$C, 'Conv-vaccine'!$E206)</f>
        <v>0</v>
      </c>
      <c r="S206" s="107">
        <f>SUMIF('V3回目-接種日別'!$A:$A, 'Conv-vaccine'!$E206, 'V3回目-接種日別'!C:C)</f>
        <v>0</v>
      </c>
    </row>
    <row r="207" spans="1:19" ht="17.7">
      <c r="A207" s="49">
        <v>44364</v>
      </c>
      <c r="B207" s="110">
        <f>IF(COUNTIF($A$7:$A207, $A207)&gt;1, 0, IF($E207="","",G207+H207+K207+L207+O207-Q207))</f>
        <v>0</v>
      </c>
      <c r="C207" s="110">
        <f>IF(COUNTIF($A$7:$A207, $A207)&gt;1, 0, IF($E207="", "", I207+J207+M207+N207+P207-R207))</f>
        <v>0</v>
      </c>
      <c r="D207" s="110">
        <f>IF(COUNTIF($A$7:$A207, $A207)&gt;1, 0, S207)</f>
        <v>0</v>
      </c>
      <c r="E207" s="111">
        <v>44364</v>
      </c>
      <c r="F207" s="91" t="str">
        <f>IFERROR(VLOOKUP($E207, V医療従事者等!$A:$J, $F$4, FALSE), TEXT(E207, "aaa"))</f>
        <v>(木)</v>
      </c>
      <c r="G207" s="91">
        <f>IFERROR(VLOOKUP($E207, V医療従事者等!$A:$J, $G$4, FALSE), 0)</f>
        <v>46926</v>
      </c>
      <c r="H207" s="91">
        <f>IFERROR(VLOOKUP($E207, V医療従事者等!$A:$J, $H$4, FALSE), 0)</f>
        <v>4611</v>
      </c>
      <c r="I207" s="91">
        <f>IFERROR(VLOOKUP($E207, V医療従事者等!$A:$J, $I$4, FALSE), 0)</f>
        <v>77793</v>
      </c>
      <c r="J207" s="91">
        <f>IFERROR(VLOOKUP($E207, V医療従事者等!$A:$J, $J$4, FALSE), 0)</f>
        <v>0</v>
      </c>
      <c r="K207" s="92">
        <f>IFERROR(VLOOKUP($E207, V一般接種!$A:$G, K$4, FALSE), 0)</f>
        <v>614143</v>
      </c>
      <c r="L207" s="92">
        <f>IFERROR(VLOOKUP($E207, V一般接種!$A:$G, L$4, FALSE), 0)</f>
        <v>41156</v>
      </c>
      <c r="M207" s="92">
        <f>IFERROR(VLOOKUP($E207, V一般接種!$A:$G, M$4, FALSE), 0)</f>
        <v>0</v>
      </c>
      <c r="N207" s="93">
        <f>IFERROR(VLOOKUP($E207, V一般接種!$A:$G, N$4, FALSE), 0)</f>
        <v>528864</v>
      </c>
      <c r="O207" s="92">
        <f>SUMIF(V職域接種!$C:$C, 'Conv-vaccine'!$E207, V職域接種!F:F)</f>
        <v>0</v>
      </c>
      <c r="P207" s="92">
        <f>SUMIF(V職域接種!$C:$C, 'Conv-vaccine'!$E207, V職域接種!G:G)</f>
        <v>0</v>
      </c>
      <c r="Q207" s="92">
        <f>_xlfn.MAXIFS(V重複!F:F, V重複!$C:$C, 'Conv-vaccine'!$E207)</f>
        <v>0</v>
      </c>
      <c r="R207" s="92">
        <f>_xlfn.MAXIFS(V重複!G:G, V重複!$C:$C, 'Conv-vaccine'!$E207)</f>
        <v>0</v>
      </c>
      <c r="S207" s="107">
        <f>SUMIF('V3回目-接種日別'!$A:$A, 'Conv-vaccine'!$E207, 'V3回目-接種日別'!C:C)</f>
        <v>0</v>
      </c>
    </row>
    <row r="208" spans="1:19" ht="17.7">
      <c r="A208" s="49">
        <v>44365</v>
      </c>
      <c r="B208" s="110">
        <f>IF(COUNTIF($A$7:$A208, $A208)&gt;1, 0, IF($E208="","",G208+H208+K208+L208+O208-Q208))</f>
        <v>689748</v>
      </c>
      <c r="C208" s="110">
        <f>IF(COUNTIF($A$7:$A208, $A208)&gt;1, 0, IF($E208="", "", I208+J208+M208+N208+P208-R208))</f>
        <v>580459</v>
      </c>
      <c r="D208" s="110">
        <f>IF(COUNTIF($A$7:$A208, $A208)&gt;1, 0, S208)</f>
        <v>0</v>
      </c>
      <c r="E208" s="111">
        <v>44365</v>
      </c>
      <c r="F208" s="91" t="str">
        <f>IFERROR(VLOOKUP($E208, V医療従事者等!$A:$J, $F$4, FALSE), TEXT(E208, "aaa"))</f>
        <v>(金)</v>
      </c>
      <c r="G208" s="91">
        <f>IFERROR(VLOOKUP($E208, V医療従事者等!$A:$J, $G$4, FALSE), 0)</f>
        <v>50112</v>
      </c>
      <c r="H208" s="91">
        <f>IFERROR(VLOOKUP($E208, V医療従事者等!$A:$J, $H$4, FALSE), 0)</f>
        <v>2145</v>
      </c>
      <c r="I208" s="91">
        <f>IFERROR(VLOOKUP($E208, V医療従事者等!$A:$J, $I$4, FALSE), 0)</f>
        <v>73691</v>
      </c>
      <c r="J208" s="91">
        <f>IFERROR(VLOOKUP($E208, V医療従事者等!$A:$J, $J$4, FALSE), 0)</f>
        <v>0</v>
      </c>
      <c r="K208" s="92">
        <f>IFERROR(VLOOKUP($E208, V一般接種!$A:$G, K$4, FALSE), 0)</f>
        <v>597620</v>
      </c>
      <c r="L208" s="92">
        <f>IFERROR(VLOOKUP($E208, V一般接種!$A:$G, L$4, FALSE), 0)</f>
        <v>39871</v>
      </c>
      <c r="M208" s="92">
        <f>IFERROR(VLOOKUP($E208, V一般接種!$A:$G, M$4, FALSE), 0)</f>
        <v>0</v>
      </c>
      <c r="N208" s="93">
        <f>IFERROR(VLOOKUP($E208, V一般接種!$A:$G, N$4, FALSE), 0)</f>
        <v>506768</v>
      </c>
      <c r="O208" s="92">
        <f>SUMIF(V職域接種!$C:$C, 'Conv-vaccine'!$E208, V職域接種!F:F)</f>
        <v>0</v>
      </c>
      <c r="P208" s="92">
        <f>SUMIF(V職域接種!$C:$C, 'Conv-vaccine'!$E208, V職域接種!G:G)</f>
        <v>0</v>
      </c>
      <c r="Q208" s="92">
        <f>_xlfn.MAXIFS(V重複!F:F, V重複!$C:$C, 'Conv-vaccine'!$E208)</f>
        <v>0</v>
      </c>
      <c r="R208" s="92">
        <f>_xlfn.MAXIFS(V重複!G:G, V重複!$C:$C, 'Conv-vaccine'!$E208)</f>
        <v>0</v>
      </c>
      <c r="S208" s="107">
        <f>SUMIF('V3回目-接種日別'!$A:$A, 'Conv-vaccine'!$E208, 'V3回目-接種日別'!C:C)</f>
        <v>0</v>
      </c>
    </row>
    <row r="209" spans="1:19" ht="17.7">
      <c r="A209" s="49">
        <v>44365</v>
      </c>
      <c r="B209" s="110">
        <f>IF(COUNTIF($A$7:$A209, $A209)&gt;1, 0, IF($E209="","",G209+H209+K209+L209+O209-Q209))</f>
        <v>0</v>
      </c>
      <c r="C209" s="110">
        <f>IF(COUNTIF($A$7:$A209, $A209)&gt;1, 0, IF($E209="", "", I209+J209+M209+N209+P209-R209))</f>
        <v>0</v>
      </c>
      <c r="D209" s="110">
        <f>IF(COUNTIF($A$7:$A209, $A209)&gt;1, 0, S209)</f>
        <v>0</v>
      </c>
      <c r="E209" s="111">
        <v>44365</v>
      </c>
      <c r="F209" s="91" t="str">
        <f>IFERROR(VLOOKUP($E209, V医療従事者等!$A:$J, $F$4, FALSE), TEXT(E209, "aaa"))</f>
        <v>(金)</v>
      </c>
      <c r="G209" s="91">
        <f>IFERROR(VLOOKUP($E209, V医療従事者等!$A:$J, $G$4, FALSE), 0)</f>
        <v>50112</v>
      </c>
      <c r="H209" s="91">
        <f>IFERROR(VLOOKUP($E209, V医療従事者等!$A:$J, $H$4, FALSE), 0)</f>
        <v>2145</v>
      </c>
      <c r="I209" s="91">
        <f>IFERROR(VLOOKUP($E209, V医療従事者等!$A:$J, $I$4, FALSE), 0)</f>
        <v>73691</v>
      </c>
      <c r="J209" s="91">
        <f>IFERROR(VLOOKUP($E209, V医療従事者等!$A:$J, $J$4, FALSE), 0)</f>
        <v>0</v>
      </c>
      <c r="K209" s="92">
        <f>IFERROR(VLOOKUP($E209, V一般接種!$A:$G, K$4, FALSE), 0)</f>
        <v>597620</v>
      </c>
      <c r="L209" s="92">
        <f>IFERROR(VLOOKUP($E209, V一般接種!$A:$G, L$4, FALSE), 0)</f>
        <v>39871</v>
      </c>
      <c r="M209" s="92">
        <f>IFERROR(VLOOKUP($E209, V一般接種!$A:$G, M$4, FALSE), 0)</f>
        <v>0</v>
      </c>
      <c r="N209" s="93">
        <f>IFERROR(VLOOKUP($E209, V一般接種!$A:$G, N$4, FALSE), 0)</f>
        <v>506768</v>
      </c>
      <c r="O209" s="92">
        <f>SUMIF(V職域接種!$C:$C, 'Conv-vaccine'!$E209, V職域接種!F:F)</f>
        <v>0</v>
      </c>
      <c r="P209" s="92">
        <f>SUMIF(V職域接種!$C:$C, 'Conv-vaccine'!$E209, V職域接種!G:G)</f>
        <v>0</v>
      </c>
      <c r="Q209" s="92">
        <f>_xlfn.MAXIFS(V重複!F:F, V重複!$C:$C, 'Conv-vaccine'!$E209)</f>
        <v>0</v>
      </c>
      <c r="R209" s="92">
        <f>_xlfn.MAXIFS(V重複!G:G, V重複!$C:$C, 'Conv-vaccine'!$E209)</f>
        <v>0</v>
      </c>
      <c r="S209" s="107">
        <f>SUMIF('V3回目-接種日別'!$A:$A, 'Conv-vaccine'!$E209, 'V3回目-接種日別'!C:C)</f>
        <v>0</v>
      </c>
    </row>
    <row r="210" spans="1:19" ht="17.7">
      <c r="A210" s="49">
        <v>44365</v>
      </c>
      <c r="B210" s="110">
        <f>IF(COUNTIF($A$7:$A210, $A210)&gt;1, 0, IF($E210="","",G210+H210+K210+L210+O210-Q210))</f>
        <v>0</v>
      </c>
      <c r="C210" s="110">
        <f>IF(COUNTIF($A$7:$A210, $A210)&gt;1, 0, IF($E210="", "", I210+J210+M210+N210+P210-R210))</f>
        <v>0</v>
      </c>
      <c r="D210" s="110">
        <f>IF(COUNTIF($A$7:$A210, $A210)&gt;1, 0, S210)</f>
        <v>0</v>
      </c>
      <c r="E210" s="111">
        <v>44365</v>
      </c>
      <c r="F210" s="91" t="str">
        <f>IFERROR(VLOOKUP($E210, V医療従事者等!$A:$J, $F$4, FALSE), TEXT(E210, "aaa"))</f>
        <v>(金)</v>
      </c>
      <c r="G210" s="91">
        <f>IFERROR(VLOOKUP($E210, V医療従事者等!$A:$J, $G$4, FALSE), 0)</f>
        <v>50112</v>
      </c>
      <c r="H210" s="91">
        <f>IFERROR(VLOOKUP($E210, V医療従事者等!$A:$J, $H$4, FALSE), 0)</f>
        <v>2145</v>
      </c>
      <c r="I210" s="91">
        <f>IFERROR(VLOOKUP($E210, V医療従事者等!$A:$J, $I$4, FALSE), 0)</f>
        <v>73691</v>
      </c>
      <c r="J210" s="91">
        <f>IFERROR(VLOOKUP($E210, V医療従事者等!$A:$J, $J$4, FALSE), 0)</f>
        <v>0</v>
      </c>
      <c r="K210" s="92">
        <f>IFERROR(VLOOKUP($E210, V一般接種!$A:$G, K$4, FALSE), 0)</f>
        <v>597620</v>
      </c>
      <c r="L210" s="92">
        <f>IFERROR(VLOOKUP($E210, V一般接種!$A:$G, L$4, FALSE), 0)</f>
        <v>39871</v>
      </c>
      <c r="M210" s="92">
        <f>IFERROR(VLOOKUP($E210, V一般接種!$A:$G, M$4, FALSE), 0)</f>
        <v>0</v>
      </c>
      <c r="N210" s="93">
        <f>IFERROR(VLOOKUP($E210, V一般接種!$A:$G, N$4, FALSE), 0)</f>
        <v>506768</v>
      </c>
      <c r="O210" s="92">
        <f>SUMIF(V職域接種!$C:$C, 'Conv-vaccine'!$E210, V職域接種!F:F)</f>
        <v>0</v>
      </c>
      <c r="P210" s="92">
        <f>SUMIF(V職域接種!$C:$C, 'Conv-vaccine'!$E210, V職域接種!G:G)</f>
        <v>0</v>
      </c>
      <c r="Q210" s="92">
        <f>_xlfn.MAXIFS(V重複!F:F, V重複!$C:$C, 'Conv-vaccine'!$E210)</f>
        <v>0</v>
      </c>
      <c r="R210" s="92">
        <f>_xlfn.MAXIFS(V重複!G:G, V重複!$C:$C, 'Conv-vaccine'!$E210)</f>
        <v>0</v>
      </c>
      <c r="S210" s="107">
        <f>SUMIF('V3回目-接種日別'!$A:$A, 'Conv-vaccine'!$E210, 'V3回目-接種日別'!C:C)</f>
        <v>0</v>
      </c>
    </row>
    <row r="211" spans="1:19" ht="17.7">
      <c r="A211" s="49">
        <v>44366</v>
      </c>
      <c r="B211" s="110">
        <f>IF(COUNTIF($A$7:$A211, $A211)&gt;1, 0, IF($E211="","",G211+H211+K211+L211+O211-Q211))</f>
        <v>673903</v>
      </c>
      <c r="C211" s="110">
        <f>IF(COUNTIF($A$7:$A211, $A211)&gt;1, 0, IF($E211="", "", I211+J211+M211+N211+P211-R211))</f>
        <v>447729</v>
      </c>
      <c r="D211" s="110">
        <f>IF(COUNTIF($A$7:$A211, $A211)&gt;1, 0, S211)</f>
        <v>0</v>
      </c>
      <c r="E211" s="111">
        <v>44366</v>
      </c>
      <c r="F211" s="91" t="str">
        <f>IFERROR(VLOOKUP($E211, V医療従事者等!$A:$J, $F$4, FALSE), TEXT(E211, "aaa"))</f>
        <v>土</v>
      </c>
      <c r="G211" s="91">
        <f>IFERROR(VLOOKUP($E211, V医療従事者等!$A:$J, $G$4, FALSE), 0)</f>
        <v>0</v>
      </c>
      <c r="H211" s="91">
        <f>IFERROR(VLOOKUP($E211, V医療従事者等!$A:$J, $H$4, FALSE), 0)</f>
        <v>0</v>
      </c>
      <c r="I211" s="91">
        <f>IFERROR(VLOOKUP($E211, V医療従事者等!$A:$J, $I$4, FALSE), 0)</f>
        <v>0</v>
      </c>
      <c r="J211" s="91">
        <f>IFERROR(VLOOKUP($E211, V医療従事者等!$A:$J, $J$4, FALSE), 0)</f>
        <v>0</v>
      </c>
      <c r="K211" s="92">
        <f>IFERROR(VLOOKUP($E211, V一般接種!$A:$G, K$4, FALSE), 0)</f>
        <v>626534</v>
      </c>
      <c r="L211" s="92">
        <f>IFERROR(VLOOKUP($E211, V一般接種!$A:$G, L$4, FALSE), 0)</f>
        <v>47369</v>
      </c>
      <c r="M211" s="92">
        <f>IFERROR(VLOOKUP($E211, V一般接種!$A:$G, M$4, FALSE), 0)</f>
        <v>0</v>
      </c>
      <c r="N211" s="93">
        <f>IFERROR(VLOOKUP($E211, V一般接種!$A:$G, N$4, FALSE), 0)</f>
        <v>447729</v>
      </c>
      <c r="O211" s="92">
        <f>SUMIF(V職域接種!$C:$C, 'Conv-vaccine'!$E211, V職域接種!F:F)</f>
        <v>0</v>
      </c>
      <c r="P211" s="92">
        <f>SUMIF(V職域接種!$C:$C, 'Conv-vaccine'!$E211, V職域接種!G:G)</f>
        <v>0</v>
      </c>
      <c r="Q211" s="92">
        <f>_xlfn.MAXIFS(V重複!F:F, V重複!$C:$C, 'Conv-vaccine'!$E211)</f>
        <v>0</v>
      </c>
      <c r="R211" s="92">
        <f>_xlfn.MAXIFS(V重複!G:G, V重複!$C:$C, 'Conv-vaccine'!$E211)</f>
        <v>0</v>
      </c>
      <c r="S211" s="107">
        <f>SUMIF('V3回目-接種日別'!$A:$A, 'Conv-vaccine'!$E211, 'V3回目-接種日別'!C:C)</f>
        <v>0</v>
      </c>
    </row>
    <row r="212" spans="1:19" ht="17.7">
      <c r="A212" s="49">
        <v>44366</v>
      </c>
      <c r="B212" s="110">
        <f>IF(COUNTIF($A$7:$A212, $A212)&gt;1, 0, IF($E212="","",G212+H212+K212+L212+O212-Q212))</f>
        <v>0</v>
      </c>
      <c r="C212" s="110">
        <f>IF(COUNTIF($A$7:$A212, $A212)&gt;1, 0, IF($E212="", "", I212+J212+M212+N212+P212-R212))</f>
        <v>0</v>
      </c>
      <c r="D212" s="110">
        <f>IF(COUNTIF($A$7:$A212, $A212)&gt;1, 0, S212)</f>
        <v>0</v>
      </c>
      <c r="E212" s="111">
        <v>44366</v>
      </c>
      <c r="F212" s="91" t="str">
        <f>IFERROR(VLOOKUP($E212, V医療従事者等!$A:$J, $F$4, FALSE), TEXT(E212, "aaa"))</f>
        <v>土</v>
      </c>
      <c r="G212" s="91">
        <f>IFERROR(VLOOKUP($E212, V医療従事者等!$A:$J, $G$4, FALSE), 0)</f>
        <v>0</v>
      </c>
      <c r="H212" s="91">
        <f>IFERROR(VLOOKUP($E212, V医療従事者等!$A:$J, $H$4, FALSE), 0)</f>
        <v>0</v>
      </c>
      <c r="I212" s="91">
        <f>IFERROR(VLOOKUP($E212, V医療従事者等!$A:$J, $I$4, FALSE), 0)</f>
        <v>0</v>
      </c>
      <c r="J212" s="91">
        <f>IFERROR(VLOOKUP($E212, V医療従事者等!$A:$J, $J$4, FALSE), 0)</f>
        <v>0</v>
      </c>
      <c r="K212" s="92">
        <f>IFERROR(VLOOKUP($E212, V一般接種!$A:$G, K$4, FALSE), 0)</f>
        <v>626534</v>
      </c>
      <c r="L212" s="92">
        <f>IFERROR(VLOOKUP($E212, V一般接種!$A:$G, L$4, FALSE), 0)</f>
        <v>47369</v>
      </c>
      <c r="M212" s="92">
        <f>IFERROR(VLOOKUP($E212, V一般接種!$A:$G, M$4, FALSE), 0)</f>
        <v>0</v>
      </c>
      <c r="N212" s="93">
        <f>IFERROR(VLOOKUP($E212, V一般接種!$A:$G, N$4, FALSE), 0)</f>
        <v>447729</v>
      </c>
      <c r="O212" s="92">
        <f>SUMIF(V職域接種!$C:$C, 'Conv-vaccine'!$E212, V職域接種!F:F)</f>
        <v>0</v>
      </c>
      <c r="P212" s="92">
        <f>SUMIF(V職域接種!$C:$C, 'Conv-vaccine'!$E212, V職域接種!G:G)</f>
        <v>0</v>
      </c>
      <c r="Q212" s="92">
        <f>_xlfn.MAXIFS(V重複!F:F, V重複!$C:$C, 'Conv-vaccine'!$E212)</f>
        <v>0</v>
      </c>
      <c r="R212" s="92">
        <f>_xlfn.MAXIFS(V重複!G:G, V重複!$C:$C, 'Conv-vaccine'!$E212)</f>
        <v>0</v>
      </c>
      <c r="S212" s="107">
        <f>SUMIF('V3回目-接種日別'!$A:$A, 'Conv-vaccine'!$E212, 'V3回目-接種日別'!C:C)</f>
        <v>0</v>
      </c>
    </row>
    <row r="213" spans="1:19" ht="17.7">
      <c r="A213" s="49">
        <v>44366</v>
      </c>
      <c r="B213" s="110">
        <f>IF(COUNTIF($A$7:$A213, $A213)&gt;1, 0, IF($E213="","",G213+H213+K213+L213+O213-Q213))</f>
        <v>0</v>
      </c>
      <c r="C213" s="110">
        <f>IF(COUNTIF($A$7:$A213, $A213)&gt;1, 0, IF($E213="", "", I213+J213+M213+N213+P213-R213))</f>
        <v>0</v>
      </c>
      <c r="D213" s="110">
        <f>IF(COUNTIF($A$7:$A213, $A213)&gt;1, 0, S213)</f>
        <v>0</v>
      </c>
      <c r="E213" s="111">
        <v>44366</v>
      </c>
      <c r="F213" s="91" t="str">
        <f>IFERROR(VLOOKUP($E213, V医療従事者等!$A:$J, $F$4, FALSE), TEXT(E213, "aaa"))</f>
        <v>土</v>
      </c>
      <c r="G213" s="91">
        <f>IFERROR(VLOOKUP($E213, V医療従事者等!$A:$J, $G$4, FALSE), 0)</f>
        <v>0</v>
      </c>
      <c r="H213" s="91">
        <f>IFERROR(VLOOKUP($E213, V医療従事者等!$A:$J, $H$4, FALSE), 0)</f>
        <v>0</v>
      </c>
      <c r="I213" s="91">
        <f>IFERROR(VLOOKUP($E213, V医療従事者等!$A:$J, $I$4, FALSE), 0)</f>
        <v>0</v>
      </c>
      <c r="J213" s="91">
        <f>IFERROR(VLOOKUP($E213, V医療従事者等!$A:$J, $J$4, FALSE), 0)</f>
        <v>0</v>
      </c>
      <c r="K213" s="92">
        <f>IFERROR(VLOOKUP($E213, V一般接種!$A:$G, K$4, FALSE), 0)</f>
        <v>626534</v>
      </c>
      <c r="L213" s="92">
        <f>IFERROR(VLOOKUP($E213, V一般接種!$A:$G, L$4, FALSE), 0)</f>
        <v>47369</v>
      </c>
      <c r="M213" s="92">
        <f>IFERROR(VLOOKUP($E213, V一般接種!$A:$G, M$4, FALSE), 0)</f>
        <v>0</v>
      </c>
      <c r="N213" s="93">
        <f>IFERROR(VLOOKUP($E213, V一般接種!$A:$G, N$4, FALSE), 0)</f>
        <v>447729</v>
      </c>
      <c r="O213" s="92">
        <f>SUMIF(V職域接種!$C:$C, 'Conv-vaccine'!$E213, V職域接種!F:F)</f>
        <v>0</v>
      </c>
      <c r="P213" s="92">
        <f>SUMIF(V職域接種!$C:$C, 'Conv-vaccine'!$E213, V職域接種!G:G)</f>
        <v>0</v>
      </c>
      <c r="Q213" s="92">
        <f>_xlfn.MAXIFS(V重複!F:F, V重複!$C:$C, 'Conv-vaccine'!$E213)</f>
        <v>0</v>
      </c>
      <c r="R213" s="92">
        <f>_xlfn.MAXIFS(V重複!G:G, V重複!$C:$C, 'Conv-vaccine'!$E213)</f>
        <v>0</v>
      </c>
      <c r="S213" s="107">
        <f>SUMIF('V3回目-接種日別'!$A:$A, 'Conv-vaccine'!$E213, 'V3回目-接種日別'!C:C)</f>
        <v>0</v>
      </c>
    </row>
    <row r="214" spans="1:19" ht="17.7">
      <c r="A214" s="49">
        <v>44367</v>
      </c>
      <c r="B214" s="110">
        <f>IF(COUNTIF($A$7:$A214, $A214)&gt;1, 0, IF($E214="","",G214+H214+K214+L214+O214-Q214))</f>
        <v>673676</v>
      </c>
      <c r="C214" s="110">
        <f>IF(COUNTIF($A$7:$A214, $A214)&gt;1, 0, IF($E214="", "", I214+J214+M214+N214+P214-R214))</f>
        <v>441353</v>
      </c>
      <c r="D214" s="110">
        <f>IF(COUNTIF($A$7:$A214, $A214)&gt;1, 0, S214)</f>
        <v>0</v>
      </c>
      <c r="E214" s="111">
        <v>44367</v>
      </c>
      <c r="F214" s="91" t="str">
        <f>IFERROR(VLOOKUP($E214, V医療従事者等!$A:$J, $F$4, FALSE), TEXT(E214, "aaa"))</f>
        <v>日</v>
      </c>
      <c r="G214" s="91">
        <f>IFERROR(VLOOKUP($E214, V医療従事者等!$A:$J, $G$4, FALSE), 0)</f>
        <v>0</v>
      </c>
      <c r="H214" s="91">
        <f>IFERROR(VLOOKUP($E214, V医療従事者等!$A:$J, $H$4, FALSE), 0)</f>
        <v>0</v>
      </c>
      <c r="I214" s="91">
        <f>IFERROR(VLOOKUP($E214, V医療従事者等!$A:$J, $I$4, FALSE), 0)</f>
        <v>0</v>
      </c>
      <c r="J214" s="91">
        <f>IFERROR(VLOOKUP($E214, V医療従事者等!$A:$J, $J$4, FALSE), 0)</f>
        <v>0</v>
      </c>
      <c r="K214" s="92">
        <f>IFERROR(VLOOKUP($E214, V一般接種!$A:$G, K$4, FALSE), 0)</f>
        <v>623363</v>
      </c>
      <c r="L214" s="92">
        <f>IFERROR(VLOOKUP($E214, V一般接種!$A:$G, L$4, FALSE), 0)</f>
        <v>50313</v>
      </c>
      <c r="M214" s="92">
        <f>IFERROR(VLOOKUP($E214, V一般接種!$A:$G, M$4, FALSE), 0)</f>
        <v>0</v>
      </c>
      <c r="N214" s="93">
        <f>IFERROR(VLOOKUP($E214, V一般接種!$A:$G, N$4, FALSE), 0)</f>
        <v>441353</v>
      </c>
      <c r="O214" s="92">
        <f>SUMIF(V職域接種!$C:$C, 'Conv-vaccine'!$E214, V職域接種!F:F)</f>
        <v>0</v>
      </c>
      <c r="P214" s="92">
        <f>SUMIF(V職域接種!$C:$C, 'Conv-vaccine'!$E214, V職域接種!G:G)</f>
        <v>0</v>
      </c>
      <c r="Q214" s="92">
        <f>_xlfn.MAXIFS(V重複!F:F, V重複!$C:$C, 'Conv-vaccine'!$E214)</f>
        <v>0</v>
      </c>
      <c r="R214" s="92">
        <f>_xlfn.MAXIFS(V重複!G:G, V重複!$C:$C, 'Conv-vaccine'!$E214)</f>
        <v>0</v>
      </c>
      <c r="S214" s="107">
        <f>SUMIF('V3回目-接種日別'!$A:$A, 'Conv-vaccine'!$E214, 'V3回目-接種日別'!C:C)</f>
        <v>0</v>
      </c>
    </row>
    <row r="215" spans="1:19" ht="17.7">
      <c r="A215" s="49">
        <v>44367</v>
      </c>
      <c r="B215" s="110">
        <f>IF(COUNTIF($A$7:$A215, $A215)&gt;1, 0, IF($E215="","",G215+H215+K215+L215+O215-Q215))</f>
        <v>0</v>
      </c>
      <c r="C215" s="110">
        <f>IF(COUNTIF($A$7:$A215, $A215)&gt;1, 0, IF($E215="", "", I215+J215+M215+N215+P215-R215))</f>
        <v>0</v>
      </c>
      <c r="D215" s="110">
        <f>IF(COUNTIF($A$7:$A215, $A215)&gt;1, 0, S215)</f>
        <v>0</v>
      </c>
      <c r="E215" s="111">
        <v>44367</v>
      </c>
      <c r="F215" s="91" t="str">
        <f>IFERROR(VLOOKUP($E215, V医療従事者等!$A:$J, $F$4, FALSE), TEXT(E215, "aaa"))</f>
        <v>日</v>
      </c>
      <c r="G215" s="91">
        <f>IFERROR(VLOOKUP($E215, V医療従事者等!$A:$J, $G$4, FALSE), 0)</f>
        <v>0</v>
      </c>
      <c r="H215" s="91">
        <f>IFERROR(VLOOKUP($E215, V医療従事者等!$A:$J, $H$4, FALSE), 0)</f>
        <v>0</v>
      </c>
      <c r="I215" s="91">
        <f>IFERROR(VLOOKUP($E215, V医療従事者等!$A:$J, $I$4, FALSE), 0)</f>
        <v>0</v>
      </c>
      <c r="J215" s="91">
        <f>IFERROR(VLOOKUP($E215, V医療従事者等!$A:$J, $J$4, FALSE), 0)</f>
        <v>0</v>
      </c>
      <c r="K215" s="92">
        <f>IFERROR(VLOOKUP($E215, V一般接種!$A:$G, K$4, FALSE), 0)</f>
        <v>623363</v>
      </c>
      <c r="L215" s="92">
        <f>IFERROR(VLOOKUP($E215, V一般接種!$A:$G, L$4, FALSE), 0)</f>
        <v>50313</v>
      </c>
      <c r="M215" s="92">
        <f>IFERROR(VLOOKUP($E215, V一般接種!$A:$G, M$4, FALSE), 0)</f>
        <v>0</v>
      </c>
      <c r="N215" s="93">
        <f>IFERROR(VLOOKUP($E215, V一般接種!$A:$G, N$4, FALSE), 0)</f>
        <v>441353</v>
      </c>
      <c r="O215" s="92">
        <f>SUMIF(V職域接種!$C:$C, 'Conv-vaccine'!$E215, V職域接種!F:F)</f>
        <v>0</v>
      </c>
      <c r="P215" s="92">
        <f>SUMIF(V職域接種!$C:$C, 'Conv-vaccine'!$E215, V職域接種!G:G)</f>
        <v>0</v>
      </c>
      <c r="Q215" s="92">
        <f>_xlfn.MAXIFS(V重複!F:F, V重複!$C:$C, 'Conv-vaccine'!$E215)</f>
        <v>0</v>
      </c>
      <c r="R215" s="92">
        <f>_xlfn.MAXIFS(V重複!G:G, V重複!$C:$C, 'Conv-vaccine'!$E215)</f>
        <v>0</v>
      </c>
      <c r="S215" s="107">
        <f>SUMIF('V3回目-接種日別'!$A:$A, 'Conv-vaccine'!$E215, 'V3回目-接種日別'!C:C)</f>
        <v>0</v>
      </c>
    </row>
    <row r="216" spans="1:19" ht="17.7">
      <c r="A216" s="49">
        <v>44367</v>
      </c>
      <c r="B216" s="110">
        <f>IF(COUNTIF($A$7:$A216, $A216)&gt;1, 0, IF($E216="","",G216+H216+K216+L216+O216-Q216))</f>
        <v>0</v>
      </c>
      <c r="C216" s="110">
        <f>IF(COUNTIF($A$7:$A216, $A216)&gt;1, 0, IF($E216="", "", I216+J216+M216+N216+P216-R216))</f>
        <v>0</v>
      </c>
      <c r="D216" s="110">
        <f>IF(COUNTIF($A$7:$A216, $A216)&gt;1, 0, S216)</f>
        <v>0</v>
      </c>
      <c r="E216" s="111">
        <v>44367</v>
      </c>
      <c r="F216" s="91" t="str">
        <f>IFERROR(VLOOKUP($E216, V医療従事者等!$A:$J, $F$4, FALSE), TEXT(E216, "aaa"))</f>
        <v>日</v>
      </c>
      <c r="G216" s="91">
        <f>IFERROR(VLOOKUP($E216, V医療従事者等!$A:$J, $G$4, FALSE), 0)</f>
        <v>0</v>
      </c>
      <c r="H216" s="91">
        <f>IFERROR(VLOOKUP($E216, V医療従事者等!$A:$J, $H$4, FALSE), 0)</f>
        <v>0</v>
      </c>
      <c r="I216" s="91">
        <f>IFERROR(VLOOKUP($E216, V医療従事者等!$A:$J, $I$4, FALSE), 0)</f>
        <v>0</v>
      </c>
      <c r="J216" s="91">
        <f>IFERROR(VLOOKUP($E216, V医療従事者等!$A:$J, $J$4, FALSE), 0)</f>
        <v>0</v>
      </c>
      <c r="K216" s="92">
        <f>IFERROR(VLOOKUP($E216, V一般接種!$A:$G, K$4, FALSE), 0)</f>
        <v>623363</v>
      </c>
      <c r="L216" s="92">
        <f>IFERROR(VLOOKUP($E216, V一般接種!$A:$G, L$4, FALSE), 0)</f>
        <v>50313</v>
      </c>
      <c r="M216" s="92">
        <f>IFERROR(VLOOKUP($E216, V一般接種!$A:$G, M$4, FALSE), 0)</f>
        <v>0</v>
      </c>
      <c r="N216" s="93">
        <f>IFERROR(VLOOKUP($E216, V一般接種!$A:$G, N$4, FALSE), 0)</f>
        <v>441353</v>
      </c>
      <c r="O216" s="92">
        <f>SUMIF(V職域接種!$C:$C, 'Conv-vaccine'!$E216, V職域接種!F:F)</f>
        <v>0</v>
      </c>
      <c r="P216" s="92">
        <f>SUMIF(V職域接種!$C:$C, 'Conv-vaccine'!$E216, V職域接種!G:G)</f>
        <v>0</v>
      </c>
      <c r="Q216" s="92">
        <f>_xlfn.MAXIFS(V重複!F:F, V重複!$C:$C, 'Conv-vaccine'!$E216)</f>
        <v>0</v>
      </c>
      <c r="R216" s="92">
        <f>_xlfn.MAXIFS(V重複!G:G, V重複!$C:$C, 'Conv-vaccine'!$E216)</f>
        <v>0</v>
      </c>
      <c r="S216" s="107">
        <f>SUMIF('V3回目-接種日別'!$A:$A, 'Conv-vaccine'!$E216, 'V3回目-接種日別'!C:C)</f>
        <v>0</v>
      </c>
    </row>
    <row r="217" spans="1:19" ht="17.7">
      <c r="A217" s="49">
        <v>44368</v>
      </c>
      <c r="B217" s="110">
        <f>IF(COUNTIF($A$7:$A217, $A217)&gt;1, 0, IF($E217="","",G217+H217+K217+L217+O217-Q217))</f>
        <v>779449</v>
      </c>
      <c r="C217" s="110">
        <f>IF(COUNTIF($A$7:$A217, $A217)&gt;1, 0, IF($E217="", "", I217+J217+M217+N217+P217-R217))</f>
        <v>630224</v>
      </c>
      <c r="D217" s="110">
        <f>IF(COUNTIF($A$7:$A217, $A217)&gt;1, 0, S217)</f>
        <v>0</v>
      </c>
      <c r="E217" s="111">
        <v>44368</v>
      </c>
      <c r="F217" s="91" t="str">
        <f>IFERROR(VLOOKUP($E217, V医療従事者等!$A:$J, $F$4, FALSE), TEXT(E217, "aaa"))</f>
        <v>(月)</v>
      </c>
      <c r="G217" s="91">
        <f>IFERROR(VLOOKUP($E217, V医療従事者等!$A:$J, $G$4, FALSE), 0)</f>
        <v>67154</v>
      </c>
      <c r="H217" s="91">
        <f>IFERROR(VLOOKUP($E217, V医療従事者等!$A:$J, $H$4, FALSE), 0)</f>
        <v>7843</v>
      </c>
      <c r="I217" s="91">
        <f>IFERROR(VLOOKUP($E217, V医療従事者等!$A:$J, $I$4, FALSE), 0)</f>
        <v>123679</v>
      </c>
      <c r="J217" s="91">
        <f>IFERROR(VLOOKUP($E217, V医療従事者等!$A:$J, $J$4, FALSE), 0)</f>
        <v>104</v>
      </c>
      <c r="K217" s="92">
        <f>IFERROR(VLOOKUP($E217, V一般接種!$A:$G, K$4, FALSE), 0)</f>
        <v>607116</v>
      </c>
      <c r="L217" s="92">
        <f>IFERROR(VLOOKUP($E217, V一般接種!$A:$G, L$4, FALSE), 0)</f>
        <v>97336</v>
      </c>
      <c r="M217" s="92">
        <f>IFERROR(VLOOKUP($E217, V一般接種!$A:$G, M$4, FALSE), 0)</f>
        <v>0</v>
      </c>
      <c r="N217" s="93">
        <f>IFERROR(VLOOKUP($E217, V一般接種!$A:$G, N$4, FALSE), 0)</f>
        <v>506441</v>
      </c>
      <c r="O217" s="92">
        <f>SUMIF(V職域接種!$C:$C, 'Conv-vaccine'!$E217, V職域接種!F:F)</f>
        <v>0</v>
      </c>
      <c r="P217" s="92">
        <f>SUMIF(V職域接種!$C:$C, 'Conv-vaccine'!$E217, V職域接種!G:G)</f>
        <v>0</v>
      </c>
      <c r="Q217" s="92">
        <f>_xlfn.MAXIFS(V重複!F:F, V重複!$C:$C, 'Conv-vaccine'!$E217)</f>
        <v>0</v>
      </c>
      <c r="R217" s="92">
        <f>_xlfn.MAXIFS(V重複!G:G, V重複!$C:$C, 'Conv-vaccine'!$E217)</f>
        <v>0</v>
      </c>
      <c r="S217" s="107">
        <f>SUMIF('V3回目-接種日別'!$A:$A, 'Conv-vaccine'!$E217, 'V3回目-接種日別'!C:C)</f>
        <v>0</v>
      </c>
    </row>
    <row r="218" spans="1:19" ht="17.7">
      <c r="A218" s="49">
        <v>44368</v>
      </c>
      <c r="B218" s="110">
        <f>IF(COUNTIF($A$7:$A218, $A218)&gt;1, 0, IF($E218="","",G218+H218+K218+L218+O218-Q218))</f>
        <v>0</v>
      </c>
      <c r="C218" s="110">
        <f>IF(COUNTIF($A$7:$A218, $A218)&gt;1, 0, IF($E218="", "", I218+J218+M218+N218+P218-R218))</f>
        <v>0</v>
      </c>
      <c r="D218" s="110">
        <f>IF(COUNTIF($A$7:$A218, $A218)&gt;1, 0, S218)</f>
        <v>0</v>
      </c>
      <c r="E218" s="111">
        <v>44368</v>
      </c>
      <c r="F218" s="91" t="str">
        <f>IFERROR(VLOOKUP($E218, V医療従事者等!$A:$J, $F$4, FALSE), TEXT(E218, "aaa"))</f>
        <v>(月)</v>
      </c>
      <c r="G218" s="91">
        <f>IFERROR(VLOOKUP($E218, V医療従事者等!$A:$J, $G$4, FALSE), 0)</f>
        <v>67154</v>
      </c>
      <c r="H218" s="91">
        <f>IFERROR(VLOOKUP($E218, V医療従事者等!$A:$J, $H$4, FALSE), 0)</f>
        <v>7843</v>
      </c>
      <c r="I218" s="91">
        <f>IFERROR(VLOOKUP($E218, V医療従事者等!$A:$J, $I$4, FALSE), 0)</f>
        <v>123679</v>
      </c>
      <c r="J218" s="91">
        <f>IFERROR(VLOOKUP($E218, V医療従事者等!$A:$J, $J$4, FALSE), 0)</f>
        <v>104</v>
      </c>
      <c r="K218" s="92">
        <f>IFERROR(VLOOKUP($E218, V一般接種!$A:$G, K$4, FALSE), 0)</f>
        <v>607116</v>
      </c>
      <c r="L218" s="92">
        <f>IFERROR(VLOOKUP($E218, V一般接種!$A:$G, L$4, FALSE), 0)</f>
        <v>97336</v>
      </c>
      <c r="M218" s="92">
        <f>IFERROR(VLOOKUP($E218, V一般接種!$A:$G, M$4, FALSE), 0)</f>
        <v>0</v>
      </c>
      <c r="N218" s="93">
        <f>IFERROR(VLOOKUP($E218, V一般接種!$A:$G, N$4, FALSE), 0)</f>
        <v>506441</v>
      </c>
      <c r="O218" s="92">
        <f>SUMIF(V職域接種!$C:$C, 'Conv-vaccine'!$E218, V職域接種!F:F)</f>
        <v>0</v>
      </c>
      <c r="P218" s="92">
        <f>SUMIF(V職域接種!$C:$C, 'Conv-vaccine'!$E218, V職域接種!G:G)</f>
        <v>0</v>
      </c>
      <c r="Q218" s="92">
        <f>_xlfn.MAXIFS(V重複!F:F, V重複!$C:$C, 'Conv-vaccine'!$E218)</f>
        <v>0</v>
      </c>
      <c r="R218" s="92">
        <f>_xlfn.MAXIFS(V重複!G:G, V重複!$C:$C, 'Conv-vaccine'!$E218)</f>
        <v>0</v>
      </c>
      <c r="S218" s="107">
        <f>SUMIF('V3回目-接種日別'!$A:$A, 'Conv-vaccine'!$E218, 'V3回目-接種日別'!C:C)</f>
        <v>0</v>
      </c>
    </row>
    <row r="219" spans="1:19" ht="17.7">
      <c r="A219" s="49">
        <v>44368</v>
      </c>
      <c r="B219" s="110">
        <f>IF(COUNTIF($A$7:$A219, $A219)&gt;1, 0, IF($E219="","",G219+H219+K219+L219+O219-Q219))</f>
        <v>0</v>
      </c>
      <c r="C219" s="110">
        <f>IF(COUNTIF($A$7:$A219, $A219)&gt;1, 0, IF($E219="", "", I219+J219+M219+N219+P219-R219))</f>
        <v>0</v>
      </c>
      <c r="D219" s="110">
        <f>IF(COUNTIF($A$7:$A219, $A219)&gt;1, 0, S219)</f>
        <v>0</v>
      </c>
      <c r="E219" s="111">
        <v>44368</v>
      </c>
      <c r="F219" s="91" t="str">
        <f>IFERROR(VLOOKUP($E219, V医療従事者等!$A:$J, $F$4, FALSE), TEXT(E219, "aaa"))</f>
        <v>(月)</v>
      </c>
      <c r="G219" s="91">
        <f>IFERROR(VLOOKUP($E219, V医療従事者等!$A:$J, $G$4, FALSE), 0)</f>
        <v>67154</v>
      </c>
      <c r="H219" s="91">
        <f>IFERROR(VLOOKUP($E219, V医療従事者等!$A:$J, $H$4, FALSE), 0)</f>
        <v>7843</v>
      </c>
      <c r="I219" s="91">
        <f>IFERROR(VLOOKUP($E219, V医療従事者等!$A:$J, $I$4, FALSE), 0)</f>
        <v>123679</v>
      </c>
      <c r="J219" s="91">
        <f>IFERROR(VLOOKUP($E219, V医療従事者等!$A:$J, $J$4, FALSE), 0)</f>
        <v>104</v>
      </c>
      <c r="K219" s="92">
        <f>IFERROR(VLOOKUP($E219, V一般接種!$A:$G, K$4, FALSE), 0)</f>
        <v>607116</v>
      </c>
      <c r="L219" s="92">
        <f>IFERROR(VLOOKUP($E219, V一般接種!$A:$G, L$4, FALSE), 0)</f>
        <v>97336</v>
      </c>
      <c r="M219" s="92">
        <f>IFERROR(VLOOKUP($E219, V一般接種!$A:$G, M$4, FALSE), 0)</f>
        <v>0</v>
      </c>
      <c r="N219" s="93">
        <f>IFERROR(VLOOKUP($E219, V一般接種!$A:$G, N$4, FALSE), 0)</f>
        <v>506441</v>
      </c>
      <c r="O219" s="92">
        <f>SUMIF(V職域接種!$C:$C, 'Conv-vaccine'!$E219, V職域接種!F:F)</f>
        <v>0</v>
      </c>
      <c r="P219" s="92">
        <f>SUMIF(V職域接種!$C:$C, 'Conv-vaccine'!$E219, V職域接種!G:G)</f>
        <v>0</v>
      </c>
      <c r="Q219" s="92">
        <f>_xlfn.MAXIFS(V重複!F:F, V重複!$C:$C, 'Conv-vaccine'!$E219)</f>
        <v>0</v>
      </c>
      <c r="R219" s="92">
        <f>_xlfn.MAXIFS(V重複!G:G, V重複!$C:$C, 'Conv-vaccine'!$E219)</f>
        <v>0</v>
      </c>
      <c r="S219" s="107">
        <f>SUMIF('V3回目-接種日別'!$A:$A, 'Conv-vaccine'!$E219, 'V3回目-接種日別'!C:C)</f>
        <v>0</v>
      </c>
    </row>
    <row r="220" spans="1:19" ht="17.7">
      <c r="A220" s="49">
        <v>44369</v>
      </c>
      <c r="B220" s="110">
        <f>IF(COUNTIF($A$7:$A220, $A220)&gt;1, 0, IF($E220="","",G220+H220+K220+L220+O220-Q220))</f>
        <v>786366</v>
      </c>
      <c r="C220" s="110">
        <f>IF(COUNTIF($A$7:$A220, $A220)&gt;1, 0, IF($E220="", "", I220+J220+M220+N220+P220-R220))</f>
        <v>664257</v>
      </c>
      <c r="D220" s="110">
        <f>IF(COUNTIF($A$7:$A220, $A220)&gt;1, 0, S220)</f>
        <v>0</v>
      </c>
      <c r="E220" s="111">
        <v>44369</v>
      </c>
      <c r="F220" s="91" t="str">
        <f>IFERROR(VLOOKUP($E220, V医療従事者等!$A:$J, $F$4, FALSE), TEXT(E220, "aaa"))</f>
        <v>(火)</v>
      </c>
      <c r="G220" s="91">
        <f>IFERROR(VLOOKUP($E220, V医療従事者等!$A:$J, $G$4, FALSE), 0)</f>
        <v>44473</v>
      </c>
      <c r="H220" s="91">
        <f>IFERROR(VLOOKUP($E220, V医療従事者等!$A:$J, $H$4, FALSE), 0)</f>
        <v>1946</v>
      </c>
      <c r="I220" s="91">
        <f>IFERROR(VLOOKUP($E220, V医療従事者等!$A:$J, $I$4, FALSE), 0)</f>
        <v>47609</v>
      </c>
      <c r="J220" s="91">
        <f>IFERROR(VLOOKUP($E220, V医療従事者等!$A:$J, $J$4, FALSE), 0)</f>
        <v>107</v>
      </c>
      <c r="K220" s="92">
        <f>IFERROR(VLOOKUP($E220, V一般接種!$A:$G, K$4, FALSE), 0)</f>
        <v>630133</v>
      </c>
      <c r="L220" s="92">
        <f>IFERROR(VLOOKUP($E220, V一般接種!$A:$G, L$4, FALSE), 0)</f>
        <v>109814</v>
      </c>
      <c r="M220" s="92">
        <f>IFERROR(VLOOKUP($E220, V一般接種!$A:$G, M$4, FALSE), 0)</f>
        <v>0</v>
      </c>
      <c r="N220" s="93">
        <f>IFERROR(VLOOKUP($E220, V一般接種!$A:$G, N$4, FALSE), 0)</f>
        <v>616541</v>
      </c>
      <c r="O220" s="92">
        <f>SUMIF(V職域接種!$C:$C, 'Conv-vaccine'!$E220, V職域接種!F:F)</f>
        <v>0</v>
      </c>
      <c r="P220" s="92">
        <f>SUMIF(V職域接種!$C:$C, 'Conv-vaccine'!$E220, V職域接種!G:G)</f>
        <v>0</v>
      </c>
      <c r="Q220" s="92">
        <f>_xlfn.MAXIFS(V重複!F:F, V重複!$C:$C, 'Conv-vaccine'!$E220)</f>
        <v>0</v>
      </c>
      <c r="R220" s="92">
        <f>_xlfn.MAXIFS(V重複!G:G, V重複!$C:$C, 'Conv-vaccine'!$E220)</f>
        <v>0</v>
      </c>
      <c r="S220" s="107">
        <f>SUMIF('V3回目-接種日別'!$A:$A, 'Conv-vaccine'!$E220, 'V3回目-接種日別'!C:C)</f>
        <v>0</v>
      </c>
    </row>
    <row r="221" spans="1:19" ht="17.7">
      <c r="A221" s="49">
        <v>44369</v>
      </c>
      <c r="B221" s="110">
        <f>IF(COUNTIF($A$7:$A221, $A221)&gt;1, 0, IF($E221="","",G221+H221+K221+L221+O221-Q221))</f>
        <v>0</v>
      </c>
      <c r="C221" s="110">
        <f>IF(COUNTIF($A$7:$A221, $A221)&gt;1, 0, IF($E221="", "", I221+J221+M221+N221+P221-R221))</f>
        <v>0</v>
      </c>
      <c r="D221" s="110">
        <f>IF(COUNTIF($A$7:$A221, $A221)&gt;1, 0, S221)</f>
        <v>0</v>
      </c>
      <c r="E221" s="111">
        <v>44369</v>
      </c>
      <c r="F221" s="91" t="str">
        <f>IFERROR(VLOOKUP($E221, V医療従事者等!$A:$J, $F$4, FALSE), TEXT(E221, "aaa"))</f>
        <v>(火)</v>
      </c>
      <c r="G221" s="91">
        <f>IFERROR(VLOOKUP($E221, V医療従事者等!$A:$J, $G$4, FALSE), 0)</f>
        <v>44473</v>
      </c>
      <c r="H221" s="91">
        <f>IFERROR(VLOOKUP($E221, V医療従事者等!$A:$J, $H$4, FALSE), 0)</f>
        <v>1946</v>
      </c>
      <c r="I221" s="91">
        <f>IFERROR(VLOOKUP($E221, V医療従事者等!$A:$J, $I$4, FALSE), 0)</f>
        <v>47609</v>
      </c>
      <c r="J221" s="91">
        <f>IFERROR(VLOOKUP($E221, V医療従事者等!$A:$J, $J$4, FALSE), 0)</f>
        <v>107</v>
      </c>
      <c r="K221" s="92">
        <f>IFERROR(VLOOKUP($E221, V一般接種!$A:$G, K$4, FALSE), 0)</f>
        <v>630133</v>
      </c>
      <c r="L221" s="92">
        <f>IFERROR(VLOOKUP($E221, V一般接種!$A:$G, L$4, FALSE), 0)</f>
        <v>109814</v>
      </c>
      <c r="M221" s="92">
        <f>IFERROR(VLOOKUP($E221, V一般接種!$A:$G, M$4, FALSE), 0)</f>
        <v>0</v>
      </c>
      <c r="N221" s="93">
        <f>IFERROR(VLOOKUP($E221, V一般接種!$A:$G, N$4, FALSE), 0)</f>
        <v>616541</v>
      </c>
      <c r="O221" s="92">
        <f>SUMIF(V職域接種!$C:$C, 'Conv-vaccine'!$E221, V職域接種!F:F)</f>
        <v>0</v>
      </c>
      <c r="P221" s="92">
        <f>SUMIF(V職域接種!$C:$C, 'Conv-vaccine'!$E221, V職域接種!G:G)</f>
        <v>0</v>
      </c>
      <c r="Q221" s="92">
        <f>_xlfn.MAXIFS(V重複!F:F, V重複!$C:$C, 'Conv-vaccine'!$E221)</f>
        <v>0</v>
      </c>
      <c r="R221" s="92">
        <f>_xlfn.MAXIFS(V重複!G:G, V重複!$C:$C, 'Conv-vaccine'!$E221)</f>
        <v>0</v>
      </c>
      <c r="S221" s="107">
        <f>SUMIF('V3回目-接種日別'!$A:$A, 'Conv-vaccine'!$E221, 'V3回目-接種日別'!C:C)</f>
        <v>0</v>
      </c>
    </row>
    <row r="222" spans="1:19" ht="17.7">
      <c r="A222" s="49">
        <v>44369</v>
      </c>
      <c r="B222" s="110">
        <f>IF(COUNTIF($A$7:$A222, $A222)&gt;1, 0, IF($E222="","",G222+H222+K222+L222+O222-Q222))</f>
        <v>0</v>
      </c>
      <c r="C222" s="110">
        <f>IF(COUNTIF($A$7:$A222, $A222)&gt;1, 0, IF($E222="", "", I222+J222+M222+N222+P222-R222))</f>
        <v>0</v>
      </c>
      <c r="D222" s="110">
        <f>IF(COUNTIF($A$7:$A222, $A222)&gt;1, 0, S222)</f>
        <v>0</v>
      </c>
      <c r="E222" s="111">
        <v>44369</v>
      </c>
      <c r="F222" s="91" t="str">
        <f>IFERROR(VLOOKUP($E222, V医療従事者等!$A:$J, $F$4, FALSE), TEXT(E222, "aaa"))</f>
        <v>(火)</v>
      </c>
      <c r="G222" s="91">
        <f>IFERROR(VLOOKUP($E222, V医療従事者等!$A:$J, $G$4, FALSE), 0)</f>
        <v>44473</v>
      </c>
      <c r="H222" s="91">
        <f>IFERROR(VLOOKUP($E222, V医療従事者等!$A:$J, $H$4, FALSE), 0)</f>
        <v>1946</v>
      </c>
      <c r="I222" s="91">
        <f>IFERROR(VLOOKUP($E222, V医療従事者等!$A:$J, $I$4, FALSE), 0)</f>
        <v>47609</v>
      </c>
      <c r="J222" s="91">
        <f>IFERROR(VLOOKUP($E222, V医療従事者等!$A:$J, $J$4, FALSE), 0)</f>
        <v>107</v>
      </c>
      <c r="K222" s="92">
        <f>IFERROR(VLOOKUP($E222, V一般接種!$A:$G, K$4, FALSE), 0)</f>
        <v>630133</v>
      </c>
      <c r="L222" s="92">
        <f>IFERROR(VLOOKUP($E222, V一般接種!$A:$G, L$4, FALSE), 0)</f>
        <v>109814</v>
      </c>
      <c r="M222" s="92">
        <f>IFERROR(VLOOKUP($E222, V一般接種!$A:$G, M$4, FALSE), 0)</f>
        <v>0</v>
      </c>
      <c r="N222" s="93">
        <f>IFERROR(VLOOKUP($E222, V一般接種!$A:$G, N$4, FALSE), 0)</f>
        <v>616541</v>
      </c>
      <c r="O222" s="92">
        <f>SUMIF(V職域接種!$C:$C, 'Conv-vaccine'!$E222, V職域接種!F:F)</f>
        <v>0</v>
      </c>
      <c r="P222" s="92">
        <f>SUMIF(V職域接種!$C:$C, 'Conv-vaccine'!$E222, V職域接種!G:G)</f>
        <v>0</v>
      </c>
      <c r="Q222" s="92">
        <f>_xlfn.MAXIFS(V重複!F:F, V重複!$C:$C, 'Conv-vaccine'!$E222)</f>
        <v>0</v>
      </c>
      <c r="R222" s="92">
        <f>_xlfn.MAXIFS(V重複!G:G, V重複!$C:$C, 'Conv-vaccine'!$E222)</f>
        <v>0</v>
      </c>
      <c r="S222" s="107">
        <f>SUMIF('V3回目-接種日別'!$A:$A, 'Conv-vaccine'!$E222, 'V3回目-接種日別'!C:C)</f>
        <v>0</v>
      </c>
    </row>
    <row r="223" spans="1:19" ht="17.7">
      <c r="A223" s="49">
        <v>44370</v>
      </c>
      <c r="B223" s="110">
        <f>IF(COUNTIF($A$7:$A223, $A223)&gt;1, 0, IF($E223="","",G223+H223+K223+L223+O223-Q223))</f>
        <v>803434</v>
      </c>
      <c r="C223" s="110">
        <f>IF(COUNTIF($A$7:$A223, $A223)&gt;1, 0, IF($E223="", "", I223+J223+M223+N223+P223-R223))</f>
        <v>697851</v>
      </c>
      <c r="D223" s="110">
        <f>IF(COUNTIF($A$7:$A223, $A223)&gt;1, 0, S223)</f>
        <v>0</v>
      </c>
      <c r="E223" s="111">
        <v>44370</v>
      </c>
      <c r="F223" s="91" t="str">
        <f>IFERROR(VLOOKUP($E223, V医療従事者等!$A:$J, $F$4, FALSE), TEXT(E223, "aaa"))</f>
        <v>(水)</v>
      </c>
      <c r="G223" s="91">
        <f>IFERROR(VLOOKUP($E223, V医療従事者等!$A:$J, $G$4, FALSE), 0)</f>
        <v>46971</v>
      </c>
      <c r="H223" s="91">
        <f>IFERROR(VLOOKUP($E223, V医療従事者等!$A:$J, $H$4, FALSE), 0)</f>
        <v>4683</v>
      </c>
      <c r="I223" s="91">
        <f>IFERROR(VLOOKUP($E223, V医療従事者等!$A:$J, $I$4, FALSE), 0)</f>
        <v>59733</v>
      </c>
      <c r="J223" s="91">
        <f>IFERROR(VLOOKUP($E223, V医療従事者等!$A:$J, $J$4, FALSE), 0)</f>
        <v>99</v>
      </c>
      <c r="K223" s="92">
        <f>IFERROR(VLOOKUP($E223, V一般接種!$A:$G, K$4, FALSE), 0)</f>
        <v>634682</v>
      </c>
      <c r="L223" s="92">
        <f>IFERROR(VLOOKUP($E223, V一般接種!$A:$G, L$4, FALSE), 0)</f>
        <v>117098</v>
      </c>
      <c r="M223" s="92">
        <f>IFERROR(VLOOKUP($E223, V一般接種!$A:$G, M$4, FALSE), 0)</f>
        <v>0</v>
      </c>
      <c r="N223" s="93">
        <f>IFERROR(VLOOKUP($E223, V一般接種!$A:$G, N$4, FALSE), 0)</f>
        <v>638019</v>
      </c>
      <c r="O223" s="92">
        <f>SUMIF(V職域接種!$C:$C, 'Conv-vaccine'!$E223, V職域接種!F:F)</f>
        <v>0</v>
      </c>
      <c r="P223" s="92">
        <f>SUMIF(V職域接種!$C:$C, 'Conv-vaccine'!$E223, V職域接種!G:G)</f>
        <v>0</v>
      </c>
      <c r="Q223" s="92">
        <f>_xlfn.MAXIFS(V重複!F:F, V重複!$C:$C, 'Conv-vaccine'!$E223)</f>
        <v>0</v>
      </c>
      <c r="R223" s="92">
        <f>_xlfn.MAXIFS(V重複!G:G, V重複!$C:$C, 'Conv-vaccine'!$E223)</f>
        <v>0</v>
      </c>
      <c r="S223" s="107">
        <f>SUMIF('V3回目-接種日別'!$A:$A, 'Conv-vaccine'!$E223, 'V3回目-接種日別'!C:C)</f>
        <v>0</v>
      </c>
    </row>
    <row r="224" spans="1:19" ht="17.7">
      <c r="A224" s="49">
        <v>44370</v>
      </c>
      <c r="B224" s="110">
        <f>IF(COUNTIF($A$7:$A224, $A224)&gt;1, 0, IF($E224="","",G224+H224+K224+L224+O224-Q224))</f>
        <v>0</v>
      </c>
      <c r="C224" s="110">
        <f>IF(COUNTIF($A$7:$A224, $A224)&gt;1, 0, IF($E224="", "", I224+J224+M224+N224+P224-R224))</f>
        <v>0</v>
      </c>
      <c r="D224" s="110">
        <f>IF(COUNTIF($A$7:$A224, $A224)&gt;1, 0, S224)</f>
        <v>0</v>
      </c>
      <c r="E224" s="111">
        <v>44370</v>
      </c>
      <c r="F224" s="91" t="str">
        <f>IFERROR(VLOOKUP($E224, V医療従事者等!$A:$J, $F$4, FALSE), TEXT(E224, "aaa"))</f>
        <v>(水)</v>
      </c>
      <c r="G224" s="91">
        <f>IFERROR(VLOOKUP($E224, V医療従事者等!$A:$J, $G$4, FALSE), 0)</f>
        <v>46971</v>
      </c>
      <c r="H224" s="91">
        <f>IFERROR(VLOOKUP($E224, V医療従事者等!$A:$J, $H$4, FALSE), 0)</f>
        <v>4683</v>
      </c>
      <c r="I224" s="91">
        <f>IFERROR(VLOOKUP($E224, V医療従事者等!$A:$J, $I$4, FALSE), 0)</f>
        <v>59733</v>
      </c>
      <c r="J224" s="91">
        <f>IFERROR(VLOOKUP($E224, V医療従事者等!$A:$J, $J$4, FALSE), 0)</f>
        <v>99</v>
      </c>
      <c r="K224" s="92">
        <f>IFERROR(VLOOKUP($E224, V一般接種!$A:$G, K$4, FALSE), 0)</f>
        <v>634682</v>
      </c>
      <c r="L224" s="92">
        <f>IFERROR(VLOOKUP($E224, V一般接種!$A:$G, L$4, FALSE), 0)</f>
        <v>117098</v>
      </c>
      <c r="M224" s="92">
        <f>IFERROR(VLOOKUP($E224, V一般接種!$A:$G, M$4, FALSE), 0)</f>
        <v>0</v>
      </c>
      <c r="N224" s="93">
        <f>IFERROR(VLOOKUP($E224, V一般接種!$A:$G, N$4, FALSE), 0)</f>
        <v>638019</v>
      </c>
      <c r="O224" s="92">
        <f>SUMIF(V職域接種!$C:$C, 'Conv-vaccine'!$E224, V職域接種!F:F)</f>
        <v>0</v>
      </c>
      <c r="P224" s="92">
        <f>SUMIF(V職域接種!$C:$C, 'Conv-vaccine'!$E224, V職域接種!G:G)</f>
        <v>0</v>
      </c>
      <c r="Q224" s="92">
        <f>_xlfn.MAXIFS(V重複!F:F, V重複!$C:$C, 'Conv-vaccine'!$E224)</f>
        <v>0</v>
      </c>
      <c r="R224" s="92">
        <f>_xlfn.MAXIFS(V重複!G:G, V重複!$C:$C, 'Conv-vaccine'!$E224)</f>
        <v>0</v>
      </c>
      <c r="S224" s="107">
        <f>SUMIF('V3回目-接種日別'!$A:$A, 'Conv-vaccine'!$E224, 'V3回目-接種日別'!C:C)</f>
        <v>0</v>
      </c>
    </row>
    <row r="225" spans="1:19" ht="17.7">
      <c r="A225" s="49">
        <v>44370</v>
      </c>
      <c r="B225" s="110">
        <f>IF(COUNTIF($A$7:$A225, $A225)&gt;1, 0, IF($E225="","",G225+H225+K225+L225+O225-Q225))</f>
        <v>0</v>
      </c>
      <c r="C225" s="110">
        <f>IF(COUNTIF($A$7:$A225, $A225)&gt;1, 0, IF($E225="", "", I225+J225+M225+N225+P225-R225))</f>
        <v>0</v>
      </c>
      <c r="D225" s="110">
        <f>IF(COUNTIF($A$7:$A225, $A225)&gt;1, 0, S225)</f>
        <v>0</v>
      </c>
      <c r="E225" s="111">
        <v>44370</v>
      </c>
      <c r="F225" s="91" t="str">
        <f>IFERROR(VLOOKUP($E225, V医療従事者等!$A:$J, $F$4, FALSE), TEXT(E225, "aaa"))</f>
        <v>(水)</v>
      </c>
      <c r="G225" s="91">
        <f>IFERROR(VLOOKUP($E225, V医療従事者等!$A:$J, $G$4, FALSE), 0)</f>
        <v>46971</v>
      </c>
      <c r="H225" s="91">
        <f>IFERROR(VLOOKUP($E225, V医療従事者等!$A:$J, $H$4, FALSE), 0)</f>
        <v>4683</v>
      </c>
      <c r="I225" s="91">
        <f>IFERROR(VLOOKUP($E225, V医療従事者等!$A:$J, $I$4, FALSE), 0)</f>
        <v>59733</v>
      </c>
      <c r="J225" s="91">
        <f>IFERROR(VLOOKUP($E225, V医療従事者等!$A:$J, $J$4, FALSE), 0)</f>
        <v>99</v>
      </c>
      <c r="K225" s="92">
        <f>IFERROR(VLOOKUP($E225, V一般接種!$A:$G, K$4, FALSE), 0)</f>
        <v>634682</v>
      </c>
      <c r="L225" s="92">
        <f>IFERROR(VLOOKUP($E225, V一般接種!$A:$G, L$4, FALSE), 0)</f>
        <v>117098</v>
      </c>
      <c r="M225" s="92">
        <f>IFERROR(VLOOKUP($E225, V一般接種!$A:$G, M$4, FALSE), 0)</f>
        <v>0</v>
      </c>
      <c r="N225" s="93">
        <f>IFERROR(VLOOKUP($E225, V一般接種!$A:$G, N$4, FALSE), 0)</f>
        <v>638019</v>
      </c>
      <c r="O225" s="92">
        <f>SUMIF(V職域接種!$C:$C, 'Conv-vaccine'!$E225, V職域接種!F:F)</f>
        <v>0</v>
      </c>
      <c r="P225" s="92">
        <f>SUMIF(V職域接種!$C:$C, 'Conv-vaccine'!$E225, V職域接種!G:G)</f>
        <v>0</v>
      </c>
      <c r="Q225" s="92">
        <f>_xlfn.MAXIFS(V重複!F:F, V重複!$C:$C, 'Conv-vaccine'!$E225)</f>
        <v>0</v>
      </c>
      <c r="R225" s="92">
        <f>_xlfn.MAXIFS(V重複!G:G, V重複!$C:$C, 'Conv-vaccine'!$E225)</f>
        <v>0</v>
      </c>
      <c r="S225" s="107">
        <f>SUMIF('V3回目-接種日別'!$A:$A, 'Conv-vaccine'!$E225, 'V3回目-接種日別'!C:C)</f>
        <v>0</v>
      </c>
    </row>
    <row r="226" spans="1:19" ht="17.7">
      <c r="A226" s="49">
        <v>44371</v>
      </c>
      <c r="B226" s="110">
        <f>IF(COUNTIF($A$7:$A226, $A226)&gt;1, 0, IF($E226="","",G226+H226+K226+L226+O226-Q226))</f>
        <v>774949</v>
      </c>
      <c r="C226" s="110">
        <f>IF(COUNTIF($A$7:$A226, $A226)&gt;1, 0, IF($E226="", "", I226+J226+M226+N226+P226-R226))</f>
        <v>702893</v>
      </c>
      <c r="D226" s="110">
        <f>IF(COUNTIF($A$7:$A226, $A226)&gt;1, 0, S226)</f>
        <v>0</v>
      </c>
      <c r="E226" s="111">
        <v>44371</v>
      </c>
      <c r="F226" s="91" t="str">
        <f>IFERROR(VLOOKUP($E226, V医療従事者等!$A:$J, $F$4, FALSE), TEXT(E226, "aaa"))</f>
        <v>(木)</v>
      </c>
      <c r="G226" s="91">
        <f>IFERROR(VLOOKUP($E226, V医療従事者等!$A:$J, $G$4, FALSE), 0)</f>
        <v>43798</v>
      </c>
      <c r="H226" s="91">
        <f>IFERROR(VLOOKUP($E226, V医療従事者等!$A:$J, $H$4, FALSE), 0)</f>
        <v>1584</v>
      </c>
      <c r="I226" s="91">
        <f>IFERROR(VLOOKUP($E226, V医療従事者等!$A:$J, $I$4, FALSE), 0)</f>
        <v>63930</v>
      </c>
      <c r="J226" s="91">
        <f>IFERROR(VLOOKUP($E226, V医療従事者等!$A:$J, $J$4, FALSE), 0)</f>
        <v>109</v>
      </c>
      <c r="K226" s="92">
        <f>IFERROR(VLOOKUP($E226, V一般接種!$A:$G, K$4, FALSE), 0)</f>
        <v>620006</v>
      </c>
      <c r="L226" s="92">
        <f>IFERROR(VLOOKUP($E226, V一般接種!$A:$G, L$4, FALSE), 0)</f>
        <v>109561</v>
      </c>
      <c r="M226" s="92">
        <f>IFERROR(VLOOKUP($E226, V一般接種!$A:$G, M$4, FALSE), 0)</f>
        <v>0</v>
      </c>
      <c r="N226" s="93">
        <f>IFERROR(VLOOKUP($E226, V一般接種!$A:$G, N$4, FALSE), 0)</f>
        <v>638854</v>
      </c>
      <c r="O226" s="92">
        <f>SUMIF(V職域接種!$C:$C, 'Conv-vaccine'!$E226, V職域接種!F:F)</f>
        <v>0</v>
      </c>
      <c r="P226" s="92">
        <f>SUMIF(V職域接種!$C:$C, 'Conv-vaccine'!$E226, V職域接種!G:G)</f>
        <v>0</v>
      </c>
      <c r="Q226" s="92">
        <f>_xlfn.MAXIFS(V重複!F:F, V重複!$C:$C, 'Conv-vaccine'!$E226)</f>
        <v>0</v>
      </c>
      <c r="R226" s="92">
        <f>_xlfn.MAXIFS(V重複!G:G, V重複!$C:$C, 'Conv-vaccine'!$E226)</f>
        <v>0</v>
      </c>
      <c r="S226" s="107">
        <f>SUMIF('V3回目-接種日別'!$A:$A, 'Conv-vaccine'!$E226, 'V3回目-接種日別'!C:C)</f>
        <v>0</v>
      </c>
    </row>
    <row r="227" spans="1:19" ht="17.7">
      <c r="A227" s="49">
        <v>44371</v>
      </c>
      <c r="B227" s="110">
        <f>IF(COUNTIF($A$7:$A227, $A227)&gt;1, 0, IF($E227="","",G227+H227+K227+L227+O227-Q227))</f>
        <v>0</v>
      </c>
      <c r="C227" s="110">
        <f>IF(COUNTIF($A$7:$A227, $A227)&gt;1, 0, IF($E227="", "", I227+J227+M227+N227+P227-R227))</f>
        <v>0</v>
      </c>
      <c r="D227" s="110">
        <f>IF(COUNTIF($A$7:$A227, $A227)&gt;1, 0, S227)</f>
        <v>0</v>
      </c>
      <c r="E227" s="111">
        <v>44371</v>
      </c>
      <c r="F227" s="91" t="str">
        <f>IFERROR(VLOOKUP($E227, V医療従事者等!$A:$J, $F$4, FALSE), TEXT(E227, "aaa"))</f>
        <v>(木)</v>
      </c>
      <c r="G227" s="91">
        <f>IFERROR(VLOOKUP($E227, V医療従事者等!$A:$J, $G$4, FALSE), 0)</f>
        <v>43798</v>
      </c>
      <c r="H227" s="91">
        <f>IFERROR(VLOOKUP($E227, V医療従事者等!$A:$J, $H$4, FALSE), 0)</f>
        <v>1584</v>
      </c>
      <c r="I227" s="91">
        <f>IFERROR(VLOOKUP($E227, V医療従事者等!$A:$J, $I$4, FALSE), 0)</f>
        <v>63930</v>
      </c>
      <c r="J227" s="91">
        <f>IFERROR(VLOOKUP($E227, V医療従事者等!$A:$J, $J$4, FALSE), 0)</f>
        <v>109</v>
      </c>
      <c r="K227" s="92">
        <f>IFERROR(VLOOKUP($E227, V一般接種!$A:$G, K$4, FALSE), 0)</f>
        <v>620006</v>
      </c>
      <c r="L227" s="92">
        <f>IFERROR(VLOOKUP($E227, V一般接種!$A:$G, L$4, FALSE), 0)</f>
        <v>109561</v>
      </c>
      <c r="M227" s="92">
        <f>IFERROR(VLOOKUP($E227, V一般接種!$A:$G, M$4, FALSE), 0)</f>
        <v>0</v>
      </c>
      <c r="N227" s="93">
        <f>IFERROR(VLOOKUP($E227, V一般接種!$A:$G, N$4, FALSE), 0)</f>
        <v>638854</v>
      </c>
      <c r="O227" s="92">
        <f>SUMIF(V職域接種!$C:$C, 'Conv-vaccine'!$E227, V職域接種!F:F)</f>
        <v>0</v>
      </c>
      <c r="P227" s="92">
        <f>SUMIF(V職域接種!$C:$C, 'Conv-vaccine'!$E227, V職域接種!G:G)</f>
        <v>0</v>
      </c>
      <c r="Q227" s="92">
        <f>_xlfn.MAXIFS(V重複!F:F, V重複!$C:$C, 'Conv-vaccine'!$E227)</f>
        <v>0</v>
      </c>
      <c r="R227" s="92">
        <f>_xlfn.MAXIFS(V重複!G:G, V重複!$C:$C, 'Conv-vaccine'!$E227)</f>
        <v>0</v>
      </c>
      <c r="S227" s="107">
        <f>SUMIF('V3回目-接種日別'!$A:$A, 'Conv-vaccine'!$E227, 'V3回目-接種日別'!C:C)</f>
        <v>0</v>
      </c>
    </row>
    <row r="228" spans="1:19" ht="17.7">
      <c r="A228" s="49">
        <v>44371</v>
      </c>
      <c r="B228" s="110">
        <f>IF(COUNTIF($A$7:$A228, $A228)&gt;1, 0, IF($E228="","",G228+H228+K228+L228+O228-Q228))</f>
        <v>0</v>
      </c>
      <c r="C228" s="110">
        <f>IF(COUNTIF($A$7:$A228, $A228)&gt;1, 0, IF($E228="", "", I228+J228+M228+N228+P228-R228))</f>
        <v>0</v>
      </c>
      <c r="D228" s="110">
        <f>IF(COUNTIF($A$7:$A228, $A228)&gt;1, 0, S228)</f>
        <v>0</v>
      </c>
      <c r="E228" s="111">
        <v>44371</v>
      </c>
      <c r="F228" s="91" t="str">
        <f>IFERROR(VLOOKUP($E228, V医療従事者等!$A:$J, $F$4, FALSE), TEXT(E228, "aaa"))</f>
        <v>(木)</v>
      </c>
      <c r="G228" s="91">
        <f>IFERROR(VLOOKUP($E228, V医療従事者等!$A:$J, $G$4, FALSE), 0)</f>
        <v>43798</v>
      </c>
      <c r="H228" s="91">
        <f>IFERROR(VLOOKUP($E228, V医療従事者等!$A:$J, $H$4, FALSE), 0)</f>
        <v>1584</v>
      </c>
      <c r="I228" s="91">
        <f>IFERROR(VLOOKUP($E228, V医療従事者等!$A:$J, $I$4, FALSE), 0)</f>
        <v>63930</v>
      </c>
      <c r="J228" s="91">
        <f>IFERROR(VLOOKUP($E228, V医療従事者等!$A:$J, $J$4, FALSE), 0)</f>
        <v>109</v>
      </c>
      <c r="K228" s="92">
        <f>IFERROR(VLOOKUP($E228, V一般接種!$A:$G, K$4, FALSE), 0)</f>
        <v>620006</v>
      </c>
      <c r="L228" s="92">
        <f>IFERROR(VLOOKUP($E228, V一般接種!$A:$G, L$4, FALSE), 0)</f>
        <v>109561</v>
      </c>
      <c r="M228" s="92">
        <f>IFERROR(VLOOKUP($E228, V一般接種!$A:$G, M$4, FALSE), 0)</f>
        <v>0</v>
      </c>
      <c r="N228" s="93">
        <f>IFERROR(VLOOKUP($E228, V一般接種!$A:$G, N$4, FALSE), 0)</f>
        <v>638854</v>
      </c>
      <c r="O228" s="92">
        <f>SUMIF(V職域接種!$C:$C, 'Conv-vaccine'!$E228, V職域接種!F:F)</f>
        <v>0</v>
      </c>
      <c r="P228" s="92">
        <f>SUMIF(V職域接種!$C:$C, 'Conv-vaccine'!$E228, V職域接種!G:G)</f>
        <v>0</v>
      </c>
      <c r="Q228" s="92">
        <f>_xlfn.MAXIFS(V重複!F:F, V重複!$C:$C, 'Conv-vaccine'!$E228)</f>
        <v>0</v>
      </c>
      <c r="R228" s="92">
        <f>_xlfn.MAXIFS(V重複!G:G, V重複!$C:$C, 'Conv-vaccine'!$E228)</f>
        <v>0</v>
      </c>
      <c r="S228" s="107">
        <f>SUMIF('V3回目-接種日別'!$A:$A, 'Conv-vaccine'!$E228, 'V3回目-接種日別'!C:C)</f>
        <v>0</v>
      </c>
    </row>
    <row r="229" spans="1:19" ht="17.7">
      <c r="A229" s="49">
        <v>44372</v>
      </c>
      <c r="B229" s="110">
        <f>IF(COUNTIF($A$7:$A229, $A229)&gt;1, 0, IF($E229="","",G229+H229+K229+L229+O229-Q229))</f>
        <v>771029</v>
      </c>
      <c r="C229" s="110">
        <f>IF(COUNTIF($A$7:$A229, $A229)&gt;1, 0, IF($E229="", "", I229+J229+M229+N229+P229-R229))</f>
        <v>706982</v>
      </c>
      <c r="D229" s="110">
        <f>IF(COUNTIF($A$7:$A229, $A229)&gt;1, 0, S229)</f>
        <v>0</v>
      </c>
      <c r="E229" s="111">
        <v>44372</v>
      </c>
      <c r="F229" s="91" t="str">
        <f>IFERROR(VLOOKUP($E229, V医療従事者等!$A:$J, $F$4, FALSE), TEXT(E229, "aaa"))</f>
        <v>(金)</v>
      </c>
      <c r="G229" s="91">
        <f>IFERROR(VLOOKUP($E229, V医療従事者等!$A:$J, $G$4, FALSE), 0)</f>
        <v>47766</v>
      </c>
      <c r="H229" s="91">
        <f>IFERROR(VLOOKUP($E229, V医療従事者等!$A:$J, $H$4, FALSE), 0)</f>
        <v>5529</v>
      </c>
      <c r="I229" s="91">
        <f>IFERROR(VLOOKUP($E229, V医療従事者等!$A:$J, $I$4, FALSE), 0)</f>
        <v>74926</v>
      </c>
      <c r="J229" s="91">
        <f>IFERROR(VLOOKUP($E229, V医療従事者等!$A:$J, $J$4, FALSE), 0)</f>
        <v>134</v>
      </c>
      <c r="K229" s="92">
        <f>IFERROR(VLOOKUP($E229, V一般接種!$A:$G, K$4, FALSE), 0)</f>
        <v>599051</v>
      </c>
      <c r="L229" s="92">
        <f>IFERROR(VLOOKUP($E229, V一般接種!$A:$G, L$4, FALSE), 0)</f>
        <v>118683</v>
      </c>
      <c r="M229" s="92">
        <f>IFERROR(VLOOKUP($E229, V一般接種!$A:$G, M$4, FALSE), 0)</f>
        <v>0</v>
      </c>
      <c r="N229" s="93">
        <f>IFERROR(VLOOKUP($E229, V一般接種!$A:$G, N$4, FALSE), 0)</f>
        <v>631922</v>
      </c>
      <c r="O229" s="92">
        <f>SUMIF(V職域接種!$C:$C, 'Conv-vaccine'!$E229, V職域接種!F:F)</f>
        <v>0</v>
      </c>
      <c r="P229" s="92">
        <f>SUMIF(V職域接種!$C:$C, 'Conv-vaccine'!$E229, V職域接種!G:G)</f>
        <v>0</v>
      </c>
      <c r="Q229" s="92">
        <f>_xlfn.MAXIFS(V重複!F:F, V重複!$C:$C, 'Conv-vaccine'!$E229)</f>
        <v>0</v>
      </c>
      <c r="R229" s="92">
        <f>_xlfn.MAXIFS(V重複!G:G, V重複!$C:$C, 'Conv-vaccine'!$E229)</f>
        <v>0</v>
      </c>
      <c r="S229" s="107">
        <f>SUMIF('V3回目-接種日別'!$A:$A, 'Conv-vaccine'!$E229, 'V3回目-接種日別'!C:C)</f>
        <v>0</v>
      </c>
    </row>
    <row r="230" spans="1:19" ht="17.7">
      <c r="A230" s="49">
        <v>44372</v>
      </c>
      <c r="B230" s="110">
        <f>IF(COUNTIF($A$7:$A230, $A230)&gt;1, 0, IF($E230="","",G230+H230+K230+L230+O230-Q230))</f>
        <v>0</v>
      </c>
      <c r="C230" s="110">
        <f>IF(COUNTIF($A$7:$A230, $A230)&gt;1, 0, IF($E230="", "", I230+J230+M230+N230+P230-R230))</f>
        <v>0</v>
      </c>
      <c r="D230" s="110">
        <f>IF(COUNTIF($A$7:$A230, $A230)&gt;1, 0, S230)</f>
        <v>0</v>
      </c>
      <c r="E230" s="111">
        <v>44372</v>
      </c>
      <c r="F230" s="91" t="str">
        <f>IFERROR(VLOOKUP($E230, V医療従事者等!$A:$J, $F$4, FALSE), TEXT(E230, "aaa"))</f>
        <v>(金)</v>
      </c>
      <c r="G230" s="91">
        <f>IFERROR(VLOOKUP($E230, V医療従事者等!$A:$J, $G$4, FALSE), 0)</f>
        <v>47766</v>
      </c>
      <c r="H230" s="91">
        <f>IFERROR(VLOOKUP($E230, V医療従事者等!$A:$J, $H$4, FALSE), 0)</f>
        <v>5529</v>
      </c>
      <c r="I230" s="91">
        <f>IFERROR(VLOOKUP($E230, V医療従事者等!$A:$J, $I$4, FALSE), 0)</f>
        <v>74926</v>
      </c>
      <c r="J230" s="91">
        <f>IFERROR(VLOOKUP($E230, V医療従事者等!$A:$J, $J$4, FALSE), 0)</f>
        <v>134</v>
      </c>
      <c r="K230" s="92">
        <f>IFERROR(VLOOKUP($E230, V一般接種!$A:$G, K$4, FALSE), 0)</f>
        <v>599051</v>
      </c>
      <c r="L230" s="92">
        <f>IFERROR(VLOOKUP($E230, V一般接種!$A:$G, L$4, FALSE), 0)</f>
        <v>118683</v>
      </c>
      <c r="M230" s="92">
        <f>IFERROR(VLOOKUP($E230, V一般接種!$A:$G, M$4, FALSE), 0)</f>
        <v>0</v>
      </c>
      <c r="N230" s="93">
        <f>IFERROR(VLOOKUP($E230, V一般接種!$A:$G, N$4, FALSE), 0)</f>
        <v>631922</v>
      </c>
      <c r="O230" s="92">
        <f>SUMIF(V職域接種!$C:$C, 'Conv-vaccine'!$E230, V職域接種!F:F)</f>
        <v>0</v>
      </c>
      <c r="P230" s="92">
        <f>SUMIF(V職域接種!$C:$C, 'Conv-vaccine'!$E230, V職域接種!G:G)</f>
        <v>0</v>
      </c>
      <c r="Q230" s="92">
        <f>_xlfn.MAXIFS(V重複!F:F, V重複!$C:$C, 'Conv-vaccine'!$E230)</f>
        <v>0</v>
      </c>
      <c r="R230" s="92">
        <f>_xlfn.MAXIFS(V重複!G:G, V重複!$C:$C, 'Conv-vaccine'!$E230)</f>
        <v>0</v>
      </c>
      <c r="S230" s="107">
        <f>SUMIF('V3回目-接種日別'!$A:$A, 'Conv-vaccine'!$E230, 'V3回目-接種日別'!C:C)</f>
        <v>0</v>
      </c>
    </row>
    <row r="231" spans="1:19" ht="17.7">
      <c r="A231" s="49">
        <v>44372</v>
      </c>
      <c r="B231" s="110">
        <f>IF(COUNTIF($A$7:$A231, $A231)&gt;1, 0, IF($E231="","",G231+H231+K231+L231+O231-Q231))</f>
        <v>0</v>
      </c>
      <c r="C231" s="110">
        <f>IF(COUNTIF($A$7:$A231, $A231)&gt;1, 0, IF($E231="", "", I231+J231+M231+N231+P231-R231))</f>
        <v>0</v>
      </c>
      <c r="D231" s="110">
        <f>IF(COUNTIF($A$7:$A231, $A231)&gt;1, 0, S231)</f>
        <v>0</v>
      </c>
      <c r="E231" s="111">
        <v>44372</v>
      </c>
      <c r="F231" s="91" t="str">
        <f>IFERROR(VLOOKUP($E231, V医療従事者等!$A:$J, $F$4, FALSE), TEXT(E231, "aaa"))</f>
        <v>(金)</v>
      </c>
      <c r="G231" s="91">
        <f>IFERROR(VLOOKUP($E231, V医療従事者等!$A:$J, $G$4, FALSE), 0)</f>
        <v>47766</v>
      </c>
      <c r="H231" s="91">
        <f>IFERROR(VLOOKUP($E231, V医療従事者等!$A:$J, $H$4, FALSE), 0)</f>
        <v>5529</v>
      </c>
      <c r="I231" s="91">
        <f>IFERROR(VLOOKUP($E231, V医療従事者等!$A:$J, $I$4, FALSE), 0)</f>
        <v>74926</v>
      </c>
      <c r="J231" s="91">
        <f>IFERROR(VLOOKUP($E231, V医療従事者等!$A:$J, $J$4, FALSE), 0)</f>
        <v>134</v>
      </c>
      <c r="K231" s="92">
        <f>IFERROR(VLOOKUP($E231, V一般接種!$A:$G, K$4, FALSE), 0)</f>
        <v>599051</v>
      </c>
      <c r="L231" s="92">
        <f>IFERROR(VLOOKUP($E231, V一般接種!$A:$G, L$4, FALSE), 0)</f>
        <v>118683</v>
      </c>
      <c r="M231" s="92">
        <f>IFERROR(VLOOKUP($E231, V一般接種!$A:$G, M$4, FALSE), 0)</f>
        <v>0</v>
      </c>
      <c r="N231" s="93">
        <f>IFERROR(VLOOKUP($E231, V一般接種!$A:$G, N$4, FALSE), 0)</f>
        <v>631922</v>
      </c>
      <c r="O231" s="92">
        <f>SUMIF(V職域接種!$C:$C, 'Conv-vaccine'!$E231, V職域接種!F:F)</f>
        <v>0</v>
      </c>
      <c r="P231" s="92">
        <f>SUMIF(V職域接種!$C:$C, 'Conv-vaccine'!$E231, V職域接種!G:G)</f>
        <v>0</v>
      </c>
      <c r="Q231" s="92">
        <f>_xlfn.MAXIFS(V重複!F:F, V重複!$C:$C, 'Conv-vaccine'!$E231)</f>
        <v>0</v>
      </c>
      <c r="R231" s="92">
        <f>_xlfn.MAXIFS(V重複!G:G, V重複!$C:$C, 'Conv-vaccine'!$E231)</f>
        <v>0</v>
      </c>
      <c r="S231" s="107">
        <f>SUMIF('V3回目-接種日別'!$A:$A, 'Conv-vaccine'!$E231, 'V3回目-接種日別'!C:C)</f>
        <v>0</v>
      </c>
    </row>
    <row r="232" spans="1:19" ht="17.7">
      <c r="A232" s="49">
        <v>44373</v>
      </c>
      <c r="B232" s="110">
        <f>IF(COUNTIF($A$7:$A232, $A232)&gt;1, 0, IF($E232="","",G232+H232+K232+L232+O232-Q232))</f>
        <v>757674</v>
      </c>
      <c r="C232" s="110">
        <f>IF(COUNTIF($A$7:$A232, $A232)&gt;1, 0, IF($E232="", "", I232+J232+M232+N232+P232-R232))</f>
        <v>590899</v>
      </c>
      <c r="D232" s="110">
        <f>IF(COUNTIF($A$7:$A232, $A232)&gt;1, 0, S232)</f>
        <v>0</v>
      </c>
      <c r="E232" s="111">
        <v>44373</v>
      </c>
      <c r="F232" s="91" t="str">
        <f>IFERROR(VLOOKUP($E232, V医療従事者等!$A:$J, $F$4, FALSE), TEXT(E232, "aaa"))</f>
        <v>土</v>
      </c>
      <c r="G232" s="91">
        <f>IFERROR(VLOOKUP($E232, V医療従事者等!$A:$J, $G$4, FALSE), 0)</f>
        <v>0</v>
      </c>
      <c r="H232" s="91">
        <f>IFERROR(VLOOKUP($E232, V医療従事者等!$A:$J, $H$4, FALSE), 0)</f>
        <v>0</v>
      </c>
      <c r="I232" s="91">
        <f>IFERROR(VLOOKUP($E232, V医療従事者等!$A:$J, $I$4, FALSE), 0)</f>
        <v>0</v>
      </c>
      <c r="J232" s="91">
        <f>IFERROR(VLOOKUP($E232, V医療従事者等!$A:$J, $J$4, FALSE), 0)</f>
        <v>0</v>
      </c>
      <c r="K232" s="92">
        <f>IFERROR(VLOOKUP($E232, V一般接種!$A:$G, K$4, FALSE), 0)</f>
        <v>647323</v>
      </c>
      <c r="L232" s="92">
        <f>IFERROR(VLOOKUP($E232, V一般接種!$A:$G, L$4, FALSE), 0)</f>
        <v>110351</v>
      </c>
      <c r="M232" s="92">
        <f>IFERROR(VLOOKUP($E232, V一般接種!$A:$G, M$4, FALSE), 0)</f>
        <v>0</v>
      </c>
      <c r="N232" s="93">
        <f>IFERROR(VLOOKUP($E232, V一般接種!$A:$G, N$4, FALSE), 0)</f>
        <v>590899</v>
      </c>
      <c r="O232" s="92">
        <f>SUMIF(V職域接種!$C:$C, 'Conv-vaccine'!$E232, V職域接種!F:F)</f>
        <v>0</v>
      </c>
      <c r="P232" s="92">
        <f>SUMIF(V職域接種!$C:$C, 'Conv-vaccine'!$E232, V職域接種!G:G)</f>
        <v>0</v>
      </c>
      <c r="Q232" s="92">
        <f>_xlfn.MAXIFS(V重複!F:F, V重複!$C:$C, 'Conv-vaccine'!$E232)</f>
        <v>0</v>
      </c>
      <c r="R232" s="92">
        <f>_xlfn.MAXIFS(V重複!G:G, V重複!$C:$C, 'Conv-vaccine'!$E232)</f>
        <v>0</v>
      </c>
      <c r="S232" s="107">
        <f>SUMIF('V3回目-接種日別'!$A:$A, 'Conv-vaccine'!$E232, 'V3回目-接種日別'!C:C)</f>
        <v>0</v>
      </c>
    </row>
    <row r="233" spans="1:19" ht="17.7">
      <c r="A233" s="49">
        <v>44373</v>
      </c>
      <c r="B233" s="110">
        <f>IF(COUNTIF($A$7:$A233, $A233)&gt;1, 0, IF($E233="","",G233+H233+K233+L233+O233-Q233))</f>
        <v>0</v>
      </c>
      <c r="C233" s="110">
        <f>IF(COUNTIF($A$7:$A233, $A233)&gt;1, 0, IF($E233="", "", I233+J233+M233+N233+P233-R233))</f>
        <v>0</v>
      </c>
      <c r="D233" s="110">
        <f>IF(COUNTIF($A$7:$A233, $A233)&gt;1, 0, S233)</f>
        <v>0</v>
      </c>
      <c r="E233" s="111">
        <v>44373</v>
      </c>
      <c r="F233" s="91" t="str">
        <f>IFERROR(VLOOKUP($E233, V医療従事者等!$A:$J, $F$4, FALSE), TEXT(E233, "aaa"))</f>
        <v>土</v>
      </c>
      <c r="G233" s="91">
        <f>IFERROR(VLOOKUP($E233, V医療従事者等!$A:$J, $G$4, FALSE), 0)</f>
        <v>0</v>
      </c>
      <c r="H233" s="91">
        <f>IFERROR(VLOOKUP($E233, V医療従事者等!$A:$J, $H$4, FALSE), 0)</f>
        <v>0</v>
      </c>
      <c r="I233" s="91">
        <f>IFERROR(VLOOKUP($E233, V医療従事者等!$A:$J, $I$4, FALSE), 0)</f>
        <v>0</v>
      </c>
      <c r="J233" s="91">
        <f>IFERROR(VLOOKUP($E233, V医療従事者等!$A:$J, $J$4, FALSE), 0)</f>
        <v>0</v>
      </c>
      <c r="K233" s="92">
        <f>IFERROR(VLOOKUP($E233, V一般接種!$A:$G, K$4, FALSE), 0)</f>
        <v>647323</v>
      </c>
      <c r="L233" s="92">
        <f>IFERROR(VLOOKUP($E233, V一般接種!$A:$G, L$4, FALSE), 0)</f>
        <v>110351</v>
      </c>
      <c r="M233" s="92">
        <f>IFERROR(VLOOKUP($E233, V一般接種!$A:$G, M$4, FALSE), 0)</f>
        <v>0</v>
      </c>
      <c r="N233" s="93">
        <f>IFERROR(VLOOKUP($E233, V一般接種!$A:$G, N$4, FALSE), 0)</f>
        <v>590899</v>
      </c>
      <c r="O233" s="92">
        <f>SUMIF(V職域接種!$C:$C, 'Conv-vaccine'!$E233, V職域接種!F:F)</f>
        <v>0</v>
      </c>
      <c r="P233" s="92">
        <f>SUMIF(V職域接種!$C:$C, 'Conv-vaccine'!$E233, V職域接種!G:G)</f>
        <v>0</v>
      </c>
      <c r="Q233" s="92">
        <f>_xlfn.MAXIFS(V重複!F:F, V重複!$C:$C, 'Conv-vaccine'!$E233)</f>
        <v>0</v>
      </c>
      <c r="R233" s="92">
        <f>_xlfn.MAXIFS(V重複!G:G, V重複!$C:$C, 'Conv-vaccine'!$E233)</f>
        <v>0</v>
      </c>
      <c r="S233" s="107">
        <f>SUMIF('V3回目-接種日別'!$A:$A, 'Conv-vaccine'!$E233, 'V3回目-接種日別'!C:C)</f>
        <v>0</v>
      </c>
    </row>
    <row r="234" spans="1:19" ht="17.7">
      <c r="A234" s="49">
        <v>44373</v>
      </c>
      <c r="B234" s="110">
        <f>IF(COUNTIF($A$7:$A234, $A234)&gt;1, 0, IF($E234="","",G234+H234+K234+L234+O234-Q234))</f>
        <v>0</v>
      </c>
      <c r="C234" s="110">
        <f>IF(COUNTIF($A$7:$A234, $A234)&gt;1, 0, IF($E234="", "", I234+J234+M234+N234+P234-R234))</f>
        <v>0</v>
      </c>
      <c r="D234" s="110">
        <f>IF(COUNTIF($A$7:$A234, $A234)&gt;1, 0, S234)</f>
        <v>0</v>
      </c>
      <c r="E234" s="111">
        <v>44373</v>
      </c>
      <c r="F234" s="91" t="str">
        <f>IFERROR(VLOOKUP($E234, V医療従事者等!$A:$J, $F$4, FALSE), TEXT(E234, "aaa"))</f>
        <v>土</v>
      </c>
      <c r="G234" s="91">
        <f>IFERROR(VLOOKUP($E234, V医療従事者等!$A:$J, $G$4, FALSE), 0)</f>
        <v>0</v>
      </c>
      <c r="H234" s="91">
        <f>IFERROR(VLOOKUP($E234, V医療従事者等!$A:$J, $H$4, FALSE), 0)</f>
        <v>0</v>
      </c>
      <c r="I234" s="91">
        <f>IFERROR(VLOOKUP($E234, V医療従事者等!$A:$J, $I$4, FALSE), 0)</f>
        <v>0</v>
      </c>
      <c r="J234" s="91">
        <f>IFERROR(VLOOKUP($E234, V医療従事者等!$A:$J, $J$4, FALSE), 0)</f>
        <v>0</v>
      </c>
      <c r="K234" s="92">
        <f>IFERROR(VLOOKUP($E234, V一般接種!$A:$G, K$4, FALSE), 0)</f>
        <v>647323</v>
      </c>
      <c r="L234" s="92">
        <f>IFERROR(VLOOKUP($E234, V一般接種!$A:$G, L$4, FALSE), 0)</f>
        <v>110351</v>
      </c>
      <c r="M234" s="92">
        <f>IFERROR(VLOOKUP($E234, V一般接種!$A:$G, M$4, FALSE), 0)</f>
        <v>0</v>
      </c>
      <c r="N234" s="93">
        <f>IFERROR(VLOOKUP($E234, V一般接種!$A:$G, N$4, FALSE), 0)</f>
        <v>590899</v>
      </c>
      <c r="O234" s="92">
        <f>SUMIF(V職域接種!$C:$C, 'Conv-vaccine'!$E234, V職域接種!F:F)</f>
        <v>0</v>
      </c>
      <c r="P234" s="92">
        <f>SUMIF(V職域接種!$C:$C, 'Conv-vaccine'!$E234, V職域接種!G:G)</f>
        <v>0</v>
      </c>
      <c r="Q234" s="92">
        <f>_xlfn.MAXIFS(V重複!F:F, V重複!$C:$C, 'Conv-vaccine'!$E234)</f>
        <v>0</v>
      </c>
      <c r="R234" s="92">
        <f>_xlfn.MAXIFS(V重複!G:G, V重複!$C:$C, 'Conv-vaccine'!$E234)</f>
        <v>0</v>
      </c>
      <c r="S234" s="107">
        <f>SUMIF('V3回目-接種日別'!$A:$A, 'Conv-vaccine'!$E234, 'V3回目-接種日別'!C:C)</f>
        <v>0</v>
      </c>
    </row>
    <row r="235" spans="1:19" ht="17.7">
      <c r="A235" s="49">
        <v>44374</v>
      </c>
      <c r="B235" s="110">
        <f>IF(COUNTIF($A$7:$A235, $A235)&gt;1, 0, IF($E235="","",G235+H235+K235+L235+O235-Q235))</f>
        <v>784935</v>
      </c>
      <c r="C235" s="110">
        <f>IF(COUNTIF($A$7:$A235, $A235)&gt;1, 0, IF($E235="", "", I235+J235+M235+N235+P235-R235))</f>
        <v>543318</v>
      </c>
      <c r="D235" s="110">
        <f>IF(COUNTIF($A$7:$A235, $A235)&gt;1, 0, S235)</f>
        <v>0</v>
      </c>
      <c r="E235" s="111">
        <v>44374</v>
      </c>
      <c r="F235" s="91" t="str">
        <f>IFERROR(VLOOKUP($E235, V医療従事者等!$A:$J, $F$4, FALSE), TEXT(E235, "aaa"))</f>
        <v>日</v>
      </c>
      <c r="G235" s="91">
        <f>IFERROR(VLOOKUP($E235, V医療従事者等!$A:$J, $G$4, FALSE), 0)</f>
        <v>0</v>
      </c>
      <c r="H235" s="91">
        <f>IFERROR(VLOOKUP($E235, V医療従事者等!$A:$J, $H$4, FALSE), 0)</f>
        <v>0</v>
      </c>
      <c r="I235" s="91">
        <f>IFERROR(VLOOKUP($E235, V医療従事者等!$A:$J, $I$4, FALSE), 0)</f>
        <v>0</v>
      </c>
      <c r="J235" s="91">
        <f>IFERROR(VLOOKUP($E235, V医療従事者等!$A:$J, $J$4, FALSE), 0)</f>
        <v>0</v>
      </c>
      <c r="K235" s="92">
        <f>IFERROR(VLOOKUP($E235, V一般接種!$A:$G, K$4, FALSE), 0)</f>
        <v>678116</v>
      </c>
      <c r="L235" s="92">
        <f>IFERROR(VLOOKUP($E235, V一般接種!$A:$G, L$4, FALSE), 0)</f>
        <v>106819</v>
      </c>
      <c r="M235" s="92">
        <f>IFERROR(VLOOKUP($E235, V一般接種!$A:$G, M$4, FALSE), 0)</f>
        <v>0</v>
      </c>
      <c r="N235" s="93">
        <f>IFERROR(VLOOKUP($E235, V一般接種!$A:$G, N$4, FALSE), 0)</f>
        <v>543318</v>
      </c>
      <c r="O235" s="92">
        <f>SUMIF(V職域接種!$C:$C, 'Conv-vaccine'!$E235, V職域接種!F:F)</f>
        <v>0</v>
      </c>
      <c r="P235" s="92">
        <f>SUMIF(V職域接種!$C:$C, 'Conv-vaccine'!$E235, V職域接種!G:G)</f>
        <v>0</v>
      </c>
      <c r="Q235" s="92">
        <f>_xlfn.MAXIFS(V重複!F:F, V重複!$C:$C, 'Conv-vaccine'!$E235)</f>
        <v>0</v>
      </c>
      <c r="R235" s="92">
        <f>_xlfn.MAXIFS(V重複!G:G, V重複!$C:$C, 'Conv-vaccine'!$E235)</f>
        <v>0</v>
      </c>
      <c r="S235" s="107">
        <f>SUMIF('V3回目-接種日別'!$A:$A, 'Conv-vaccine'!$E235, 'V3回目-接種日別'!C:C)</f>
        <v>0</v>
      </c>
    </row>
    <row r="236" spans="1:19" ht="17.7">
      <c r="A236" s="49">
        <v>44374</v>
      </c>
      <c r="B236" s="110">
        <f>IF(COUNTIF($A$7:$A236, $A236)&gt;1, 0, IF($E236="","",G236+H236+K236+L236+O236-Q236))</f>
        <v>0</v>
      </c>
      <c r="C236" s="110">
        <f>IF(COUNTIF($A$7:$A236, $A236)&gt;1, 0, IF($E236="", "", I236+J236+M236+N236+P236-R236))</f>
        <v>0</v>
      </c>
      <c r="D236" s="110">
        <f>IF(COUNTIF($A$7:$A236, $A236)&gt;1, 0, S236)</f>
        <v>0</v>
      </c>
      <c r="E236" s="111">
        <v>44374</v>
      </c>
      <c r="F236" s="91" t="str">
        <f>IFERROR(VLOOKUP($E236, V医療従事者等!$A:$J, $F$4, FALSE), TEXT(E236, "aaa"))</f>
        <v>日</v>
      </c>
      <c r="G236" s="91">
        <f>IFERROR(VLOOKUP($E236, V医療従事者等!$A:$J, $G$4, FALSE), 0)</f>
        <v>0</v>
      </c>
      <c r="H236" s="91">
        <f>IFERROR(VLOOKUP($E236, V医療従事者等!$A:$J, $H$4, FALSE), 0)</f>
        <v>0</v>
      </c>
      <c r="I236" s="91">
        <f>IFERROR(VLOOKUP($E236, V医療従事者等!$A:$J, $I$4, FALSE), 0)</f>
        <v>0</v>
      </c>
      <c r="J236" s="91">
        <f>IFERROR(VLOOKUP($E236, V医療従事者等!$A:$J, $J$4, FALSE), 0)</f>
        <v>0</v>
      </c>
      <c r="K236" s="92">
        <f>IFERROR(VLOOKUP($E236, V一般接種!$A:$G, K$4, FALSE), 0)</f>
        <v>678116</v>
      </c>
      <c r="L236" s="92">
        <f>IFERROR(VLOOKUP($E236, V一般接種!$A:$G, L$4, FALSE), 0)</f>
        <v>106819</v>
      </c>
      <c r="M236" s="92">
        <f>IFERROR(VLOOKUP($E236, V一般接種!$A:$G, M$4, FALSE), 0)</f>
        <v>0</v>
      </c>
      <c r="N236" s="93">
        <f>IFERROR(VLOOKUP($E236, V一般接種!$A:$G, N$4, FALSE), 0)</f>
        <v>543318</v>
      </c>
      <c r="O236" s="92">
        <f>SUMIF(V職域接種!$C:$C, 'Conv-vaccine'!$E236, V職域接種!F:F)</f>
        <v>0</v>
      </c>
      <c r="P236" s="92">
        <f>SUMIF(V職域接種!$C:$C, 'Conv-vaccine'!$E236, V職域接種!G:G)</f>
        <v>0</v>
      </c>
      <c r="Q236" s="92">
        <f>_xlfn.MAXIFS(V重複!F:F, V重複!$C:$C, 'Conv-vaccine'!$E236)</f>
        <v>0</v>
      </c>
      <c r="R236" s="92">
        <f>_xlfn.MAXIFS(V重複!G:G, V重複!$C:$C, 'Conv-vaccine'!$E236)</f>
        <v>0</v>
      </c>
      <c r="S236" s="107">
        <f>SUMIF('V3回目-接種日別'!$A:$A, 'Conv-vaccine'!$E236, 'V3回目-接種日別'!C:C)</f>
        <v>0</v>
      </c>
    </row>
    <row r="237" spans="1:19" ht="17.7">
      <c r="A237" s="49">
        <v>44374</v>
      </c>
      <c r="B237" s="110">
        <f>IF(COUNTIF($A$7:$A237, $A237)&gt;1, 0, IF($E237="","",G237+H237+K237+L237+O237-Q237))</f>
        <v>0</v>
      </c>
      <c r="C237" s="110">
        <f>IF(COUNTIF($A$7:$A237, $A237)&gt;1, 0, IF($E237="", "", I237+J237+M237+N237+P237-R237))</f>
        <v>0</v>
      </c>
      <c r="D237" s="110">
        <f>IF(COUNTIF($A$7:$A237, $A237)&gt;1, 0, S237)</f>
        <v>0</v>
      </c>
      <c r="E237" s="111">
        <v>44374</v>
      </c>
      <c r="F237" s="91" t="str">
        <f>IFERROR(VLOOKUP($E237, V医療従事者等!$A:$J, $F$4, FALSE), TEXT(E237, "aaa"))</f>
        <v>日</v>
      </c>
      <c r="G237" s="91">
        <f>IFERROR(VLOOKUP($E237, V医療従事者等!$A:$J, $G$4, FALSE), 0)</f>
        <v>0</v>
      </c>
      <c r="H237" s="91">
        <f>IFERROR(VLOOKUP($E237, V医療従事者等!$A:$J, $H$4, FALSE), 0)</f>
        <v>0</v>
      </c>
      <c r="I237" s="91">
        <f>IFERROR(VLOOKUP($E237, V医療従事者等!$A:$J, $I$4, FALSE), 0)</f>
        <v>0</v>
      </c>
      <c r="J237" s="91">
        <f>IFERROR(VLOOKUP($E237, V医療従事者等!$A:$J, $J$4, FALSE), 0)</f>
        <v>0</v>
      </c>
      <c r="K237" s="92">
        <f>IFERROR(VLOOKUP($E237, V一般接種!$A:$G, K$4, FALSE), 0)</f>
        <v>678116</v>
      </c>
      <c r="L237" s="92">
        <f>IFERROR(VLOOKUP($E237, V一般接種!$A:$G, L$4, FALSE), 0)</f>
        <v>106819</v>
      </c>
      <c r="M237" s="92">
        <f>IFERROR(VLOOKUP($E237, V一般接種!$A:$G, M$4, FALSE), 0)</f>
        <v>0</v>
      </c>
      <c r="N237" s="93">
        <f>IFERROR(VLOOKUP($E237, V一般接種!$A:$G, N$4, FALSE), 0)</f>
        <v>543318</v>
      </c>
      <c r="O237" s="92">
        <f>SUMIF(V職域接種!$C:$C, 'Conv-vaccine'!$E237, V職域接種!F:F)</f>
        <v>0</v>
      </c>
      <c r="P237" s="92">
        <f>SUMIF(V職域接種!$C:$C, 'Conv-vaccine'!$E237, V職域接種!G:G)</f>
        <v>0</v>
      </c>
      <c r="Q237" s="92">
        <f>_xlfn.MAXIFS(V重複!F:F, V重複!$C:$C, 'Conv-vaccine'!$E237)</f>
        <v>0</v>
      </c>
      <c r="R237" s="92">
        <f>_xlfn.MAXIFS(V重複!G:G, V重複!$C:$C, 'Conv-vaccine'!$E237)</f>
        <v>0</v>
      </c>
      <c r="S237" s="107">
        <f>SUMIF('V3回目-接種日別'!$A:$A, 'Conv-vaccine'!$E237, 'V3回目-接種日別'!C:C)</f>
        <v>0</v>
      </c>
    </row>
    <row r="238" spans="1:19" ht="17.7">
      <c r="A238" s="49">
        <v>44375</v>
      </c>
      <c r="B238" s="110">
        <f>IF(COUNTIF($A$7:$A238, $A238)&gt;1, 0, IF($E238="","",G238+H238+K238+L238+O238-Q238))</f>
        <v>810679</v>
      </c>
      <c r="C238" s="110">
        <f>IF(COUNTIF($A$7:$A238, $A238)&gt;1, 0, IF($E238="", "", I238+J238+M238+N238+P238-R238))</f>
        <v>710704</v>
      </c>
      <c r="D238" s="110">
        <f>IF(COUNTIF($A$7:$A238, $A238)&gt;1, 0, S238)</f>
        <v>0</v>
      </c>
      <c r="E238" s="111">
        <v>44375</v>
      </c>
      <c r="F238" s="91" t="str">
        <f>IFERROR(VLOOKUP($E238, V医療従事者等!$A:$J, $F$4, FALSE), TEXT(E238, "aaa"))</f>
        <v>(月)</v>
      </c>
      <c r="G238" s="91">
        <f>IFERROR(VLOOKUP($E238, V医療従事者等!$A:$J, $G$4, FALSE), 0)</f>
        <v>71303</v>
      </c>
      <c r="H238" s="91">
        <f>IFERROR(VLOOKUP($E238, V医療従事者等!$A:$J, $H$4, FALSE), 0)</f>
        <v>7806</v>
      </c>
      <c r="I238" s="91">
        <f>IFERROR(VLOOKUP($E238, V医療従事者等!$A:$J, $I$4, FALSE), 0)</f>
        <v>80018</v>
      </c>
      <c r="J238" s="91">
        <f>IFERROR(VLOOKUP($E238, V医療従事者等!$A:$J, $J$4, FALSE), 0)</f>
        <v>528</v>
      </c>
      <c r="K238" s="92">
        <f>IFERROR(VLOOKUP($E238, V一般接種!$A:$G, K$4, FALSE), 0)</f>
        <v>569339</v>
      </c>
      <c r="L238" s="92">
        <f>IFERROR(VLOOKUP($E238, V一般接種!$A:$G, L$4, FALSE), 0)</f>
        <v>162231</v>
      </c>
      <c r="M238" s="92">
        <f>IFERROR(VLOOKUP($E238, V一般接種!$A:$G, M$4, FALSE), 0)</f>
        <v>0</v>
      </c>
      <c r="N238" s="93">
        <f>IFERROR(VLOOKUP($E238, V一般接種!$A:$G, N$4, FALSE), 0)</f>
        <v>630158</v>
      </c>
      <c r="O238" s="92">
        <f>SUMIF(V職域接種!$C:$C, 'Conv-vaccine'!$E238, V職域接種!F:F)</f>
        <v>0</v>
      </c>
      <c r="P238" s="92">
        <f>SUMIF(V職域接種!$C:$C, 'Conv-vaccine'!$E238, V職域接種!G:G)</f>
        <v>0</v>
      </c>
      <c r="Q238" s="92">
        <f>_xlfn.MAXIFS(V重複!F:F, V重複!$C:$C, 'Conv-vaccine'!$E238)</f>
        <v>0</v>
      </c>
      <c r="R238" s="92">
        <f>_xlfn.MAXIFS(V重複!G:G, V重複!$C:$C, 'Conv-vaccine'!$E238)</f>
        <v>0</v>
      </c>
      <c r="S238" s="107">
        <f>SUMIF('V3回目-接種日別'!$A:$A, 'Conv-vaccine'!$E238, 'V3回目-接種日別'!C:C)</f>
        <v>0</v>
      </c>
    </row>
    <row r="239" spans="1:19" ht="17.7">
      <c r="A239" s="49">
        <v>44375</v>
      </c>
      <c r="B239" s="110">
        <f>IF(COUNTIF($A$7:$A239, $A239)&gt;1, 0, IF($E239="","",G239+H239+K239+L239+O239-Q239))</f>
        <v>0</v>
      </c>
      <c r="C239" s="110">
        <f>IF(COUNTIF($A$7:$A239, $A239)&gt;1, 0, IF($E239="", "", I239+J239+M239+N239+P239-R239))</f>
        <v>0</v>
      </c>
      <c r="D239" s="110">
        <f>IF(COUNTIF($A$7:$A239, $A239)&gt;1, 0, S239)</f>
        <v>0</v>
      </c>
      <c r="E239" s="111">
        <v>44375</v>
      </c>
      <c r="F239" s="91" t="str">
        <f>IFERROR(VLOOKUP($E239, V医療従事者等!$A:$J, $F$4, FALSE), TEXT(E239, "aaa"))</f>
        <v>(月)</v>
      </c>
      <c r="G239" s="91">
        <f>IFERROR(VLOOKUP($E239, V医療従事者等!$A:$J, $G$4, FALSE), 0)</f>
        <v>71303</v>
      </c>
      <c r="H239" s="91">
        <f>IFERROR(VLOOKUP($E239, V医療従事者等!$A:$J, $H$4, FALSE), 0)</f>
        <v>7806</v>
      </c>
      <c r="I239" s="91">
        <f>IFERROR(VLOOKUP($E239, V医療従事者等!$A:$J, $I$4, FALSE), 0)</f>
        <v>80018</v>
      </c>
      <c r="J239" s="91">
        <f>IFERROR(VLOOKUP($E239, V医療従事者等!$A:$J, $J$4, FALSE), 0)</f>
        <v>528</v>
      </c>
      <c r="K239" s="92">
        <f>IFERROR(VLOOKUP($E239, V一般接種!$A:$G, K$4, FALSE), 0)</f>
        <v>569339</v>
      </c>
      <c r="L239" s="92">
        <f>IFERROR(VLOOKUP($E239, V一般接種!$A:$G, L$4, FALSE), 0)</f>
        <v>162231</v>
      </c>
      <c r="M239" s="92">
        <f>IFERROR(VLOOKUP($E239, V一般接種!$A:$G, M$4, FALSE), 0)</f>
        <v>0</v>
      </c>
      <c r="N239" s="93">
        <f>IFERROR(VLOOKUP($E239, V一般接種!$A:$G, N$4, FALSE), 0)</f>
        <v>630158</v>
      </c>
      <c r="O239" s="92">
        <f>SUMIF(V職域接種!$C:$C, 'Conv-vaccine'!$E239, V職域接種!F:F)</f>
        <v>0</v>
      </c>
      <c r="P239" s="92">
        <f>SUMIF(V職域接種!$C:$C, 'Conv-vaccine'!$E239, V職域接種!G:G)</f>
        <v>0</v>
      </c>
      <c r="Q239" s="92">
        <f>_xlfn.MAXIFS(V重複!F:F, V重複!$C:$C, 'Conv-vaccine'!$E239)</f>
        <v>0</v>
      </c>
      <c r="R239" s="92">
        <f>_xlfn.MAXIFS(V重複!G:G, V重複!$C:$C, 'Conv-vaccine'!$E239)</f>
        <v>0</v>
      </c>
      <c r="S239" s="107">
        <f>SUMIF('V3回目-接種日別'!$A:$A, 'Conv-vaccine'!$E239, 'V3回目-接種日別'!C:C)</f>
        <v>0</v>
      </c>
    </row>
    <row r="240" spans="1:19" ht="17.7">
      <c r="A240" s="49">
        <v>44375</v>
      </c>
      <c r="B240" s="110">
        <f>IF(COUNTIF($A$7:$A240, $A240)&gt;1, 0, IF($E240="","",G240+H240+K240+L240+O240-Q240))</f>
        <v>0</v>
      </c>
      <c r="C240" s="110">
        <f>IF(COUNTIF($A$7:$A240, $A240)&gt;1, 0, IF($E240="", "", I240+J240+M240+N240+P240-R240))</f>
        <v>0</v>
      </c>
      <c r="D240" s="110">
        <f>IF(COUNTIF($A$7:$A240, $A240)&gt;1, 0, S240)</f>
        <v>0</v>
      </c>
      <c r="E240" s="111">
        <v>44375</v>
      </c>
      <c r="F240" s="91" t="str">
        <f>IFERROR(VLOOKUP($E240, V医療従事者等!$A:$J, $F$4, FALSE), TEXT(E240, "aaa"))</f>
        <v>(月)</v>
      </c>
      <c r="G240" s="91">
        <f>IFERROR(VLOOKUP($E240, V医療従事者等!$A:$J, $G$4, FALSE), 0)</f>
        <v>71303</v>
      </c>
      <c r="H240" s="91">
        <f>IFERROR(VLOOKUP($E240, V医療従事者等!$A:$J, $H$4, FALSE), 0)</f>
        <v>7806</v>
      </c>
      <c r="I240" s="91">
        <f>IFERROR(VLOOKUP($E240, V医療従事者等!$A:$J, $I$4, FALSE), 0)</f>
        <v>80018</v>
      </c>
      <c r="J240" s="91">
        <f>IFERROR(VLOOKUP($E240, V医療従事者等!$A:$J, $J$4, FALSE), 0)</f>
        <v>528</v>
      </c>
      <c r="K240" s="92">
        <f>IFERROR(VLOOKUP($E240, V一般接種!$A:$G, K$4, FALSE), 0)</f>
        <v>569339</v>
      </c>
      <c r="L240" s="92">
        <f>IFERROR(VLOOKUP($E240, V一般接種!$A:$G, L$4, FALSE), 0)</f>
        <v>162231</v>
      </c>
      <c r="M240" s="92">
        <f>IFERROR(VLOOKUP($E240, V一般接種!$A:$G, M$4, FALSE), 0)</f>
        <v>0</v>
      </c>
      <c r="N240" s="93">
        <f>IFERROR(VLOOKUP($E240, V一般接種!$A:$G, N$4, FALSE), 0)</f>
        <v>630158</v>
      </c>
      <c r="O240" s="92">
        <f>SUMIF(V職域接種!$C:$C, 'Conv-vaccine'!$E240, V職域接種!F:F)</f>
        <v>0</v>
      </c>
      <c r="P240" s="92">
        <f>SUMIF(V職域接種!$C:$C, 'Conv-vaccine'!$E240, V職域接種!G:G)</f>
        <v>0</v>
      </c>
      <c r="Q240" s="92">
        <f>_xlfn.MAXIFS(V重複!F:F, V重複!$C:$C, 'Conv-vaccine'!$E240)</f>
        <v>0</v>
      </c>
      <c r="R240" s="92">
        <f>_xlfn.MAXIFS(V重複!G:G, V重複!$C:$C, 'Conv-vaccine'!$E240)</f>
        <v>0</v>
      </c>
      <c r="S240" s="107">
        <f>SUMIF('V3回目-接種日別'!$A:$A, 'Conv-vaccine'!$E240, 'V3回目-接種日別'!C:C)</f>
        <v>0</v>
      </c>
    </row>
    <row r="241" spans="1:19" ht="17.7">
      <c r="A241" s="49">
        <v>44376</v>
      </c>
      <c r="B241" s="110">
        <f>IF(COUNTIF($A$7:$A241, $A241)&gt;1, 0, IF($E241="","",G241+H241+K241+L241+O241-Q241))</f>
        <v>825737</v>
      </c>
      <c r="C241" s="110">
        <f>IF(COUNTIF($A$7:$A241, $A241)&gt;1, 0, IF($E241="", "", I241+J241+M241+N241+P241-R241))</f>
        <v>747692</v>
      </c>
      <c r="D241" s="110">
        <f>IF(COUNTIF($A$7:$A241, $A241)&gt;1, 0, S241)</f>
        <v>0</v>
      </c>
      <c r="E241" s="111">
        <v>44376</v>
      </c>
      <c r="F241" s="91" t="str">
        <f>IFERROR(VLOOKUP($E241, V医療従事者等!$A:$J, $F$4, FALSE), TEXT(E241, "aaa"))</f>
        <v>(火)</v>
      </c>
      <c r="G241" s="91">
        <f>IFERROR(VLOOKUP($E241, V医療従事者等!$A:$J, $G$4, FALSE), 0)</f>
        <v>36069</v>
      </c>
      <c r="H241" s="91">
        <f>IFERROR(VLOOKUP($E241, V医療従事者等!$A:$J, $H$4, FALSE), 0)</f>
        <v>3367</v>
      </c>
      <c r="I241" s="91">
        <f>IFERROR(VLOOKUP($E241, V医療従事者等!$A:$J, $I$4, FALSE), 0)</f>
        <v>53790</v>
      </c>
      <c r="J241" s="91">
        <f>IFERROR(VLOOKUP($E241, V医療従事者等!$A:$J, $J$4, FALSE), 0)</f>
        <v>1255</v>
      </c>
      <c r="K241" s="92">
        <f>IFERROR(VLOOKUP($E241, V一般接種!$A:$G, K$4, FALSE), 0)</f>
        <v>609653</v>
      </c>
      <c r="L241" s="92">
        <f>IFERROR(VLOOKUP($E241, V一般接種!$A:$G, L$4, FALSE), 0)</f>
        <v>176648</v>
      </c>
      <c r="M241" s="92">
        <f>IFERROR(VLOOKUP($E241, V一般接種!$A:$G, M$4, FALSE), 0)</f>
        <v>0</v>
      </c>
      <c r="N241" s="93">
        <f>IFERROR(VLOOKUP($E241, V一般接種!$A:$G, N$4, FALSE), 0)</f>
        <v>692647</v>
      </c>
      <c r="O241" s="92">
        <f>SUMIF(V職域接種!$C:$C, 'Conv-vaccine'!$E241, V職域接種!F:F)</f>
        <v>0</v>
      </c>
      <c r="P241" s="92">
        <f>SUMIF(V職域接種!$C:$C, 'Conv-vaccine'!$E241, V職域接種!G:G)</f>
        <v>0</v>
      </c>
      <c r="Q241" s="92">
        <f>_xlfn.MAXIFS(V重複!F:F, V重複!$C:$C, 'Conv-vaccine'!$E241)</f>
        <v>0</v>
      </c>
      <c r="R241" s="92">
        <f>_xlfn.MAXIFS(V重複!G:G, V重複!$C:$C, 'Conv-vaccine'!$E241)</f>
        <v>0</v>
      </c>
      <c r="S241" s="107">
        <f>SUMIF('V3回目-接種日別'!$A:$A, 'Conv-vaccine'!$E241, 'V3回目-接種日別'!C:C)</f>
        <v>0</v>
      </c>
    </row>
    <row r="242" spans="1:19" ht="17.7">
      <c r="A242" s="49">
        <v>44376</v>
      </c>
      <c r="B242" s="110">
        <f>IF(COUNTIF($A$7:$A242, $A242)&gt;1, 0, IF($E242="","",G242+H242+K242+L242+O242-Q242))</f>
        <v>0</v>
      </c>
      <c r="C242" s="110">
        <f>IF(COUNTIF($A$7:$A242, $A242)&gt;1, 0, IF($E242="", "", I242+J242+M242+N242+P242-R242))</f>
        <v>0</v>
      </c>
      <c r="D242" s="110">
        <f>IF(COUNTIF($A$7:$A242, $A242)&gt;1, 0, S242)</f>
        <v>0</v>
      </c>
      <c r="E242" s="111">
        <v>44376</v>
      </c>
      <c r="F242" s="91" t="str">
        <f>IFERROR(VLOOKUP($E242, V医療従事者等!$A:$J, $F$4, FALSE), TEXT(E242, "aaa"))</f>
        <v>(火)</v>
      </c>
      <c r="G242" s="91">
        <f>IFERROR(VLOOKUP($E242, V医療従事者等!$A:$J, $G$4, FALSE), 0)</f>
        <v>36069</v>
      </c>
      <c r="H242" s="91">
        <f>IFERROR(VLOOKUP($E242, V医療従事者等!$A:$J, $H$4, FALSE), 0)</f>
        <v>3367</v>
      </c>
      <c r="I242" s="91">
        <f>IFERROR(VLOOKUP($E242, V医療従事者等!$A:$J, $I$4, FALSE), 0)</f>
        <v>53790</v>
      </c>
      <c r="J242" s="91">
        <f>IFERROR(VLOOKUP($E242, V医療従事者等!$A:$J, $J$4, FALSE), 0)</f>
        <v>1255</v>
      </c>
      <c r="K242" s="92">
        <f>IFERROR(VLOOKUP($E242, V一般接種!$A:$G, K$4, FALSE), 0)</f>
        <v>609653</v>
      </c>
      <c r="L242" s="92">
        <f>IFERROR(VLOOKUP($E242, V一般接種!$A:$G, L$4, FALSE), 0)</f>
        <v>176648</v>
      </c>
      <c r="M242" s="92">
        <f>IFERROR(VLOOKUP($E242, V一般接種!$A:$G, M$4, FALSE), 0)</f>
        <v>0</v>
      </c>
      <c r="N242" s="93">
        <f>IFERROR(VLOOKUP($E242, V一般接種!$A:$G, N$4, FALSE), 0)</f>
        <v>692647</v>
      </c>
      <c r="O242" s="92">
        <f>SUMIF(V職域接種!$C:$C, 'Conv-vaccine'!$E242, V職域接種!F:F)</f>
        <v>0</v>
      </c>
      <c r="P242" s="92">
        <f>SUMIF(V職域接種!$C:$C, 'Conv-vaccine'!$E242, V職域接種!G:G)</f>
        <v>0</v>
      </c>
      <c r="Q242" s="92">
        <f>_xlfn.MAXIFS(V重複!F:F, V重複!$C:$C, 'Conv-vaccine'!$E242)</f>
        <v>0</v>
      </c>
      <c r="R242" s="92">
        <f>_xlfn.MAXIFS(V重複!G:G, V重複!$C:$C, 'Conv-vaccine'!$E242)</f>
        <v>0</v>
      </c>
      <c r="S242" s="107">
        <f>SUMIF('V3回目-接種日別'!$A:$A, 'Conv-vaccine'!$E242, 'V3回目-接種日別'!C:C)</f>
        <v>0</v>
      </c>
    </row>
    <row r="243" spans="1:19" ht="17.7">
      <c r="A243" s="49">
        <v>44376</v>
      </c>
      <c r="B243" s="110">
        <f>IF(COUNTIF($A$7:$A243, $A243)&gt;1, 0, IF($E243="","",G243+H243+K243+L243+O243-Q243))</f>
        <v>0</v>
      </c>
      <c r="C243" s="110">
        <f>IF(COUNTIF($A$7:$A243, $A243)&gt;1, 0, IF($E243="", "", I243+J243+M243+N243+P243-R243))</f>
        <v>0</v>
      </c>
      <c r="D243" s="110">
        <f>IF(COUNTIF($A$7:$A243, $A243)&gt;1, 0, S243)</f>
        <v>0</v>
      </c>
      <c r="E243" s="111">
        <v>44376</v>
      </c>
      <c r="F243" s="91" t="str">
        <f>IFERROR(VLOOKUP($E243, V医療従事者等!$A:$J, $F$4, FALSE), TEXT(E243, "aaa"))</f>
        <v>(火)</v>
      </c>
      <c r="G243" s="91">
        <f>IFERROR(VLOOKUP($E243, V医療従事者等!$A:$J, $G$4, FALSE), 0)</f>
        <v>36069</v>
      </c>
      <c r="H243" s="91">
        <f>IFERROR(VLOOKUP($E243, V医療従事者等!$A:$J, $H$4, FALSE), 0)</f>
        <v>3367</v>
      </c>
      <c r="I243" s="91">
        <f>IFERROR(VLOOKUP($E243, V医療従事者等!$A:$J, $I$4, FALSE), 0)</f>
        <v>53790</v>
      </c>
      <c r="J243" s="91">
        <f>IFERROR(VLOOKUP($E243, V医療従事者等!$A:$J, $J$4, FALSE), 0)</f>
        <v>1255</v>
      </c>
      <c r="K243" s="92">
        <f>IFERROR(VLOOKUP($E243, V一般接種!$A:$G, K$4, FALSE), 0)</f>
        <v>609653</v>
      </c>
      <c r="L243" s="92">
        <f>IFERROR(VLOOKUP($E243, V一般接種!$A:$G, L$4, FALSE), 0)</f>
        <v>176648</v>
      </c>
      <c r="M243" s="92">
        <f>IFERROR(VLOOKUP($E243, V一般接種!$A:$G, M$4, FALSE), 0)</f>
        <v>0</v>
      </c>
      <c r="N243" s="93">
        <f>IFERROR(VLOOKUP($E243, V一般接種!$A:$G, N$4, FALSE), 0)</f>
        <v>692647</v>
      </c>
      <c r="O243" s="92">
        <f>SUMIF(V職域接種!$C:$C, 'Conv-vaccine'!$E243, V職域接種!F:F)</f>
        <v>0</v>
      </c>
      <c r="P243" s="92">
        <f>SUMIF(V職域接種!$C:$C, 'Conv-vaccine'!$E243, V職域接種!G:G)</f>
        <v>0</v>
      </c>
      <c r="Q243" s="92">
        <f>_xlfn.MAXIFS(V重複!F:F, V重複!$C:$C, 'Conv-vaccine'!$E243)</f>
        <v>0</v>
      </c>
      <c r="R243" s="92">
        <f>_xlfn.MAXIFS(V重複!G:G, V重複!$C:$C, 'Conv-vaccine'!$E243)</f>
        <v>0</v>
      </c>
      <c r="S243" s="107">
        <f>SUMIF('V3回目-接種日別'!$A:$A, 'Conv-vaccine'!$E243, 'V3回目-接種日別'!C:C)</f>
        <v>0</v>
      </c>
    </row>
    <row r="244" spans="1:19" ht="17.7">
      <c r="A244" s="49">
        <v>44377</v>
      </c>
      <c r="B244" s="110">
        <f>IF(COUNTIF($A$7:$A244, $A244)&gt;1, 0, IF($E244="","",G244+H244+K244+L244+O244-Q244))</f>
        <v>860411</v>
      </c>
      <c r="C244" s="110">
        <f>IF(COUNTIF($A$7:$A244, $A244)&gt;1, 0, IF($E244="", "", I244+J244+M244+N244+P244-R244))</f>
        <v>736113</v>
      </c>
      <c r="D244" s="110">
        <f>IF(COUNTIF($A$7:$A244, $A244)&gt;1, 0, S244)</f>
        <v>0</v>
      </c>
      <c r="E244" s="111">
        <v>44377</v>
      </c>
      <c r="F244" s="91" t="str">
        <f>IFERROR(VLOOKUP($E244, V医療従事者等!$A:$J, $F$4, FALSE), TEXT(E244, "aaa"))</f>
        <v>(水)</v>
      </c>
      <c r="G244" s="91">
        <f>IFERROR(VLOOKUP($E244, V医療従事者等!$A:$J, $G$4, FALSE), 0)</f>
        <v>30313</v>
      </c>
      <c r="H244" s="91">
        <f>IFERROR(VLOOKUP($E244, V医療従事者等!$A:$J, $H$4, FALSE), 0)</f>
        <v>1788</v>
      </c>
      <c r="I244" s="91">
        <f>IFERROR(VLOOKUP($E244, V医療従事者等!$A:$J, $I$4, FALSE), 0)</f>
        <v>46697</v>
      </c>
      <c r="J244" s="91">
        <f>IFERROR(VLOOKUP($E244, V医療従事者等!$A:$J, $J$4, FALSE), 0)</f>
        <v>381</v>
      </c>
      <c r="K244" s="92">
        <f>IFERROR(VLOOKUP($E244, V一般接種!$A:$G, K$4, FALSE), 0)</f>
        <v>628006</v>
      </c>
      <c r="L244" s="92">
        <f>IFERROR(VLOOKUP($E244, V一般接種!$A:$G, L$4, FALSE), 0)</f>
        <v>200304</v>
      </c>
      <c r="M244" s="92">
        <f>IFERROR(VLOOKUP($E244, V一般接種!$A:$G, M$4, FALSE), 0)</f>
        <v>0</v>
      </c>
      <c r="N244" s="93">
        <f>IFERROR(VLOOKUP($E244, V一般接種!$A:$G, N$4, FALSE), 0)</f>
        <v>689035</v>
      </c>
      <c r="O244" s="92">
        <f>SUMIF(V職域接種!$C:$C, 'Conv-vaccine'!$E244, V職域接種!F:F)</f>
        <v>0</v>
      </c>
      <c r="P244" s="92">
        <f>SUMIF(V職域接種!$C:$C, 'Conv-vaccine'!$E244, V職域接種!G:G)</f>
        <v>0</v>
      </c>
      <c r="Q244" s="92">
        <f>_xlfn.MAXIFS(V重複!F:F, V重複!$C:$C, 'Conv-vaccine'!$E244)</f>
        <v>0</v>
      </c>
      <c r="R244" s="92">
        <f>_xlfn.MAXIFS(V重複!G:G, V重複!$C:$C, 'Conv-vaccine'!$E244)</f>
        <v>0</v>
      </c>
      <c r="S244" s="107">
        <f>SUMIF('V3回目-接種日別'!$A:$A, 'Conv-vaccine'!$E244, 'V3回目-接種日別'!C:C)</f>
        <v>0</v>
      </c>
    </row>
    <row r="245" spans="1:19" ht="17.7">
      <c r="A245" s="49">
        <v>44377</v>
      </c>
      <c r="B245" s="110">
        <f>IF(COUNTIF($A$7:$A245, $A245)&gt;1, 0, IF($E245="","",G245+H245+K245+L245+O245-Q245))</f>
        <v>0</v>
      </c>
      <c r="C245" s="110">
        <f>IF(COUNTIF($A$7:$A245, $A245)&gt;1, 0, IF($E245="", "", I245+J245+M245+N245+P245-R245))</f>
        <v>0</v>
      </c>
      <c r="D245" s="110">
        <f>IF(COUNTIF($A$7:$A245, $A245)&gt;1, 0, S245)</f>
        <v>0</v>
      </c>
      <c r="E245" s="111">
        <v>44377</v>
      </c>
      <c r="F245" s="91" t="str">
        <f>IFERROR(VLOOKUP($E245, V医療従事者等!$A:$J, $F$4, FALSE), TEXT(E245, "aaa"))</f>
        <v>(水)</v>
      </c>
      <c r="G245" s="91">
        <f>IFERROR(VLOOKUP($E245, V医療従事者等!$A:$J, $G$4, FALSE), 0)</f>
        <v>30313</v>
      </c>
      <c r="H245" s="91">
        <f>IFERROR(VLOOKUP($E245, V医療従事者等!$A:$J, $H$4, FALSE), 0)</f>
        <v>1788</v>
      </c>
      <c r="I245" s="91">
        <f>IFERROR(VLOOKUP($E245, V医療従事者等!$A:$J, $I$4, FALSE), 0)</f>
        <v>46697</v>
      </c>
      <c r="J245" s="91">
        <f>IFERROR(VLOOKUP($E245, V医療従事者等!$A:$J, $J$4, FALSE), 0)</f>
        <v>381</v>
      </c>
      <c r="K245" s="92">
        <f>IFERROR(VLOOKUP($E245, V一般接種!$A:$G, K$4, FALSE), 0)</f>
        <v>628006</v>
      </c>
      <c r="L245" s="92">
        <f>IFERROR(VLOOKUP($E245, V一般接種!$A:$G, L$4, FALSE), 0)</f>
        <v>200304</v>
      </c>
      <c r="M245" s="92">
        <f>IFERROR(VLOOKUP($E245, V一般接種!$A:$G, M$4, FALSE), 0)</f>
        <v>0</v>
      </c>
      <c r="N245" s="93">
        <f>IFERROR(VLOOKUP($E245, V一般接種!$A:$G, N$4, FALSE), 0)</f>
        <v>689035</v>
      </c>
      <c r="O245" s="92">
        <f>SUMIF(V職域接種!$C:$C, 'Conv-vaccine'!$E245, V職域接種!F:F)</f>
        <v>0</v>
      </c>
      <c r="P245" s="92">
        <f>SUMIF(V職域接種!$C:$C, 'Conv-vaccine'!$E245, V職域接種!G:G)</f>
        <v>0</v>
      </c>
      <c r="Q245" s="92">
        <f>_xlfn.MAXIFS(V重複!F:F, V重複!$C:$C, 'Conv-vaccine'!$E245)</f>
        <v>0</v>
      </c>
      <c r="R245" s="92">
        <f>_xlfn.MAXIFS(V重複!G:G, V重複!$C:$C, 'Conv-vaccine'!$E245)</f>
        <v>0</v>
      </c>
      <c r="S245" s="107">
        <f>SUMIF('V3回目-接種日別'!$A:$A, 'Conv-vaccine'!$E245, 'V3回目-接種日別'!C:C)</f>
        <v>0</v>
      </c>
    </row>
    <row r="246" spans="1:19" ht="17.7">
      <c r="A246" s="49">
        <v>44377</v>
      </c>
      <c r="B246" s="110">
        <f>IF(COUNTIF($A$7:$A246, $A246)&gt;1, 0, IF($E246="","",G246+H246+K246+L246+O246-Q246))</f>
        <v>0</v>
      </c>
      <c r="C246" s="110">
        <f>IF(COUNTIF($A$7:$A246, $A246)&gt;1, 0, IF($E246="", "", I246+J246+M246+N246+P246-R246))</f>
        <v>0</v>
      </c>
      <c r="D246" s="110">
        <f>IF(COUNTIF($A$7:$A246, $A246)&gt;1, 0, S246)</f>
        <v>0</v>
      </c>
      <c r="E246" s="111">
        <v>44377</v>
      </c>
      <c r="F246" s="91" t="str">
        <f>IFERROR(VLOOKUP($E246, V医療従事者等!$A:$J, $F$4, FALSE), TEXT(E246, "aaa"))</f>
        <v>(水)</v>
      </c>
      <c r="G246" s="91">
        <f>IFERROR(VLOOKUP($E246, V医療従事者等!$A:$J, $G$4, FALSE), 0)</f>
        <v>30313</v>
      </c>
      <c r="H246" s="91">
        <f>IFERROR(VLOOKUP($E246, V医療従事者等!$A:$J, $H$4, FALSE), 0)</f>
        <v>1788</v>
      </c>
      <c r="I246" s="91">
        <f>IFERROR(VLOOKUP($E246, V医療従事者等!$A:$J, $I$4, FALSE), 0)</f>
        <v>46697</v>
      </c>
      <c r="J246" s="91">
        <f>IFERROR(VLOOKUP($E246, V医療従事者等!$A:$J, $J$4, FALSE), 0)</f>
        <v>381</v>
      </c>
      <c r="K246" s="92">
        <f>IFERROR(VLOOKUP($E246, V一般接種!$A:$G, K$4, FALSE), 0)</f>
        <v>628006</v>
      </c>
      <c r="L246" s="92">
        <f>IFERROR(VLOOKUP($E246, V一般接種!$A:$G, L$4, FALSE), 0)</f>
        <v>200304</v>
      </c>
      <c r="M246" s="92">
        <f>IFERROR(VLOOKUP($E246, V一般接種!$A:$G, M$4, FALSE), 0)</f>
        <v>0</v>
      </c>
      <c r="N246" s="93">
        <f>IFERROR(VLOOKUP($E246, V一般接種!$A:$G, N$4, FALSE), 0)</f>
        <v>689035</v>
      </c>
      <c r="O246" s="92">
        <f>SUMIF(V職域接種!$C:$C, 'Conv-vaccine'!$E246, V職域接種!F:F)</f>
        <v>0</v>
      </c>
      <c r="P246" s="92">
        <f>SUMIF(V職域接種!$C:$C, 'Conv-vaccine'!$E246, V職域接種!G:G)</f>
        <v>0</v>
      </c>
      <c r="Q246" s="92">
        <f>_xlfn.MAXIFS(V重複!F:F, V重複!$C:$C, 'Conv-vaccine'!$E246)</f>
        <v>0</v>
      </c>
      <c r="R246" s="92">
        <f>_xlfn.MAXIFS(V重複!G:G, V重複!$C:$C, 'Conv-vaccine'!$E246)</f>
        <v>0</v>
      </c>
      <c r="S246" s="107">
        <f>SUMIF('V3回目-接種日別'!$A:$A, 'Conv-vaccine'!$E246, 'V3回目-接種日別'!C:C)</f>
        <v>0</v>
      </c>
    </row>
    <row r="247" spans="1:19" ht="17.7">
      <c r="A247" s="49">
        <v>44378</v>
      </c>
      <c r="B247" s="110">
        <f>IF(COUNTIF($A$7:$A247, $A247)&gt;1, 0, IF($E247="","",G247+H247+K247+L247+O247-Q247))</f>
        <v>672187</v>
      </c>
      <c r="C247" s="110">
        <f>IF(COUNTIF($A$7:$A247, $A247)&gt;1, 0, IF($E247="", "", I247+J247+M247+N247+P247-R247))</f>
        <v>716656</v>
      </c>
      <c r="D247" s="110">
        <f>IF(COUNTIF($A$7:$A247, $A247)&gt;1, 0, S247)</f>
        <v>0</v>
      </c>
      <c r="E247" s="111">
        <v>44378</v>
      </c>
      <c r="F247" s="91" t="str">
        <f>IFERROR(VLOOKUP($E247, V医療従事者等!$A:$J, $F$4, FALSE), TEXT(E247, "aaa"))</f>
        <v>(木)</v>
      </c>
      <c r="G247" s="91">
        <f>IFERROR(VLOOKUP($E247, V医療従事者等!$A:$J, $G$4, FALSE), 0)</f>
        <v>36346</v>
      </c>
      <c r="H247" s="91">
        <f>IFERROR(VLOOKUP($E247, V医療従事者等!$A:$J, $H$4, FALSE), 0)</f>
        <v>589</v>
      </c>
      <c r="I247" s="91">
        <f>IFERROR(VLOOKUP($E247, V医療従事者等!$A:$J, $I$4, FALSE), 0)</f>
        <v>57754</v>
      </c>
      <c r="J247" s="91">
        <f>IFERROR(VLOOKUP($E247, V医療従事者等!$A:$J, $J$4, FALSE), 0)</f>
        <v>108</v>
      </c>
      <c r="K247" s="92">
        <f>IFERROR(VLOOKUP($E247, V一般接種!$A:$G, K$4, FALSE), 0)</f>
        <v>418482</v>
      </c>
      <c r="L247" s="92">
        <f>IFERROR(VLOOKUP($E247, V一般接種!$A:$G, L$4, FALSE), 0)</f>
        <v>216770</v>
      </c>
      <c r="M247" s="92">
        <f>IFERROR(VLOOKUP($E247, V一般接種!$A:$G, M$4, FALSE), 0)</f>
        <v>0</v>
      </c>
      <c r="N247" s="93">
        <f>IFERROR(VLOOKUP($E247, V一般接種!$A:$G, N$4, FALSE), 0)</f>
        <v>658794</v>
      </c>
      <c r="O247" s="92">
        <f>SUMIF(V職域接種!$C:$C, 'Conv-vaccine'!$E247, V職域接種!F:F)</f>
        <v>0</v>
      </c>
      <c r="P247" s="92">
        <f>SUMIF(V職域接種!$C:$C, 'Conv-vaccine'!$E247, V職域接種!G:G)</f>
        <v>0</v>
      </c>
      <c r="Q247" s="92">
        <f>_xlfn.MAXIFS(V重複!F:F, V重複!$C:$C, 'Conv-vaccine'!$E247)</f>
        <v>0</v>
      </c>
      <c r="R247" s="92">
        <f>_xlfn.MAXIFS(V重複!G:G, V重複!$C:$C, 'Conv-vaccine'!$E247)</f>
        <v>0</v>
      </c>
      <c r="S247" s="107">
        <f>SUMIF('V3回目-接種日別'!$A:$A, 'Conv-vaccine'!$E247, 'V3回目-接種日別'!C:C)</f>
        <v>0</v>
      </c>
    </row>
    <row r="248" spans="1:19" ht="17.7">
      <c r="A248" s="49">
        <v>44378</v>
      </c>
      <c r="B248" s="110">
        <f>IF(COUNTIF($A$7:$A248, $A248)&gt;1, 0, IF($E248="","",G248+H248+K248+L248+O248-Q248))</f>
        <v>0</v>
      </c>
      <c r="C248" s="110">
        <f>IF(COUNTIF($A$7:$A248, $A248)&gt;1, 0, IF($E248="", "", I248+J248+M248+N248+P248-R248))</f>
        <v>0</v>
      </c>
      <c r="D248" s="110">
        <f>IF(COUNTIF($A$7:$A248, $A248)&gt;1, 0, S248)</f>
        <v>0</v>
      </c>
      <c r="E248" s="111">
        <v>44378</v>
      </c>
      <c r="F248" s="91" t="str">
        <f>IFERROR(VLOOKUP($E248, V医療従事者等!$A:$J, $F$4, FALSE), TEXT(E248, "aaa"))</f>
        <v>(木)</v>
      </c>
      <c r="G248" s="91">
        <f>IFERROR(VLOOKUP($E248, V医療従事者等!$A:$J, $G$4, FALSE), 0)</f>
        <v>36346</v>
      </c>
      <c r="H248" s="91">
        <f>IFERROR(VLOOKUP($E248, V医療従事者等!$A:$J, $H$4, FALSE), 0)</f>
        <v>589</v>
      </c>
      <c r="I248" s="91">
        <f>IFERROR(VLOOKUP($E248, V医療従事者等!$A:$J, $I$4, FALSE), 0)</f>
        <v>57754</v>
      </c>
      <c r="J248" s="91">
        <f>IFERROR(VLOOKUP($E248, V医療従事者等!$A:$J, $J$4, FALSE), 0)</f>
        <v>108</v>
      </c>
      <c r="K248" s="92">
        <f>IFERROR(VLOOKUP($E248, V一般接種!$A:$G, K$4, FALSE), 0)</f>
        <v>418482</v>
      </c>
      <c r="L248" s="92">
        <f>IFERROR(VLOOKUP($E248, V一般接種!$A:$G, L$4, FALSE), 0)</f>
        <v>216770</v>
      </c>
      <c r="M248" s="92">
        <f>IFERROR(VLOOKUP($E248, V一般接種!$A:$G, M$4, FALSE), 0)</f>
        <v>0</v>
      </c>
      <c r="N248" s="93">
        <f>IFERROR(VLOOKUP($E248, V一般接種!$A:$G, N$4, FALSE), 0)</f>
        <v>658794</v>
      </c>
      <c r="O248" s="92">
        <f>SUMIF(V職域接種!$C:$C, 'Conv-vaccine'!$E248, V職域接種!F:F)</f>
        <v>0</v>
      </c>
      <c r="P248" s="92">
        <f>SUMIF(V職域接種!$C:$C, 'Conv-vaccine'!$E248, V職域接種!G:G)</f>
        <v>0</v>
      </c>
      <c r="Q248" s="92">
        <f>_xlfn.MAXIFS(V重複!F:F, V重複!$C:$C, 'Conv-vaccine'!$E248)</f>
        <v>0</v>
      </c>
      <c r="R248" s="92">
        <f>_xlfn.MAXIFS(V重複!G:G, V重複!$C:$C, 'Conv-vaccine'!$E248)</f>
        <v>0</v>
      </c>
      <c r="S248" s="107">
        <f>SUMIF('V3回目-接種日別'!$A:$A, 'Conv-vaccine'!$E248, 'V3回目-接種日別'!C:C)</f>
        <v>0</v>
      </c>
    </row>
    <row r="249" spans="1:19" ht="17.7">
      <c r="A249" s="49">
        <v>44378</v>
      </c>
      <c r="B249" s="110">
        <f>IF(COUNTIF($A$7:$A249, $A249)&gt;1, 0, IF($E249="","",G249+H249+K249+L249+O249-Q249))</f>
        <v>0</v>
      </c>
      <c r="C249" s="110">
        <f>IF(COUNTIF($A$7:$A249, $A249)&gt;1, 0, IF($E249="", "", I249+J249+M249+N249+P249-R249))</f>
        <v>0</v>
      </c>
      <c r="D249" s="110">
        <f>IF(COUNTIF($A$7:$A249, $A249)&gt;1, 0, S249)</f>
        <v>0</v>
      </c>
      <c r="E249" s="111">
        <v>44378</v>
      </c>
      <c r="F249" s="91" t="str">
        <f>IFERROR(VLOOKUP($E249, V医療従事者等!$A:$J, $F$4, FALSE), TEXT(E249, "aaa"))</f>
        <v>(木)</v>
      </c>
      <c r="G249" s="91">
        <f>IFERROR(VLOOKUP($E249, V医療従事者等!$A:$J, $G$4, FALSE), 0)</f>
        <v>36346</v>
      </c>
      <c r="H249" s="91">
        <f>IFERROR(VLOOKUP($E249, V医療従事者等!$A:$J, $H$4, FALSE), 0)</f>
        <v>589</v>
      </c>
      <c r="I249" s="91">
        <f>IFERROR(VLOOKUP($E249, V医療従事者等!$A:$J, $I$4, FALSE), 0)</f>
        <v>57754</v>
      </c>
      <c r="J249" s="91">
        <f>IFERROR(VLOOKUP($E249, V医療従事者等!$A:$J, $J$4, FALSE), 0)</f>
        <v>108</v>
      </c>
      <c r="K249" s="92">
        <f>IFERROR(VLOOKUP($E249, V一般接種!$A:$G, K$4, FALSE), 0)</f>
        <v>418482</v>
      </c>
      <c r="L249" s="92">
        <f>IFERROR(VLOOKUP($E249, V一般接種!$A:$G, L$4, FALSE), 0)</f>
        <v>216770</v>
      </c>
      <c r="M249" s="92">
        <f>IFERROR(VLOOKUP($E249, V一般接種!$A:$G, M$4, FALSE), 0)</f>
        <v>0</v>
      </c>
      <c r="N249" s="93">
        <f>IFERROR(VLOOKUP($E249, V一般接種!$A:$G, N$4, FALSE), 0)</f>
        <v>658794</v>
      </c>
      <c r="O249" s="92">
        <f>SUMIF(V職域接種!$C:$C, 'Conv-vaccine'!$E249, V職域接種!F:F)</f>
        <v>0</v>
      </c>
      <c r="P249" s="92">
        <f>SUMIF(V職域接種!$C:$C, 'Conv-vaccine'!$E249, V職域接種!G:G)</f>
        <v>0</v>
      </c>
      <c r="Q249" s="92">
        <f>_xlfn.MAXIFS(V重複!F:F, V重複!$C:$C, 'Conv-vaccine'!$E249)</f>
        <v>0</v>
      </c>
      <c r="R249" s="92">
        <f>_xlfn.MAXIFS(V重複!G:G, V重複!$C:$C, 'Conv-vaccine'!$E249)</f>
        <v>0</v>
      </c>
      <c r="S249" s="107">
        <f>SUMIF('V3回目-接種日別'!$A:$A, 'Conv-vaccine'!$E249, 'V3回目-接種日別'!C:C)</f>
        <v>0</v>
      </c>
    </row>
    <row r="250" spans="1:19" ht="17.7">
      <c r="A250" s="49">
        <v>44379</v>
      </c>
      <c r="B250" s="110">
        <f>IF(COUNTIF($A$7:$A250, $A250)&gt;1, 0, IF($E250="","",G250+H250+K250+L250+O250-Q250))</f>
        <v>622301</v>
      </c>
      <c r="C250" s="110">
        <f>IF(COUNTIF($A$7:$A250, $A250)&gt;1, 0, IF($E250="", "", I250+J250+M250+N250+P250-R250))</f>
        <v>726655</v>
      </c>
      <c r="D250" s="110">
        <f>IF(COUNTIF($A$7:$A250, $A250)&gt;1, 0, S250)</f>
        <v>0</v>
      </c>
      <c r="E250" s="111">
        <v>44379</v>
      </c>
      <c r="F250" s="91" t="str">
        <f>IFERROR(VLOOKUP($E250, V医療従事者等!$A:$J, $F$4, FALSE), TEXT(E250, "aaa"))</f>
        <v>(金)</v>
      </c>
      <c r="G250" s="91">
        <f>IFERROR(VLOOKUP($E250, V医療従事者等!$A:$J, $G$4, FALSE), 0)</f>
        <v>25406</v>
      </c>
      <c r="H250" s="91">
        <f>IFERROR(VLOOKUP($E250, V医療従事者等!$A:$J, $H$4, FALSE), 0)</f>
        <v>978</v>
      </c>
      <c r="I250" s="91">
        <f>IFERROR(VLOOKUP($E250, V医療従事者等!$A:$J, $I$4, FALSE), 0)</f>
        <v>55293</v>
      </c>
      <c r="J250" s="91">
        <f>IFERROR(VLOOKUP($E250, V医療従事者等!$A:$J, $J$4, FALSE), 0)</f>
        <v>147</v>
      </c>
      <c r="K250" s="92">
        <f>IFERROR(VLOOKUP($E250, V一般接種!$A:$G, K$4, FALSE), 0)</f>
        <v>358111</v>
      </c>
      <c r="L250" s="92">
        <f>IFERROR(VLOOKUP($E250, V一般接種!$A:$G, L$4, FALSE), 0)</f>
        <v>237806</v>
      </c>
      <c r="M250" s="92">
        <f>IFERROR(VLOOKUP($E250, V一般接種!$A:$G, M$4, FALSE), 0)</f>
        <v>0</v>
      </c>
      <c r="N250" s="93">
        <f>IFERROR(VLOOKUP($E250, V一般接種!$A:$G, N$4, FALSE), 0)</f>
        <v>671215</v>
      </c>
      <c r="O250" s="92">
        <f>SUMIF(V職域接種!$C:$C, 'Conv-vaccine'!$E250, V職域接種!F:F)</f>
        <v>0</v>
      </c>
      <c r="P250" s="92">
        <f>SUMIF(V職域接種!$C:$C, 'Conv-vaccine'!$E250, V職域接種!G:G)</f>
        <v>0</v>
      </c>
      <c r="Q250" s="92">
        <f>_xlfn.MAXIFS(V重複!F:F, V重複!$C:$C, 'Conv-vaccine'!$E250)</f>
        <v>0</v>
      </c>
      <c r="R250" s="92">
        <f>_xlfn.MAXIFS(V重複!G:G, V重複!$C:$C, 'Conv-vaccine'!$E250)</f>
        <v>0</v>
      </c>
      <c r="S250" s="107">
        <f>SUMIF('V3回目-接種日別'!$A:$A, 'Conv-vaccine'!$E250, 'V3回目-接種日別'!C:C)</f>
        <v>0</v>
      </c>
    </row>
    <row r="251" spans="1:19" ht="17.7">
      <c r="A251" s="49">
        <v>44379</v>
      </c>
      <c r="B251" s="110">
        <f>IF(COUNTIF($A$7:$A251, $A251)&gt;1, 0, IF($E251="","",G251+H251+K251+L251+O251-Q251))</f>
        <v>0</v>
      </c>
      <c r="C251" s="110">
        <f>IF(COUNTIF($A$7:$A251, $A251)&gt;1, 0, IF($E251="", "", I251+J251+M251+N251+P251-R251))</f>
        <v>0</v>
      </c>
      <c r="D251" s="110">
        <f>IF(COUNTIF($A$7:$A251, $A251)&gt;1, 0, S251)</f>
        <v>0</v>
      </c>
      <c r="E251" s="111">
        <v>44379</v>
      </c>
      <c r="F251" s="91" t="str">
        <f>IFERROR(VLOOKUP($E251, V医療従事者等!$A:$J, $F$4, FALSE), TEXT(E251, "aaa"))</f>
        <v>(金)</v>
      </c>
      <c r="G251" s="91">
        <f>IFERROR(VLOOKUP($E251, V医療従事者等!$A:$J, $G$4, FALSE), 0)</f>
        <v>25406</v>
      </c>
      <c r="H251" s="91">
        <f>IFERROR(VLOOKUP($E251, V医療従事者等!$A:$J, $H$4, FALSE), 0)</f>
        <v>978</v>
      </c>
      <c r="I251" s="91">
        <f>IFERROR(VLOOKUP($E251, V医療従事者等!$A:$J, $I$4, FALSE), 0)</f>
        <v>55293</v>
      </c>
      <c r="J251" s="91">
        <f>IFERROR(VLOOKUP($E251, V医療従事者等!$A:$J, $J$4, FALSE), 0)</f>
        <v>147</v>
      </c>
      <c r="K251" s="92">
        <f>IFERROR(VLOOKUP($E251, V一般接種!$A:$G, K$4, FALSE), 0)</f>
        <v>358111</v>
      </c>
      <c r="L251" s="92">
        <f>IFERROR(VLOOKUP($E251, V一般接種!$A:$G, L$4, FALSE), 0)</f>
        <v>237806</v>
      </c>
      <c r="M251" s="92">
        <f>IFERROR(VLOOKUP($E251, V一般接種!$A:$G, M$4, FALSE), 0)</f>
        <v>0</v>
      </c>
      <c r="N251" s="93">
        <f>IFERROR(VLOOKUP($E251, V一般接種!$A:$G, N$4, FALSE), 0)</f>
        <v>671215</v>
      </c>
      <c r="O251" s="92">
        <f>SUMIF(V職域接種!$C:$C, 'Conv-vaccine'!$E251, V職域接種!F:F)</f>
        <v>0</v>
      </c>
      <c r="P251" s="92">
        <f>SUMIF(V職域接種!$C:$C, 'Conv-vaccine'!$E251, V職域接種!G:G)</f>
        <v>0</v>
      </c>
      <c r="Q251" s="92">
        <f>_xlfn.MAXIFS(V重複!F:F, V重複!$C:$C, 'Conv-vaccine'!$E251)</f>
        <v>0</v>
      </c>
      <c r="R251" s="92">
        <f>_xlfn.MAXIFS(V重複!G:G, V重複!$C:$C, 'Conv-vaccine'!$E251)</f>
        <v>0</v>
      </c>
      <c r="S251" s="107">
        <f>SUMIF('V3回目-接種日別'!$A:$A, 'Conv-vaccine'!$E251, 'V3回目-接種日別'!C:C)</f>
        <v>0</v>
      </c>
    </row>
    <row r="252" spans="1:19" ht="17.7">
      <c r="A252" s="49">
        <v>44379</v>
      </c>
      <c r="B252" s="110">
        <f>IF(COUNTIF($A$7:$A252, $A252)&gt;1, 0, IF($E252="","",G252+H252+K252+L252+O252-Q252))</f>
        <v>0</v>
      </c>
      <c r="C252" s="110">
        <f>IF(COUNTIF($A$7:$A252, $A252)&gt;1, 0, IF($E252="", "", I252+J252+M252+N252+P252-R252))</f>
        <v>0</v>
      </c>
      <c r="D252" s="110">
        <f>IF(COUNTIF($A$7:$A252, $A252)&gt;1, 0, S252)</f>
        <v>0</v>
      </c>
      <c r="E252" s="111">
        <v>44379</v>
      </c>
      <c r="F252" s="91" t="str">
        <f>IFERROR(VLOOKUP($E252, V医療従事者等!$A:$J, $F$4, FALSE), TEXT(E252, "aaa"))</f>
        <v>(金)</v>
      </c>
      <c r="G252" s="91">
        <f>IFERROR(VLOOKUP($E252, V医療従事者等!$A:$J, $G$4, FALSE), 0)</f>
        <v>25406</v>
      </c>
      <c r="H252" s="91">
        <f>IFERROR(VLOOKUP($E252, V医療従事者等!$A:$J, $H$4, FALSE), 0)</f>
        <v>978</v>
      </c>
      <c r="I252" s="91">
        <f>IFERROR(VLOOKUP($E252, V医療従事者等!$A:$J, $I$4, FALSE), 0)</f>
        <v>55293</v>
      </c>
      <c r="J252" s="91">
        <f>IFERROR(VLOOKUP($E252, V医療従事者等!$A:$J, $J$4, FALSE), 0)</f>
        <v>147</v>
      </c>
      <c r="K252" s="92">
        <f>IFERROR(VLOOKUP($E252, V一般接種!$A:$G, K$4, FALSE), 0)</f>
        <v>358111</v>
      </c>
      <c r="L252" s="92">
        <f>IFERROR(VLOOKUP($E252, V一般接種!$A:$G, L$4, FALSE), 0)</f>
        <v>237806</v>
      </c>
      <c r="M252" s="92">
        <f>IFERROR(VLOOKUP($E252, V一般接種!$A:$G, M$4, FALSE), 0)</f>
        <v>0</v>
      </c>
      <c r="N252" s="93">
        <f>IFERROR(VLOOKUP($E252, V一般接種!$A:$G, N$4, FALSE), 0)</f>
        <v>671215</v>
      </c>
      <c r="O252" s="92">
        <f>SUMIF(V職域接種!$C:$C, 'Conv-vaccine'!$E252, V職域接種!F:F)</f>
        <v>0</v>
      </c>
      <c r="P252" s="92">
        <f>SUMIF(V職域接種!$C:$C, 'Conv-vaccine'!$E252, V職域接種!G:G)</f>
        <v>0</v>
      </c>
      <c r="Q252" s="92">
        <f>_xlfn.MAXIFS(V重複!F:F, V重複!$C:$C, 'Conv-vaccine'!$E252)</f>
        <v>0</v>
      </c>
      <c r="R252" s="92">
        <f>_xlfn.MAXIFS(V重複!G:G, V重複!$C:$C, 'Conv-vaccine'!$E252)</f>
        <v>0</v>
      </c>
      <c r="S252" s="107">
        <f>SUMIF('V3回目-接種日別'!$A:$A, 'Conv-vaccine'!$E252, 'V3回目-接種日別'!C:C)</f>
        <v>0</v>
      </c>
    </row>
    <row r="253" spans="1:19" ht="17.7">
      <c r="A253" s="49">
        <v>44380</v>
      </c>
      <c r="B253" s="110">
        <f>IF(COUNTIF($A$7:$A253, $A253)&gt;1, 0, IF($E253="","",G253+H253+K253+L253+O253-Q253))</f>
        <v>888216</v>
      </c>
      <c r="C253" s="110">
        <f>IF(COUNTIF($A$7:$A253, $A253)&gt;1, 0, IF($E253="", "", I253+J253+M253+N253+P253-R253))</f>
        <v>613799</v>
      </c>
      <c r="D253" s="110">
        <f>IF(COUNTIF($A$7:$A253, $A253)&gt;1, 0, S253)</f>
        <v>0</v>
      </c>
      <c r="E253" s="111">
        <v>44380</v>
      </c>
      <c r="F253" s="91" t="str">
        <f>IFERROR(VLOOKUP($E253, V医療従事者等!$A:$J, $F$4, FALSE), TEXT(E253, "aaa"))</f>
        <v>土</v>
      </c>
      <c r="G253" s="91">
        <f>IFERROR(VLOOKUP($E253, V医療従事者等!$A:$J, $G$4, FALSE), 0)</f>
        <v>0</v>
      </c>
      <c r="H253" s="91">
        <f>IFERROR(VLOOKUP($E253, V医療従事者等!$A:$J, $H$4, FALSE), 0)</f>
        <v>0</v>
      </c>
      <c r="I253" s="91">
        <f>IFERROR(VLOOKUP($E253, V医療従事者等!$A:$J, $I$4, FALSE), 0)</f>
        <v>0</v>
      </c>
      <c r="J253" s="91">
        <f>IFERROR(VLOOKUP($E253, V医療従事者等!$A:$J, $J$4, FALSE), 0)</f>
        <v>0</v>
      </c>
      <c r="K253" s="92">
        <f>IFERROR(VLOOKUP($E253, V一般接種!$A:$G, K$4, FALSE), 0)</f>
        <v>689946</v>
      </c>
      <c r="L253" s="92">
        <f>IFERROR(VLOOKUP($E253, V一般接種!$A:$G, L$4, FALSE), 0)</f>
        <v>198270</v>
      </c>
      <c r="M253" s="92">
        <f>IFERROR(VLOOKUP($E253, V一般接種!$A:$G, M$4, FALSE), 0)</f>
        <v>0</v>
      </c>
      <c r="N253" s="93">
        <f>IFERROR(VLOOKUP($E253, V一般接種!$A:$G, N$4, FALSE), 0)</f>
        <v>613799</v>
      </c>
      <c r="O253" s="92">
        <f>SUMIF(V職域接種!$C:$C, 'Conv-vaccine'!$E253, V職域接種!F:F)</f>
        <v>0</v>
      </c>
      <c r="P253" s="92">
        <f>SUMIF(V職域接種!$C:$C, 'Conv-vaccine'!$E253, V職域接種!G:G)</f>
        <v>0</v>
      </c>
      <c r="Q253" s="92">
        <f>_xlfn.MAXIFS(V重複!F:F, V重複!$C:$C, 'Conv-vaccine'!$E253)</f>
        <v>0</v>
      </c>
      <c r="R253" s="92">
        <f>_xlfn.MAXIFS(V重複!G:G, V重複!$C:$C, 'Conv-vaccine'!$E253)</f>
        <v>0</v>
      </c>
      <c r="S253" s="107">
        <f>SUMIF('V3回目-接種日別'!$A:$A, 'Conv-vaccine'!$E253, 'V3回目-接種日別'!C:C)</f>
        <v>0</v>
      </c>
    </row>
    <row r="254" spans="1:19" ht="17.7">
      <c r="A254" s="49">
        <v>44380</v>
      </c>
      <c r="B254" s="110">
        <f>IF(COUNTIF($A$7:$A254, $A254)&gt;1, 0, IF($E254="","",G254+H254+K254+L254+O254-Q254))</f>
        <v>0</v>
      </c>
      <c r="C254" s="110">
        <f>IF(COUNTIF($A$7:$A254, $A254)&gt;1, 0, IF($E254="", "", I254+J254+M254+N254+P254-R254))</f>
        <v>0</v>
      </c>
      <c r="D254" s="110">
        <f>IF(COUNTIF($A$7:$A254, $A254)&gt;1, 0, S254)</f>
        <v>0</v>
      </c>
      <c r="E254" s="111">
        <v>44380</v>
      </c>
      <c r="F254" s="91" t="str">
        <f>IFERROR(VLOOKUP($E254, V医療従事者等!$A:$J, $F$4, FALSE), TEXT(E254, "aaa"))</f>
        <v>土</v>
      </c>
      <c r="G254" s="91">
        <f>IFERROR(VLOOKUP($E254, V医療従事者等!$A:$J, $G$4, FALSE), 0)</f>
        <v>0</v>
      </c>
      <c r="H254" s="91">
        <f>IFERROR(VLOOKUP($E254, V医療従事者等!$A:$J, $H$4, FALSE), 0)</f>
        <v>0</v>
      </c>
      <c r="I254" s="91">
        <f>IFERROR(VLOOKUP($E254, V医療従事者等!$A:$J, $I$4, FALSE), 0)</f>
        <v>0</v>
      </c>
      <c r="J254" s="91">
        <f>IFERROR(VLOOKUP($E254, V医療従事者等!$A:$J, $J$4, FALSE), 0)</f>
        <v>0</v>
      </c>
      <c r="K254" s="92">
        <f>IFERROR(VLOOKUP($E254, V一般接種!$A:$G, K$4, FALSE), 0)</f>
        <v>689946</v>
      </c>
      <c r="L254" s="92">
        <f>IFERROR(VLOOKUP($E254, V一般接種!$A:$G, L$4, FALSE), 0)</f>
        <v>198270</v>
      </c>
      <c r="M254" s="92">
        <f>IFERROR(VLOOKUP($E254, V一般接種!$A:$G, M$4, FALSE), 0)</f>
        <v>0</v>
      </c>
      <c r="N254" s="93">
        <f>IFERROR(VLOOKUP($E254, V一般接種!$A:$G, N$4, FALSE), 0)</f>
        <v>613799</v>
      </c>
      <c r="O254" s="92">
        <f>SUMIF(V職域接種!$C:$C, 'Conv-vaccine'!$E254, V職域接種!F:F)</f>
        <v>0</v>
      </c>
      <c r="P254" s="92">
        <f>SUMIF(V職域接種!$C:$C, 'Conv-vaccine'!$E254, V職域接種!G:G)</f>
        <v>0</v>
      </c>
      <c r="Q254" s="92">
        <f>_xlfn.MAXIFS(V重複!F:F, V重複!$C:$C, 'Conv-vaccine'!$E254)</f>
        <v>0</v>
      </c>
      <c r="R254" s="92">
        <f>_xlfn.MAXIFS(V重複!G:G, V重複!$C:$C, 'Conv-vaccine'!$E254)</f>
        <v>0</v>
      </c>
      <c r="S254" s="107">
        <f>SUMIF('V3回目-接種日別'!$A:$A, 'Conv-vaccine'!$E254, 'V3回目-接種日別'!C:C)</f>
        <v>0</v>
      </c>
    </row>
    <row r="255" spans="1:19" ht="17.7">
      <c r="A255" s="49">
        <v>44380</v>
      </c>
      <c r="B255" s="110">
        <f>IF(COUNTIF($A$7:$A255, $A255)&gt;1, 0, IF($E255="","",G255+H255+K255+L255+O255-Q255))</f>
        <v>0</v>
      </c>
      <c r="C255" s="110">
        <f>IF(COUNTIF($A$7:$A255, $A255)&gt;1, 0, IF($E255="", "", I255+J255+M255+N255+P255-R255))</f>
        <v>0</v>
      </c>
      <c r="D255" s="110">
        <f>IF(COUNTIF($A$7:$A255, $A255)&gt;1, 0, S255)</f>
        <v>0</v>
      </c>
      <c r="E255" s="111">
        <v>44380</v>
      </c>
      <c r="F255" s="91" t="str">
        <f>IFERROR(VLOOKUP($E255, V医療従事者等!$A:$J, $F$4, FALSE), TEXT(E255, "aaa"))</f>
        <v>土</v>
      </c>
      <c r="G255" s="91">
        <f>IFERROR(VLOOKUP($E255, V医療従事者等!$A:$J, $G$4, FALSE), 0)</f>
        <v>0</v>
      </c>
      <c r="H255" s="91">
        <f>IFERROR(VLOOKUP($E255, V医療従事者等!$A:$J, $H$4, FALSE), 0)</f>
        <v>0</v>
      </c>
      <c r="I255" s="91">
        <f>IFERROR(VLOOKUP($E255, V医療従事者等!$A:$J, $I$4, FALSE), 0)</f>
        <v>0</v>
      </c>
      <c r="J255" s="91">
        <f>IFERROR(VLOOKUP($E255, V医療従事者等!$A:$J, $J$4, FALSE), 0)</f>
        <v>0</v>
      </c>
      <c r="K255" s="92">
        <f>IFERROR(VLOOKUP($E255, V一般接種!$A:$G, K$4, FALSE), 0)</f>
        <v>689946</v>
      </c>
      <c r="L255" s="92">
        <f>IFERROR(VLOOKUP($E255, V一般接種!$A:$G, L$4, FALSE), 0)</f>
        <v>198270</v>
      </c>
      <c r="M255" s="92">
        <f>IFERROR(VLOOKUP($E255, V一般接種!$A:$G, M$4, FALSE), 0)</f>
        <v>0</v>
      </c>
      <c r="N255" s="93">
        <f>IFERROR(VLOOKUP($E255, V一般接種!$A:$G, N$4, FALSE), 0)</f>
        <v>613799</v>
      </c>
      <c r="O255" s="92">
        <f>SUMIF(V職域接種!$C:$C, 'Conv-vaccine'!$E255, V職域接種!F:F)</f>
        <v>0</v>
      </c>
      <c r="P255" s="92">
        <f>SUMIF(V職域接種!$C:$C, 'Conv-vaccine'!$E255, V職域接種!G:G)</f>
        <v>0</v>
      </c>
      <c r="Q255" s="92">
        <f>_xlfn.MAXIFS(V重複!F:F, V重複!$C:$C, 'Conv-vaccine'!$E255)</f>
        <v>0</v>
      </c>
      <c r="R255" s="92">
        <f>_xlfn.MAXIFS(V重複!G:G, V重複!$C:$C, 'Conv-vaccine'!$E255)</f>
        <v>0</v>
      </c>
      <c r="S255" s="107">
        <f>SUMIF('V3回目-接種日別'!$A:$A, 'Conv-vaccine'!$E255, 'V3回目-接種日別'!C:C)</f>
        <v>0</v>
      </c>
    </row>
    <row r="256" spans="1:19" ht="17.7">
      <c r="A256" s="49">
        <v>44381</v>
      </c>
      <c r="B256" s="110">
        <f>IF(COUNTIF($A$7:$A256, $A256)&gt;1, 0, IF($E256="","",G256+H256+K256+L256+O256-Q256))</f>
        <v>840034</v>
      </c>
      <c r="C256" s="110">
        <f>IF(COUNTIF($A$7:$A256, $A256)&gt;1, 0, IF($E256="", "", I256+J256+M256+N256+P256-R256))</f>
        <v>544105</v>
      </c>
      <c r="D256" s="110">
        <f>IF(COUNTIF($A$7:$A256, $A256)&gt;1, 0, S256)</f>
        <v>0</v>
      </c>
      <c r="E256" s="111">
        <v>44381</v>
      </c>
      <c r="F256" s="91" t="str">
        <f>IFERROR(VLOOKUP($E256, V医療従事者等!$A:$J, $F$4, FALSE), TEXT(E256, "aaa"))</f>
        <v>日</v>
      </c>
      <c r="G256" s="91">
        <f>IFERROR(VLOOKUP($E256, V医療従事者等!$A:$J, $G$4, FALSE), 0)</f>
        <v>0</v>
      </c>
      <c r="H256" s="91">
        <f>IFERROR(VLOOKUP($E256, V医療従事者等!$A:$J, $H$4, FALSE), 0)</f>
        <v>0</v>
      </c>
      <c r="I256" s="91">
        <f>IFERROR(VLOOKUP($E256, V医療従事者等!$A:$J, $I$4, FALSE), 0)</f>
        <v>0</v>
      </c>
      <c r="J256" s="91">
        <f>IFERROR(VLOOKUP($E256, V医療従事者等!$A:$J, $J$4, FALSE), 0)</f>
        <v>0</v>
      </c>
      <c r="K256" s="92">
        <f>IFERROR(VLOOKUP($E256, V一般接種!$A:$G, K$4, FALSE), 0)</f>
        <v>687311</v>
      </c>
      <c r="L256" s="92">
        <f>IFERROR(VLOOKUP($E256, V一般接種!$A:$G, L$4, FALSE), 0)</f>
        <v>152723</v>
      </c>
      <c r="M256" s="92">
        <f>IFERROR(VLOOKUP($E256, V一般接種!$A:$G, M$4, FALSE), 0)</f>
        <v>0</v>
      </c>
      <c r="N256" s="93">
        <f>IFERROR(VLOOKUP($E256, V一般接種!$A:$G, N$4, FALSE), 0)</f>
        <v>544105</v>
      </c>
      <c r="O256" s="92">
        <f>SUMIF(V職域接種!$C:$C, 'Conv-vaccine'!$E256, V職域接種!F:F)</f>
        <v>0</v>
      </c>
      <c r="P256" s="92">
        <f>SUMIF(V職域接種!$C:$C, 'Conv-vaccine'!$E256, V職域接種!G:G)</f>
        <v>0</v>
      </c>
      <c r="Q256" s="92">
        <f>_xlfn.MAXIFS(V重複!F:F, V重複!$C:$C, 'Conv-vaccine'!$E256)</f>
        <v>0</v>
      </c>
      <c r="R256" s="92">
        <f>_xlfn.MAXIFS(V重複!G:G, V重複!$C:$C, 'Conv-vaccine'!$E256)</f>
        <v>0</v>
      </c>
      <c r="S256" s="107">
        <f>SUMIF('V3回目-接種日別'!$A:$A, 'Conv-vaccine'!$E256, 'V3回目-接種日別'!C:C)</f>
        <v>0</v>
      </c>
    </row>
    <row r="257" spans="1:19" ht="17.7">
      <c r="A257" s="49">
        <v>44381</v>
      </c>
      <c r="B257" s="110">
        <f>IF(COUNTIF($A$7:$A257, $A257)&gt;1, 0, IF($E257="","",G257+H257+K257+L257+O257-Q257))</f>
        <v>0</v>
      </c>
      <c r="C257" s="110">
        <f>IF(COUNTIF($A$7:$A257, $A257)&gt;1, 0, IF($E257="", "", I257+J257+M257+N257+P257-R257))</f>
        <v>0</v>
      </c>
      <c r="D257" s="110">
        <f>IF(COUNTIF($A$7:$A257, $A257)&gt;1, 0, S257)</f>
        <v>0</v>
      </c>
      <c r="E257" s="111">
        <v>44381</v>
      </c>
      <c r="F257" s="91" t="str">
        <f>IFERROR(VLOOKUP($E257, V医療従事者等!$A:$J, $F$4, FALSE), TEXT(E257, "aaa"))</f>
        <v>日</v>
      </c>
      <c r="G257" s="91">
        <f>IFERROR(VLOOKUP($E257, V医療従事者等!$A:$J, $G$4, FALSE), 0)</f>
        <v>0</v>
      </c>
      <c r="H257" s="91">
        <f>IFERROR(VLOOKUP($E257, V医療従事者等!$A:$J, $H$4, FALSE), 0)</f>
        <v>0</v>
      </c>
      <c r="I257" s="91">
        <f>IFERROR(VLOOKUP($E257, V医療従事者等!$A:$J, $I$4, FALSE), 0)</f>
        <v>0</v>
      </c>
      <c r="J257" s="91">
        <f>IFERROR(VLOOKUP($E257, V医療従事者等!$A:$J, $J$4, FALSE), 0)</f>
        <v>0</v>
      </c>
      <c r="K257" s="92">
        <f>IFERROR(VLOOKUP($E257, V一般接種!$A:$G, K$4, FALSE), 0)</f>
        <v>687311</v>
      </c>
      <c r="L257" s="92">
        <f>IFERROR(VLOOKUP($E257, V一般接種!$A:$G, L$4, FALSE), 0)</f>
        <v>152723</v>
      </c>
      <c r="M257" s="92">
        <f>IFERROR(VLOOKUP($E257, V一般接種!$A:$G, M$4, FALSE), 0)</f>
        <v>0</v>
      </c>
      <c r="N257" s="93">
        <f>IFERROR(VLOOKUP($E257, V一般接種!$A:$G, N$4, FALSE), 0)</f>
        <v>544105</v>
      </c>
      <c r="O257" s="92">
        <f>SUMIF(V職域接種!$C:$C, 'Conv-vaccine'!$E257, V職域接種!F:F)</f>
        <v>0</v>
      </c>
      <c r="P257" s="92">
        <f>SUMIF(V職域接種!$C:$C, 'Conv-vaccine'!$E257, V職域接種!G:G)</f>
        <v>0</v>
      </c>
      <c r="Q257" s="92">
        <f>_xlfn.MAXIFS(V重複!F:F, V重複!$C:$C, 'Conv-vaccine'!$E257)</f>
        <v>0</v>
      </c>
      <c r="R257" s="92">
        <f>_xlfn.MAXIFS(V重複!G:G, V重複!$C:$C, 'Conv-vaccine'!$E257)</f>
        <v>0</v>
      </c>
      <c r="S257" s="107">
        <f>SUMIF('V3回目-接種日別'!$A:$A, 'Conv-vaccine'!$E257, 'V3回目-接種日別'!C:C)</f>
        <v>0</v>
      </c>
    </row>
    <row r="258" spans="1:19" ht="17.7">
      <c r="A258" s="49">
        <v>44381</v>
      </c>
      <c r="B258" s="110">
        <f>IF(COUNTIF($A$7:$A258, $A258)&gt;1, 0, IF($E258="","",G258+H258+K258+L258+O258-Q258))</f>
        <v>0</v>
      </c>
      <c r="C258" s="110">
        <f>IF(COUNTIF($A$7:$A258, $A258)&gt;1, 0, IF($E258="", "", I258+J258+M258+N258+P258-R258))</f>
        <v>0</v>
      </c>
      <c r="D258" s="110">
        <f>IF(COUNTIF($A$7:$A258, $A258)&gt;1, 0, S258)</f>
        <v>0</v>
      </c>
      <c r="E258" s="111">
        <v>44381</v>
      </c>
      <c r="F258" s="91" t="str">
        <f>IFERROR(VLOOKUP($E258, V医療従事者等!$A:$J, $F$4, FALSE), TEXT(E258, "aaa"))</f>
        <v>日</v>
      </c>
      <c r="G258" s="91">
        <f>IFERROR(VLOOKUP($E258, V医療従事者等!$A:$J, $G$4, FALSE), 0)</f>
        <v>0</v>
      </c>
      <c r="H258" s="91">
        <f>IFERROR(VLOOKUP($E258, V医療従事者等!$A:$J, $H$4, FALSE), 0)</f>
        <v>0</v>
      </c>
      <c r="I258" s="91">
        <f>IFERROR(VLOOKUP($E258, V医療従事者等!$A:$J, $I$4, FALSE), 0)</f>
        <v>0</v>
      </c>
      <c r="J258" s="91">
        <f>IFERROR(VLOOKUP($E258, V医療従事者等!$A:$J, $J$4, FALSE), 0)</f>
        <v>0</v>
      </c>
      <c r="K258" s="92">
        <f>IFERROR(VLOOKUP($E258, V一般接種!$A:$G, K$4, FALSE), 0)</f>
        <v>687311</v>
      </c>
      <c r="L258" s="92">
        <f>IFERROR(VLOOKUP($E258, V一般接種!$A:$G, L$4, FALSE), 0)</f>
        <v>152723</v>
      </c>
      <c r="M258" s="92">
        <f>IFERROR(VLOOKUP($E258, V一般接種!$A:$G, M$4, FALSE), 0)</f>
        <v>0</v>
      </c>
      <c r="N258" s="93">
        <f>IFERROR(VLOOKUP($E258, V一般接種!$A:$G, N$4, FALSE), 0)</f>
        <v>544105</v>
      </c>
      <c r="O258" s="92">
        <f>SUMIF(V職域接種!$C:$C, 'Conv-vaccine'!$E258, V職域接種!F:F)</f>
        <v>0</v>
      </c>
      <c r="P258" s="92">
        <f>SUMIF(V職域接種!$C:$C, 'Conv-vaccine'!$E258, V職域接種!G:G)</f>
        <v>0</v>
      </c>
      <c r="Q258" s="92">
        <f>_xlfn.MAXIFS(V重複!F:F, V重複!$C:$C, 'Conv-vaccine'!$E258)</f>
        <v>0</v>
      </c>
      <c r="R258" s="92">
        <f>_xlfn.MAXIFS(V重複!G:G, V重複!$C:$C, 'Conv-vaccine'!$E258)</f>
        <v>0</v>
      </c>
      <c r="S258" s="107">
        <f>SUMIF('V3回目-接種日別'!$A:$A, 'Conv-vaccine'!$E258, 'V3回目-接種日別'!C:C)</f>
        <v>0</v>
      </c>
    </row>
    <row r="259" spans="1:19" ht="17.7">
      <c r="A259" s="49">
        <v>44382</v>
      </c>
      <c r="B259" s="110">
        <f>IF(COUNTIF($A$7:$A259, $A259)&gt;1, 0, IF($E259="","",G259+H259+K259+L259+O259-Q259))</f>
        <v>1001964</v>
      </c>
      <c r="C259" s="110">
        <f>IF(COUNTIF($A$7:$A259, $A259)&gt;1, 0, IF($E259="", "", I259+J259+M259+N259+P259-R259))</f>
        <v>661270</v>
      </c>
      <c r="D259" s="110">
        <f>IF(COUNTIF($A$7:$A259, $A259)&gt;1, 0, S259)</f>
        <v>0</v>
      </c>
      <c r="E259" s="111">
        <v>44382</v>
      </c>
      <c r="F259" s="91" t="str">
        <f>IFERROR(VLOOKUP($E259, V医療従事者等!$A:$J, $F$4, FALSE), TEXT(E259, "aaa"))</f>
        <v>(月)</v>
      </c>
      <c r="G259" s="91">
        <f>IFERROR(VLOOKUP($E259, V医療従事者等!$A:$J, $G$4, FALSE), 0)</f>
        <v>57890</v>
      </c>
      <c r="H259" s="91">
        <f>IFERROR(VLOOKUP($E259, V医療従事者等!$A:$J, $H$4, FALSE), 0)</f>
        <v>5788</v>
      </c>
      <c r="I259" s="91">
        <f>IFERROR(VLOOKUP($E259, V医療従事者等!$A:$J, $I$4, FALSE), 0)</f>
        <v>79320</v>
      </c>
      <c r="J259" s="91">
        <f>IFERROR(VLOOKUP($E259, V医療従事者等!$A:$J, $J$4, FALSE), 0)</f>
        <v>2091</v>
      </c>
      <c r="K259" s="92">
        <f>IFERROR(VLOOKUP($E259, V一般接種!$A:$G, K$4, FALSE), 0)</f>
        <v>685782</v>
      </c>
      <c r="L259" s="92">
        <f>IFERROR(VLOOKUP($E259, V一般接種!$A:$G, L$4, FALSE), 0)</f>
        <v>252504</v>
      </c>
      <c r="M259" s="92">
        <f>IFERROR(VLOOKUP($E259, V一般接種!$A:$G, M$4, FALSE), 0)</f>
        <v>0</v>
      </c>
      <c r="N259" s="93">
        <f>IFERROR(VLOOKUP($E259, V一般接種!$A:$G, N$4, FALSE), 0)</f>
        <v>579859</v>
      </c>
      <c r="O259" s="92">
        <f>SUMIF(V職域接種!$C:$C, 'Conv-vaccine'!$E259, V職域接種!F:F)</f>
        <v>0</v>
      </c>
      <c r="P259" s="92">
        <f>SUMIF(V職域接種!$C:$C, 'Conv-vaccine'!$E259, V職域接種!G:G)</f>
        <v>0</v>
      </c>
      <c r="Q259" s="92">
        <f>_xlfn.MAXIFS(V重複!F:F, V重複!$C:$C, 'Conv-vaccine'!$E259)</f>
        <v>0</v>
      </c>
      <c r="R259" s="92">
        <f>_xlfn.MAXIFS(V重複!G:G, V重複!$C:$C, 'Conv-vaccine'!$E259)</f>
        <v>0</v>
      </c>
      <c r="S259" s="107">
        <f>SUMIF('V3回目-接種日別'!$A:$A, 'Conv-vaccine'!$E259, 'V3回目-接種日別'!C:C)</f>
        <v>0</v>
      </c>
    </row>
    <row r="260" spans="1:19" ht="17.7">
      <c r="A260" s="49">
        <v>44382</v>
      </c>
      <c r="B260" s="110">
        <f>IF(COUNTIF($A$7:$A260, $A260)&gt;1, 0, IF($E260="","",G260+H260+K260+L260+O260-Q260))</f>
        <v>0</v>
      </c>
      <c r="C260" s="110">
        <f>IF(COUNTIF($A$7:$A260, $A260)&gt;1, 0, IF($E260="", "", I260+J260+M260+N260+P260-R260))</f>
        <v>0</v>
      </c>
      <c r="D260" s="110">
        <f>IF(COUNTIF($A$7:$A260, $A260)&gt;1, 0, S260)</f>
        <v>0</v>
      </c>
      <c r="E260" s="111">
        <v>44382</v>
      </c>
      <c r="F260" s="91" t="str">
        <f>IFERROR(VLOOKUP($E260, V医療従事者等!$A:$J, $F$4, FALSE), TEXT(E260, "aaa"))</f>
        <v>(月)</v>
      </c>
      <c r="G260" s="91">
        <f>IFERROR(VLOOKUP($E260, V医療従事者等!$A:$J, $G$4, FALSE), 0)</f>
        <v>57890</v>
      </c>
      <c r="H260" s="91">
        <f>IFERROR(VLOOKUP($E260, V医療従事者等!$A:$J, $H$4, FALSE), 0)</f>
        <v>5788</v>
      </c>
      <c r="I260" s="91">
        <f>IFERROR(VLOOKUP($E260, V医療従事者等!$A:$J, $I$4, FALSE), 0)</f>
        <v>79320</v>
      </c>
      <c r="J260" s="91">
        <f>IFERROR(VLOOKUP($E260, V医療従事者等!$A:$J, $J$4, FALSE), 0)</f>
        <v>2091</v>
      </c>
      <c r="K260" s="92">
        <f>IFERROR(VLOOKUP($E260, V一般接種!$A:$G, K$4, FALSE), 0)</f>
        <v>685782</v>
      </c>
      <c r="L260" s="92">
        <f>IFERROR(VLOOKUP($E260, V一般接種!$A:$G, L$4, FALSE), 0)</f>
        <v>252504</v>
      </c>
      <c r="M260" s="92">
        <f>IFERROR(VLOOKUP($E260, V一般接種!$A:$G, M$4, FALSE), 0)</f>
        <v>0</v>
      </c>
      <c r="N260" s="93">
        <f>IFERROR(VLOOKUP($E260, V一般接種!$A:$G, N$4, FALSE), 0)</f>
        <v>579859</v>
      </c>
      <c r="O260" s="92">
        <f>SUMIF(V職域接種!$C:$C, 'Conv-vaccine'!$E260, V職域接種!F:F)</f>
        <v>0</v>
      </c>
      <c r="P260" s="92">
        <f>SUMIF(V職域接種!$C:$C, 'Conv-vaccine'!$E260, V職域接種!G:G)</f>
        <v>0</v>
      </c>
      <c r="Q260" s="92">
        <f>_xlfn.MAXIFS(V重複!F:F, V重複!$C:$C, 'Conv-vaccine'!$E260)</f>
        <v>0</v>
      </c>
      <c r="R260" s="92">
        <f>_xlfn.MAXIFS(V重複!G:G, V重複!$C:$C, 'Conv-vaccine'!$E260)</f>
        <v>0</v>
      </c>
      <c r="S260" s="107">
        <f>SUMIF('V3回目-接種日別'!$A:$A, 'Conv-vaccine'!$E260, 'V3回目-接種日別'!C:C)</f>
        <v>0</v>
      </c>
    </row>
    <row r="261" spans="1:19" ht="17.7">
      <c r="A261" s="49">
        <v>44382</v>
      </c>
      <c r="B261" s="110">
        <f>IF(COUNTIF($A$7:$A261, $A261)&gt;1, 0, IF($E261="","",G261+H261+K261+L261+O261-Q261))</f>
        <v>0</v>
      </c>
      <c r="C261" s="110">
        <f>IF(COUNTIF($A$7:$A261, $A261)&gt;1, 0, IF($E261="", "", I261+J261+M261+N261+P261-R261))</f>
        <v>0</v>
      </c>
      <c r="D261" s="110">
        <f>IF(COUNTIF($A$7:$A261, $A261)&gt;1, 0, S261)</f>
        <v>0</v>
      </c>
      <c r="E261" s="111">
        <v>44382</v>
      </c>
      <c r="F261" s="91" t="str">
        <f>IFERROR(VLOOKUP($E261, V医療従事者等!$A:$J, $F$4, FALSE), TEXT(E261, "aaa"))</f>
        <v>(月)</v>
      </c>
      <c r="G261" s="91">
        <f>IFERROR(VLOOKUP($E261, V医療従事者等!$A:$J, $G$4, FALSE), 0)</f>
        <v>57890</v>
      </c>
      <c r="H261" s="91">
        <f>IFERROR(VLOOKUP($E261, V医療従事者等!$A:$J, $H$4, FALSE), 0)</f>
        <v>5788</v>
      </c>
      <c r="I261" s="91">
        <f>IFERROR(VLOOKUP($E261, V医療従事者等!$A:$J, $I$4, FALSE), 0)</f>
        <v>79320</v>
      </c>
      <c r="J261" s="91">
        <f>IFERROR(VLOOKUP($E261, V医療従事者等!$A:$J, $J$4, FALSE), 0)</f>
        <v>2091</v>
      </c>
      <c r="K261" s="92">
        <f>IFERROR(VLOOKUP($E261, V一般接種!$A:$G, K$4, FALSE), 0)</f>
        <v>685782</v>
      </c>
      <c r="L261" s="92">
        <f>IFERROR(VLOOKUP($E261, V一般接種!$A:$G, L$4, FALSE), 0)</f>
        <v>252504</v>
      </c>
      <c r="M261" s="92">
        <f>IFERROR(VLOOKUP($E261, V一般接種!$A:$G, M$4, FALSE), 0)</f>
        <v>0</v>
      </c>
      <c r="N261" s="93">
        <f>IFERROR(VLOOKUP($E261, V一般接種!$A:$G, N$4, FALSE), 0)</f>
        <v>579859</v>
      </c>
      <c r="O261" s="92">
        <f>SUMIF(V職域接種!$C:$C, 'Conv-vaccine'!$E261, V職域接種!F:F)</f>
        <v>0</v>
      </c>
      <c r="P261" s="92">
        <f>SUMIF(V職域接種!$C:$C, 'Conv-vaccine'!$E261, V職域接種!G:G)</f>
        <v>0</v>
      </c>
      <c r="Q261" s="92">
        <f>_xlfn.MAXIFS(V重複!F:F, V重複!$C:$C, 'Conv-vaccine'!$E261)</f>
        <v>0</v>
      </c>
      <c r="R261" s="92">
        <f>_xlfn.MAXIFS(V重複!G:G, V重複!$C:$C, 'Conv-vaccine'!$E261)</f>
        <v>0</v>
      </c>
      <c r="S261" s="107">
        <f>SUMIF('V3回目-接種日別'!$A:$A, 'Conv-vaccine'!$E261, 'V3回目-接種日別'!C:C)</f>
        <v>0</v>
      </c>
    </row>
    <row r="262" spans="1:19" ht="17.7">
      <c r="A262" s="49">
        <v>44383</v>
      </c>
      <c r="B262" s="110">
        <f>IF(COUNTIF($A$7:$A262, $A262)&gt;1, 0, IF($E262="","",G262+H262+K262+L262+O262-Q262))</f>
        <v>1040238</v>
      </c>
      <c r="C262" s="110">
        <f>IF(COUNTIF($A$7:$A262, $A262)&gt;1, 0, IF($E262="", "", I262+J262+M262+N262+P262-R262))</f>
        <v>677057</v>
      </c>
      <c r="D262" s="110">
        <f>IF(COUNTIF($A$7:$A262, $A262)&gt;1, 0, S262)</f>
        <v>0</v>
      </c>
      <c r="E262" s="111">
        <v>44383</v>
      </c>
      <c r="F262" s="91" t="str">
        <f>IFERROR(VLOOKUP($E262, V医療従事者等!$A:$J, $F$4, FALSE), TEXT(E262, "aaa"))</f>
        <v>(火)</v>
      </c>
      <c r="G262" s="91">
        <f>IFERROR(VLOOKUP($E262, V医療従事者等!$A:$J, $G$4, FALSE), 0)</f>
        <v>45037</v>
      </c>
      <c r="H262" s="91">
        <f>IFERROR(VLOOKUP($E262, V医療従事者等!$A:$J, $H$4, FALSE), 0)</f>
        <v>1554</v>
      </c>
      <c r="I262" s="91">
        <f>IFERROR(VLOOKUP($E262, V医療従事者等!$A:$J, $I$4, FALSE), 0)</f>
        <v>52475</v>
      </c>
      <c r="J262" s="91">
        <f>IFERROR(VLOOKUP($E262, V医療従事者等!$A:$J, $J$4, FALSE), 0)</f>
        <v>699</v>
      </c>
      <c r="K262" s="92">
        <f>IFERROR(VLOOKUP($E262, V一般接種!$A:$G, K$4, FALSE), 0)</f>
        <v>726138</v>
      </c>
      <c r="L262" s="92">
        <f>IFERROR(VLOOKUP($E262, V一般接種!$A:$G, L$4, FALSE), 0)</f>
        <v>267509</v>
      </c>
      <c r="M262" s="92">
        <f>IFERROR(VLOOKUP($E262, V一般接種!$A:$G, M$4, FALSE), 0)</f>
        <v>0</v>
      </c>
      <c r="N262" s="93">
        <f>IFERROR(VLOOKUP($E262, V一般接種!$A:$G, N$4, FALSE), 0)</f>
        <v>623883</v>
      </c>
      <c r="O262" s="92">
        <f>SUMIF(V職域接種!$C:$C, 'Conv-vaccine'!$E262, V職域接種!F:F)</f>
        <v>0</v>
      </c>
      <c r="P262" s="92">
        <f>SUMIF(V職域接種!$C:$C, 'Conv-vaccine'!$E262, V職域接種!G:G)</f>
        <v>0</v>
      </c>
      <c r="Q262" s="92">
        <f>_xlfn.MAXIFS(V重複!F:F, V重複!$C:$C, 'Conv-vaccine'!$E262)</f>
        <v>0</v>
      </c>
      <c r="R262" s="92">
        <f>_xlfn.MAXIFS(V重複!G:G, V重複!$C:$C, 'Conv-vaccine'!$E262)</f>
        <v>0</v>
      </c>
      <c r="S262" s="107">
        <f>SUMIF('V3回目-接種日別'!$A:$A, 'Conv-vaccine'!$E262, 'V3回目-接種日別'!C:C)</f>
        <v>0</v>
      </c>
    </row>
    <row r="263" spans="1:19" ht="17.7">
      <c r="A263" s="49">
        <v>44383</v>
      </c>
      <c r="B263" s="110">
        <f>IF(COUNTIF($A$7:$A263, $A263)&gt;1, 0, IF($E263="","",G263+H263+K263+L263+O263-Q263))</f>
        <v>0</v>
      </c>
      <c r="C263" s="110">
        <f>IF(COUNTIF($A$7:$A263, $A263)&gt;1, 0, IF($E263="", "", I263+J263+M263+N263+P263-R263))</f>
        <v>0</v>
      </c>
      <c r="D263" s="110">
        <f>IF(COUNTIF($A$7:$A263, $A263)&gt;1, 0, S263)</f>
        <v>0</v>
      </c>
      <c r="E263" s="111">
        <v>44383</v>
      </c>
      <c r="F263" s="91" t="str">
        <f>IFERROR(VLOOKUP($E263, V医療従事者等!$A:$J, $F$4, FALSE), TEXT(E263, "aaa"))</f>
        <v>(火)</v>
      </c>
      <c r="G263" s="91">
        <f>IFERROR(VLOOKUP($E263, V医療従事者等!$A:$J, $G$4, FALSE), 0)</f>
        <v>45037</v>
      </c>
      <c r="H263" s="91">
        <f>IFERROR(VLOOKUP($E263, V医療従事者等!$A:$J, $H$4, FALSE), 0)</f>
        <v>1554</v>
      </c>
      <c r="I263" s="91">
        <f>IFERROR(VLOOKUP($E263, V医療従事者等!$A:$J, $I$4, FALSE), 0)</f>
        <v>52475</v>
      </c>
      <c r="J263" s="91">
        <f>IFERROR(VLOOKUP($E263, V医療従事者等!$A:$J, $J$4, FALSE), 0)</f>
        <v>699</v>
      </c>
      <c r="K263" s="92">
        <f>IFERROR(VLOOKUP($E263, V一般接種!$A:$G, K$4, FALSE), 0)</f>
        <v>726138</v>
      </c>
      <c r="L263" s="92">
        <f>IFERROR(VLOOKUP($E263, V一般接種!$A:$G, L$4, FALSE), 0)</f>
        <v>267509</v>
      </c>
      <c r="M263" s="92">
        <f>IFERROR(VLOOKUP($E263, V一般接種!$A:$G, M$4, FALSE), 0)</f>
        <v>0</v>
      </c>
      <c r="N263" s="93">
        <f>IFERROR(VLOOKUP($E263, V一般接種!$A:$G, N$4, FALSE), 0)</f>
        <v>623883</v>
      </c>
      <c r="O263" s="92">
        <f>SUMIF(V職域接種!$C:$C, 'Conv-vaccine'!$E263, V職域接種!F:F)</f>
        <v>0</v>
      </c>
      <c r="P263" s="92">
        <f>SUMIF(V職域接種!$C:$C, 'Conv-vaccine'!$E263, V職域接種!G:G)</f>
        <v>0</v>
      </c>
      <c r="Q263" s="92">
        <f>_xlfn.MAXIFS(V重複!F:F, V重複!$C:$C, 'Conv-vaccine'!$E263)</f>
        <v>0</v>
      </c>
      <c r="R263" s="92">
        <f>_xlfn.MAXIFS(V重複!G:G, V重複!$C:$C, 'Conv-vaccine'!$E263)</f>
        <v>0</v>
      </c>
      <c r="S263" s="107">
        <f>SUMIF('V3回目-接種日別'!$A:$A, 'Conv-vaccine'!$E263, 'V3回目-接種日別'!C:C)</f>
        <v>0</v>
      </c>
    </row>
    <row r="264" spans="1:19" ht="17.7">
      <c r="A264" s="49">
        <v>44383</v>
      </c>
      <c r="B264" s="110">
        <f>IF(COUNTIF($A$7:$A264, $A264)&gt;1, 0, IF($E264="","",G264+H264+K264+L264+O264-Q264))</f>
        <v>0</v>
      </c>
      <c r="C264" s="110">
        <f>IF(COUNTIF($A$7:$A264, $A264)&gt;1, 0, IF($E264="", "", I264+J264+M264+N264+P264-R264))</f>
        <v>0</v>
      </c>
      <c r="D264" s="110">
        <f>IF(COUNTIF($A$7:$A264, $A264)&gt;1, 0, S264)</f>
        <v>0</v>
      </c>
      <c r="E264" s="111">
        <v>44383</v>
      </c>
      <c r="F264" s="91" t="str">
        <f>IFERROR(VLOOKUP($E264, V医療従事者等!$A:$J, $F$4, FALSE), TEXT(E264, "aaa"))</f>
        <v>(火)</v>
      </c>
      <c r="G264" s="91">
        <f>IFERROR(VLOOKUP($E264, V医療従事者等!$A:$J, $G$4, FALSE), 0)</f>
        <v>45037</v>
      </c>
      <c r="H264" s="91">
        <f>IFERROR(VLOOKUP($E264, V医療従事者等!$A:$J, $H$4, FALSE), 0)</f>
        <v>1554</v>
      </c>
      <c r="I264" s="91">
        <f>IFERROR(VLOOKUP($E264, V医療従事者等!$A:$J, $I$4, FALSE), 0)</f>
        <v>52475</v>
      </c>
      <c r="J264" s="91">
        <f>IFERROR(VLOOKUP($E264, V医療従事者等!$A:$J, $J$4, FALSE), 0)</f>
        <v>699</v>
      </c>
      <c r="K264" s="92">
        <f>IFERROR(VLOOKUP($E264, V一般接種!$A:$G, K$4, FALSE), 0)</f>
        <v>726138</v>
      </c>
      <c r="L264" s="92">
        <f>IFERROR(VLOOKUP($E264, V一般接種!$A:$G, L$4, FALSE), 0)</f>
        <v>267509</v>
      </c>
      <c r="M264" s="92">
        <f>IFERROR(VLOOKUP($E264, V一般接種!$A:$G, M$4, FALSE), 0)</f>
        <v>0</v>
      </c>
      <c r="N264" s="93">
        <f>IFERROR(VLOOKUP($E264, V一般接種!$A:$G, N$4, FALSE), 0)</f>
        <v>623883</v>
      </c>
      <c r="O264" s="92">
        <f>SUMIF(V職域接種!$C:$C, 'Conv-vaccine'!$E264, V職域接種!F:F)</f>
        <v>0</v>
      </c>
      <c r="P264" s="92">
        <f>SUMIF(V職域接種!$C:$C, 'Conv-vaccine'!$E264, V職域接種!G:G)</f>
        <v>0</v>
      </c>
      <c r="Q264" s="92">
        <f>_xlfn.MAXIFS(V重複!F:F, V重複!$C:$C, 'Conv-vaccine'!$E264)</f>
        <v>0</v>
      </c>
      <c r="R264" s="92">
        <f>_xlfn.MAXIFS(V重複!G:G, V重複!$C:$C, 'Conv-vaccine'!$E264)</f>
        <v>0</v>
      </c>
      <c r="S264" s="107">
        <f>SUMIF('V3回目-接種日別'!$A:$A, 'Conv-vaccine'!$E264, 'V3回目-接種日別'!C:C)</f>
        <v>0</v>
      </c>
    </row>
    <row r="265" spans="1:19" ht="17.7">
      <c r="A265" s="49">
        <v>44384</v>
      </c>
      <c r="B265" s="110">
        <f>IF(COUNTIF($A$7:$A265, $A265)&gt;1, 0, IF($E265="","",G265+H265+K265+L265+O265-Q265))</f>
        <v>1052583</v>
      </c>
      <c r="C265" s="110">
        <f>IF(COUNTIF($A$7:$A265, $A265)&gt;1, 0, IF($E265="", "", I265+J265+M265+N265+P265-R265))</f>
        <v>651684</v>
      </c>
      <c r="D265" s="110">
        <f>IF(COUNTIF($A$7:$A265, $A265)&gt;1, 0, S265)</f>
        <v>0</v>
      </c>
      <c r="E265" s="111">
        <v>44384</v>
      </c>
      <c r="F265" s="91" t="str">
        <f>IFERROR(VLOOKUP($E265, V医療従事者等!$A:$J, $F$4, FALSE), TEXT(E265, "aaa"))</f>
        <v>(水)</v>
      </c>
      <c r="G265" s="91">
        <f>IFERROR(VLOOKUP($E265, V医療従事者等!$A:$J, $G$4, FALSE), 0)</f>
        <v>28661</v>
      </c>
      <c r="H265" s="91">
        <f>IFERROR(VLOOKUP($E265, V医療従事者等!$A:$J, $H$4, FALSE), 0)</f>
        <v>2304</v>
      </c>
      <c r="I265" s="91">
        <f>IFERROR(VLOOKUP($E265, V医療従事者等!$A:$J, $I$4, FALSE), 0)</f>
        <v>44525</v>
      </c>
      <c r="J265" s="91">
        <f>IFERROR(VLOOKUP($E265, V医療従事者等!$A:$J, $J$4, FALSE), 0)</f>
        <v>1163</v>
      </c>
      <c r="K265" s="92">
        <f>IFERROR(VLOOKUP($E265, V一般接種!$A:$G, K$4, FALSE), 0)</f>
        <v>754764</v>
      </c>
      <c r="L265" s="92">
        <f>IFERROR(VLOOKUP($E265, V一般接種!$A:$G, L$4, FALSE), 0)</f>
        <v>266854</v>
      </c>
      <c r="M265" s="92">
        <f>IFERROR(VLOOKUP($E265, V一般接種!$A:$G, M$4, FALSE), 0)</f>
        <v>0</v>
      </c>
      <c r="N265" s="93">
        <f>IFERROR(VLOOKUP($E265, V一般接種!$A:$G, N$4, FALSE), 0)</f>
        <v>605996</v>
      </c>
      <c r="O265" s="92">
        <f>SUMIF(V職域接種!$C:$C, 'Conv-vaccine'!$E265, V職域接種!F:F)</f>
        <v>0</v>
      </c>
      <c r="P265" s="92">
        <f>SUMIF(V職域接種!$C:$C, 'Conv-vaccine'!$E265, V職域接種!G:G)</f>
        <v>0</v>
      </c>
      <c r="Q265" s="92">
        <f>_xlfn.MAXIFS(V重複!F:F, V重複!$C:$C, 'Conv-vaccine'!$E265)</f>
        <v>0</v>
      </c>
      <c r="R265" s="92">
        <f>_xlfn.MAXIFS(V重複!G:G, V重複!$C:$C, 'Conv-vaccine'!$E265)</f>
        <v>0</v>
      </c>
      <c r="S265" s="107">
        <f>SUMIF('V3回目-接種日別'!$A:$A, 'Conv-vaccine'!$E265, 'V3回目-接種日別'!C:C)</f>
        <v>0</v>
      </c>
    </row>
    <row r="266" spans="1:19" ht="17.7">
      <c r="A266" s="49">
        <v>44384</v>
      </c>
      <c r="B266" s="110">
        <f>IF(COUNTIF($A$7:$A266, $A266)&gt;1, 0, IF($E266="","",G266+H266+K266+L266+O266-Q266))</f>
        <v>0</v>
      </c>
      <c r="C266" s="110">
        <f>IF(COUNTIF($A$7:$A266, $A266)&gt;1, 0, IF($E266="", "", I266+J266+M266+N266+P266-R266))</f>
        <v>0</v>
      </c>
      <c r="D266" s="110">
        <f>IF(COUNTIF($A$7:$A266, $A266)&gt;1, 0, S266)</f>
        <v>0</v>
      </c>
      <c r="E266" s="111">
        <v>44384</v>
      </c>
      <c r="F266" s="91" t="str">
        <f>IFERROR(VLOOKUP($E266, V医療従事者等!$A:$J, $F$4, FALSE), TEXT(E266, "aaa"))</f>
        <v>(水)</v>
      </c>
      <c r="G266" s="91">
        <f>IFERROR(VLOOKUP($E266, V医療従事者等!$A:$J, $G$4, FALSE), 0)</f>
        <v>28661</v>
      </c>
      <c r="H266" s="91">
        <f>IFERROR(VLOOKUP($E266, V医療従事者等!$A:$J, $H$4, FALSE), 0)</f>
        <v>2304</v>
      </c>
      <c r="I266" s="91">
        <f>IFERROR(VLOOKUP($E266, V医療従事者等!$A:$J, $I$4, FALSE), 0)</f>
        <v>44525</v>
      </c>
      <c r="J266" s="91">
        <f>IFERROR(VLOOKUP($E266, V医療従事者等!$A:$J, $J$4, FALSE), 0)</f>
        <v>1163</v>
      </c>
      <c r="K266" s="92">
        <f>IFERROR(VLOOKUP($E266, V一般接種!$A:$G, K$4, FALSE), 0)</f>
        <v>754764</v>
      </c>
      <c r="L266" s="92">
        <f>IFERROR(VLOOKUP($E266, V一般接種!$A:$G, L$4, FALSE), 0)</f>
        <v>266854</v>
      </c>
      <c r="M266" s="92">
        <f>IFERROR(VLOOKUP($E266, V一般接種!$A:$G, M$4, FALSE), 0)</f>
        <v>0</v>
      </c>
      <c r="N266" s="93">
        <f>IFERROR(VLOOKUP($E266, V一般接種!$A:$G, N$4, FALSE), 0)</f>
        <v>605996</v>
      </c>
      <c r="O266" s="92">
        <f>SUMIF(V職域接種!$C:$C, 'Conv-vaccine'!$E266, V職域接種!F:F)</f>
        <v>0</v>
      </c>
      <c r="P266" s="92">
        <f>SUMIF(V職域接種!$C:$C, 'Conv-vaccine'!$E266, V職域接種!G:G)</f>
        <v>0</v>
      </c>
      <c r="Q266" s="92">
        <f>_xlfn.MAXIFS(V重複!F:F, V重複!$C:$C, 'Conv-vaccine'!$E266)</f>
        <v>0</v>
      </c>
      <c r="R266" s="92">
        <f>_xlfn.MAXIFS(V重複!G:G, V重複!$C:$C, 'Conv-vaccine'!$E266)</f>
        <v>0</v>
      </c>
      <c r="S266" s="107">
        <f>SUMIF('V3回目-接種日別'!$A:$A, 'Conv-vaccine'!$E266, 'V3回目-接種日別'!C:C)</f>
        <v>0</v>
      </c>
    </row>
    <row r="267" spans="1:19" ht="17.7">
      <c r="A267" s="49">
        <v>44384</v>
      </c>
      <c r="B267" s="110">
        <f>IF(COUNTIF($A$7:$A267, $A267)&gt;1, 0, IF($E267="","",G267+H267+K267+L267+O267-Q267))</f>
        <v>0</v>
      </c>
      <c r="C267" s="110">
        <f>IF(COUNTIF($A$7:$A267, $A267)&gt;1, 0, IF($E267="", "", I267+J267+M267+N267+P267-R267))</f>
        <v>0</v>
      </c>
      <c r="D267" s="110">
        <f>IF(COUNTIF($A$7:$A267, $A267)&gt;1, 0, S267)</f>
        <v>0</v>
      </c>
      <c r="E267" s="111">
        <v>44384</v>
      </c>
      <c r="F267" s="91" t="str">
        <f>IFERROR(VLOOKUP($E267, V医療従事者等!$A:$J, $F$4, FALSE), TEXT(E267, "aaa"))</f>
        <v>(水)</v>
      </c>
      <c r="G267" s="91">
        <f>IFERROR(VLOOKUP($E267, V医療従事者等!$A:$J, $G$4, FALSE), 0)</f>
        <v>28661</v>
      </c>
      <c r="H267" s="91">
        <f>IFERROR(VLOOKUP($E267, V医療従事者等!$A:$J, $H$4, FALSE), 0)</f>
        <v>2304</v>
      </c>
      <c r="I267" s="91">
        <f>IFERROR(VLOOKUP($E267, V医療従事者等!$A:$J, $I$4, FALSE), 0)</f>
        <v>44525</v>
      </c>
      <c r="J267" s="91">
        <f>IFERROR(VLOOKUP($E267, V医療従事者等!$A:$J, $J$4, FALSE), 0)</f>
        <v>1163</v>
      </c>
      <c r="K267" s="92">
        <f>IFERROR(VLOOKUP($E267, V一般接種!$A:$G, K$4, FALSE), 0)</f>
        <v>754764</v>
      </c>
      <c r="L267" s="92">
        <f>IFERROR(VLOOKUP($E267, V一般接種!$A:$G, L$4, FALSE), 0)</f>
        <v>266854</v>
      </c>
      <c r="M267" s="92">
        <f>IFERROR(VLOOKUP($E267, V一般接種!$A:$G, M$4, FALSE), 0)</f>
        <v>0</v>
      </c>
      <c r="N267" s="93">
        <f>IFERROR(VLOOKUP($E267, V一般接種!$A:$G, N$4, FALSE), 0)</f>
        <v>605996</v>
      </c>
      <c r="O267" s="92">
        <f>SUMIF(V職域接種!$C:$C, 'Conv-vaccine'!$E267, V職域接種!F:F)</f>
        <v>0</v>
      </c>
      <c r="P267" s="92">
        <f>SUMIF(V職域接種!$C:$C, 'Conv-vaccine'!$E267, V職域接種!G:G)</f>
        <v>0</v>
      </c>
      <c r="Q267" s="92">
        <f>_xlfn.MAXIFS(V重複!F:F, V重複!$C:$C, 'Conv-vaccine'!$E267)</f>
        <v>0</v>
      </c>
      <c r="R267" s="92">
        <f>_xlfn.MAXIFS(V重複!G:G, V重複!$C:$C, 'Conv-vaccine'!$E267)</f>
        <v>0</v>
      </c>
      <c r="S267" s="107">
        <f>SUMIF('V3回目-接種日別'!$A:$A, 'Conv-vaccine'!$E267, 'V3回目-接種日別'!C:C)</f>
        <v>0</v>
      </c>
    </row>
    <row r="268" spans="1:19" ht="17.7">
      <c r="A268" s="49">
        <v>44385</v>
      </c>
      <c r="B268" s="110">
        <f>IF(COUNTIF($A$7:$A268, $A268)&gt;1, 0, IF($E268="","",G268+H268+K268+L268+O268-Q268))</f>
        <v>1058927</v>
      </c>
      <c r="C268" s="110">
        <f>IF(COUNTIF($A$7:$A268, $A268)&gt;1, 0, IF($E268="", "", I268+J268+M268+N268+P268-R268))</f>
        <v>648530</v>
      </c>
      <c r="D268" s="110">
        <f>IF(COUNTIF($A$7:$A268, $A268)&gt;1, 0, S268)</f>
        <v>0</v>
      </c>
      <c r="E268" s="111">
        <v>44385</v>
      </c>
      <c r="F268" s="91" t="str">
        <f>IFERROR(VLOOKUP($E268, V医療従事者等!$A:$J, $F$4, FALSE), TEXT(E268, "aaa"))</f>
        <v>(木)</v>
      </c>
      <c r="G268" s="91">
        <f>IFERROR(VLOOKUP($E268, V医療従事者等!$A:$J, $G$4, FALSE), 0)</f>
        <v>34199</v>
      </c>
      <c r="H268" s="91">
        <f>IFERROR(VLOOKUP($E268, V医療従事者等!$A:$J, $H$4, FALSE), 0)</f>
        <v>2537</v>
      </c>
      <c r="I268" s="91">
        <f>IFERROR(VLOOKUP($E268, V医療従事者等!$A:$J, $I$4, FALSE), 0)</f>
        <v>44991</v>
      </c>
      <c r="J268" s="91">
        <f>IFERROR(VLOOKUP($E268, V医療従事者等!$A:$J, $J$4, FALSE), 0)</f>
        <v>1613</v>
      </c>
      <c r="K268" s="92">
        <f>IFERROR(VLOOKUP($E268, V一般接種!$A:$G, K$4, FALSE), 0)</f>
        <v>727627</v>
      </c>
      <c r="L268" s="92">
        <f>IFERROR(VLOOKUP($E268, V一般接種!$A:$G, L$4, FALSE), 0)</f>
        <v>294564</v>
      </c>
      <c r="M268" s="92">
        <f>IFERROR(VLOOKUP($E268, V一般接種!$A:$G, M$4, FALSE), 0)</f>
        <v>0</v>
      </c>
      <c r="N268" s="93">
        <f>IFERROR(VLOOKUP($E268, V一般接種!$A:$G, N$4, FALSE), 0)</f>
        <v>601926</v>
      </c>
      <c r="O268" s="92">
        <f>SUMIF(V職域接種!$C:$C, 'Conv-vaccine'!$E268, V職域接種!F:F)</f>
        <v>0</v>
      </c>
      <c r="P268" s="92">
        <f>SUMIF(V職域接種!$C:$C, 'Conv-vaccine'!$E268, V職域接種!G:G)</f>
        <v>0</v>
      </c>
      <c r="Q268" s="92">
        <f>_xlfn.MAXIFS(V重複!F:F, V重複!$C:$C, 'Conv-vaccine'!$E268)</f>
        <v>0</v>
      </c>
      <c r="R268" s="92">
        <f>_xlfn.MAXIFS(V重複!G:G, V重複!$C:$C, 'Conv-vaccine'!$E268)</f>
        <v>0</v>
      </c>
      <c r="S268" s="107">
        <f>SUMIF('V3回目-接種日別'!$A:$A, 'Conv-vaccine'!$E268, 'V3回目-接種日別'!C:C)</f>
        <v>0</v>
      </c>
    </row>
    <row r="269" spans="1:19" ht="17.7">
      <c r="A269" s="49">
        <v>44385</v>
      </c>
      <c r="B269" s="110">
        <f>IF(COUNTIF($A$7:$A269, $A269)&gt;1, 0, IF($E269="","",G269+H269+K269+L269+O269-Q269))</f>
        <v>0</v>
      </c>
      <c r="C269" s="110">
        <f>IF(COUNTIF($A$7:$A269, $A269)&gt;1, 0, IF($E269="", "", I269+J269+M269+N269+P269-R269))</f>
        <v>0</v>
      </c>
      <c r="D269" s="110">
        <f>IF(COUNTIF($A$7:$A269, $A269)&gt;1, 0, S269)</f>
        <v>0</v>
      </c>
      <c r="E269" s="111">
        <v>44385</v>
      </c>
      <c r="F269" s="91" t="str">
        <f>IFERROR(VLOOKUP($E269, V医療従事者等!$A:$J, $F$4, FALSE), TEXT(E269, "aaa"))</f>
        <v>(木)</v>
      </c>
      <c r="G269" s="91">
        <f>IFERROR(VLOOKUP($E269, V医療従事者等!$A:$J, $G$4, FALSE), 0)</f>
        <v>34199</v>
      </c>
      <c r="H269" s="91">
        <f>IFERROR(VLOOKUP($E269, V医療従事者等!$A:$J, $H$4, FALSE), 0)</f>
        <v>2537</v>
      </c>
      <c r="I269" s="91">
        <f>IFERROR(VLOOKUP($E269, V医療従事者等!$A:$J, $I$4, FALSE), 0)</f>
        <v>44991</v>
      </c>
      <c r="J269" s="91">
        <f>IFERROR(VLOOKUP($E269, V医療従事者等!$A:$J, $J$4, FALSE), 0)</f>
        <v>1613</v>
      </c>
      <c r="K269" s="92">
        <f>IFERROR(VLOOKUP($E269, V一般接種!$A:$G, K$4, FALSE), 0)</f>
        <v>727627</v>
      </c>
      <c r="L269" s="92">
        <f>IFERROR(VLOOKUP($E269, V一般接種!$A:$G, L$4, FALSE), 0)</f>
        <v>294564</v>
      </c>
      <c r="M269" s="92">
        <f>IFERROR(VLOOKUP($E269, V一般接種!$A:$G, M$4, FALSE), 0)</f>
        <v>0</v>
      </c>
      <c r="N269" s="93">
        <f>IFERROR(VLOOKUP($E269, V一般接種!$A:$G, N$4, FALSE), 0)</f>
        <v>601926</v>
      </c>
      <c r="O269" s="92">
        <f>SUMIF(V職域接種!$C:$C, 'Conv-vaccine'!$E269, V職域接種!F:F)</f>
        <v>0</v>
      </c>
      <c r="P269" s="92">
        <f>SUMIF(V職域接種!$C:$C, 'Conv-vaccine'!$E269, V職域接種!G:G)</f>
        <v>0</v>
      </c>
      <c r="Q269" s="92">
        <f>_xlfn.MAXIFS(V重複!F:F, V重複!$C:$C, 'Conv-vaccine'!$E269)</f>
        <v>0</v>
      </c>
      <c r="R269" s="92">
        <f>_xlfn.MAXIFS(V重複!G:G, V重複!$C:$C, 'Conv-vaccine'!$E269)</f>
        <v>0</v>
      </c>
      <c r="S269" s="107">
        <f>SUMIF('V3回目-接種日別'!$A:$A, 'Conv-vaccine'!$E269, 'V3回目-接種日別'!C:C)</f>
        <v>0</v>
      </c>
    </row>
    <row r="270" spans="1:19" ht="17.7">
      <c r="A270" s="49">
        <v>44385</v>
      </c>
      <c r="B270" s="110">
        <f>IF(COUNTIF($A$7:$A270, $A270)&gt;1, 0, IF($E270="","",G270+H270+K270+L270+O270-Q270))</f>
        <v>0</v>
      </c>
      <c r="C270" s="110">
        <f>IF(COUNTIF($A$7:$A270, $A270)&gt;1, 0, IF($E270="", "", I270+J270+M270+N270+P270-R270))</f>
        <v>0</v>
      </c>
      <c r="D270" s="110">
        <f>IF(COUNTIF($A$7:$A270, $A270)&gt;1, 0, S270)</f>
        <v>0</v>
      </c>
      <c r="E270" s="111">
        <v>44385</v>
      </c>
      <c r="F270" s="91" t="str">
        <f>IFERROR(VLOOKUP($E270, V医療従事者等!$A:$J, $F$4, FALSE), TEXT(E270, "aaa"))</f>
        <v>(木)</v>
      </c>
      <c r="G270" s="91">
        <f>IFERROR(VLOOKUP($E270, V医療従事者等!$A:$J, $G$4, FALSE), 0)</f>
        <v>34199</v>
      </c>
      <c r="H270" s="91">
        <f>IFERROR(VLOOKUP($E270, V医療従事者等!$A:$J, $H$4, FALSE), 0)</f>
        <v>2537</v>
      </c>
      <c r="I270" s="91">
        <f>IFERROR(VLOOKUP($E270, V医療従事者等!$A:$J, $I$4, FALSE), 0)</f>
        <v>44991</v>
      </c>
      <c r="J270" s="91">
        <f>IFERROR(VLOOKUP($E270, V医療従事者等!$A:$J, $J$4, FALSE), 0)</f>
        <v>1613</v>
      </c>
      <c r="K270" s="92">
        <f>IFERROR(VLOOKUP($E270, V一般接種!$A:$G, K$4, FALSE), 0)</f>
        <v>727627</v>
      </c>
      <c r="L270" s="92">
        <f>IFERROR(VLOOKUP($E270, V一般接種!$A:$G, L$4, FALSE), 0)</f>
        <v>294564</v>
      </c>
      <c r="M270" s="92">
        <f>IFERROR(VLOOKUP($E270, V一般接種!$A:$G, M$4, FALSE), 0)</f>
        <v>0</v>
      </c>
      <c r="N270" s="93">
        <f>IFERROR(VLOOKUP($E270, V一般接種!$A:$G, N$4, FALSE), 0)</f>
        <v>601926</v>
      </c>
      <c r="O270" s="92">
        <f>SUMIF(V職域接種!$C:$C, 'Conv-vaccine'!$E270, V職域接種!F:F)</f>
        <v>0</v>
      </c>
      <c r="P270" s="92">
        <f>SUMIF(V職域接種!$C:$C, 'Conv-vaccine'!$E270, V職域接種!G:G)</f>
        <v>0</v>
      </c>
      <c r="Q270" s="92">
        <f>_xlfn.MAXIFS(V重複!F:F, V重複!$C:$C, 'Conv-vaccine'!$E270)</f>
        <v>0</v>
      </c>
      <c r="R270" s="92">
        <f>_xlfn.MAXIFS(V重複!G:G, V重複!$C:$C, 'Conv-vaccine'!$E270)</f>
        <v>0</v>
      </c>
      <c r="S270" s="107">
        <f>SUMIF('V3回目-接種日別'!$A:$A, 'Conv-vaccine'!$E270, 'V3回目-接種日別'!C:C)</f>
        <v>0</v>
      </c>
    </row>
    <row r="271" spans="1:19" ht="17.7">
      <c r="A271" s="49">
        <v>44386</v>
      </c>
      <c r="B271" s="110">
        <f>IF(COUNTIF($A$7:$A271, $A271)&gt;1, 0, IF($E271="","",G271+H271+K271+L271+O271-Q271))</f>
        <v>1065920</v>
      </c>
      <c r="C271" s="110">
        <f>IF(COUNTIF($A$7:$A271, $A271)&gt;1, 0, IF($E271="", "", I271+J271+M271+N271+P271-R271))</f>
        <v>648276</v>
      </c>
      <c r="D271" s="110">
        <f>IF(COUNTIF($A$7:$A271, $A271)&gt;1, 0, S271)</f>
        <v>0</v>
      </c>
      <c r="E271" s="111">
        <v>44386</v>
      </c>
      <c r="F271" s="91" t="str">
        <f>IFERROR(VLOOKUP($E271, V医療従事者等!$A:$J, $F$4, FALSE), TEXT(E271, "aaa"))</f>
        <v>(金)</v>
      </c>
      <c r="G271" s="91">
        <f>IFERROR(VLOOKUP($E271, V医療従事者等!$A:$J, $G$4, FALSE), 0)</f>
        <v>31738</v>
      </c>
      <c r="H271" s="91">
        <f>IFERROR(VLOOKUP($E271, V医療従事者等!$A:$J, $H$4, FALSE), 0)</f>
        <v>221</v>
      </c>
      <c r="I271" s="91">
        <f>IFERROR(VLOOKUP($E271, V医療従事者等!$A:$J, $I$4, FALSE), 0)</f>
        <v>44589</v>
      </c>
      <c r="J271" s="91">
        <f>IFERROR(VLOOKUP($E271, V医療従事者等!$A:$J, $J$4, FALSE), 0)</f>
        <v>1764</v>
      </c>
      <c r="K271" s="92">
        <f>IFERROR(VLOOKUP($E271, V一般接種!$A:$G, K$4, FALSE), 0)</f>
        <v>728362</v>
      </c>
      <c r="L271" s="92">
        <f>IFERROR(VLOOKUP($E271, V一般接種!$A:$G, L$4, FALSE), 0)</f>
        <v>305599</v>
      </c>
      <c r="M271" s="92">
        <f>IFERROR(VLOOKUP($E271, V一般接種!$A:$G, M$4, FALSE), 0)</f>
        <v>0</v>
      </c>
      <c r="N271" s="93">
        <f>IFERROR(VLOOKUP($E271, V一般接種!$A:$G, N$4, FALSE), 0)</f>
        <v>601923</v>
      </c>
      <c r="O271" s="92">
        <f>SUMIF(V職域接種!$C:$C, 'Conv-vaccine'!$E271, V職域接種!F:F)</f>
        <v>0</v>
      </c>
      <c r="P271" s="92">
        <f>SUMIF(V職域接種!$C:$C, 'Conv-vaccine'!$E271, V職域接種!G:G)</f>
        <v>0</v>
      </c>
      <c r="Q271" s="92">
        <f>_xlfn.MAXIFS(V重複!F:F, V重複!$C:$C, 'Conv-vaccine'!$E271)</f>
        <v>0</v>
      </c>
      <c r="R271" s="92">
        <f>_xlfn.MAXIFS(V重複!G:G, V重複!$C:$C, 'Conv-vaccine'!$E271)</f>
        <v>0</v>
      </c>
      <c r="S271" s="107">
        <f>SUMIF('V3回目-接種日別'!$A:$A, 'Conv-vaccine'!$E271, 'V3回目-接種日別'!C:C)</f>
        <v>0</v>
      </c>
    </row>
    <row r="272" spans="1:19" ht="17.7">
      <c r="A272" s="49">
        <v>44386</v>
      </c>
      <c r="B272" s="110">
        <f>IF(COUNTIF($A$7:$A272, $A272)&gt;1, 0, IF($E272="","",G272+H272+K272+L272+O272-Q272))</f>
        <v>0</v>
      </c>
      <c r="C272" s="110">
        <f>IF(COUNTIF($A$7:$A272, $A272)&gt;1, 0, IF($E272="", "", I272+J272+M272+N272+P272-R272))</f>
        <v>0</v>
      </c>
      <c r="D272" s="110">
        <f>IF(COUNTIF($A$7:$A272, $A272)&gt;1, 0, S272)</f>
        <v>0</v>
      </c>
      <c r="E272" s="111">
        <v>44386</v>
      </c>
      <c r="F272" s="91" t="str">
        <f>IFERROR(VLOOKUP($E272, V医療従事者等!$A:$J, $F$4, FALSE), TEXT(E272, "aaa"))</f>
        <v>(金)</v>
      </c>
      <c r="G272" s="91">
        <f>IFERROR(VLOOKUP($E272, V医療従事者等!$A:$J, $G$4, FALSE), 0)</f>
        <v>31738</v>
      </c>
      <c r="H272" s="91">
        <f>IFERROR(VLOOKUP($E272, V医療従事者等!$A:$J, $H$4, FALSE), 0)</f>
        <v>221</v>
      </c>
      <c r="I272" s="91">
        <f>IFERROR(VLOOKUP($E272, V医療従事者等!$A:$J, $I$4, FALSE), 0)</f>
        <v>44589</v>
      </c>
      <c r="J272" s="91">
        <f>IFERROR(VLOOKUP($E272, V医療従事者等!$A:$J, $J$4, FALSE), 0)</f>
        <v>1764</v>
      </c>
      <c r="K272" s="92">
        <f>IFERROR(VLOOKUP($E272, V一般接種!$A:$G, K$4, FALSE), 0)</f>
        <v>728362</v>
      </c>
      <c r="L272" s="92">
        <f>IFERROR(VLOOKUP($E272, V一般接種!$A:$G, L$4, FALSE), 0)</f>
        <v>305599</v>
      </c>
      <c r="M272" s="92">
        <f>IFERROR(VLOOKUP($E272, V一般接種!$A:$G, M$4, FALSE), 0)</f>
        <v>0</v>
      </c>
      <c r="N272" s="93">
        <f>IFERROR(VLOOKUP($E272, V一般接種!$A:$G, N$4, FALSE), 0)</f>
        <v>601923</v>
      </c>
      <c r="O272" s="92">
        <f>SUMIF(V職域接種!$C:$C, 'Conv-vaccine'!$E272, V職域接種!F:F)</f>
        <v>0</v>
      </c>
      <c r="P272" s="92">
        <f>SUMIF(V職域接種!$C:$C, 'Conv-vaccine'!$E272, V職域接種!G:G)</f>
        <v>0</v>
      </c>
      <c r="Q272" s="92">
        <f>_xlfn.MAXIFS(V重複!F:F, V重複!$C:$C, 'Conv-vaccine'!$E272)</f>
        <v>0</v>
      </c>
      <c r="R272" s="92">
        <f>_xlfn.MAXIFS(V重複!G:G, V重複!$C:$C, 'Conv-vaccine'!$E272)</f>
        <v>0</v>
      </c>
      <c r="S272" s="107">
        <f>SUMIF('V3回目-接種日別'!$A:$A, 'Conv-vaccine'!$E272, 'V3回目-接種日別'!C:C)</f>
        <v>0</v>
      </c>
    </row>
    <row r="273" spans="1:19" ht="17.7">
      <c r="A273" s="49">
        <v>44386</v>
      </c>
      <c r="B273" s="110">
        <f>IF(COUNTIF($A$7:$A273, $A273)&gt;1, 0, IF($E273="","",G273+H273+K273+L273+O273-Q273))</f>
        <v>0</v>
      </c>
      <c r="C273" s="110">
        <f>IF(COUNTIF($A$7:$A273, $A273)&gt;1, 0, IF($E273="", "", I273+J273+M273+N273+P273-R273))</f>
        <v>0</v>
      </c>
      <c r="D273" s="110">
        <f>IF(COUNTIF($A$7:$A273, $A273)&gt;1, 0, S273)</f>
        <v>0</v>
      </c>
      <c r="E273" s="111">
        <v>44386</v>
      </c>
      <c r="F273" s="91" t="str">
        <f>IFERROR(VLOOKUP($E273, V医療従事者等!$A:$J, $F$4, FALSE), TEXT(E273, "aaa"))</f>
        <v>(金)</v>
      </c>
      <c r="G273" s="91">
        <f>IFERROR(VLOOKUP($E273, V医療従事者等!$A:$J, $G$4, FALSE), 0)</f>
        <v>31738</v>
      </c>
      <c r="H273" s="91">
        <f>IFERROR(VLOOKUP($E273, V医療従事者等!$A:$J, $H$4, FALSE), 0)</f>
        <v>221</v>
      </c>
      <c r="I273" s="91">
        <f>IFERROR(VLOOKUP($E273, V医療従事者等!$A:$J, $I$4, FALSE), 0)</f>
        <v>44589</v>
      </c>
      <c r="J273" s="91">
        <f>IFERROR(VLOOKUP($E273, V医療従事者等!$A:$J, $J$4, FALSE), 0)</f>
        <v>1764</v>
      </c>
      <c r="K273" s="92">
        <f>IFERROR(VLOOKUP($E273, V一般接種!$A:$G, K$4, FALSE), 0)</f>
        <v>728362</v>
      </c>
      <c r="L273" s="92">
        <f>IFERROR(VLOOKUP($E273, V一般接種!$A:$G, L$4, FALSE), 0)</f>
        <v>305599</v>
      </c>
      <c r="M273" s="92">
        <f>IFERROR(VLOOKUP($E273, V一般接種!$A:$G, M$4, FALSE), 0)</f>
        <v>0</v>
      </c>
      <c r="N273" s="93">
        <f>IFERROR(VLOOKUP($E273, V一般接種!$A:$G, N$4, FALSE), 0)</f>
        <v>601923</v>
      </c>
      <c r="O273" s="92">
        <f>SUMIF(V職域接種!$C:$C, 'Conv-vaccine'!$E273, V職域接種!F:F)</f>
        <v>0</v>
      </c>
      <c r="P273" s="92">
        <f>SUMIF(V職域接種!$C:$C, 'Conv-vaccine'!$E273, V職域接種!G:G)</f>
        <v>0</v>
      </c>
      <c r="Q273" s="92">
        <f>_xlfn.MAXIFS(V重複!F:F, V重複!$C:$C, 'Conv-vaccine'!$E273)</f>
        <v>0</v>
      </c>
      <c r="R273" s="92">
        <f>_xlfn.MAXIFS(V重複!G:G, V重複!$C:$C, 'Conv-vaccine'!$E273)</f>
        <v>0</v>
      </c>
      <c r="S273" s="107">
        <f>SUMIF('V3回目-接種日別'!$A:$A, 'Conv-vaccine'!$E273, 'V3回目-接種日別'!C:C)</f>
        <v>0</v>
      </c>
    </row>
    <row r="274" spans="1:19" ht="17.7">
      <c r="A274" s="49">
        <v>44387</v>
      </c>
      <c r="B274" s="110">
        <f>IF(COUNTIF($A$7:$A274, $A274)&gt;1, 0, IF($E274="","",G274+H274+K274+L274+O274-Q274))</f>
        <v>1039044</v>
      </c>
      <c r="C274" s="110">
        <f>IF(COUNTIF($A$7:$A274, $A274)&gt;1, 0, IF($E274="", "", I274+J274+M274+N274+P274-R274))</f>
        <v>622059</v>
      </c>
      <c r="D274" s="110">
        <f>IF(COUNTIF($A$7:$A274, $A274)&gt;1, 0, S274)</f>
        <v>0</v>
      </c>
      <c r="E274" s="111">
        <v>44387</v>
      </c>
      <c r="F274" s="91" t="str">
        <f>IFERROR(VLOOKUP($E274, V医療従事者等!$A:$J, $F$4, FALSE), TEXT(E274, "aaa"))</f>
        <v>土</v>
      </c>
      <c r="G274" s="91">
        <f>IFERROR(VLOOKUP($E274, V医療従事者等!$A:$J, $G$4, FALSE), 0)</f>
        <v>0</v>
      </c>
      <c r="H274" s="91">
        <f>IFERROR(VLOOKUP($E274, V医療従事者等!$A:$J, $H$4, FALSE), 0)</f>
        <v>0</v>
      </c>
      <c r="I274" s="91">
        <f>IFERROR(VLOOKUP($E274, V医療従事者等!$A:$J, $I$4, FALSE), 0)</f>
        <v>0</v>
      </c>
      <c r="J274" s="91">
        <f>IFERROR(VLOOKUP($E274, V医療従事者等!$A:$J, $J$4, FALSE), 0)</f>
        <v>0</v>
      </c>
      <c r="K274" s="92">
        <f>IFERROR(VLOOKUP($E274, V一般接種!$A:$G, K$4, FALSE), 0)</f>
        <v>777532</v>
      </c>
      <c r="L274" s="92">
        <f>IFERROR(VLOOKUP($E274, V一般接種!$A:$G, L$4, FALSE), 0)</f>
        <v>261512</v>
      </c>
      <c r="M274" s="92">
        <f>IFERROR(VLOOKUP($E274, V一般接種!$A:$G, M$4, FALSE), 0)</f>
        <v>0</v>
      </c>
      <c r="N274" s="93">
        <f>IFERROR(VLOOKUP($E274, V一般接種!$A:$G, N$4, FALSE), 0)</f>
        <v>622059</v>
      </c>
      <c r="O274" s="92">
        <f>SUMIF(V職域接種!$C:$C, 'Conv-vaccine'!$E274, V職域接種!F:F)</f>
        <v>0</v>
      </c>
      <c r="P274" s="92">
        <f>SUMIF(V職域接種!$C:$C, 'Conv-vaccine'!$E274, V職域接種!G:G)</f>
        <v>0</v>
      </c>
      <c r="Q274" s="92">
        <f>_xlfn.MAXIFS(V重複!F:F, V重複!$C:$C, 'Conv-vaccine'!$E274)</f>
        <v>0</v>
      </c>
      <c r="R274" s="92">
        <f>_xlfn.MAXIFS(V重複!G:G, V重複!$C:$C, 'Conv-vaccine'!$E274)</f>
        <v>0</v>
      </c>
      <c r="S274" s="107">
        <f>SUMIF('V3回目-接種日別'!$A:$A, 'Conv-vaccine'!$E274, 'V3回目-接種日別'!C:C)</f>
        <v>0</v>
      </c>
    </row>
    <row r="275" spans="1:19" ht="17.7">
      <c r="A275" s="49">
        <v>44387</v>
      </c>
      <c r="B275" s="110">
        <f>IF(COUNTIF($A$7:$A275, $A275)&gt;1, 0, IF($E275="","",G275+H275+K275+L275+O275-Q275))</f>
        <v>0</v>
      </c>
      <c r="C275" s="110">
        <f>IF(COUNTIF($A$7:$A275, $A275)&gt;1, 0, IF($E275="", "", I275+J275+M275+N275+P275-R275))</f>
        <v>0</v>
      </c>
      <c r="D275" s="110">
        <f>IF(COUNTIF($A$7:$A275, $A275)&gt;1, 0, S275)</f>
        <v>0</v>
      </c>
      <c r="E275" s="111">
        <v>44387</v>
      </c>
      <c r="F275" s="91" t="str">
        <f>IFERROR(VLOOKUP($E275, V医療従事者等!$A:$J, $F$4, FALSE), TEXT(E275, "aaa"))</f>
        <v>土</v>
      </c>
      <c r="G275" s="91">
        <f>IFERROR(VLOOKUP($E275, V医療従事者等!$A:$J, $G$4, FALSE), 0)</f>
        <v>0</v>
      </c>
      <c r="H275" s="91">
        <f>IFERROR(VLOOKUP($E275, V医療従事者等!$A:$J, $H$4, FALSE), 0)</f>
        <v>0</v>
      </c>
      <c r="I275" s="91">
        <f>IFERROR(VLOOKUP($E275, V医療従事者等!$A:$J, $I$4, FALSE), 0)</f>
        <v>0</v>
      </c>
      <c r="J275" s="91">
        <f>IFERROR(VLOOKUP($E275, V医療従事者等!$A:$J, $J$4, FALSE), 0)</f>
        <v>0</v>
      </c>
      <c r="K275" s="92">
        <f>IFERROR(VLOOKUP($E275, V一般接種!$A:$G, K$4, FALSE), 0)</f>
        <v>777532</v>
      </c>
      <c r="L275" s="92">
        <f>IFERROR(VLOOKUP($E275, V一般接種!$A:$G, L$4, FALSE), 0)</f>
        <v>261512</v>
      </c>
      <c r="M275" s="92">
        <f>IFERROR(VLOOKUP($E275, V一般接種!$A:$G, M$4, FALSE), 0)</f>
        <v>0</v>
      </c>
      <c r="N275" s="93">
        <f>IFERROR(VLOOKUP($E275, V一般接種!$A:$G, N$4, FALSE), 0)</f>
        <v>622059</v>
      </c>
      <c r="O275" s="92">
        <f>SUMIF(V職域接種!$C:$C, 'Conv-vaccine'!$E275, V職域接種!F:F)</f>
        <v>0</v>
      </c>
      <c r="P275" s="92">
        <f>SUMIF(V職域接種!$C:$C, 'Conv-vaccine'!$E275, V職域接種!G:G)</f>
        <v>0</v>
      </c>
      <c r="Q275" s="92">
        <f>_xlfn.MAXIFS(V重複!F:F, V重複!$C:$C, 'Conv-vaccine'!$E275)</f>
        <v>0</v>
      </c>
      <c r="R275" s="92">
        <f>_xlfn.MAXIFS(V重複!G:G, V重複!$C:$C, 'Conv-vaccine'!$E275)</f>
        <v>0</v>
      </c>
      <c r="S275" s="107">
        <f>SUMIF('V3回目-接種日別'!$A:$A, 'Conv-vaccine'!$E275, 'V3回目-接種日別'!C:C)</f>
        <v>0</v>
      </c>
    </row>
    <row r="276" spans="1:19" ht="17.7">
      <c r="A276" s="49">
        <v>44387</v>
      </c>
      <c r="B276" s="110">
        <f>IF(COUNTIF($A$7:$A276, $A276)&gt;1, 0, IF($E276="","",G276+H276+K276+L276+O276-Q276))</f>
        <v>0</v>
      </c>
      <c r="C276" s="110">
        <f>IF(COUNTIF($A$7:$A276, $A276)&gt;1, 0, IF($E276="", "", I276+J276+M276+N276+P276-R276))</f>
        <v>0</v>
      </c>
      <c r="D276" s="110">
        <f>IF(COUNTIF($A$7:$A276, $A276)&gt;1, 0, S276)</f>
        <v>0</v>
      </c>
      <c r="E276" s="111">
        <v>44387</v>
      </c>
      <c r="F276" s="91" t="str">
        <f>IFERROR(VLOOKUP($E276, V医療従事者等!$A:$J, $F$4, FALSE), TEXT(E276, "aaa"))</f>
        <v>土</v>
      </c>
      <c r="G276" s="91">
        <f>IFERROR(VLOOKUP($E276, V医療従事者等!$A:$J, $G$4, FALSE), 0)</f>
        <v>0</v>
      </c>
      <c r="H276" s="91">
        <f>IFERROR(VLOOKUP($E276, V医療従事者等!$A:$J, $H$4, FALSE), 0)</f>
        <v>0</v>
      </c>
      <c r="I276" s="91">
        <f>IFERROR(VLOOKUP($E276, V医療従事者等!$A:$J, $I$4, FALSE), 0)</f>
        <v>0</v>
      </c>
      <c r="J276" s="91">
        <f>IFERROR(VLOOKUP($E276, V医療従事者等!$A:$J, $J$4, FALSE), 0)</f>
        <v>0</v>
      </c>
      <c r="K276" s="92">
        <f>IFERROR(VLOOKUP($E276, V一般接種!$A:$G, K$4, FALSE), 0)</f>
        <v>777532</v>
      </c>
      <c r="L276" s="92">
        <f>IFERROR(VLOOKUP($E276, V一般接種!$A:$G, L$4, FALSE), 0)</f>
        <v>261512</v>
      </c>
      <c r="M276" s="92">
        <f>IFERROR(VLOOKUP($E276, V一般接種!$A:$G, M$4, FALSE), 0)</f>
        <v>0</v>
      </c>
      <c r="N276" s="93">
        <f>IFERROR(VLOOKUP($E276, V一般接種!$A:$G, N$4, FALSE), 0)</f>
        <v>622059</v>
      </c>
      <c r="O276" s="92">
        <f>SUMIF(V職域接種!$C:$C, 'Conv-vaccine'!$E276, V職域接種!F:F)</f>
        <v>0</v>
      </c>
      <c r="P276" s="92">
        <f>SUMIF(V職域接種!$C:$C, 'Conv-vaccine'!$E276, V職域接種!G:G)</f>
        <v>0</v>
      </c>
      <c r="Q276" s="92">
        <f>_xlfn.MAXIFS(V重複!F:F, V重複!$C:$C, 'Conv-vaccine'!$E276)</f>
        <v>0</v>
      </c>
      <c r="R276" s="92">
        <f>_xlfn.MAXIFS(V重複!G:G, V重複!$C:$C, 'Conv-vaccine'!$E276)</f>
        <v>0</v>
      </c>
      <c r="S276" s="107">
        <f>SUMIF('V3回目-接種日別'!$A:$A, 'Conv-vaccine'!$E276, 'V3回目-接種日別'!C:C)</f>
        <v>0</v>
      </c>
    </row>
    <row r="277" spans="1:19" ht="17.7">
      <c r="A277" s="49">
        <v>44388</v>
      </c>
      <c r="B277" s="110">
        <f>IF(COUNTIF($A$7:$A277, $A277)&gt;1, 0, IF($E277="","",G277+H277+K277+L277+O277-Q277))</f>
        <v>765115</v>
      </c>
      <c r="C277" s="110">
        <f>IF(COUNTIF($A$7:$A277, $A277)&gt;1, 0, IF($E277="", "", I277+J277+M277+N277+P277-R277))</f>
        <v>630213</v>
      </c>
      <c r="D277" s="110">
        <f>IF(COUNTIF($A$7:$A277, $A277)&gt;1, 0, S277)</f>
        <v>0</v>
      </c>
      <c r="E277" s="111">
        <v>44388</v>
      </c>
      <c r="F277" s="91" t="str">
        <f>IFERROR(VLOOKUP($E277, V医療従事者等!$A:$J, $F$4, FALSE), TEXT(E277, "aaa"))</f>
        <v>日</v>
      </c>
      <c r="G277" s="91">
        <f>IFERROR(VLOOKUP($E277, V医療従事者等!$A:$J, $G$4, FALSE), 0)</f>
        <v>0</v>
      </c>
      <c r="H277" s="91">
        <f>IFERROR(VLOOKUP($E277, V医療従事者等!$A:$J, $H$4, FALSE), 0)</f>
        <v>0</v>
      </c>
      <c r="I277" s="91">
        <f>IFERROR(VLOOKUP($E277, V医療従事者等!$A:$J, $I$4, FALSE), 0)</f>
        <v>0</v>
      </c>
      <c r="J277" s="91">
        <f>IFERROR(VLOOKUP($E277, V医療従事者等!$A:$J, $J$4, FALSE), 0)</f>
        <v>0</v>
      </c>
      <c r="K277" s="92">
        <f>IFERROR(VLOOKUP($E277, V一般接種!$A:$G, K$4, FALSE), 0)</f>
        <v>568801</v>
      </c>
      <c r="L277" s="92">
        <f>IFERROR(VLOOKUP($E277, V一般接種!$A:$G, L$4, FALSE), 0)</f>
        <v>196314</v>
      </c>
      <c r="M277" s="92">
        <f>IFERROR(VLOOKUP($E277, V一般接種!$A:$G, M$4, FALSE), 0)</f>
        <v>0</v>
      </c>
      <c r="N277" s="93">
        <f>IFERROR(VLOOKUP($E277, V一般接種!$A:$G, N$4, FALSE), 0)</f>
        <v>630213</v>
      </c>
      <c r="O277" s="92">
        <f>SUMIF(V職域接種!$C:$C, 'Conv-vaccine'!$E277, V職域接種!F:F)</f>
        <v>0</v>
      </c>
      <c r="P277" s="92">
        <f>SUMIF(V職域接種!$C:$C, 'Conv-vaccine'!$E277, V職域接種!G:G)</f>
        <v>0</v>
      </c>
      <c r="Q277" s="92">
        <f>_xlfn.MAXIFS(V重複!F:F, V重複!$C:$C, 'Conv-vaccine'!$E277)</f>
        <v>0</v>
      </c>
      <c r="R277" s="92">
        <f>_xlfn.MAXIFS(V重複!G:G, V重複!$C:$C, 'Conv-vaccine'!$E277)</f>
        <v>0</v>
      </c>
      <c r="S277" s="107">
        <f>SUMIF('V3回目-接種日別'!$A:$A, 'Conv-vaccine'!$E277, 'V3回目-接種日別'!C:C)</f>
        <v>0</v>
      </c>
    </row>
    <row r="278" spans="1:19" ht="17.7">
      <c r="A278" s="49">
        <v>44388</v>
      </c>
      <c r="B278" s="110">
        <f>IF(COUNTIF($A$7:$A278, $A278)&gt;1, 0, IF($E278="","",G278+H278+K278+L278+O278-Q278))</f>
        <v>0</v>
      </c>
      <c r="C278" s="110">
        <f>IF(COUNTIF($A$7:$A278, $A278)&gt;1, 0, IF($E278="", "", I278+J278+M278+N278+P278-R278))</f>
        <v>0</v>
      </c>
      <c r="D278" s="110">
        <f>IF(COUNTIF($A$7:$A278, $A278)&gt;1, 0, S278)</f>
        <v>0</v>
      </c>
      <c r="E278" s="111">
        <v>44388</v>
      </c>
      <c r="F278" s="91" t="str">
        <f>IFERROR(VLOOKUP($E278, V医療従事者等!$A:$J, $F$4, FALSE), TEXT(E278, "aaa"))</f>
        <v>日</v>
      </c>
      <c r="G278" s="91">
        <f>IFERROR(VLOOKUP($E278, V医療従事者等!$A:$J, $G$4, FALSE), 0)</f>
        <v>0</v>
      </c>
      <c r="H278" s="91">
        <f>IFERROR(VLOOKUP($E278, V医療従事者等!$A:$J, $H$4, FALSE), 0)</f>
        <v>0</v>
      </c>
      <c r="I278" s="91">
        <f>IFERROR(VLOOKUP($E278, V医療従事者等!$A:$J, $I$4, FALSE), 0)</f>
        <v>0</v>
      </c>
      <c r="J278" s="91">
        <f>IFERROR(VLOOKUP($E278, V医療従事者等!$A:$J, $J$4, FALSE), 0)</f>
        <v>0</v>
      </c>
      <c r="K278" s="92">
        <f>IFERROR(VLOOKUP($E278, V一般接種!$A:$G, K$4, FALSE), 0)</f>
        <v>568801</v>
      </c>
      <c r="L278" s="92">
        <f>IFERROR(VLOOKUP($E278, V一般接種!$A:$G, L$4, FALSE), 0)</f>
        <v>196314</v>
      </c>
      <c r="M278" s="92">
        <f>IFERROR(VLOOKUP($E278, V一般接種!$A:$G, M$4, FALSE), 0)</f>
        <v>0</v>
      </c>
      <c r="N278" s="93">
        <f>IFERROR(VLOOKUP($E278, V一般接種!$A:$G, N$4, FALSE), 0)</f>
        <v>630213</v>
      </c>
      <c r="O278" s="92">
        <f>SUMIF(V職域接種!$C:$C, 'Conv-vaccine'!$E278, V職域接種!F:F)</f>
        <v>0</v>
      </c>
      <c r="P278" s="92">
        <f>SUMIF(V職域接種!$C:$C, 'Conv-vaccine'!$E278, V職域接種!G:G)</f>
        <v>0</v>
      </c>
      <c r="Q278" s="92">
        <f>_xlfn.MAXIFS(V重複!F:F, V重複!$C:$C, 'Conv-vaccine'!$E278)</f>
        <v>0</v>
      </c>
      <c r="R278" s="92">
        <f>_xlfn.MAXIFS(V重複!G:G, V重複!$C:$C, 'Conv-vaccine'!$E278)</f>
        <v>0</v>
      </c>
      <c r="S278" s="107">
        <f>SUMIF('V3回目-接種日別'!$A:$A, 'Conv-vaccine'!$E278, 'V3回目-接種日別'!C:C)</f>
        <v>0</v>
      </c>
    </row>
    <row r="279" spans="1:19" ht="17.7">
      <c r="A279" s="49">
        <v>44388</v>
      </c>
      <c r="B279" s="110">
        <f>IF(COUNTIF($A$7:$A279, $A279)&gt;1, 0, IF($E279="","",G279+H279+K279+L279+O279-Q279))</f>
        <v>0</v>
      </c>
      <c r="C279" s="110">
        <f>IF(COUNTIF($A$7:$A279, $A279)&gt;1, 0, IF($E279="", "", I279+J279+M279+N279+P279-R279))</f>
        <v>0</v>
      </c>
      <c r="D279" s="110">
        <f>IF(COUNTIF($A$7:$A279, $A279)&gt;1, 0, S279)</f>
        <v>0</v>
      </c>
      <c r="E279" s="111">
        <v>44388</v>
      </c>
      <c r="F279" s="91" t="str">
        <f>IFERROR(VLOOKUP($E279, V医療従事者等!$A:$J, $F$4, FALSE), TEXT(E279, "aaa"))</f>
        <v>日</v>
      </c>
      <c r="G279" s="91">
        <f>IFERROR(VLOOKUP($E279, V医療従事者等!$A:$J, $G$4, FALSE), 0)</f>
        <v>0</v>
      </c>
      <c r="H279" s="91">
        <f>IFERROR(VLOOKUP($E279, V医療従事者等!$A:$J, $H$4, FALSE), 0)</f>
        <v>0</v>
      </c>
      <c r="I279" s="91">
        <f>IFERROR(VLOOKUP($E279, V医療従事者等!$A:$J, $I$4, FALSE), 0)</f>
        <v>0</v>
      </c>
      <c r="J279" s="91">
        <f>IFERROR(VLOOKUP($E279, V医療従事者等!$A:$J, $J$4, FALSE), 0)</f>
        <v>0</v>
      </c>
      <c r="K279" s="92">
        <f>IFERROR(VLOOKUP($E279, V一般接種!$A:$G, K$4, FALSE), 0)</f>
        <v>568801</v>
      </c>
      <c r="L279" s="92">
        <f>IFERROR(VLOOKUP($E279, V一般接種!$A:$G, L$4, FALSE), 0)</f>
        <v>196314</v>
      </c>
      <c r="M279" s="92">
        <f>IFERROR(VLOOKUP($E279, V一般接種!$A:$G, M$4, FALSE), 0)</f>
        <v>0</v>
      </c>
      <c r="N279" s="93">
        <f>IFERROR(VLOOKUP($E279, V一般接種!$A:$G, N$4, FALSE), 0)</f>
        <v>630213</v>
      </c>
      <c r="O279" s="92">
        <f>SUMIF(V職域接種!$C:$C, 'Conv-vaccine'!$E279, V職域接種!F:F)</f>
        <v>0</v>
      </c>
      <c r="P279" s="92">
        <f>SUMIF(V職域接種!$C:$C, 'Conv-vaccine'!$E279, V職域接種!G:G)</f>
        <v>0</v>
      </c>
      <c r="Q279" s="92">
        <f>_xlfn.MAXIFS(V重複!F:F, V重複!$C:$C, 'Conv-vaccine'!$E279)</f>
        <v>0</v>
      </c>
      <c r="R279" s="92">
        <f>_xlfn.MAXIFS(V重複!G:G, V重複!$C:$C, 'Conv-vaccine'!$E279)</f>
        <v>0</v>
      </c>
      <c r="S279" s="107">
        <f>SUMIF('V3回目-接種日別'!$A:$A, 'Conv-vaccine'!$E279, 'V3回目-接種日別'!C:C)</f>
        <v>0</v>
      </c>
    </row>
    <row r="280" spans="1:19" ht="17.7">
      <c r="A280" s="49">
        <v>44389</v>
      </c>
      <c r="B280" s="110">
        <f>IF(COUNTIF($A$7:$A280, $A280)&gt;1, 0, IF($E280="","",G280+H280+K280+L280+O280-Q280))</f>
        <v>870545</v>
      </c>
      <c r="C280" s="110">
        <f>IF(COUNTIF($A$7:$A280, $A280)&gt;1, 0, IF($E280="", "", I280+J280+M280+N280+P280-R280))</f>
        <v>685047</v>
      </c>
      <c r="D280" s="110">
        <f>IF(COUNTIF($A$7:$A280, $A280)&gt;1, 0, S280)</f>
        <v>0</v>
      </c>
      <c r="E280" s="111">
        <v>44389</v>
      </c>
      <c r="F280" s="91" t="str">
        <f>IFERROR(VLOOKUP($E280, V医療従事者等!$A:$J, $F$4, FALSE), TEXT(E280, "aaa"))</f>
        <v>(月)</v>
      </c>
      <c r="G280" s="91">
        <f>IFERROR(VLOOKUP($E280, V医療従事者等!$A:$J, $G$4, FALSE), 0)</f>
        <v>47667</v>
      </c>
      <c r="H280" s="91">
        <f>IFERROR(VLOOKUP($E280, V医療従事者等!$A:$J, $H$4, FALSE), 0)</f>
        <v>22048</v>
      </c>
      <c r="I280" s="91">
        <f>IFERROR(VLOOKUP($E280, V医療従事者等!$A:$J, $I$4, FALSE), 0)</f>
        <v>67841</v>
      </c>
      <c r="J280" s="91">
        <f>IFERROR(VLOOKUP($E280, V医療従事者等!$A:$J, $J$4, FALSE), 0)</f>
        <v>4028</v>
      </c>
      <c r="K280" s="92">
        <f>IFERROR(VLOOKUP($E280, V一般接種!$A:$G, K$4, FALSE), 0)</f>
        <v>575566</v>
      </c>
      <c r="L280" s="92">
        <f>IFERROR(VLOOKUP($E280, V一般接種!$A:$G, L$4, FALSE), 0)</f>
        <v>225264</v>
      </c>
      <c r="M280" s="92">
        <f>IFERROR(VLOOKUP($E280, V一般接種!$A:$G, M$4, FALSE), 0)</f>
        <v>0</v>
      </c>
      <c r="N280" s="93">
        <f>IFERROR(VLOOKUP($E280, V一般接種!$A:$G, N$4, FALSE), 0)</f>
        <v>613178</v>
      </c>
      <c r="O280" s="92">
        <f>SUMIF(V職域接種!$C:$C, 'Conv-vaccine'!$E280, V職域接種!F:F)</f>
        <v>0</v>
      </c>
      <c r="P280" s="92">
        <f>SUMIF(V職域接種!$C:$C, 'Conv-vaccine'!$E280, V職域接種!G:G)</f>
        <v>0</v>
      </c>
      <c r="Q280" s="92">
        <f>_xlfn.MAXIFS(V重複!F:F, V重複!$C:$C, 'Conv-vaccine'!$E280)</f>
        <v>0</v>
      </c>
      <c r="R280" s="92">
        <f>_xlfn.MAXIFS(V重複!G:G, V重複!$C:$C, 'Conv-vaccine'!$E280)</f>
        <v>0</v>
      </c>
      <c r="S280" s="107">
        <f>SUMIF('V3回目-接種日別'!$A:$A, 'Conv-vaccine'!$E280, 'V3回目-接種日別'!C:C)</f>
        <v>0</v>
      </c>
    </row>
    <row r="281" spans="1:19" ht="17.7">
      <c r="A281" s="49">
        <v>44389</v>
      </c>
      <c r="B281" s="110">
        <f>IF(COUNTIF($A$7:$A281, $A281)&gt;1, 0, IF($E281="","",G281+H281+K281+L281+O281-Q281))</f>
        <v>0</v>
      </c>
      <c r="C281" s="110">
        <f>IF(COUNTIF($A$7:$A281, $A281)&gt;1, 0, IF($E281="", "", I281+J281+M281+N281+P281-R281))</f>
        <v>0</v>
      </c>
      <c r="D281" s="110">
        <f>IF(COUNTIF($A$7:$A281, $A281)&gt;1, 0, S281)</f>
        <v>0</v>
      </c>
      <c r="E281" s="111">
        <v>44389</v>
      </c>
      <c r="F281" s="91" t="str">
        <f>IFERROR(VLOOKUP($E281, V医療従事者等!$A:$J, $F$4, FALSE), TEXT(E281, "aaa"))</f>
        <v>(月)</v>
      </c>
      <c r="G281" s="91">
        <f>IFERROR(VLOOKUP($E281, V医療従事者等!$A:$J, $G$4, FALSE), 0)</f>
        <v>47667</v>
      </c>
      <c r="H281" s="91">
        <f>IFERROR(VLOOKUP($E281, V医療従事者等!$A:$J, $H$4, FALSE), 0)</f>
        <v>22048</v>
      </c>
      <c r="I281" s="91">
        <f>IFERROR(VLOOKUP($E281, V医療従事者等!$A:$J, $I$4, FALSE), 0)</f>
        <v>67841</v>
      </c>
      <c r="J281" s="91">
        <f>IFERROR(VLOOKUP($E281, V医療従事者等!$A:$J, $J$4, FALSE), 0)</f>
        <v>4028</v>
      </c>
      <c r="K281" s="92">
        <f>IFERROR(VLOOKUP($E281, V一般接種!$A:$G, K$4, FALSE), 0)</f>
        <v>575566</v>
      </c>
      <c r="L281" s="92">
        <f>IFERROR(VLOOKUP($E281, V一般接種!$A:$G, L$4, FALSE), 0)</f>
        <v>225264</v>
      </c>
      <c r="M281" s="92">
        <f>IFERROR(VLOOKUP($E281, V一般接種!$A:$G, M$4, FALSE), 0)</f>
        <v>0</v>
      </c>
      <c r="N281" s="93">
        <f>IFERROR(VLOOKUP($E281, V一般接種!$A:$G, N$4, FALSE), 0)</f>
        <v>613178</v>
      </c>
      <c r="O281" s="92">
        <f>SUMIF(V職域接種!$C:$C, 'Conv-vaccine'!$E281, V職域接種!F:F)</f>
        <v>0</v>
      </c>
      <c r="P281" s="92">
        <f>SUMIF(V職域接種!$C:$C, 'Conv-vaccine'!$E281, V職域接種!G:G)</f>
        <v>0</v>
      </c>
      <c r="Q281" s="92">
        <f>_xlfn.MAXIFS(V重複!F:F, V重複!$C:$C, 'Conv-vaccine'!$E281)</f>
        <v>0</v>
      </c>
      <c r="R281" s="92">
        <f>_xlfn.MAXIFS(V重複!G:G, V重複!$C:$C, 'Conv-vaccine'!$E281)</f>
        <v>0</v>
      </c>
      <c r="S281" s="107">
        <f>SUMIF('V3回目-接種日別'!$A:$A, 'Conv-vaccine'!$E281, 'V3回目-接種日別'!C:C)</f>
        <v>0</v>
      </c>
    </row>
    <row r="282" spans="1:19" ht="17.7">
      <c r="A282" s="49">
        <v>44389</v>
      </c>
      <c r="B282" s="110">
        <f>IF(COUNTIF($A$7:$A282, $A282)&gt;1, 0, IF($E282="","",G282+H282+K282+L282+O282-Q282))</f>
        <v>0</v>
      </c>
      <c r="C282" s="110">
        <f>IF(COUNTIF($A$7:$A282, $A282)&gt;1, 0, IF($E282="", "", I282+J282+M282+N282+P282-R282))</f>
        <v>0</v>
      </c>
      <c r="D282" s="110">
        <f>IF(COUNTIF($A$7:$A282, $A282)&gt;1, 0, S282)</f>
        <v>0</v>
      </c>
      <c r="E282" s="111">
        <v>44389</v>
      </c>
      <c r="F282" s="91" t="str">
        <f>IFERROR(VLOOKUP($E282, V医療従事者等!$A:$J, $F$4, FALSE), TEXT(E282, "aaa"))</f>
        <v>(月)</v>
      </c>
      <c r="G282" s="91">
        <f>IFERROR(VLOOKUP($E282, V医療従事者等!$A:$J, $G$4, FALSE), 0)</f>
        <v>47667</v>
      </c>
      <c r="H282" s="91">
        <f>IFERROR(VLOOKUP($E282, V医療従事者等!$A:$J, $H$4, FALSE), 0)</f>
        <v>22048</v>
      </c>
      <c r="I282" s="91">
        <f>IFERROR(VLOOKUP($E282, V医療従事者等!$A:$J, $I$4, FALSE), 0)</f>
        <v>67841</v>
      </c>
      <c r="J282" s="91">
        <f>IFERROR(VLOOKUP($E282, V医療従事者等!$A:$J, $J$4, FALSE), 0)</f>
        <v>4028</v>
      </c>
      <c r="K282" s="92">
        <f>IFERROR(VLOOKUP($E282, V一般接種!$A:$G, K$4, FALSE), 0)</f>
        <v>575566</v>
      </c>
      <c r="L282" s="92">
        <f>IFERROR(VLOOKUP($E282, V一般接種!$A:$G, L$4, FALSE), 0)</f>
        <v>225264</v>
      </c>
      <c r="M282" s="92">
        <f>IFERROR(VLOOKUP($E282, V一般接種!$A:$G, M$4, FALSE), 0)</f>
        <v>0</v>
      </c>
      <c r="N282" s="93">
        <f>IFERROR(VLOOKUP($E282, V一般接種!$A:$G, N$4, FALSE), 0)</f>
        <v>613178</v>
      </c>
      <c r="O282" s="92">
        <f>SUMIF(V職域接種!$C:$C, 'Conv-vaccine'!$E282, V職域接種!F:F)</f>
        <v>0</v>
      </c>
      <c r="P282" s="92">
        <f>SUMIF(V職域接種!$C:$C, 'Conv-vaccine'!$E282, V職域接種!G:G)</f>
        <v>0</v>
      </c>
      <c r="Q282" s="92">
        <f>_xlfn.MAXIFS(V重複!F:F, V重複!$C:$C, 'Conv-vaccine'!$E282)</f>
        <v>0</v>
      </c>
      <c r="R282" s="92">
        <f>_xlfn.MAXIFS(V重複!G:G, V重複!$C:$C, 'Conv-vaccine'!$E282)</f>
        <v>0</v>
      </c>
      <c r="S282" s="107">
        <f>SUMIF('V3回目-接種日別'!$A:$A, 'Conv-vaccine'!$E282, 'V3回目-接種日別'!C:C)</f>
        <v>0</v>
      </c>
    </row>
    <row r="283" spans="1:19" ht="17.7">
      <c r="A283" s="49">
        <v>44390</v>
      </c>
      <c r="B283" s="110">
        <f>IF(COUNTIF($A$7:$A283, $A283)&gt;1, 0, IF($E283="","",G283+H283+K283+L283+O283-Q283))</f>
        <v>905521</v>
      </c>
      <c r="C283" s="110">
        <f>IF(COUNTIF($A$7:$A283, $A283)&gt;1, 0, IF($E283="", "", I283+J283+M283+N283+P283-R283))</f>
        <v>672629</v>
      </c>
      <c r="D283" s="110">
        <f>IF(COUNTIF($A$7:$A283, $A283)&gt;1, 0, S283)</f>
        <v>0</v>
      </c>
      <c r="E283" s="111">
        <v>44390</v>
      </c>
      <c r="F283" s="91" t="str">
        <f>IFERROR(VLOOKUP($E283, V医療従事者等!$A:$J, $F$4, FALSE), TEXT(E283, "aaa"))</f>
        <v>(火)</v>
      </c>
      <c r="G283" s="91">
        <f>IFERROR(VLOOKUP($E283, V医療従事者等!$A:$J, $G$4, FALSE), 0)</f>
        <v>25653</v>
      </c>
      <c r="H283" s="91">
        <f>IFERROR(VLOOKUP($E283, V医療従事者等!$A:$J, $H$4, FALSE), 0)</f>
        <v>9453</v>
      </c>
      <c r="I283" s="91">
        <f>IFERROR(VLOOKUP($E283, V医療従事者等!$A:$J, $I$4, FALSE), 0)</f>
        <v>37198</v>
      </c>
      <c r="J283" s="91">
        <f>IFERROR(VLOOKUP($E283, V医療従事者等!$A:$J, $J$4, FALSE), 0)</f>
        <v>1141</v>
      </c>
      <c r="K283" s="92">
        <f>IFERROR(VLOOKUP($E283, V一般接種!$A:$G, K$4, FALSE), 0)</f>
        <v>612675</v>
      </c>
      <c r="L283" s="92">
        <f>IFERROR(VLOOKUP($E283, V一般接種!$A:$G, L$4, FALSE), 0)</f>
        <v>257740</v>
      </c>
      <c r="M283" s="92">
        <f>IFERROR(VLOOKUP($E283, V一般接種!$A:$G, M$4, FALSE), 0)</f>
        <v>0</v>
      </c>
      <c r="N283" s="93">
        <f>IFERROR(VLOOKUP($E283, V一般接種!$A:$G, N$4, FALSE), 0)</f>
        <v>634290</v>
      </c>
      <c r="O283" s="92">
        <f>SUMIF(V職域接種!$C:$C, 'Conv-vaccine'!$E283, V職域接種!F:F)</f>
        <v>0</v>
      </c>
      <c r="P283" s="92">
        <f>SUMIF(V職域接種!$C:$C, 'Conv-vaccine'!$E283, V職域接種!G:G)</f>
        <v>0</v>
      </c>
      <c r="Q283" s="92">
        <f>_xlfn.MAXIFS(V重複!F:F, V重複!$C:$C, 'Conv-vaccine'!$E283)</f>
        <v>0</v>
      </c>
      <c r="R283" s="92">
        <f>_xlfn.MAXIFS(V重複!G:G, V重複!$C:$C, 'Conv-vaccine'!$E283)</f>
        <v>0</v>
      </c>
      <c r="S283" s="107">
        <f>SUMIF('V3回目-接種日別'!$A:$A, 'Conv-vaccine'!$E283, 'V3回目-接種日別'!C:C)</f>
        <v>0</v>
      </c>
    </row>
    <row r="284" spans="1:19" ht="17.7">
      <c r="A284" s="49">
        <v>44390</v>
      </c>
      <c r="B284" s="110">
        <f>IF(COUNTIF($A$7:$A284, $A284)&gt;1, 0, IF($E284="","",G284+H284+K284+L284+O284-Q284))</f>
        <v>0</v>
      </c>
      <c r="C284" s="110">
        <f>IF(COUNTIF($A$7:$A284, $A284)&gt;1, 0, IF($E284="", "", I284+J284+M284+N284+P284-R284))</f>
        <v>0</v>
      </c>
      <c r="D284" s="110">
        <f>IF(COUNTIF($A$7:$A284, $A284)&gt;1, 0, S284)</f>
        <v>0</v>
      </c>
      <c r="E284" s="111">
        <v>44390</v>
      </c>
      <c r="F284" s="91" t="str">
        <f>IFERROR(VLOOKUP($E284, V医療従事者等!$A:$J, $F$4, FALSE), TEXT(E284, "aaa"))</f>
        <v>(火)</v>
      </c>
      <c r="G284" s="91">
        <f>IFERROR(VLOOKUP($E284, V医療従事者等!$A:$J, $G$4, FALSE), 0)</f>
        <v>25653</v>
      </c>
      <c r="H284" s="91">
        <f>IFERROR(VLOOKUP($E284, V医療従事者等!$A:$J, $H$4, FALSE), 0)</f>
        <v>9453</v>
      </c>
      <c r="I284" s="91">
        <f>IFERROR(VLOOKUP($E284, V医療従事者等!$A:$J, $I$4, FALSE), 0)</f>
        <v>37198</v>
      </c>
      <c r="J284" s="91">
        <f>IFERROR(VLOOKUP($E284, V医療従事者等!$A:$J, $J$4, FALSE), 0)</f>
        <v>1141</v>
      </c>
      <c r="K284" s="92">
        <f>IFERROR(VLOOKUP($E284, V一般接種!$A:$G, K$4, FALSE), 0)</f>
        <v>612675</v>
      </c>
      <c r="L284" s="92">
        <f>IFERROR(VLOOKUP($E284, V一般接種!$A:$G, L$4, FALSE), 0)</f>
        <v>257740</v>
      </c>
      <c r="M284" s="92">
        <f>IFERROR(VLOOKUP($E284, V一般接種!$A:$G, M$4, FALSE), 0)</f>
        <v>0</v>
      </c>
      <c r="N284" s="93">
        <f>IFERROR(VLOOKUP($E284, V一般接種!$A:$G, N$4, FALSE), 0)</f>
        <v>634290</v>
      </c>
      <c r="O284" s="92">
        <f>SUMIF(V職域接種!$C:$C, 'Conv-vaccine'!$E284, V職域接種!F:F)</f>
        <v>0</v>
      </c>
      <c r="P284" s="92">
        <f>SUMIF(V職域接種!$C:$C, 'Conv-vaccine'!$E284, V職域接種!G:G)</f>
        <v>0</v>
      </c>
      <c r="Q284" s="92">
        <f>_xlfn.MAXIFS(V重複!F:F, V重複!$C:$C, 'Conv-vaccine'!$E284)</f>
        <v>0</v>
      </c>
      <c r="R284" s="92">
        <f>_xlfn.MAXIFS(V重複!G:G, V重複!$C:$C, 'Conv-vaccine'!$E284)</f>
        <v>0</v>
      </c>
      <c r="S284" s="107">
        <f>SUMIF('V3回目-接種日別'!$A:$A, 'Conv-vaccine'!$E284, 'V3回目-接種日別'!C:C)</f>
        <v>0</v>
      </c>
    </row>
    <row r="285" spans="1:19" ht="17.7">
      <c r="A285" s="49">
        <v>44390</v>
      </c>
      <c r="B285" s="110">
        <f>IF(COUNTIF($A$7:$A285, $A285)&gt;1, 0, IF($E285="","",G285+H285+K285+L285+O285-Q285))</f>
        <v>0</v>
      </c>
      <c r="C285" s="110">
        <f>IF(COUNTIF($A$7:$A285, $A285)&gt;1, 0, IF($E285="", "", I285+J285+M285+N285+P285-R285))</f>
        <v>0</v>
      </c>
      <c r="D285" s="110">
        <f>IF(COUNTIF($A$7:$A285, $A285)&gt;1, 0, S285)</f>
        <v>0</v>
      </c>
      <c r="E285" s="111">
        <v>44390</v>
      </c>
      <c r="F285" s="91" t="str">
        <f>IFERROR(VLOOKUP($E285, V医療従事者等!$A:$J, $F$4, FALSE), TEXT(E285, "aaa"))</f>
        <v>(火)</v>
      </c>
      <c r="G285" s="91">
        <f>IFERROR(VLOOKUP($E285, V医療従事者等!$A:$J, $G$4, FALSE), 0)</f>
        <v>25653</v>
      </c>
      <c r="H285" s="91">
        <f>IFERROR(VLOOKUP($E285, V医療従事者等!$A:$J, $H$4, FALSE), 0)</f>
        <v>9453</v>
      </c>
      <c r="I285" s="91">
        <f>IFERROR(VLOOKUP($E285, V医療従事者等!$A:$J, $I$4, FALSE), 0)</f>
        <v>37198</v>
      </c>
      <c r="J285" s="91">
        <f>IFERROR(VLOOKUP($E285, V医療従事者等!$A:$J, $J$4, FALSE), 0)</f>
        <v>1141</v>
      </c>
      <c r="K285" s="92">
        <f>IFERROR(VLOOKUP($E285, V一般接種!$A:$G, K$4, FALSE), 0)</f>
        <v>612675</v>
      </c>
      <c r="L285" s="92">
        <f>IFERROR(VLOOKUP($E285, V一般接種!$A:$G, L$4, FALSE), 0)</f>
        <v>257740</v>
      </c>
      <c r="M285" s="92">
        <f>IFERROR(VLOOKUP($E285, V一般接種!$A:$G, M$4, FALSE), 0)</f>
        <v>0</v>
      </c>
      <c r="N285" s="93">
        <f>IFERROR(VLOOKUP($E285, V一般接種!$A:$G, N$4, FALSE), 0)</f>
        <v>634290</v>
      </c>
      <c r="O285" s="92">
        <f>SUMIF(V職域接種!$C:$C, 'Conv-vaccine'!$E285, V職域接種!F:F)</f>
        <v>0</v>
      </c>
      <c r="P285" s="92">
        <f>SUMIF(V職域接種!$C:$C, 'Conv-vaccine'!$E285, V職域接種!G:G)</f>
        <v>0</v>
      </c>
      <c r="Q285" s="92">
        <f>_xlfn.MAXIFS(V重複!F:F, V重複!$C:$C, 'Conv-vaccine'!$E285)</f>
        <v>0</v>
      </c>
      <c r="R285" s="92">
        <f>_xlfn.MAXIFS(V重複!G:G, V重複!$C:$C, 'Conv-vaccine'!$E285)</f>
        <v>0</v>
      </c>
      <c r="S285" s="107">
        <f>SUMIF('V3回目-接種日別'!$A:$A, 'Conv-vaccine'!$E285, 'V3回目-接種日別'!C:C)</f>
        <v>0</v>
      </c>
    </row>
    <row r="286" spans="1:19" ht="17.7">
      <c r="A286" s="49">
        <v>44391</v>
      </c>
      <c r="B286" s="110">
        <f>IF(COUNTIF($A$7:$A286, $A286)&gt;1, 0, IF($E286="","",G286+H286+K286+L286+O286-Q286))</f>
        <v>880110</v>
      </c>
      <c r="C286" s="110">
        <f>IF(COUNTIF($A$7:$A286, $A286)&gt;1, 0, IF($E286="", "", I286+J286+M286+N286+P286-R286))</f>
        <v>681183</v>
      </c>
      <c r="D286" s="110">
        <f>IF(COUNTIF($A$7:$A286, $A286)&gt;1, 0, S286)</f>
        <v>0</v>
      </c>
      <c r="E286" s="111">
        <v>44391</v>
      </c>
      <c r="F286" s="91" t="str">
        <f>IFERROR(VLOOKUP($E286, V医療従事者等!$A:$J, $F$4, FALSE), TEXT(E286, "aaa"))</f>
        <v>(水)</v>
      </c>
      <c r="G286" s="91">
        <f>IFERROR(VLOOKUP($E286, V医療従事者等!$A:$J, $G$4, FALSE), 0)</f>
        <v>22176</v>
      </c>
      <c r="H286" s="91">
        <f>IFERROR(VLOOKUP($E286, V医療従事者等!$A:$J, $H$4, FALSE), 0)</f>
        <v>178</v>
      </c>
      <c r="I286" s="91">
        <f>IFERROR(VLOOKUP($E286, V医療従事者等!$A:$J, $I$4, FALSE), 0)</f>
        <v>37839</v>
      </c>
      <c r="J286" s="91">
        <f>IFERROR(VLOOKUP($E286, V医療従事者等!$A:$J, $J$4, FALSE), 0)</f>
        <v>1964</v>
      </c>
      <c r="K286" s="92">
        <f>IFERROR(VLOOKUP($E286, V一般接種!$A:$G, K$4, FALSE), 0)</f>
        <v>610734</v>
      </c>
      <c r="L286" s="92">
        <f>IFERROR(VLOOKUP($E286, V一般接種!$A:$G, L$4, FALSE), 0)</f>
        <v>247022</v>
      </c>
      <c r="M286" s="92">
        <f>IFERROR(VLOOKUP($E286, V一般接種!$A:$G, M$4, FALSE), 0)</f>
        <v>0</v>
      </c>
      <c r="N286" s="93">
        <f>IFERROR(VLOOKUP($E286, V一般接種!$A:$G, N$4, FALSE), 0)</f>
        <v>641380</v>
      </c>
      <c r="O286" s="92">
        <f>SUMIF(V職域接種!$C:$C, 'Conv-vaccine'!$E286, V職域接種!F:F)</f>
        <v>0</v>
      </c>
      <c r="P286" s="92">
        <f>SUMIF(V職域接種!$C:$C, 'Conv-vaccine'!$E286, V職域接種!G:G)</f>
        <v>0</v>
      </c>
      <c r="Q286" s="92">
        <f>_xlfn.MAXIFS(V重複!F:F, V重複!$C:$C, 'Conv-vaccine'!$E286)</f>
        <v>0</v>
      </c>
      <c r="R286" s="92">
        <f>_xlfn.MAXIFS(V重複!G:G, V重複!$C:$C, 'Conv-vaccine'!$E286)</f>
        <v>0</v>
      </c>
      <c r="S286" s="107">
        <f>SUMIF('V3回目-接種日別'!$A:$A, 'Conv-vaccine'!$E286, 'V3回目-接種日別'!C:C)</f>
        <v>0</v>
      </c>
    </row>
    <row r="287" spans="1:19" ht="17.7">
      <c r="A287" s="49">
        <v>44391</v>
      </c>
      <c r="B287" s="110">
        <f>IF(COUNTIF($A$7:$A287, $A287)&gt;1, 0, IF($E287="","",G287+H287+K287+L287+O287-Q287))</f>
        <v>0</v>
      </c>
      <c r="C287" s="110">
        <f>IF(COUNTIF($A$7:$A287, $A287)&gt;1, 0, IF($E287="", "", I287+J287+M287+N287+P287-R287))</f>
        <v>0</v>
      </c>
      <c r="D287" s="110">
        <f>IF(COUNTIF($A$7:$A287, $A287)&gt;1, 0, S287)</f>
        <v>0</v>
      </c>
      <c r="E287" s="111">
        <v>44391</v>
      </c>
      <c r="F287" s="91" t="str">
        <f>IFERROR(VLOOKUP($E287, V医療従事者等!$A:$J, $F$4, FALSE), TEXT(E287, "aaa"))</f>
        <v>(水)</v>
      </c>
      <c r="G287" s="91">
        <f>IFERROR(VLOOKUP($E287, V医療従事者等!$A:$J, $G$4, FALSE), 0)</f>
        <v>22176</v>
      </c>
      <c r="H287" s="91">
        <f>IFERROR(VLOOKUP($E287, V医療従事者等!$A:$J, $H$4, FALSE), 0)</f>
        <v>178</v>
      </c>
      <c r="I287" s="91">
        <f>IFERROR(VLOOKUP($E287, V医療従事者等!$A:$J, $I$4, FALSE), 0)</f>
        <v>37839</v>
      </c>
      <c r="J287" s="91">
        <f>IFERROR(VLOOKUP($E287, V医療従事者等!$A:$J, $J$4, FALSE), 0)</f>
        <v>1964</v>
      </c>
      <c r="K287" s="92">
        <f>IFERROR(VLOOKUP($E287, V一般接種!$A:$G, K$4, FALSE), 0)</f>
        <v>610734</v>
      </c>
      <c r="L287" s="92">
        <f>IFERROR(VLOOKUP($E287, V一般接種!$A:$G, L$4, FALSE), 0)</f>
        <v>247022</v>
      </c>
      <c r="M287" s="92">
        <f>IFERROR(VLOOKUP($E287, V一般接種!$A:$G, M$4, FALSE), 0)</f>
        <v>0</v>
      </c>
      <c r="N287" s="93">
        <f>IFERROR(VLOOKUP($E287, V一般接種!$A:$G, N$4, FALSE), 0)</f>
        <v>641380</v>
      </c>
      <c r="O287" s="92">
        <f>SUMIF(V職域接種!$C:$C, 'Conv-vaccine'!$E287, V職域接種!F:F)</f>
        <v>0</v>
      </c>
      <c r="P287" s="92">
        <f>SUMIF(V職域接種!$C:$C, 'Conv-vaccine'!$E287, V職域接種!G:G)</f>
        <v>0</v>
      </c>
      <c r="Q287" s="92">
        <f>_xlfn.MAXIFS(V重複!F:F, V重複!$C:$C, 'Conv-vaccine'!$E287)</f>
        <v>0</v>
      </c>
      <c r="R287" s="92">
        <f>_xlfn.MAXIFS(V重複!G:G, V重複!$C:$C, 'Conv-vaccine'!$E287)</f>
        <v>0</v>
      </c>
      <c r="S287" s="107">
        <f>SUMIF('V3回目-接種日別'!$A:$A, 'Conv-vaccine'!$E287, 'V3回目-接種日別'!C:C)</f>
        <v>0</v>
      </c>
    </row>
    <row r="288" spans="1:19" ht="17.7">
      <c r="A288" s="49">
        <v>44391</v>
      </c>
      <c r="B288" s="110">
        <f>IF(COUNTIF($A$7:$A288, $A288)&gt;1, 0, IF($E288="","",G288+H288+K288+L288+O288-Q288))</f>
        <v>0</v>
      </c>
      <c r="C288" s="110">
        <f>IF(COUNTIF($A$7:$A288, $A288)&gt;1, 0, IF($E288="", "", I288+J288+M288+N288+P288-R288))</f>
        <v>0</v>
      </c>
      <c r="D288" s="110">
        <f>IF(COUNTIF($A$7:$A288, $A288)&gt;1, 0, S288)</f>
        <v>0</v>
      </c>
      <c r="E288" s="111">
        <v>44391</v>
      </c>
      <c r="F288" s="91" t="str">
        <f>IFERROR(VLOOKUP($E288, V医療従事者等!$A:$J, $F$4, FALSE), TEXT(E288, "aaa"))</f>
        <v>(水)</v>
      </c>
      <c r="G288" s="91">
        <f>IFERROR(VLOOKUP($E288, V医療従事者等!$A:$J, $G$4, FALSE), 0)</f>
        <v>22176</v>
      </c>
      <c r="H288" s="91">
        <f>IFERROR(VLOOKUP($E288, V医療従事者等!$A:$J, $H$4, FALSE), 0)</f>
        <v>178</v>
      </c>
      <c r="I288" s="91">
        <f>IFERROR(VLOOKUP($E288, V医療従事者等!$A:$J, $I$4, FALSE), 0)</f>
        <v>37839</v>
      </c>
      <c r="J288" s="91">
        <f>IFERROR(VLOOKUP($E288, V医療従事者等!$A:$J, $J$4, FALSE), 0)</f>
        <v>1964</v>
      </c>
      <c r="K288" s="92">
        <f>IFERROR(VLOOKUP($E288, V一般接種!$A:$G, K$4, FALSE), 0)</f>
        <v>610734</v>
      </c>
      <c r="L288" s="92">
        <f>IFERROR(VLOOKUP($E288, V一般接種!$A:$G, L$4, FALSE), 0)</f>
        <v>247022</v>
      </c>
      <c r="M288" s="92">
        <f>IFERROR(VLOOKUP($E288, V一般接種!$A:$G, M$4, FALSE), 0)</f>
        <v>0</v>
      </c>
      <c r="N288" s="93">
        <f>IFERROR(VLOOKUP($E288, V一般接種!$A:$G, N$4, FALSE), 0)</f>
        <v>641380</v>
      </c>
      <c r="O288" s="92">
        <f>SUMIF(V職域接種!$C:$C, 'Conv-vaccine'!$E288, V職域接種!F:F)</f>
        <v>0</v>
      </c>
      <c r="P288" s="92">
        <f>SUMIF(V職域接種!$C:$C, 'Conv-vaccine'!$E288, V職域接種!G:G)</f>
        <v>0</v>
      </c>
      <c r="Q288" s="92">
        <f>_xlfn.MAXIFS(V重複!F:F, V重複!$C:$C, 'Conv-vaccine'!$E288)</f>
        <v>0</v>
      </c>
      <c r="R288" s="92">
        <f>_xlfn.MAXIFS(V重複!G:G, V重複!$C:$C, 'Conv-vaccine'!$E288)</f>
        <v>0</v>
      </c>
      <c r="S288" s="107">
        <f>SUMIF('V3回目-接種日別'!$A:$A, 'Conv-vaccine'!$E288, 'V3回目-接種日別'!C:C)</f>
        <v>0</v>
      </c>
    </row>
    <row r="289" spans="1:19" ht="17.7">
      <c r="A289" s="49">
        <v>44392</v>
      </c>
      <c r="B289" s="110">
        <f>IF(COUNTIF($A$7:$A289, $A289)&gt;1, 0, IF($E289="","",G289+H289+K289+L289+O289-Q289))</f>
        <v>863771</v>
      </c>
      <c r="C289" s="110">
        <f>IF(COUNTIF($A$7:$A289, $A289)&gt;1, 0, IF($E289="", "", I289+J289+M289+N289+P289-R289))</f>
        <v>657325</v>
      </c>
      <c r="D289" s="110">
        <f>IF(COUNTIF($A$7:$A289, $A289)&gt;1, 0, S289)</f>
        <v>0</v>
      </c>
      <c r="E289" s="111">
        <v>44392</v>
      </c>
      <c r="F289" s="91" t="str">
        <f>IFERROR(VLOOKUP($E289, V医療従事者等!$A:$J, $F$4, FALSE), TEXT(E289, "aaa"))</f>
        <v>(木)</v>
      </c>
      <c r="G289" s="91">
        <f>IFERROR(VLOOKUP($E289, V医療従事者等!$A:$J, $G$4, FALSE), 0)</f>
        <v>24563</v>
      </c>
      <c r="H289" s="91">
        <f>IFERROR(VLOOKUP($E289, V医療従事者等!$A:$J, $H$4, FALSE), 0)</f>
        <v>533</v>
      </c>
      <c r="I289" s="91">
        <f>IFERROR(VLOOKUP($E289, V医療従事者等!$A:$J, $I$4, FALSE), 0)</f>
        <v>31996</v>
      </c>
      <c r="J289" s="91">
        <f>IFERROR(VLOOKUP($E289, V医療従事者等!$A:$J, $J$4, FALSE), 0)</f>
        <v>1195</v>
      </c>
      <c r="K289" s="92">
        <f>IFERROR(VLOOKUP($E289, V一般接種!$A:$G, K$4, FALSE), 0)</f>
        <v>595846</v>
      </c>
      <c r="L289" s="92">
        <f>IFERROR(VLOOKUP($E289, V一般接種!$A:$G, L$4, FALSE), 0)</f>
        <v>242829</v>
      </c>
      <c r="M289" s="92">
        <f>IFERROR(VLOOKUP($E289, V一般接種!$A:$G, M$4, FALSE), 0)</f>
        <v>0</v>
      </c>
      <c r="N289" s="93">
        <f>IFERROR(VLOOKUP($E289, V一般接種!$A:$G, N$4, FALSE), 0)</f>
        <v>624134</v>
      </c>
      <c r="O289" s="92">
        <f>SUMIF(V職域接種!$C:$C, 'Conv-vaccine'!$E289, V職域接種!F:F)</f>
        <v>0</v>
      </c>
      <c r="P289" s="92">
        <f>SUMIF(V職域接種!$C:$C, 'Conv-vaccine'!$E289, V職域接種!G:G)</f>
        <v>0</v>
      </c>
      <c r="Q289" s="92">
        <f>_xlfn.MAXIFS(V重複!F:F, V重複!$C:$C, 'Conv-vaccine'!$E289)</f>
        <v>0</v>
      </c>
      <c r="R289" s="92">
        <f>_xlfn.MAXIFS(V重複!G:G, V重複!$C:$C, 'Conv-vaccine'!$E289)</f>
        <v>0</v>
      </c>
      <c r="S289" s="107">
        <f>SUMIF('V3回目-接種日別'!$A:$A, 'Conv-vaccine'!$E289, 'V3回目-接種日別'!C:C)</f>
        <v>0</v>
      </c>
    </row>
    <row r="290" spans="1:19" ht="17.7">
      <c r="A290" s="49">
        <v>44392</v>
      </c>
      <c r="B290" s="110">
        <f>IF(COUNTIF($A$7:$A290, $A290)&gt;1, 0, IF($E290="","",G290+H290+K290+L290+O290-Q290))</f>
        <v>0</v>
      </c>
      <c r="C290" s="110">
        <f>IF(COUNTIF($A$7:$A290, $A290)&gt;1, 0, IF($E290="", "", I290+J290+M290+N290+P290-R290))</f>
        <v>0</v>
      </c>
      <c r="D290" s="110">
        <f>IF(COUNTIF($A$7:$A290, $A290)&gt;1, 0, S290)</f>
        <v>0</v>
      </c>
      <c r="E290" s="111">
        <v>44392</v>
      </c>
      <c r="F290" s="91" t="str">
        <f>IFERROR(VLOOKUP($E290, V医療従事者等!$A:$J, $F$4, FALSE), TEXT(E290, "aaa"))</f>
        <v>(木)</v>
      </c>
      <c r="G290" s="91">
        <f>IFERROR(VLOOKUP($E290, V医療従事者等!$A:$J, $G$4, FALSE), 0)</f>
        <v>24563</v>
      </c>
      <c r="H290" s="91">
        <f>IFERROR(VLOOKUP($E290, V医療従事者等!$A:$J, $H$4, FALSE), 0)</f>
        <v>533</v>
      </c>
      <c r="I290" s="91">
        <f>IFERROR(VLOOKUP($E290, V医療従事者等!$A:$J, $I$4, FALSE), 0)</f>
        <v>31996</v>
      </c>
      <c r="J290" s="91">
        <f>IFERROR(VLOOKUP($E290, V医療従事者等!$A:$J, $J$4, FALSE), 0)</f>
        <v>1195</v>
      </c>
      <c r="K290" s="92">
        <f>IFERROR(VLOOKUP($E290, V一般接種!$A:$G, K$4, FALSE), 0)</f>
        <v>595846</v>
      </c>
      <c r="L290" s="92">
        <f>IFERROR(VLOOKUP($E290, V一般接種!$A:$G, L$4, FALSE), 0)</f>
        <v>242829</v>
      </c>
      <c r="M290" s="92">
        <f>IFERROR(VLOOKUP($E290, V一般接種!$A:$G, M$4, FALSE), 0)</f>
        <v>0</v>
      </c>
      <c r="N290" s="93">
        <f>IFERROR(VLOOKUP($E290, V一般接種!$A:$G, N$4, FALSE), 0)</f>
        <v>624134</v>
      </c>
      <c r="O290" s="92">
        <f>SUMIF(V職域接種!$C:$C, 'Conv-vaccine'!$E290, V職域接種!F:F)</f>
        <v>0</v>
      </c>
      <c r="P290" s="92">
        <f>SUMIF(V職域接種!$C:$C, 'Conv-vaccine'!$E290, V職域接種!G:G)</f>
        <v>0</v>
      </c>
      <c r="Q290" s="92">
        <f>_xlfn.MAXIFS(V重複!F:F, V重複!$C:$C, 'Conv-vaccine'!$E290)</f>
        <v>0</v>
      </c>
      <c r="R290" s="92">
        <f>_xlfn.MAXIFS(V重複!G:G, V重複!$C:$C, 'Conv-vaccine'!$E290)</f>
        <v>0</v>
      </c>
      <c r="S290" s="107">
        <f>SUMIF('V3回目-接種日別'!$A:$A, 'Conv-vaccine'!$E290, 'V3回目-接種日別'!C:C)</f>
        <v>0</v>
      </c>
    </row>
    <row r="291" spans="1:19" ht="17.7">
      <c r="A291" s="49">
        <v>44392</v>
      </c>
      <c r="B291" s="110">
        <f>IF(COUNTIF($A$7:$A291, $A291)&gt;1, 0, IF($E291="","",G291+H291+K291+L291+O291-Q291))</f>
        <v>0</v>
      </c>
      <c r="C291" s="110">
        <f>IF(COUNTIF($A$7:$A291, $A291)&gt;1, 0, IF($E291="", "", I291+J291+M291+N291+P291-R291))</f>
        <v>0</v>
      </c>
      <c r="D291" s="110">
        <f>IF(COUNTIF($A$7:$A291, $A291)&gt;1, 0, S291)</f>
        <v>0</v>
      </c>
      <c r="E291" s="111">
        <v>44392</v>
      </c>
      <c r="F291" s="91" t="str">
        <f>IFERROR(VLOOKUP($E291, V医療従事者等!$A:$J, $F$4, FALSE), TEXT(E291, "aaa"))</f>
        <v>(木)</v>
      </c>
      <c r="G291" s="91">
        <f>IFERROR(VLOOKUP($E291, V医療従事者等!$A:$J, $G$4, FALSE), 0)</f>
        <v>24563</v>
      </c>
      <c r="H291" s="91">
        <f>IFERROR(VLOOKUP($E291, V医療従事者等!$A:$J, $H$4, FALSE), 0)</f>
        <v>533</v>
      </c>
      <c r="I291" s="91">
        <f>IFERROR(VLOOKUP($E291, V医療従事者等!$A:$J, $I$4, FALSE), 0)</f>
        <v>31996</v>
      </c>
      <c r="J291" s="91">
        <f>IFERROR(VLOOKUP($E291, V医療従事者等!$A:$J, $J$4, FALSE), 0)</f>
        <v>1195</v>
      </c>
      <c r="K291" s="92">
        <f>IFERROR(VLOOKUP($E291, V一般接種!$A:$G, K$4, FALSE), 0)</f>
        <v>595846</v>
      </c>
      <c r="L291" s="92">
        <f>IFERROR(VLOOKUP($E291, V一般接種!$A:$G, L$4, FALSE), 0)</f>
        <v>242829</v>
      </c>
      <c r="M291" s="92">
        <f>IFERROR(VLOOKUP($E291, V一般接種!$A:$G, M$4, FALSE), 0)</f>
        <v>0</v>
      </c>
      <c r="N291" s="93">
        <f>IFERROR(VLOOKUP($E291, V一般接種!$A:$G, N$4, FALSE), 0)</f>
        <v>624134</v>
      </c>
      <c r="O291" s="92">
        <f>SUMIF(V職域接種!$C:$C, 'Conv-vaccine'!$E291, V職域接種!F:F)</f>
        <v>0</v>
      </c>
      <c r="P291" s="92">
        <f>SUMIF(V職域接種!$C:$C, 'Conv-vaccine'!$E291, V職域接種!G:G)</f>
        <v>0</v>
      </c>
      <c r="Q291" s="92">
        <f>_xlfn.MAXIFS(V重複!F:F, V重複!$C:$C, 'Conv-vaccine'!$E291)</f>
        <v>0</v>
      </c>
      <c r="R291" s="92">
        <f>_xlfn.MAXIFS(V重複!G:G, V重複!$C:$C, 'Conv-vaccine'!$E291)</f>
        <v>0</v>
      </c>
      <c r="S291" s="107">
        <f>SUMIF('V3回目-接種日別'!$A:$A, 'Conv-vaccine'!$E291, 'V3回目-接種日別'!C:C)</f>
        <v>0</v>
      </c>
    </row>
    <row r="292" spans="1:19" ht="17.7">
      <c r="A292" s="49">
        <v>44393</v>
      </c>
      <c r="B292" s="110">
        <f>IF(COUNTIF($A$7:$A292, $A292)&gt;1, 0, IF($E292="","",G292+H292+K292+L292+O292-Q292))</f>
        <v>897279</v>
      </c>
      <c r="C292" s="110">
        <f>IF(COUNTIF($A$7:$A292, $A292)&gt;1, 0, IF($E292="", "", I292+J292+M292+N292+P292-R292))</f>
        <v>648365</v>
      </c>
      <c r="D292" s="110">
        <f>IF(COUNTIF($A$7:$A292, $A292)&gt;1, 0, S292)</f>
        <v>0</v>
      </c>
      <c r="E292" s="111">
        <v>44393</v>
      </c>
      <c r="F292" s="91" t="str">
        <f>IFERROR(VLOOKUP($E292, V医療従事者等!$A:$J, $F$4, FALSE), TEXT(E292, "aaa"))</f>
        <v>(金)</v>
      </c>
      <c r="G292" s="91">
        <f>IFERROR(VLOOKUP($E292, V医療従事者等!$A:$J, $G$4, FALSE), 0)</f>
        <v>23717</v>
      </c>
      <c r="H292" s="91">
        <f>IFERROR(VLOOKUP($E292, V医療従事者等!$A:$J, $H$4, FALSE), 0)</f>
        <v>4551</v>
      </c>
      <c r="I292" s="91">
        <f>IFERROR(VLOOKUP($E292, V医療従事者等!$A:$J, $I$4, FALSE), 0)</f>
        <v>35455</v>
      </c>
      <c r="J292" s="91">
        <f>IFERROR(VLOOKUP($E292, V医療従事者等!$A:$J, $J$4, FALSE), 0)</f>
        <v>1731</v>
      </c>
      <c r="K292" s="92">
        <f>IFERROR(VLOOKUP($E292, V一般接種!$A:$G, K$4, FALSE), 0)</f>
        <v>621271</v>
      </c>
      <c r="L292" s="92">
        <f>IFERROR(VLOOKUP($E292, V一般接種!$A:$G, L$4, FALSE), 0)</f>
        <v>247740</v>
      </c>
      <c r="M292" s="92">
        <f>IFERROR(VLOOKUP($E292, V一般接種!$A:$G, M$4, FALSE), 0)</f>
        <v>0</v>
      </c>
      <c r="N292" s="93">
        <f>IFERROR(VLOOKUP($E292, V一般接種!$A:$G, N$4, FALSE), 0)</f>
        <v>611179</v>
      </c>
      <c r="O292" s="92">
        <f>SUMIF(V職域接種!$C:$C, 'Conv-vaccine'!$E292, V職域接種!F:F)</f>
        <v>0</v>
      </c>
      <c r="P292" s="92">
        <f>SUMIF(V職域接種!$C:$C, 'Conv-vaccine'!$E292, V職域接種!G:G)</f>
        <v>0</v>
      </c>
      <c r="Q292" s="92">
        <f>_xlfn.MAXIFS(V重複!F:F, V重複!$C:$C, 'Conv-vaccine'!$E292)</f>
        <v>0</v>
      </c>
      <c r="R292" s="92">
        <f>_xlfn.MAXIFS(V重複!G:G, V重複!$C:$C, 'Conv-vaccine'!$E292)</f>
        <v>0</v>
      </c>
      <c r="S292" s="107">
        <f>SUMIF('V3回目-接種日別'!$A:$A, 'Conv-vaccine'!$E292, 'V3回目-接種日別'!C:C)</f>
        <v>0</v>
      </c>
    </row>
    <row r="293" spans="1:19" ht="17.7">
      <c r="A293" s="49">
        <v>44393</v>
      </c>
      <c r="B293" s="110">
        <f>IF(COUNTIF($A$7:$A293, $A293)&gt;1, 0, IF($E293="","",G293+H293+K293+L293+O293-Q293))</f>
        <v>0</v>
      </c>
      <c r="C293" s="110">
        <f>IF(COUNTIF($A$7:$A293, $A293)&gt;1, 0, IF($E293="", "", I293+J293+M293+N293+P293-R293))</f>
        <v>0</v>
      </c>
      <c r="D293" s="110">
        <f>IF(COUNTIF($A$7:$A293, $A293)&gt;1, 0, S293)</f>
        <v>0</v>
      </c>
      <c r="E293" s="111">
        <v>44393</v>
      </c>
      <c r="F293" s="91" t="str">
        <f>IFERROR(VLOOKUP($E293, V医療従事者等!$A:$J, $F$4, FALSE), TEXT(E293, "aaa"))</f>
        <v>(金)</v>
      </c>
      <c r="G293" s="91">
        <f>IFERROR(VLOOKUP($E293, V医療従事者等!$A:$J, $G$4, FALSE), 0)</f>
        <v>23717</v>
      </c>
      <c r="H293" s="91">
        <f>IFERROR(VLOOKUP($E293, V医療従事者等!$A:$J, $H$4, FALSE), 0)</f>
        <v>4551</v>
      </c>
      <c r="I293" s="91">
        <f>IFERROR(VLOOKUP($E293, V医療従事者等!$A:$J, $I$4, FALSE), 0)</f>
        <v>35455</v>
      </c>
      <c r="J293" s="91">
        <f>IFERROR(VLOOKUP($E293, V医療従事者等!$A:$J, $J$4, FALSE), 0)</f>
        <v>1731</v>
      </c>
      <c r="K293" s="92">
        <f>IFERROR(VLOOKUP($E293, V一般接種!$A:$G, K$4, FALSE), 0)</f>
        <v>621271</v>
      </c>
      <c r="L293" s="92">
        <f>IFERROR(VLOOKUP($E293, V一般接種!$A:$G, L$4, FALSE), 0)</f>
        <v>247740</v>
      </c>
      <c r="M293" s="92">
        <f>IFERROR(VLOOKUP($E293, V一般接種!$A:$G, M$4, FALSE), 0)</f>
        <v>0</v>
      </c>
      <c r="N293" s="93">
        <f>IFERROR(VLOOKUP($E293, V一般接種!$A:$G, N$4, FALSE), 0)</f>
        <v>611179</v>
      </c>
      <c r="O293" s="92">
        <f>SUMIF(V職域接種!$C:$C, 'Conv-vaccine'!$E293, V職域接種!F:F)</f>
        <v>0</v>
      </c>
      <c r="P293" s="92">
        <f>SUMIF(V職域接種!$C:$C, 'Conv-vaccine'!$E293, V職域接種!G:G)</f>
        <v>0</v>
      </c>
      <c r="Q293" s="92">
        <f>_xlfn.MAXIFS(V重複!F:F, V重複!$C:$C, 'Conv-vaccine'!$E293)</f>
        <v>0</v>
      </c>
      <c r="R293" s="92">
        <f>_xlfn.MAXIFS(V重複!G:G, V重複!$C:$C, 'Conv-vaccine'!$E293)</f>
        <v>0</v>
      </c>
      <c r="S293" s="107">
        <f>SUMIF('V3回目-接種日別'!$A:$A, 'Conv-vaccine'!$E293, 'V3回目-接種日別'!C:C)</f>
        <v>0</v>
      </c>
    </row>
    <row r="294" spans="1:19" ht="17.7">
      <c r="A294" s="49">
        <v>44393</v>
      </c>
      <c r="B294" s="110">
        <f>IF(COUNTIF($A$7:$A294, $A294)&gt;1, 0, IF($E294="","",G294+H294+K294+L294+O294-Q294))</f>
        <v>0</v>
      </c>
      <c r="C294" s="110">
        <f>IF(COUNTIF($A$7:$A294, $A294)&gt;1, 0, IF($E294="", "", I294+J294+M294+N294+P294-R294))</f>
        <v>0</v>
      </c>
      <c r="D294" s="110">
        <f>IF(COUNTIF($A$7:$A294, $A294)&gt;1, 0, S294)</f>
        <v>0</v>
      </c>
      <c r="E294" s="111">
        <v>44393</v>
      </c>
      <c r="F294" s="91" t="str">
        <f>IFERROR(VLOOKUP($E294, V医療従事者等!$A:$J, $F$4, FALSE), TEXT(E294, "aaa"))</f>
        <v>(金)</v>
      </c>
      <c r="G294" s="91">
        <f>IFERROR(VLOOKUP($E294, V医療従事者等!$A:$J, $G$4, FALSE), 0)</f>
        <v>23717</v>
      </c>
      <c r="H294" s="91">
        <f>IFERROR(VLOOKUP($E294, V医療従事者等!$A:$J, $H$4, FALSE), 0)</f>
        <v>4551</v>
      </c>
      <c r="I294" s="91">
        <f>IFERROR(VLOOKUP($E294, V医療従事者等!$A:$J, $I$4, FALSE), 0)</f>
        <v>35455</v>
      </c>
      <c r="J294" s="91">
        <f>IFERROR(VLOOKUP($E294, V医療従事者等!$A:$J, $J$4, FALSE), 0)</f>
        <v>1731</v>
      </c>
      <c r="K294" s="92">
        <f>IFERROR(VLOOKUP($E294, V一般接種!$A:$G, K$4, FALSE), 0)</f>
        <v>621271</v>
      </c>
      <c r="L294" s="92">
        <f>IFERROR(VLOOKUP($E294, V一般接種!$A:$G, L$4, FALSE), 0)</f>
        <v>247740</v>
      </c>
      <c r="M294" s="92">
        <f>IFERROR(VLOOKUP($E294, V一般接種!$A:$G, M$4, FALSE), 0)</f>
        <v>0</v>
      </c>
      <c r="N294" s="93">
        <f>IFERROR(VLOOKUP($E294, V一般接種!$A:$G, N$4, FALSE), 0)</f>
        <v>611179</v>
      </c>
      <c r="O294" s="92">
        <f>SUMIF(V職域接種!$C:$C, 'Conv-vaccine'!$E294, V職域接種!F:F)</f>
        <v>0</v>
      </c>
      <c r="P294" s="92">
        <f>SUMIF(V職域接種!$C:$C, 'Conv-vaccine'!$E294, V職域接種!G:G)</f>
        <v>0</v>
      </c>
      <c r="Q294" s="92">
        <f>_xlfn.MAXIFS(V重複!F:F, V重複!$C:$C, 'Conv-vaccine'!$E294)</f>
        <v>0</v>
      </c>
      <c r="R294" s="92">
        <f>_xlfn.MAXIFS(V重複!G:G, V重複!$C:$C, 'Conv-vaccine'!$E294)</f>
        <v>0</v>
      </c>
      <c r="S294" s="107">
        <f>SUMIF('V3回目-接種日別'!$A:$A, 'Conv-vaccine'!$E294, 'V3回目-接種日別'!C:C)</f>
        <v>0</v>
      </c>
    </row>
    <row r="295" spans="1:19" ht="17.7">
      <c r="A295" s="49">
        <v>44394</v>
      </c>
      <c r="B295" s="110">
        <f>IF(COUNTIF($A$7:$A295, $A295)&gt;1, 0, IF($E295="","",G295+H295+K295+L295+O295-Q295))</f>
        <v>827052</v>
      </c>
      <c r="C295" s="110">
        <f>IF(COUNTIF($A$7:$A295, $A295)&gt;1, 0, IF($E295="", "", I295+J295+M295+N295+P295-R295))</f>
        <v>648748</v>
      </c>
      <c r="D295" s="110">
        <f>IF(COUNTIF($A$7:$A295, $A295)&gt;1, 0, S295)</f>
        <v>0</v>
      </c>
      <c r="E295" s="111">
        <v>44394</v>
      </c>
      <c r="F295" s="91" t="str">
        <f>IFERROR(VLOOKUP($E295, V医療従事者等!$A:$J, $F$4, FALSE), TEXT(E295, "aaa"))</f>
        <v>土</v>
      </c>
      <c r="G295" s="91">
        <f>IFERROR(VLOOKUP($E295, V医療従事者等!$A:$J, $G$4, FALSE), 0)</f>
        <v>0</v>
      </c>
      <c r="H295" s="91">
        <f>IFERROR(VLOOKUP($E295, V医療従事者等!$A:$J, $H$4, FALSE), 0)</f>
        <v>0</v>
      </c>
      <c r="I295" s="91">
        <f>IFERROR(VLOOKUP($E295, V医療従事者等!$A:$J, $I$4, FALSE), 0)</f>
        <v>0</v>
      </c>
      <c r="J295" s="91">
        <f>IFERROR(VLOOKUP($E295, V医療従事者等!$A:$J, $J$4, FALSE), 0)</f>
        <v>0</v>
      </c>
      <c r="K295" s="92">
        <f>IFERROR(VLOOKUP($E295, V一般接種!$A:$G, K$4, FALSE), 0)</f>
        <v>633574</v>
      </c>
      <c r="L295" s="92">
        <f>IFERROR(VLOOKUP($E295, V一般接種!$A:$G, L$4, FALSE), 0)</f>
        <v>193478</v>
      </c>
      <c r="M295" s="92">
        <f>IFERROR(VLOOKUP($E295, V一般接種!$A:$G, M$4, FALSE), 0)</f>
        <v>0</v>
      </c>
      <c r="N295" s="93">
        <f>IFERROR(VLOOKUP($E295, V一般接種!$A:$G, N$4, FALSE), 0)</f>
        <v>648748</v>
      </c>
      <c r="O295" s="92">
        <f>SUMIF(V職域接種!$C:$C, 'Conv-vaccine'!$E295, V職域接種!F:F)</f>
        <v>0</v>
      </c>
      <c r="P295" s="92">
        <f>SUMIF(V職域接種!$C:$C, 'Conv-vaccine'!$E295, V職域接種!G:G)</f>
        <v>0</v>
      </c>
      <c r="Q295" s="92">
        <f>_xlfn.MAXIFS(V重複!F:F, V重複!$C:$C, 'Conv-vaccine'!$E295)</f>
        <v>0</v>
      </c>
      <c r="R295" s="92">
        <f>_xlfn.MAXIFS(V重複!G:G, V重複!$C:$C, 'Conv-vaccine'!$E295)</f>
        <v>0</v>
      </c>
      <c r="S295" s="107">
        <f>SUMIF('V3回目-接種日別'!$A:$A, 'Conv-vaccine'!$E295, 'V3回目-接種日別'!C:C)</f>
        <v>0</v>
      </c>
    </row>
    <row r="296" spans="1:19" ht="17.7">
      <c r="A296" s="49">
        <v>44394</v>
      </c>
      <c r="B296" s="110">
        <f>IF(COUNTIF($A$7:$A296, $A296)&gt;1, 0, IF($E296="","",G296+H296+K296+L296+O296-Q296))</f>
        <v>0</v>
      </c>
      <c r="C296" s="110">
        <f>IF(COUNTIF($A$7:$A296, $A296)&gt;1, 0, IF($E296="", "", I296+J296+M296+N296+P296-R296))</f>
        <v>0</v>
      </c>
      <c r="D296" s="110">
        <f>IF(COUNTIF($A$7:$A296, $A296)&gt;1, 0, S296)</f>
        <v>0</v>
      </c>
      <c r="E296" s="111">
        <v>44394</v>
      </c>
      <c r="F296" s="91" t="str">
        <f>IFERROR(VLOOKUP($E296, V医療従事者等!$A:$J, $F$4, FALSE), TEXT(E296, "aaa"))</f>
        <v>土</v>
      </c>
      <c r="G296" s="91">
        <f>IFERROR(VLOOKUP($E296, V医療従事者等!$A:$J, $G$4, FALSE), 0)</f>
        <v>0</v>
      </c>
      <c r="H296" s="91">
        <f>IFERROR(VLOOKUP($E296, V医療従事者等!$A:$J, $H$4, FALSE), 0)</f>
        <v>0</v>
      </c>
      <c r="I296" s="91">
        <f>IFERROR(VLOOKUP($E296, V医療従事者等!$A:$J, $I$4, FALSE), 0)</f>
        <v>0</v>
      </c>
      <c r="J296" s="91">
        <f>IFERROR(VLOOKUP($E296, V医療従事者等!$A:$J, $J$4, FALSE), 0)</f>
        <v>0</v>
      </c>
      <c r="K296" s="92">
        <f>IFERROR(VLOOKUP($E296, V一般接種!$A:$G, K$4, FALSE), 0)</f>
        <v>633574</v>
      </c>
      <c r="L296" s="92">
        <f>IFERROR(VLOOKUP($E296, V一般接種!$A:$G, L$4, FALSE), 0)</f>
        <v>193478</v>
      </c>
      <c r="M296" s="92">
        <f>IFERROR(VLOOKUP($E296, V一般接種!$A:$G, M$4, FALSE), 0)</f>
        <v>0</v>
      </c>
      <c r="N296" s="93">
        <f>IFERROR(VLOOKUP($E296, V一般接種!$A:$G, N$4, FALSE), 0)</f>
        <v>648748</v>
      </c>
      <c r="O296" s="92">
        <f>SUMIF(V職域接種!$C:$C, 'Conv-vaccine'!$E296, V職域接種!F:F)</f>
        <v>0</v>
      </c>
      <c r="P296" s="92">
        <f>SUMIF(V職域接種!$C:$C, 'Conv-vaccine'!$E296, V職域接種!G:G)</f>
        <v>0</v>
      </c>
      <c r="Q296" s="92">
        <f>_xlfn.MAXIFS(V重複!F:F, V重複!$C:$C, 'Conv-vaccine'!$E296)</f>
        <v>0</v>
      </c>
      <c r="R296" s="92">
        <f>_xlfn.MAXIFS(V重複!G:G, V重複!$C:$C, 'Conv-vaccine'!$E296)</f>
        <v>0</v>
      </c>
      <c r="S296" s="107">
        <f>SUMIF('V3回目-接種日別'!$A:$A, 'Conv-vaccine'!$E296, 'V3回目-接種日別'!C:C)</f>
        <v>0</v>
      </c>
    </row>
    <row r="297" spans="1:19" ht="17.7">
      <c r="A297" s="49">
        <v>44394</v>
      </c>
      <c r="B297" s="110">
        <f>IF(COUNTIF($A$7:$A297, $A297)&gt;1, 0, IF($E297="","",G297+H297+K297+L297+O297-Q297))</f>
        <v>0</v>
      </c>
      <c r="C297" s="110">
        <f>IF(COUNTIF($A$7:$A297, $A297)&gt;1, 0, IF($E297="", "", I297+J297+M297+N297+P297-R297))</f>
        <v>0</v>
      </c>
      <c r="D297" s="110">
        <f>IF(COUNTIF($A$7:$A297, $A297)&gt;1, 0, S297)</f>
        <v>0</v>
      </c>
      <c r="E297" s="111">
        <v>44394</v>
      </c>
      <c r="F297" s="91" t="str">
        <f>IFERROR(VLOOKUP($E297, V医療従事者等!$A:$J, $F$4, FALSE), TEXT(E297, "aaa"))</f>
        <v>土</v>
      </c>
      <c r="G297" s="91">
        <f>IFERROR(VLOOKUP($E297, V医療従事者等!$A:$J, $G$4, FALSE), 0)</f>
        <v>0</v>
      </c>
      <c r="H297" s="91">
        <f>IFERROR(VLOOKUP($E297, V医療従事者等!$A:$J, $H$4, FALSE), 0)</f>
        <v>0</v>
      </c>
      <c r="I297" s="91">
        <f>IFERROR(VLOOKUP($E297, V医療従事者等!$A:$J, $I$4, FALSE), 0)</f>
        <v>0</v>
      </c>
      <c r="J297" s="91">
        <f>IFERROR(VLOOKUP($E297, V医療従事者等!$A:$J, $J$4, FALSE), 0)</f>
        <v>0</v>
      </c>
      <c r="K297" s="92">
        <f>IFERROR(VLOOKUP($E297, V一般接種!$A:$G, K$4, FALSE), 0)</f>
        <v>633574</v>
      </c>
      <c r="L297" s="92">
        <f>IFERROR(VLOOKUP($E297, V一般接種!$A:$G, L$4, FALSE), 0)</f>
        <v>193478</v>
      </c>
      <c r="M297" s="92">
        <f>IFERROR(VLOOKUP($E297, V一般接種!$A:$G, M$4, FALSE), 0)</f>
        <v>0</v>
      </c>
      <c r="N297" s="93">
        <f>IFERROR(VLOOKUP($E297, V一般接種!$A:$G, N$4, FALSE), 0)</f>
        <v>648748</v>
      </c>
      <c r="O297" s="92">
        <f>SUMIF(V職域接種!$C:$C, 'Conv-vaccine'!$E297, V職域接種!F:F)</f>
        <v>0</v>
      </c>
      <c r="P297" s="92">
        <f>SUMIF(V職域接種!$C:$C, 'Conv-vaccine'!$E297, V職域接種!G:G)</f>
        <v>0</v>
      </c>
      <c r="Q297" s="92">
        <f>_xlfn.MAXIFS(V重複!F:F, V重複!$C:$C, 'Conv-vaccine'!$E297)</f>
        <v>0</v>
      </c>
      <c r="R297" s="92">
        <f>_xlfn.MAXIFS(V重複!G:G, V重複!$C:$C, 'Conv-vaccine'!$E297)</f>
        <v>0</v>
      </c>
      <c r="S297" s="107">
        <f>SUMIF('V3回目-接種日別'!$A:$A, 'Conv-vaccine'!$E297, 'V3回目-接種日別'!C:C)</f>
        <v>0</v>
      </c>
    </row>
    <row r="298" spans="1:19" ht="17.7">
      <c r="A298" s="49">
        <v>44395</v>
      </c>
      <c r="B298" s="110">
        <f>IF(COUNTIF($A$7:$A298, $A298)&gt;1, 0, IF($E298="","",G298+H298+K298+L298+O298-Q298))</f>
        <v>614753</v>
      </c>
      <c r="C298" s="110">
        <f>IF(COUNTIF($A$7:$A298, $A298)&gt;1, 0, IF($E298="", "", I298+J298+M298+N298+P298-R298))</f>
        <v>664779</v>
      </c>
      <c r="D298" s="110">
        <f>IF(COUNTIF($A$7:$A298, $A298)&gt;1, 0, S298)</f>
        <v>0</v>
      </c>
      <c r="E298" s="111">
        <v>44395</v>
      </c>
      <c r="F298" s="91" t="str">
        <f>IFERROR(VLOOKUP($E298, V医療従事者等!$A:$J, $F$4, FALSE), TEXT(E298, "aaa"))</f>
        <v>日</v>
      </c>
      <c r="G298" s="91">
        <f>IFERROR(VLOOKUP($E298, V医療従事者等!$A:$J, $G$4, FALSE), 0)</f>
        <v>0</v>
      </c>
      <c r="H298" s="91">
        <f>IFERROR(VLOOKUP($E298, V医療従事者等!$A:$J, $H$4, FALSE), 0)</f>
        <v>0</v>
      </c>
      <c r="I298" s="91">
        <f>IFERROR(VLOOKUP($E298, V医療従事者等!$A:$J, $I$4, FALSE), 0)</f>
        <v>0</v>
      </c>
      <c r="J298" s="91">
        <f>IFERROR(VLOOKUP($E298, V医療従事者等!$A:$J, $J$4, FALSE), 0)</f>
        <v>0</v>
      </c>
      <c r="K298" s="92">
        <f>IFERROR(VLOOKUP($E298, V一般接種!$A:$G, K$4, FALSE), 0)</f>
        <v>462493</v>
      </c>
      <c r="L298" s="92">
        <f>IFERROR(VLOOKUP($E298, V一般接種!$A:$G, L$4, FALSE), 0)</f>
        <v>152260</v>
      </c>
      <c r="M298" s="92">
        <f>IFERROR(VLOOKUP($E298, V一般接種!$A:$G, M$4, FALSE), 0)</f>
        <v>0</v>
      </c>
      <c r="N298" s="93">
        <f>IFERROR(VLOOKUP($E298, V一般接種!$A:$G, N$4, FALSE), 0)</f>
        <v>664779</v>
      </c>
      <c r="O298" s="92">
        <f>SUMIF(V職域接種!$C:$C, 'Conv-vaccine'!$E298, V職域接種!F:F)</f>
        <v>0</v>
      </c>
      <c r="P298" s="92">
        <f>SUMIF(V職域接種!$C:$C, 'Conv-vaccine'!$E298, V職域接種!G:G)</f>
        <v>0</v>
      </c>
      <c r="Q298" s="92">
        <f>_xlfn.MAXIFS(V重複!F:F, V重複!$C:$C, 'Conv-vaccine'!$E298)</f>
        <v>0</v>
      </c>
      <c r="R298" s="92">
        <f>_xlfn.MAXIFS(V重複!G:G, V重複!$C:$C, 'Conv-vaccine'!$E298)</f>
        <v>0</v>
      </c>
      <c r="S298" s="107">
        <f>SUMIF('V3回目-接種日別'!$A:$A, 'Conv-vaccine'!$E298, 'V3回目-接種日別'!C:C)</f>
        <v>0</v>
      </c>
    </row>
    <row r="299" spans="1:19" ht="17.7">
      <c r="A299" s="49">
        <v>44395</v>
      </c>
      <c r="B299" s="110">
        <f>IF(COUNTIF($A$7:$A299, $A299)&gt;1, 0, IF($E299="","",G299+H299+K299+L299+O299-Q299))</f>
        <v>0</v>
      </c>
      <c r="C299" s="110">
        <f>IF(COUNTIF($A$7:$A299, $A299)&gt;1, 0, IF($E299="", "", I299+J299+M299+N299+P299-R299))</f>
        <v>0</v>
      </c>
      <c r="D299" s="110">
        <f>IF(COUNTIF($A$7:$A299, $A299)&gt;1, 0, S299)</f>
        <v>0</v>
      </c>
      <c r="E299" s="111">
        <v>44395</v>
      </c>
      <c r="F299" s="91" t="str">
        <f>IFERROR(VLOOKUP($E299, V医療従事者等!$A:$J, $F$4, FALSE), TEXT(E299, "aaa"))</f>
        <v>日</v>
      </c>
      <c r="G299" s="91">
        <f>IFERROR(VLOOKUP($E299, V医療従事者等!$A:$J, $G$4, FALSE), 0)</f>
        <v>0</v>
      </c>
      <c r="H299" s="91">
        <f>IFERROR(VLOOKUP($E299, V医療従事者等!$A:$J, $H$4, FALSE), 0)</f>
        <v>0</v>
      </c>
      <c r="I299" s="91">
        <f>IFERROR(VLOOKUP($E299, V医療従事者等!$A:$J, $I$4, FALSE), 0)</f>
        <v>0</v>
      </c>
      <c r="J299" s="91">
        <f>IFERROR(VLOOKUP($E299, V医療従事者等!$A:$J, $J$4, FALSE), 0)</f>
        <v>0</v>
      </c>
      <c r="K299" s="92">
        <f>IFERROR(VLOOKUP($E299, V一般接種!$A:$G, K$4, FALSE), 0)</f>
        <v>462493</v>
      </c>
      <c r="L299" s="92">
        <f>IFERROR(VLOOKUP($E299, V一般接種!$A:$G, L$4, FALSE), 0)</f>
        <v>152260</v>
      </c>
      <c r="M299" s="92">
        <f>IFERROR(VLOOKUP($E299, V一般接種!$A:$G, M$4, FALSE), 0)</f>
        <v>0</v>
      </c>
      <c r="N299" s="93">
        <f>IFERROR(VLOOKUP($E299, V一般接種!$A:$G, N$4, FALSE), 0)</f>
        <v>664779</v>
      </c>
      <c r="O299" s="92">
        <f>SUMIF(V職域接種!$C:$C, 'Conv-vaccine'!$E299, V職域接種!F:F)</f>
        <v>0</v>
      </c>
      <c r="P299" s="92">
        <f>SUMIF(V職域接種!$C:$C, 'Conv-vaccine'!$E299, V職域接種!G:G)</f>
        <v>0</v>
      </c>
      <c r="Q299" s="92">
        <f>_xlfn.MAXIFS(V重複!F:F, V重複!$C:$C, 'Conv-vaccine'!$E299)</f>
        <v>0</v>
      </c>
      <c r="R299" s="92">
        <f>_xlfn.MAXIFS(V重複!G:G, V重複!$C:$C, 'Conv-vaccine'!$E299)</f>
        <v>0</v>
      </c>
      <c r="S299" s="107">
        <f>SUMIF('V3回目-接種日別'!$A:$A, 'Conv-vaccine'!$E299, 'V3回目-接種日別'!C:C)</f>
        <v>0</v>
      </c>
    </row>
    <row r="300" spans="1:19" ht="17.7">
      <c r="A300" s="49">
        <v>44395</v>
      </c>
      <c r="B300" s="110">
        <f>IF(COUNTIF($A$7:$A300, $A300)&gt;1, 0, IF($E300="","",G300+H300+K300+L300+O300-Q300))</f>
        <v>0</v>
      </c>
      <c r="C300" s="110">
        <f>IF(COUNTIF($A$7:$A300, $A300)&gt;1, 0, IF($E300="", "", I300+J300+M300+N300+P300-R300))</f>
        <v>0</v>
      </c>
      <c r="D300" s="110">
        <f>IF(COUNTIF($A$7:$A300, $A300)&gt;1, 0, S300)</f>
        <v>0</v>
      </c>
      <c r="E300" s="111">
        <v>44395</v>
      </c>
      <c r="F300" s="91" t="str">
        <f>IFERROR(VLOOKUP($E300, V医療従事者等!$A:$J, $F$4, FALSE), TEXT(E300, "aaa"))</f>
        <v>日</v>
      </c>
      <c r="G300" s="91">
        <f>IFERROR(VLOOKUP($E300, V医療従事者等!$A:$J, $G$4, FALSE), 0)</f>
        <v>0</v>
      </c>
      <c r="H300" s="91">
        <f>IFERROR(VLOOKUP($E300, V医療従事者等!$A:$J, $H$4, FALSE), 0)</f>
        <v>0</v>
      </c>
      <c r="I300" s="91">
        <f>IFERROR(VLOOKUP($E300, V医療従事者等!$A:$J, $I$4, FALSE), 0)</f>
        <v>0</v>
      </c>
      <c r="J300" s="91">
        <f>IFERROR(VLOOKUP($E300, V医療従事者等!$A:$J, $J$4, FALSE), 0)</f>
        <v>0</v>
      </c>
      <c r="K300" s="92">
        <f>IFERROR(VLOOKUP($E300, V一般接種!$A:$G, K$4, FALSE), 0)</f>
        <v>462493</v>
      </c>
      <c r="L300" s="92">
        <f>IFERROR(VLOOKUP($E300, V一般接種!$A:$G, L$4, FALSE), 0)</f>
        <v>152260</v>
      </c>
      <c r="M300" s="92">
        <f>IFERROR(VLOOKUP($E300, V一般接種!$A:$G, M$4, FALSE), 0)</f>
        <v>0</v>
      </c>
      <c r="N300" s="93">
        <f>IFERROR(VLOOKUP($E300, V一般接種!$A:$G, N$4, FALSE), 0)</f>
        <v>664779</v>
      </c>
      <c r="O300" s="92">
        <f>SUMIF(V職域接種!$C:$C, 'Conv-vaccine'!$E300, V職域接種!F:F)</f>
        <v>0</v>
      </c>
      <c r="P300" s="92">
        <f>SUMIF(V職域接種!$C:$C, 'Conv-vaccine'!$E300, V職域接種!G:G)</f>
        <v>0</v>
      </c>
      <c r="Q300" s="92">
        <f>_xlfn.MAXIFS(V重複!F:F, V重複!$C:$C, 'Conv-vaccine'!$E300)</f>
        <v>0</v>
      </c>
      <c r="R300" s="92">
        <f>_xlfn.MAXIFS(V重複!G:G, V重複!$C:$C, 'Conv-vaccine'!$E300)</f>
        <v>0</v>
      </c>
      <c r="S300" s="107">
        <f>SUMIF('V3回目-接種日別'!$A:$A, 'Conv-vaccine'!$E300, 'V3回目-接種日別'!C:C)</f>
        <v>0</v>
      </c>
    </row>
    <row r="301" spans="1:19" ht="17.7">
      <c r="A301" s="49">
        <v>44396</v>
      </c>
      <c r="B301" s="110">
        <f>IF(COUNTIF($A$7:$A301, $A301)&gt;1, 0, IF($E301="","",G301+H301+K301+L301+O301-Q301))</f>
        <v>542699</v>
      </c>
      <c r="C301" s="110">
        <f>IF(COUNTIF($A$7:$A301, $A301)&gt;1, 0, IF($E301="", "", I301+J301+M301+N301+P301-R301))</f>
        <v>642636</v>
      </c>
      <c r="D301" s="110">
        <f>IF(COUNTIF($A$7:$A301, $A301)&gt;1, 0, S301)</f>
        <v>0</v>
      </c>
      <c r="E301" s="111">
        <v>44396</v>
      </c>
      <c r="F301" s="91" t="str">
        <f>IFERROR(VLOOKUP($E301, V医療従事者等!$A:$J, $F$4, FALSE), TEXT(E301, "aaa"))</f>
        <v>(月)</v>
      </c>
      <c r="G301" s="91">
        <f>IFERROR(VLOOKUP($E301, V医療従事者等!$A:$J, $G$4, FALSE), 0)</f>
        <v>29457</v>
      </c>
      <c r="H301" s="91">
        <f>IFERROR(VLOOKUP($E301, V医療従事者等!$A:$J, $H$4, FALSE), 0)</f>
        <v>14740</v>
      </c>
      <c r="I301" s="91">
        <f>IFERROR(VLOOKUP($E301, V医療従事者等!$A:$J, $I$4, FALSE), 0)</f>
        <v>60294</v>
      </c>
      <c r="J301" s="91">
        <f>IFERROR(VLOOKUP($E301, V医療従事者等!$A:$J, $J$4, FALSE), 0)</f>
        <v>7677</v>
      </c>
      <c r="K301" s="92">
        <f>IFERROR(VLOOKUP($E301, V一般接種!$A:$G, K$4, FALSE), 0)</f>
        <v>275155</v>
      </c>
      <c r="L301" s="92">
        <f>IFERROR(VLOOKUP($E301, V一般接種!$A:$G, L$4, FALSE), 0)</f>
        <v>223347</v>
      </c>
      <c r="M301" s="92">
        <f>IFERROR(VLOOKUP($E301, V一般接種!$A:$G, M$4, FALSE), 0)</f>
        <v>0</v>
      </c>
      <c r="N301" s="93">
        <f>IFERROR(VLOOKUP($E301, V一般接種!$A:$G, N$4, FALSE), 0)</f>
        <v>574665</v>
      </c>
      <c r="O301" s="92">
        <f>SUMIF(V職域接種!$C:$C, 'Conv-vaccine'!$E301, V職域接種!F:F)</f>
        <v>0</v>
      </c>
      <c r="P301" s="92">
        <f>SUMIF(V職域接種!$C:$C, 'Conv-vaccine'!$E301, V職域接種!G:G)</f>
        <v>0</v>
      </c>
      <c r="Q301" s="92">
        <f>_xlfn.MAXIFS(V重複!F:F, V重複!$C:$C, 'Conv-vaccine'!$E301)</f>
        <v>0</v>
      </c>
      <c r="R301" s="92">
        <f>_xlfn.MAXIFS(V重複!G:G, V重複!$C:$C, 'Conv-vaccine'!$E301)</f>
        <v>0</v>
      </c>
      <c r="S301" s="107">
        <f>SUMIF('V3回目-接種日別'!$A:$A, 'Conv-vaccine'!$E301, 'V3回目-接種日別'!C:C)</f>
        <v>0</v>
      </c>
    </row>
    <row r="302" spans="1:19" ht="17.7">
      <c r="A302" s="49">
        <v>44396</v>
      </c>
      <c r="B302" s="110">
        <f>IF(COUNTIF($A$7:$A302, $A302)&gt;1, 0, IF($E302="","",G302+H302+K302+L302+O302-Q302))</f>
        <v>0</v>
      </c>
      <c r="C302" s="110">
        <f>IF(COUNTIF($A$7:$A302, $A302)&gt;1, 0, IF($E302="", "", I302+J302+M302+N302+P302-R302))</f>
        <v>0</v>
      </c>
      <c r="D302" s="110">
        <f>IF(COUNTIF($A$7:$A302, $A302)&gt;1, 0, S302)</f>
        <v>0</v>
      </c>
      <c r="E302" s="111">
        <v>44396</v>
      </c>
      <c r="F302" s="91" t="str">
        <f>IFERROR(VLOOKUP($E302, V医療従事者等!$A:$J, $F$4, FALSE), TEXT(E302, "aaa"))</f>
        <v>(月)</v>
      </c>
      <c r="G302" s="91">
        <f>IFERROR(VLOOKUP($E302, V医療従事者等!$A:$J, $G$4, FALSE), 0)</f>
        <v>29457</v>
      </c>
      <c r="H302" s="91">
        <f>IFERROR(VLOOKUP($E302, V医療従事者等!$A:$J, $H$4, FALSE), 0)</f>
        <v>14740</v>
      </c>
      <c r="I302" s="91">
        <f>IFERROR(VLOOKUP($E302, V医療従事者等!$A:$J, $I$4, FALSE), 0)</f>
        <v>60294</v>
      </c>
      <c r="J302" s="91">
        <f>IFERROR(VLOOKUP($E302, V医療従事者等!$A:$J, $J$4, FALSE), 0)</f>
        <v>7677</v>
      </c>
      <c r="K302" s="92">
        <f>IFERROR(VLOOKUP($E302, V一般接種!$A:$G, K$4, FALSE), 0)</f>
        <v>275155</v>
      </c>
      <c r="L302" s="92">
        <f>IFERROR(VLOOKUP($E302, V一般接種!$A:$G, L$4, FALSE), 0)</f>
        <v>223347</v>
      </c>
      <c r="M302" s="92">
        <f>IFERROR(VLOOKUP($E302, V一般接種!$A:$G, M$4, FALSE), 0)</f>
        <v>0</v>
      </c>
      <c r="N302" s="93">
        <f>IFERROR(VLOOKUP($E302, V一般接種!$A:$G, N$4, FALSE), 0)</f>
        <v>574665</v>
      </c>
      <c r="O302" s="92">
        <f>SUMIF(V職域接種!$C:$C, 'Conv-vaccine'!$E302, V職域接種!F:F)</f>
        <v>0</v>
      </c>
      <c r="P302" s="92">
        <f>SUMIF(V職域接種!$C:$C, 'Conv-vaccine'!$E302, V職域接種!G:G)</f>
        <v>0</v>
      </c>
      <c r="Q302" s="92">
        <f>_xlfn.MAXIFS(V重複!F:F, V重複!$C:$C, 'Conv-vaccine'!$E302)</f>
        <v>0</v>
      </c>
      <c r="R302" s="92">
        <f>_xlfn.MAXIFS(V重複!G:G, V重複!$C:$C, 'Conv-vaccine'!$E302)</f>
        <v>0</v>
      </c>
      <c r="S302" s="107">
        <f>SUMIF('V3回目-接種日別'!$A:$A, 'Conv-vaccine'!$E302, 'V3回目-接種日別'!C:C)</f>
        <v>0</v>
      </c>
    </row>
    <row r="303" spans="1:19" ht="17.7">
      <c r="A303" s="49">
        <v>44396</v>
      </c>
      <c r="B303" s="110">
        <f>IF(COUNTIF($A$7:$A303, $A303)&gt;1, 0, IF($E303="","",G303+H303+K303+L303+O303-Q303))</f>
        <v>0</v>
      </c>
      <c r="C303" s="110">
        <f>IF(COUNTIF($A$7:$A303, $A303)&gt;1, 0, IF($E303="", "", I303+J303+M303+N303+P303-R303))</f>
        <v>0</v>
      </c>
      <c r="D303" s="110">
        <f>IF(COUNTIF($A$7:$A303, $A303)&gt;1, 0, S303)</f>
        <v>0</v>
      </c>
      <c r="E303" s="111">
        <v>44396</v>
      </c>
      <c r="F303" s="91" t="str">
        <f>IFERROR(VLOOKUP($E303, V医療従事者等!$A:$J, $F$4, FALSE), TEXT(E303, "aaa"))</f>
        <v>(月)</v>
      </c>
      <c r="G303" s="91">
        <f>IFERROR(VLOOKUP($E303, V医療従事者等!$A:$J, $G$4, FALSE), 0)</f>
        <v>29457</v>
      </c>
      <c r="H303" s="91">
        <f>IFERROR(VLOOKUP($E303, V医療従事者等!$A:$J, $H$4, FALSE), 0)</f>
        <v>14740</v>
      </c>
      <c r="I303" s="91">
        <f>IFERROR(VLOOKUP($E303, V医療従事者等!$A:$J, $I$4, FALSE), 0)</f>
        <v>60294</v>
      </c>
      <c r="J303" s="91">
        <f>IFERROR(VLOOKUP($E303, V医療従事者等!$A:$J, $J$4, FALSE), 0)</f>
        <v>7677</v>
      </c>
      <c r="K303" s="92">
        <f>IFERROR(VLOOKUP($E303, V一般接種!$A:$G, K$4, FALSE), 0)</f>
        <v>275155</v>
      </c>
      <c r="L303" s="92">
        <f>IFERROR(VLOOKUP($E303, V一般接種!$A:$G, L$4, FALSE), 0)</f>
        <v>223347</v>
      </c>
      <c r="M303" s="92">
        <f>IFERROR(VLOOKUP($E303, V一般接種!$A:$G, M$4, FALSE), 0)</f>
        <v>0</v>
      </c>
      <c r="N303" s="93">
        <f>IFERROR(VLOOKUP($E303, V一般接種!$A:$G, N$4, FALSE), 0)</f>
        <v>574665</v>
      </c>
      <c r="O303" s="92">
        <f>SUMIF(V職域接種!$C:$C, 'Conv-vaccine'!$E303, V職域接種!F:F)</f>
        <v>0</v>
      </c>
      <c r="P303" s="92">
        <f>SUMIF(V職域接種!$C:$C, 'Conv-vaccine'!$E303, V職域接種!G:G)</f>
        <v>0</v>
      </c>
      <c r="Q303" s="92">
        <f>_xlfn.MAXIFS(V重複!F:F, V重複!$C:$C, 'Conv-vaccine'!$E303)</f>
        <v>0</v>
      </c>
      <c r="R303" s="92">
        <f>_xlfn.MAXIFS(V重複!G:G, V重複!$C:$C, 'Conv-vaccine'!$E303)</f>
        <v>0</v>
      </c>
      <c r="S303" s="107">
        <f>SUMIF('V3回目-接種日別'!$A:$A, 'Conv-vaccine'!$E303, 'V3回目-接種日別'!C:C)</f>
        <v>0</v>
      </c>
    </row>
    <row r="304" spans="1:19" ht="17.7">
      <c r="A304" s="49">
        <v>44397</v>
      </c>
      <c r="B304" s="110">
        <f>IF(COUNTIF($A$7:$A304, $A304)&gt;1, 0, IF($E304="","",G304+H304+K304+L304+O304-Q304))</f>
        <v>814564</v>
      </c>
      <c r="C304" s="110">
        <f>IF(COUNTIF($A$7:$A304, $A304)&gt;1, 0, IF($E304="", "", I304+J304+M304+N304+P304-R304))</f>
        <v>658664</v>
      </c>
      <c r="D304" s="110">
        <f>IF(COUNTIF($A$7:$A304, $A304)&gt;1, 0, S304)</f>
        <v>0</v>
      </c>
      <c r="E304" s="111">
        <v>44397</v>
      </c>
      <c r="F304" s="91" t="str">
        <f>IFERROR(VLOOKUP($E304, V医療従事者等!$A:$J, $F$4, FALSE), TEXT(E304, "aaa"))</f>
        <v>(火)</v>
      </c>
      <c r="G304" s="91">
        <f>IFERROR(VLOOKUP($E304, V医療従事者等!$A:$J, $G$4, FALSE), 0)</f>
        <v>34550</v>
      </c>
      <c r="H304" s="91">
        <f>IFERROR(VLOOKUP($E304, V医療従事者等!$A:$J, $H$4, FALSE), 0)</f>
        <v>5981</v>
      </c>
      <c r="I304" s="91">
        <f>IFERROR(VLOOKUP($E304, V医療従事者等!$A:$J, $I$4, FALSE), 0)</f>
        <v>30208</v>
      </c>
      <c r="J304" s="91">
        <f>IFERROR(VLOOKUP($E304, V医療従事者等!$A:$J, $J$4, FALSE), 0)</f>
        <v>2832</v>
      </c>
      <c r="K304" s="92">
        <f>IFERROR(VLOOKUP($E304, V一般接種!$A:$G, K$4, FALSE), 0)</f>
        <v>536740</v>
      </c>
      <c r="L304" s="92">
        <f>IFERROR(VLOOKUP($E304, V一般接種!$A:$G, L$4, FALSE), 0)</f>
        <v>237293</v>
      </c>
      <c r="M304" s="92">
        <f>IFERROR(VLOOKUP($E304, V一般接種!$A:$G, M$4, FALSE), 0)</f>
        <v>0</v>
      </c>
      <c r="N304" s="93">
        <f>IFERROR(VLOOKUP($E304, V一般接種!$A:$G, N$4, FALSE), 0)</f>
        <v>625624</v>
      </c>
      <c r="O304" s="92">
        <f>SUMIF(V職域接種!$C:$C, 'Conv-vaccine'!$E304, V職域接種!F:F)</f>
        <v>0</v>
      </c>
      <c r="P304" s="92">
        <f>SUMIF(V職域接種!$C:$C, 'Conv-vaccine'!$E304, V職域接種!G:G)</f>
        <v>0</v>
      </c>
      <c r="Q304" s="92">
        <f>_xlfn.MAXIFS(V重複!F:F, V重複!$C:$C, 'Conv-vaccine'!$E304)</f>
        <v>0</v>
      </c>
      <c r="R304" s="92">
        <f>_xlfn.MAXIFS(V重複!G:G, V重複!$C:$C, 'Conv-vaccine'!$E304)</f>
        <v>0</v>
      </c>
      <c r="S304" s="107">
        <f>SUMIF('V3回目-接種日別'!$A:$A, 'Conv-vaccine'!$E304, 'V3回目-接種日別'!C:C)</f>
        <v>0</v>
      </c>
    </row>
    <row r="305" spans="1:19" ht="17.7">
      <c r="A305" s="49">
        <v>44397</v>
      </c>
      <c r="B305" s="110">
        <f>IF(COUNTIF($A$7:$A305, $A305)&gt;1, 0, IF($E305="","",G305+H305+K305+L305+O305-Q305))</f>
        <v>0</v>
      </c>
      <c r="C305" s="110">
        <f>IF(COUNTIF($A$7:$A305, $A305)&gt;1, 0, IF($E305="", "", I305+J305+M305+N305+P305-R305))</f>
        <v>0</v>
      </c>
      <c r="D305" s="110">
        <f>IF(COUNTIF($A$7:$A305, $A305)&gt;1, 0, S305)</f>
        <v>0</v>
      </c>
      <c r="E305" s="111">
        <v>44397</v>
      </c>
      <c r="F305" s="91" t="str">
        <f>IFERROR(VLOOKUP($E305, V医療従事者等!$A:$J, $F$4, FALSE), TEXT(E305, "aaa"))</f>
        <v>(火)</v>
      </c>
      <c r="G305" s="91">
        <f>IFERROR(VLOOKUP($E305, V医療従事者等!$A:$J, $G$4, FALSE), 0)</f>
        <v>34550</v>
      </c>
      <c r="H305" s="91">
        <f>IFERROR(VLOOKUP($E305, V医療従事者等!$A:$J, $H$4, FALSE), 0)</f>
        <v>5981</v>
      </c>
      <c r="I305" s="91">
        <f>IFERROR(VLOOKUP($E305, V医療従事者等!$A:$J, $I$4, FALSE), 0)</f>
        <v>30208</v>
      </c>
      <c r="J305" s="91">
        <f>IFERROR(VLOOKUP($E305, V医療従事者等!$A:$J, $J$4, FALSE), 0)</f>
        <v>2832</v>
      </c>
      <c r="K305" s="92">
        <f>IFERROR(VLOOKUP($E305, V一般接種!$A:$G, K$4, FALSE), 0)</f>
        <v>536740</v>
      </c>
      <c r="L305" s="92">
        <f>IFERROR(VLOOKUP($E305, V一般接種!$A:$G, L$4, FALSE), 0)</f>
        <v>237293</v>
      </c>
      <c r="M305" s="92">
        <f>IFERROR(VLOOKUP($E305, V一般接種!$A:$G, M$4, FALSE), 0)</f>
        <v>0</v>
      </c>
      <c r="N305" s="93">
        <f>IFERROR(VLOOKUP($E305, V一般接種!$A:$G, N$4, FALSE), 0)</f>
        <v>625624</v>
      </c>
      <c r="O305" s="92">
        <f>SUMIF(V職域接種!$C:$C, 'Conv-vaccine'!$E305, V職域接種!F:F)</f>
        <v>0</v>
      </c>
      <c r="P305" s="92">
        <f>SUMIF(V職域接種!$C:$C, 'Conv-vaccine'!$E305, V職域接種!G:G)</f>
        <v>0</v>
      </c>
      <c r="Q305" s="92">
        <f>_xlfn.MAXIFS(V重複!F:F, V重複!$C:$C, 'Conv-vaccine'!$E305)</f>
        <v>0</v>
      </c>
      <c r="R305" s="92">
        <f>_xlfn.MAXIFS(V重複!G:G, V重複!$C:$C, 'Conv-vaccine'!$E305)</f>
        <v>0</v>
      </c>
      <c r="S305" s="107">
        <f>SUMIF('V3回目-接種日別'!$A:$A, 'Conv-vaccine'!$E305, 'V3回目-接種日別'!C:C)</f>
        <v>0</v>
      </c>
    </row>
    <row r="306" spans="1:19" ht="17.7">
      <c r="A306" s="49">
        <v>44397</v>
      </c>
      <c r="B306" s="110">
        <f>IF(COUNTIF($A$7:$A306, $A306)&gt;1, 0, IF($E306="","",G306+H306+K306+L306+O306-Q306))</f>
        <v>0</v>
      </c>
      <c r="C306" s="110">
        <f>IF(COUNTIF($A$7:$A306, $A306)&gt;1, 0, IF($E306="", "", I306+J306+M306+N306+P306-R306))</f>
        <v>0</v>
      </c>
      <c r="D306" s="110">
        <f>IF(COUNTIF($A$7:$A306, $A306)&gt;1, 0, S306)</f>
        <v>0</v>
      </c>
      <c r="E306" s="111">
        <v>44397</v>
      </c>
      <c r="F306" s="91" t="str">
        <f>IFERROR(VLOOKUP($E306, V医療従事者等!$A:$J, $F$4, FALSE), TEXT(E306, "aaa"))</f>
        <v>(火)</v>
      </c>
      <c r="G306" s="91">
        <f>IFERROR(VLOOKUP($E306, V医療従事者等!$A:$J, $G$4, FALSE), 0)</f>
        <v>34550</v>
      </c>
      <c r="H306" s="91">
        <f>IFERROR(VLOOKUP($E306, V医療従事者等!$A:$J, $H$4, FALSE), 0)</f>
        <v>5981</v>
      </c>
      <c r="I306" s="91">
        <f>IFERROR(VLOOKUP($E306, V医療従事者等!$A:$J, $I$4, FALSE), 0)</f>
        <v>30208</v>
      </c>
      <c r="J306" s="91">
        <f>IFERROR(VLOOKUP($E306, V医療従事者等!$A:$J, $J$4, FALSE), 0)</f>
        <v>2832</v>
      </c>
      <c r="K306" s="92">
        <f>IFERROR(VLOOKUP($E306, V一般接種!$A:$G, K$4, FALSE), 0)</f>
        <v>536740</v>
      </c>
      <c r="L306" s="92">
        <f>IFERROR(VLOOKUP($E306, V一般接種!$A:$G, L$4, FALSE), 0)</f>
        <v>237293</v>
      </c>
      <c r="M306" s="92">
        <f>IFERROR(VLOOKUP($E306, V一般接種!$A:$G, M$4, FALSE), 0)</f>
        <v>0</v>
      </c>
      <c r="N306" s="93">
        <f>IFERROR(VLOOKUP($E306, V一般接種!$A:$G, N$4, FALSE), 0)</f>
        <v>625624</v>
      </c>
      <c r="O306" s="92">
        <f>SUMIF(V職域接種!$C:$C, 'Conv-vaccine'!$E306, V職域接種!F:F)</f>
        <v>0</v>
      </c>
      <c r="P306" s="92">
        <f>SUMIF(V職域接種!$C:$C, 'Conv-vaccine'!$E306, V職域接種!G:G)</f>
        <v>0</v>
      </c>
      <c r="Q306" s="92">
        <f>_xlfn.MAXIFS(V重複!F:F, V重複!$C:$C, 'Conv-vaccine'!$E306)</f>
        <v>0</v>
      </c>
      <c r="R306" s="92">
        <f>_xlfn.MAXIFS(V重複!G:G, V重複!$C:$C, 'Conv-vaccine'!$E306)</f>
        <v>0</v>
      </c>
      <c r="S306" s="107">
        <f>SUMIF('V3回目-接種日別'!$A:$A, 'Conv-vaccine'!$E306, 'V3回目-接種日別'!C:C)</f>
        <v>0</v>
      </c>
    </row>
    <row r="307" spans="1:19" ht="17.7">
      <c r="A307" s="49">
        <v>44398</v>
      </c>
      <c r="B307" s="110">
        <f>IF(COUNTIF($A$7:$A307, $A307)&gt;1, 0, IF($E307="","",G307+H307+K307+L307+O307-Q307))</f>
        <v>745784</v>
      </c>
      <c r="C307" s="110">
        <f>IF(COUNTIF($A$7:$A307, $A307)&gt;1, 0, IF($E307="", "", I307+J307+M307+N307+P307-R307))</f>
        <v>705664</v>
      </c>
      <c r="D307" s="110">
        <f>IF(COUNTIF($A$7:$A307, $A307)&gt;1, 0, S307)</f>
        <v>0</v>
      </c>
      <c r="E307" s="111">
        <v>44398</v>
      </c>
      <c r="F307" s="91" t="str">
        <f>IFERROR(VLOOKUP($E307, V医療従事者等!$A:$J, $F$4, FALSE), TEXT(E307, "aaa"))</f>
        <v>(水)</v>
      </c>
      <c r="G307" s="91">
        <f>IFERROR(VLOOKUP($E307, V医療従事者等!$A:$J, $G$4, FALSE), 0)</f>
        <v>371</v>
      </c>
      <c r="H307" s="91">
        <f>IFERROR(VLOOKUP($E307, V医療従事者等!$A:$J, $H$4, FALSE), 0)</f>
        <v>3619</v>
      </c>
      <c r="I307" s="91">
        <f>IFERROR(VLOOKUP($E307, V医療従事者等!$A:$J, $I$4, FALSE), 0)</f>
        <v>35406</v>
      </c>
      <c r="J307" s="91">
        <f>IFERROR(VLOOKUP($E307, V医療従事者等!$A:$J, $J$4, FALSE), 0)</f>
        <v>7470</v>
      </c>
      <c r="K307" s="92">
        <f>IFERROR(VLOOKUP($E307, V一般接種!$A:$G, K$4, FALSE), 0)</f>
        <v>499241</v>
      </c>
      <c r="L307" s="92">
        <f>IFERROR(VLOOKUP($E307, V一般接種!$A:$G, L$4, FALSE), 0)</f>
        <v>242553</v>
      </c>
      <c r="M307" s="92">
        <f>IFERROR(VLOOKUP($E307, V一般接種!$A:$G, M$4, FALSE), 0)</f>
        <v>0</v>
      </c>
      <c r="N307" s="93">
        <f>IFERROR(VLOOKUP($E307, V一般接種!$A:$G, N$4, FALSE), 0)</f>
        <v>662788</v>
      </c>
      <c r="O307" s="92">
        <f>SUMIF(V職域接種!$C:$C, 'Conv-vaccine'!$E307, V職域接種!F:F)</f>
        <v>0</v>
      </c>
      <c r="P307" s="92">
        <f>SUMIF(V職域接種!$C:$C, 'Conv-vaccine'!$E307, V職域接種!G:G)</f>
        <v>0</v>
      </c>
      <c r="Q307" s="92">
        <f>_xlfn.MAXIFS(V重複!F:F, V重複!$C:$C, 'Conv-vaccine'!$E307)</f>
        <v>0</v>
      </c>
      <c r="R307" s="92">
        <f>_xlfn.MAXIFS(V重複!G:G, V重複!$C:$C, 'Conv-vaccine'!$E307)</f>
        <v>0</v>
      </c>
      <c r="S307" s="107">
        <f>SUMIF('V3回目-接種日別'!$A:$A, 'Conv-vaccine'!$E307, 'V3回目-接種日別'!C:C)</f>
        <v>0</v>
      </c>
    </row>
    <row r="308" spans="1:19" ht="17.7">
      <c r="A308" s="49">
        <v>44398</v>
      </c>
      <c r="B308" s="110">
        <f>IF(COUNTIF($A$7:$A308, $A308)&gt;1, 0, IF($E308="","",G308+H308+K308+L308+O308-Q308))</f>
        <v>0</v>
      </c>
      <c r="C308" s="110">
        <f>IF(COUNTIF($A$7:$A308, $A308)&gt;1, 0, IF($E308="", "", I308+J308+M308+N308+P308-R308))</f>
        <v>0</v>
      </c>
      <c r="D308" s="110">
        <f>IF(COUNTIF($A$7:$A308, $A308)&gt;1, 0, S308)</f>
        <v>0</v>
      </c>
      <c r="E308" s="111">
        <v>44398</v>
      </c>
      <c r="F308" s="91" t="str">
        <f>IFERROR(VLOOKUP($E308, V医療従事者等!$A:$J, $F$4, FALSE), TEXT(E308, "aaa"))</f>
        <v>(水)</v>
      </c>
      <c r="G308" s="91">
        <f>IFERROR(VLOOKUP($E308, V医療従事者等!$A:$J, $G$4, FALSE), 0)</f>
        <v>371</v>
      </c>
      <c r="H308" s="91">
        <f>IFERROR(VLOOKUP($E308, V医療従事者等!$A:$J, $H$4, FALSE), 0)</f>
        <v>3619</v>
      </c>
      <c r="I308" s="91">
        <f>IFERROR(VLOOKUP($E308, V医療従事者等!$A:$J, $I$4, FALSE), 0)</f>
        <v>35406</v>
      </c>
      <c r="J308" s="91">
        <f>IFERROR(VLOOKUP($E308, V医療従事者等!$A:$J, $J$4, FALSE), 0)</f>
        <v>7470</v>
      </c>
      <c r="K308" s="92">
        <f>IFERROR(VLOOKUP($E308, V一般接種!$A:$G, K$4, FALSE), 0)</f>
        <v>499241</v>
      </c>
      <c r="L308" s="92">
        <f>IFERROR(VLOOKUP($E308, V一般接種!$A:$G, L$4, FALSE), 0)</f>
        <v>242553</v>
      </c>
      <c r="M308" s="92">
        <f>IFERROR(VLOOKUP($E308, V一般接種!$A:$G, M$4, FALSE), 0)</f>
        <v>0</v>
      </c>
      <c r="N308" s="93">
        <f>IFERROR(VLOOKUP($E308, V一般接種!$A:$G, N$4, FALSE), 0)</f>
        <v>662788</v>
      </c>
      <c r="O308" s="92">
        <f>SUMIF(V職域接種!$C:$C, 'Conv-vaccine'!$E308, V職域接種!F:F)</f>
        <v>0</v>
      </c>
      <c r="P308" s="92">
        <f>SUMIF(V職域接種!$C:$C, 'Conv-vaccine'!$E308, V職域接種!G:G)</f>
        <v>0</v>
      </c>
      <c r="Q308" s="92">
        <f>_xlfn.MAXIFS(V重複!F:F, V重複!$C:$C, 'Conv-vaccine'!$E308)</f>
        <v>0</v>
      </c>
      <c r="R308" s="92">
        <f>_xlfn.MAXIFS(V重複!G:G, V重複!$C:$C, 'Conv-vaccine'!$E308)</f>
        <v>0</v>
      </c>
      <c r="S308" s="107">
        <f>SUMIF('V3回目-接種日別'!$A:$A, 'Conv-vaccine'!$E308, 'V3回目-接種日別'!C:C)</f>
        <v>0</v>
      </c>
    </row>
    <row r="309" spans="1:19" ht="17.7">
      <c r="A309" s="49">
        <v>44398</v>
      </c>
      <c r="B309" s="110">
        <f>IF(COUNTIF($A$7:$A309, $A309)&gt;1, 0, IF($E309="","",G309+H309+K309+L309+O309-Q309))</f>
        <v>0</v>
      </c>
      <c r="C309" s="110">
        <f>IF(COUNTIF($A$7:$A309, $A309)&gt;1, 0, IF($E309="", "", I309+J309+M309+N309+P309-R309))</f>
        <v>0</v>
      </c>
      <c r="D309" s="110">
        <f>IF(COUNTIF($A$7:$A309, $A309)&gt;1, 0, S309)</f>
        <v>0</v>
      </c>
      <c r="E309" s="111">
        <v>44398</v>
      </c>
      <c r="F309" s="91" t="str">
        <f>IFERROR(VLOOKUP($E309, V医療従事者等!$A:$J, $F$4, FALSE), TEXT(E309, "aaa"))</f>
        <v>(水)</v>
      </c>
      <c r="G309" s="91">
        <f>IFERROR(VLOOKUP($E309, V医療従事者等!$A:$J, $G$4, FALSE), 0)</f>
        <v>371</v>
      </c>
      <c r="H309" s="91">
        <f>IFERROR(VLOOKUP($E309, V医療従事者等!$A:$J, $H$4, FALSE), 0)</f>
        <v>3619</v>
      </c>
      <c r="I309" s="91">
        <f>IFERROR(VLOOKUP($E309, V医療従事者等!$A:$J, $I$4, FALSE), 0)</f>
        <v>35406</v>
      </c>
      <c r="J309" s="91">
        <f>IFERROR(VLOOKUP($E309, V医療従事者等!$A:$J, $J$4, FALSE), 0)</f>
        <v>7470</v>
      </c>
      <c r="K309" s="92">
        <f>IFERROR(VLOOKUP($E309, V一般接種!$A:$G, K$4, FALSE), 0)</f>
        <v>499241</v>
      </c>
      <c r="L309" s="92">
        <f>IFERROR(VLOOKUP($E309, V一般接種!$A:$G, L$4, FALSE), 0)</f>
        <v>242553</v>
      </c>
      <c r="M309" s="92">
        <f>IFERROR(VLOOKUP($E309, V一般接種!$A:$G, M$4, FALSE), 0)</f>
        <v>0</v>
      </c>
      <c r="N309" s="93">
        <f>IFERROR(VLOOKUP($E309, V一般接種!$A:$G, N$4, FALSE), 0)</f>
        <v>662788</v>
      </c>
      <c r="O309" s="92">
        <f>SUMIF(V職域接種!$C:$C, 'Conv-vaccine'!$E309, V職域接種!F:F)</f>
        <v>0</v>
      </c>
      <c r="P309" s="92">
        <f>SUMIF(V職域接種!$C:$C, 'Conv-vaccine'!$E309, V職域接種!G:G)</f>
        <v>0</v>
      </c>
      <c r="Q309" s="92">
        <f>_xlfn.MAXIFS(V重複!F:F, V重複!$C:$C, 'Conv-vaccine'!$E309)</f>
        <v>0</v>
      </c>
      <c r="R309" s="92">
        <f>_xlfn.MAXIFS(V重複!G:G, V重複!$C:$C, 'Conv-vaccine'!$E309)</f>
        <v>0</v>
      </c>
      <c r="S309" s="107">
        <f>SUMIF('V3回目-接種日別'!$A:$A, 'Conv-vaccine'!$E309, 'V3回目-接種日別'!C:C)</f>
        <v>0</v>
      </c>
    </row>
    <row r="310" spans="1:19" ht="17.7">
      <c r="A310" s="49">
        <v>44399</v>
      </c>
      <c r="B310" s="110">
        <f>IF(COUNTIF($A$7:$A310, $A310)&gt;1, 0, IF($E310="","",G310+H310+K310+L310+O310-Q310))</f>
        <v>322720</v>
      </c>
      <c r="C310" s="110">
        <f>IF(COUNTIF($A$7:$A310, $A310)&gt;1, 0, IF($E310="", "", I310+J310+M310+N310+P310-R310))</f>
        <v>279295</v>
      </c>
      <c r="D310" s="110">
        <f>IF(COUNTIF($A$7:$A310, $A310)&gt;1, 0, S310)</f>
        <v>0</v>
      </c>
      <c r="E310" s="111">
        <v>44399</v>
      </c>
      <c r="F310" s="91" t="str">
        <f>IFERROR(VLOOKUP($E310, V医療従事者等!$A:$J, $F$4, FALSE), TEXT(E310, "aaa"))</f>
        <v>木</v>
      </c>
      <c r="G310" s="91">
        <f>IFERROR(VLOOKUP($E310, V医療従事者等!$A:$J, $G$4, FALSE), 0)</f>
        <v>0</v>
      </c>
      <c r="H310" s="91">
        <f>IFERROR(VLOOKUP($E310, V医療従事者等!$A:$J, $H$4, FALSE), 0)</f>
        <v>0</v>
      </c>
      <c r="I310" s="91">
        <f>IFERROR(VLOOKUP($E310, V医療従事者等!$A:$J, $I$4, FALSE), 0)</f>
        <v>0</v>
      </c>
      <c r="J310" s="91">
        <f>IFERROR(VLOOKUP($E310, V医療従事者等!$A:$J, $J$4, FALSE), 0)</f>
        <v>0</v>
      </c>
      <c r="K310" s="92">
        <f>IFERROR(VLOOKUP($E310, V一般接種!$A:$G, K$4, FALSE), 0)</f>
        <v>188085</v>
      </c>
      <c r="L310" s="92">
        <f>IFERROR(VLOOKUP($E310, V一般接種!$A:$G, L$4, FALSE), 0)</f>
        <v>134635</v>
      </c>
      <c r="M310" s="92">
        <f>IFERROR(VLOOKUP($E310, V一般接種!$A:$G, M$4, FALSE), 0)</f>
        <v>0</v>
      </c>
      <c r="N310" s="93">
        <f>IFERROR(VLOOKUP($E310, V一般接種!$A:$G, N$4, FALSE), 0)</f>
        <v>279295</v>
      </c>
      <c r="O310" s="92">
        <f>SUMIF(V職域接種!$C:$C, 'Conv-vaccine'!$E310, V職域接種!F:F)</f>
        <v>0</v>
      </c>
      <c r="P310" s="92">
        <f>SUMIF(V職域接種!$C:$C, 'Conv-vaccine'!$E310, V職域接種!G:G)</f>
        <v>0</v>
      </c>
      <c r="Q310" s="92">
        <f>_xlfn.MAXIFS(V重複!F:F, V重複!$C:$C, 'Conv-vaccine'!$E310)</f>
        <v>0</v>
      </c>
      <c r="R310" s="92">
        <f>_xlfn.MAXIFS(V重複!G:G, V重複!$C:$C, 'Conv-vaccine'!$E310)</f>
        <v>0</v>
      </c>
      <c r="S310" s="107">
        <f>SUMIF('V3回目-接種日別'!$A:$A, 'Conv-vaccine'!$E310, 'V3回目-接種日別'!C:C)</f>
        <v>0</v>
      </c>
    </row>
    <row r="311" spans="1:19" ht="17.7">
      <c r="A311" s="49">
        <v>44399</v>
      </c>
      <c r="B311" s="110">
        <f>IF(COUNTIF($A$7:$A311, $A311)&gt;1, 0, IF($E311="","",G311+H311+K311+L311+O311-Q311))</f>
        <v>0</v>
      </c>
      <c r="C311" s="110">
        <f>IF(COUNTIF($A$7:$A311, $A311)&gt;1, 0, IF($E311="", "", I311+J311+M311+N311+P311-R311))</f>
        <v>0</v>
      </c>
      <c r="D311" s="110">
        <f>IF(COUNTIF($A$7:$A311, $A311)&gt;1, 0, S311)</f>
        <v>0</v>
      </c>
      <c r="E311" s="111">
        <v>44399</v>
      </c>
      <c r="F311" s="91" t="str">
        <f>IFERROR(VLOOKUP($E311, V医療従事者等!$A:$J, $F$4, FALSE), TEXT(E311, "aaa"))</f>
        <v>木</v>
      </c>
      <c r="G311" s="91">
        <f>IFERROR(VLOOKUP($E311, V医療従事者等!$A:$J, $G$4, FALSE), 0)</f>
        <v>0</v>
      </c>
      <c r="H311" s="91">
        <f>IFERROR(VLOOKUP($E311, V医療従事者等!$A:$J, $H$4, FALSE), 0)</f>
        <v>0</v>
      </c>
      <c r="I311" s="91">
        <f>IFERROR(VLOOKUP($E311, V医療従事者等!$A:$J, $I$4, FALSE), 0)</f>
        <v>0</v>
      </c>
      <c r="J311" s="91">
        <f>IFERROR(VLOOKUP($E311, V医療従事者等!$A:$J, $J$4, FALSE), 0)</f>
        <v>0</v>
      </c>
      <c r="K311" s="92">
        <f>IFERROR(VLOOKUP($E311, V一般接種!$A:$G, K$4, FALSE), 0)</f>
        <v>188085</v>
      </c>
      <c r="L311" s="92">
        <f>IFERROR(VLOOKUP($E311, V一般接種!$A:$G, L$4, FALSE), 0)</f>
        <v>134635</v>
      </c>
      <c r="M311" s="92">
        <f>IFERROR(VLOOKUP($E311, V一般接種!$A:$G, M$4, FALSE), 0)</f>
        <v>0</v>
      </c>
      <c r="N311" s="93">
        <f>IFERROR(VLOOKUP($E311, V一般接種!$A:$G, N$4, FALSE), 0)</f>
        <v>279295</v>
      </c>
      <c r="O311" s="92">
        <f>SUMIF(V職域接種!$C:$C, 'Conv-vaccine'!$E311, V職域接種!F:F)</f>
        <v>0</v>
      </c>
      <c r="P311" s="92">
        <f>SUMIF(V職域接種!$C:$C, 'Conv-vaccine'!$E311, V職域接種!G:G)</f>
        <v>0</v>
      </c>
      <c r="Q311" s="92">
        <f>_xlfn.MAXIFS(V重複!F:F, V重複!$C:$C, 'Conv-vaccine'!$E311)</f>
        <v>0</v>
      </c>
      <c r="R311" s="92">
        <f>_xlfn.MAXIFS(V重複!G:G, V重複!$C:$C, 'Conv-vaccine'!$E311)</f>
        <v>0</v>
      </c>
      <c r="S311" s="107">
        <f>SUMIF('V3回目-接種日別'!$A:$A, 'Conv-vaccine'!$E311, 'V3回目-接種日別'!C:C)</f>
        <v>0</v>
      </c>
    </row>
    <row r="312" spans="1:19" ht="17.7">
      <c r="A312" s="49">
        <v>44399</v>
      </c>
      <c r="B312" s="110">
        <f>IF(COUNTIF($A$7:$A312, $A312)&gt;1, 0, IF($E312="","",G312+H312+K312+L312+O312-Q312))</f>
        <v>0</v>
      </c>
      <c r="C312" s="110">
        <f>IF(COUNTIF($A$7:$A312, $A312)&gt;1, 0, IF($E312="", "", I312+J312+M312+N312+P312-R312))</f>
        <v>0</v>
      </c>
      <c r="D312" s="110">
        <f>IF(COUNTIF($A$7:$A312, $A312)&gt;1, 0, S312)</f>
        <v>0</v>
      </c>
      <c r="E312" s="111">
        <v>44399</v>
      </c>
      <c r="F312" s="91" t="str">
        <f>IFERROR(VLOOKUP($E312, V医療従事者等!$A:$J, $F$4, FALSE), TEXT(E312, "aaa"))</f>
        <v>木</v>
      </c>
      <c r="G312" s="91">
        <f>IFERROR(VLOOKUP($E312, V医療従事者等!$A:$J, $G$4, FALSE), 0)</f>
        <v>0</v>
      </c>
      <c r="H312" s="91">
        <f>IFERROR(VLOOKUP($E312, V医療従事者等!$A:$J, $H$4, FALSE), 0)</f>
        <v>0</v>
      </c>
      <c r="I312" s="91">
        <f>IFERROR(VLOOKUP($E312, V医療従事者等!$A:$J, $I$4, FALSE), 0)</f>
        <v>0</v>
      </c>
      <c r="J312" s="91">
        <f>IFERROR(VLOOKUP($E312, V医療従事者等!$A:$J, $J$4, FALSE), 0)</f>
        <v>0</v>
      </c>
      <c r="K312" s="92">
        <f>IFERROR(VLOOKUP($E312, V一般接種!$A:$G, K$4, FALSE), 0)</f>
        <v>188085</v>
      </c>
      <c r="L312" s="92">
        <f>IFERROR(VLOOKUP($E312, V一般接種!$A:$G, L$4, FALSE), 0)</f>
        <v>134635</v>
      </c>
      <c r="M312" s="92">
        <f>IFERROR(VLOOKUP($E312, V一般接種!$A:$G, M$4, FALSE), 0)</f>
        <v>0</v>
      </c>
      <c r="N312" s="93">
        <f>IFERROR(VLOOKUP($E312, V一般接種!$A:$G, N$4, FALSE), 0)</f>
        <v>279295</v>
      </c>
      <c r="O312" s="92">
        <f>SUMIF(V職域接種!$C:$C, 'Conv-vaccine'!$E312, V職域接種!F:F)</f>
        <v>0</v>
      </c>
      <c r="P312" s="92">
        <f>SUMIF(V職域接種!$C:$C, 'Conv-vaccine'!$E312, V職域接種!G:G)</f>
        <v>0</v>
      </c>
      <c r="Q312" s="92">
        <f>_xlfn.MAXIFS(V重複!F:F, V重複!$C:$C, 'Conv-vaccine'!$E312)</f>
        <v>0</v>
      </c>
      <c r="R312" s="92">
        <f>_xlfn.MAXIFS(V重複!G:G, V重複!$C:$C, 'Conv-vaccine'!$E312)</f>
        <v>0</v>
      </c>
      <c r="S312" s="107">
        <f>SUMIF('V3回目-接種日別'!$A:$A, 'Conv-vaccine'!$E312, 'V3回目-接種日別'!C:C)</f>
        <v>0</v>
      </c>
    </row>
    <row r="313" spans="1:19" ht="17.7">
      <c r="A313" s="49">
        <v>44400</v>
      </c>
      <c r="B313" s="110">
        <f>IF(COUNTIF($A$7:$A313, $A313)&gt;1, 0, IF($E313="","",G313+H313+K313+L313+O313-Q313))</f>
        <v>252352</v>
      </c>
      <c r="C313" s="110">
        <f>IF(COUNTIF($A$7:$A313, $A313)&gt;1, 0, IF($E313="", "", I313+J313+M313+N313+P313-R313))</f>
        <v>199420</v>
      </c>
      <c r="D313" s="110">
        <f>IF(COUNTIF($A$7:$A313, $A313)&gt;1, 0, S313)</f>
        <v>0</v>
      </c>
      <c r="E313" s="111">
        <v>44400</v>
      </c>
      <c r="F313" s="91" t="str">
        <f>IFERROR(VLOOKUP($E313, V医療従事者等!$A:$J, $F$4, FALSE), TEXT(E313, "aaa"))</f>
        <v>金</v>
      </c>
      <c r="G313" s="91">
        <f>IFERROR(VLOOKUP($E313, V医療従事者等!$A:$J, $G$4, FALSE), 0)</f>
        <v>0</v>
      </c>
      <c r="H313" s="91">
        <f>IFERROR(VLOOKUP($E313, V医療従事者等!$A:$J, $H$4, FALSE), 0)</f>
        <v>0</v>
      </c>
      <c r="I313" s="91">
        <f>IFERROR(VLOOKUP($E313, V医療従事者等!$A:$J, $I$4, FALSE), 0)</f>
        <v>0</v>
      </c>
      <c r="J313" s="91">
        <f>IFERROR(VLOOKUP($E313, V医療従事者等!$A:$J, $J$4, FALSE), 0)</f>
        <v>0</v>
      </c>
      <c r="K313" s="92">
        <f>IFERROR(VLOOKUP($E313, V一般接種!$A:$G, K$4, FALSE), 0)</f>
        <v>128222</v>
      </c>
      <c r="L313" s="92">
        <f>IFERROR(VLOOKUP($E313, V一般接種!$A:$G, L$4, FALSE), 0)</f>
        <v>124130</v>
      </c>
      <c r="M313" s="92">
        <f>IFERROR(VLOOKUP($E313, V一般接種!$A:$G, M$4, FALSE), 0)</f>
        <v>0</v>
      </c>
      <c r="N313" s="93">
        <f>IFERROR(VLOOKUP($E313, V一般接種!$A:$G, N$4, FALSE), 0)</f>
        <v>199420</v>
      </c>
      <c r="O313" s="92">
        <f>SUMIF(V職域接種!$C:$C, 'Conv-vaccine'!$E313, V職域接種!F:F)</f>
        <v>0</v>
      </c>
      <c r="P313" s="92">
        <f>SUMIF(V職域接種!$C:$C, 'Conv-vaccine'!$E313, V職域接種!G:G)</f>
        <v>0</v>
      </c>
      <c r="Q313" s="92">
        <f>_xlfn.MAXIFS(V重複!F:F, V重複!$C:$C, 'Conv-vaccine'!$E313)</f>
        <v>0</v>
      </c>
      <c r="R313" s="92">
        <f>_xlfn.MAXIFS(V重複!G:G, V重複!$C:$C, 'Conv-vaccine'!$E313)</f>
        <v>0</v>
      </c>
      <c r="S313" s="107">
        <f>SUMIF('V3回目-接種日別'!$A:$A, 'Conv-vaccine'!$E313, 'V3回目-接種日別'!C:C)</f>
        <v>0</v>
      </c>
    </row>
    <row r="314" spans="1:19" ht="17.7">
      <c r="A314" s="49">
        <v>44400</v>
      </c>
      <c r="B314" s="110">
        <f>IF(COUNTIF($A$7:$A314, $A314)&gt;1, 0, IF($E314="","",G314+H314+K314+L314+O314-Q314))</f>
        <v>0</v>
      </c>
      <c r="C314" s="110">
        <f>IF(COUNTIF($A$7:$A314, $A314)&gt;1, 0, IF($E314="", "", I314+J314+M314+N314+P314-R314))</f>
        <v>0</v>
      </c>
      <c r="D314" s="110">
        <f>IF(COUNTIF($A$7:$A314, $A314)&gt;1, 0, S314)</f>
        <v>0</v>
      </c>
      <c r="E314" s="111">
        <v>44400</v>
      </c>
      <c r="F314" s="91" t="str">
        <f>IFERROR(VLOOKUP($E314, V医療従事者等!$A:$J, $F$4, FALSE), TEXT(E314, "aaa"))</f>
        <v>金</v>
      </c>
      <c r="G314" s="91">
        <f>IFERROR(VLOOKUP($E314, V医療従事者等!$A:$J, $G$4, FALSE), 0)</f>
        <v>0</v>
      </c>
      <c r="H314" s="91">
        <f>IFERROR(VLOOKUP($E314, V医療従事者等!$A:$J, $H$4, FALSE), 0)</f>
        <v>0</v>
      </c>
      <c r="I314" s="91">
        <f>IFERROR(VLOOKUP($E314, V医療従事者等!$A:$J, $I$4, FALSE), 0)</f>
        <v>0</v>
      </c>
      <c r="J314" s="91">
        <f>IFERROR(VLOOKUP($E314, V医療従事者等!$A:$J, $J$4, FALSE), 0)</f>
        <v>0</v>
      </c>
      <c r="K314" s="92">
        <f>IFERROR(VLOOKUP($E314, V一般接種!$A:$G, K$4, FALSE), 0)</f>
        <v>128222</v>
      </c>
      <c r="L314" s="92">
        <f>IFERROR(VLOOKUP($E314, V一般接種!$A:$G, L$4, FALSE), 0)</f>
        <v>124130</v>
      </c>
      <c r="M314" s="92">
        <f>IFERROR(VLOOKUP($E314, V一般接種!$A:$G, M$4, FALSE), 0)</f>
        <v>0</v>
      </c>
      <c r="N314" s="93">
        <f>IFERROR(VLOOKUP($E314, V一般接種!$A:$G, N$4, FALSE), 0)</f>
        <v>199420</v>
      </c>
      <c r="O314" s="92">
        <f>SUMIF(V職域接種!$C:$C, 'Conv-vaccine'!$E314, V職域接種!F:F)</f>
        <v>0</v>
      </c>
      <c r="P314" s="92">
        <f>SUMIF(V職域接種!$C:$C, 'Conv-vaccine'!$E314, V職域接種!G:G)</f>
        <v>0</v>
      </c>
      <c r="Q314" s="92">
        <f>_xlfn.MAXIFS(V重複!F:F, V重複!$C:$C, 'Conv-vaccine'!$E314)</f>
        <v>0</v>
      </c>
      <c r="R314" s="92">
        <f>_xlfn.MAXIFS(V重複!G:G, V重複!$C:$C, 'Conv-vaccine'!$E314)</f>
        <v>0</v>
      </c>
      <c r="S314" s="107">
        <f>SUMIF('V3回目-接種日別'!$A:$A, 'Conv-vaccine'!$E314, 'V3回目-接種日別'!C:C)</f>
        <v>0</v>
      </c>
    </row>
    <row r="315" spans="1:19" ht="17.7">
      <c r="A315" s="49">
        <v>44400</v>
      </c>
      <c r="B315" s="110">
        <f>IF(COUNTIF($A$7:$A315, $A315)&gt;1, 0, IF($E315="","",G315+H315+K315+L315+O315-Q315))</f>
        <v>0</v>
      </c>
      <c r="C315" s="110">
        <f>IF(COUNTIF($A$7:$A315, $A315)&gt;1, 0, IF($E315="", "", I315+J315+M315+N315+P315-R315))</f>
        <v>0</v>
      </c>
      <c r="D315" s="110">
        <f>IF(COUNTIF($A$7:$A315, $A315)&gt;1, 0, S315)</f>
        <v>0</v>
      </c>
      <c r="E315" s="111">
        <v>44400</v>
      </c>
      <c r="F315" s="91" t="str">
        <f>IFERROR(VLOOKUP($E315, V医療従事者等!$A:$J, $F$4, FALSE), TEXT(E315, "aaa"))</f>
        <v>金</v>
      </c>
      <c r="G315" s="91">
        <f>IFERROR(VLOOKUP($E315, V医療従事者等!$A:$J, $G$4, FALSE), 0)</f>
        <v>0</v>
      </c>
      <c r="H315" s="91">
        <f>IFERROR(VLOOKUP($E315, V医療従事者等!$A:$J, $H$4, FALSE), 0)</f>
        <v>0</v>
      </c>
      <c r="I315" s="91">
        <f>IFERROR(VLOOKUP($E315, V医療従事者等!$A:$J, $I$4, FALSE), 0)</f>
        <v>0</v>
      </c>
      <c r="J315" s="91">
        <f>IFERROR(VLOOKUP($E315, V医療従事者等!$A:$J, $J$4, FALSE), 0)</f>
        <v>0</v>
      </c>
      <c r="K315" s="92">
        <f>IFERROR(VLOOKUP($E315, V一般接種!$A:$G, K$4, FALSE), 0)</f>
        <v>128222</v>
      </c>
      <c r="L315" s="92">
        <f>IFERROR(VLOOKUP($E315, V一般接種!$A:$G, L$4, FALSE), 0)</f>
        <v>124130</v>
      </c>
      <c r="M315" s="92">
        <f>IFERROR(VLOOKUP($E315, V一般接種!$A:$G, M$4, FALSE), 0)</f>
        <v>0</v>
      </c>
      <c r="N315" s="93">
        <f>IFERROR(VLOOKUP($E315, V一般接種!$A:$G, N$4, FALSE), 0)</f>
        <v>199420</v>
      </c>
      <c r="O315" s="92">
        <f>SUMIF(V職域接種!$C:$C, 'Conv-vaccine'!$E315, V職域接種!F:F)</f>
        <v>0</v>
      </c>
      <c r="P315" s="92">
        <f>SUMIF(V職域接種!$C:$C, 'Conv-vaccine'!$E315, V職域接種!G:G)</f>
        <v>0</v>
      </c>
      <c r="Q315" s="92">
        <f>_xlfn.MAXIFS(V重複!F:F, V重複!$C:$C, 'Conv-vaccine'!$E315)</f>
        <v>0</v>
      </c>
      <c r="R315" s="92">
        <f>_xlfn.MAXIFS(V重複!G:G, V重複!$C:$C, 'Conv-vaccine'!$E315)</f>
        <v>0</v>
      </c>
      <c r="S315" s="107">
        <f>SUMIF('V3回目-接種日別'!$A:$A, 'Conv-vaccine'!$E315, 'V3回目-接種日別'!C:C)</f>
        <v>0</v>
      </c>
    </row>
    <row r="316" spans="1:19" ht="17.7">
      <c r="A316" s="49">
        <v>44401</v>
      </c>
      <c r="B316" s="110">
        <f>IF(COUNTIF($A$7:$A316, $A316)&gt;1, 0, IF($E316="","",G316+H316+K316+L316+O316-Q316))</f>
        <v>465563</v>
      </c>
      <c r="C316" s="110">
        <f>IF(COUNTIF($A$7:$A316, $A316)&gt;1, 0, IF($E316="", "", I316+J316+M316+N316+P316-R316))</f>
        <v>747977</v>
      </c>
      <c r="D316" s="110">
        <f>IF(COUNTIF($A$7:$A316, $A316)&gt;1, 0, S316)</f>
        <v>0</v>
      </c>
      <c r="E316" s="111">
        <v>44401</v>
      </c>
      <c r="F316" s="91" t="str">
        <f>IFERROR(VLOOKUP($E316, V医療従事者等!$A:$J, $F$4, FALSE), TEXT(E316, "aaa"))</f>
        <v>土</v>
      </c>
      <c r="G316" s="91">
        <f>IFERROR(VLOOKUP($E316, V医療従事者等!$A:$J, $G$4, FALSE), 0)</f>
        <v>0</v>
      </c>
      <c r="H316" s="91">
        <f>IFERROR(VLOOKUP($E316, V医療従事者等!$A:$J, $H$4, FALSE), 0)</f>
        <v>0</v>
      </c>
      <c r="I316" s="91">
        <f>IFERROR(VLOOKUP($E316, V医療従事者等!$A:$J, $I$4, FALSE), 0)</f>
        <v>0</v>
      </c>
      <c r="J316" s="91">
        <f>IFERROR(VLOOKUP($E316, V医療従事者等!$A:$J, $J$4, FALSE), 0)</f>
        <v>0</v>
      </c>
      <c r="K316" s="92">
        <f>IFERROR(VLOOKUP($E316, V一般接種!$A:$G, K$4, FALSE), 0)</f>
        <v>303938</v>
      </c>
      <c r="L316" s="92">
        <f>IFERROR(VLOOKUP($E316, V一般接種!$A:$G, L$4, FALSE), 0)</f>
        <v>161625</v>
      </c>
      <c r="M316" s="92">
        <f>IFERROR(VLOOKUP($E316, V一般接種!$A:$G, M$4, FALSE), 0)</f>
        <v>0</v>
      </c>
      <c r="N316" s="93">
        <f>IFERROR(VLOOKUP($E316, V一般接種!$A:$G, N$4, FALSE), 0)</f>
        <v>747977</v>
      </c>
      <c r="O316" s="92">
        <f>SUMIF(V職域接種!$C:$C, 'Conv-vaccine'!$E316, V職域接種!F:F)</f>
        <v>0</v>
      </c>
      <c r="P316" s="92">
        <f>SUMIF(V職域接種!$C:$C, 'Conv-vaccine'!$E316, V職域接種!G:G)</f>
        <v>0</v>
      </c>
      <c r="Q316" s="92">
        <f>_xlfn.MAXIFS(V重複!F:F, V重複!$C:$C, 'Conv-vaccine'!$E316)</f>
        <v>0</v>
      </c>
      <c r="R316" s="92">
        <f>_xlfn.MAXIFS(V重複!G:G, V重複!$C:$C, 'Conv-vaccine'!$E316)</f>
        <v>0</v>
      </c>
      <c r="S316" s="107">
        <f>SUMIF('V3回目-接種日別'!$A:$A, 'Conv-vaccine'!$E316, 'V3回目-接種日別'!C:C)</f>
        <v>0</v>
      </c>
    </row>
    <row r="317" spans="1:19" ht="17.7">
      <c r="A317" s="49">
        <v>44401</v>
      </c>
      <c r="B317" s="110">
        <f>IF(COUNTIF($A$7:$A317, $A317)&gt;1, 0, IF($E317="","",G317+H317+K317+L317+O317-Q317))</f>
        <v>0</v>
      </c>
      <c r="C317" s="110">
        <f>IF(COUNTIF($A$7:$A317, $A317)&gt;1, 0, IF($E317="", "", I317+J317+M317+N317+P317-R317))</f>
        <v>0</v>
      </c>
      <c r="D317" s="110">
        <f>IF(COUNTIF($A$7:$A317, $A317)&gt;1, 0, S317)</f>
        <v>0</v>
      </c>
      <c r="E317" s="111">
        <v>44401</v>
      </c>
      <c r="F317" s="91" t="str">
        <f>IFERROR(VLOOKUP($E317, V医療従事者等!$A:$J, $F$4, FALSE), TEXT(E317, "aaa"))</f>
        <v>土</v>
      </c>
      <c r="G317" s="91">
        <f>IFERROR(VLOOKUP($E317, V医療従事者等!$A:$J, $G$4, FALSE), 0)</f>
        <v>0</v>
      </c>
      <c r="H317" s="91">
        <f>IFERROR(VLOOKUP($E317, V医療従事者等!$A:$J, $H$4, FALSE), 0)</f>
        <v>0</v>
      </c>
      <c r="I317" s="91">
        <f>IFERROR(VLOOKUP($E317, V医療従事者等!$A:$J, $I$4, FALSE), 0)</f>
        <v>0</v>
      </c>
      <c r="J317" s="91">
        <f>IFERROR(VLOOKUP($E317, V医療従事者等!$A:$J, $J$4, FALSE), 0)</f>
        <v>0</v>
      </c>
      <c r="K317" s="92">
        <f>IFERROR(VLOOKUP($E317, V一般接種!$A:$G, K$4, FALSE), 0)</f>
        <v>303938</v>
      </c>
      <c r="L317" s="92">
        <f>IFERROR(VLOOKUP($E317, V一般接種!$A:$G, L$4, FALSE), 0)</f>
        <v>161625</v>
      </c>
      <c r="M317" s="92">
        <f>IFERROR(VLOOKUP($E317, V一般接種!$A:$G, M$4, FALSE), 0)</f>
        <v>0</v>
      </c>
      <c r="N317" s="93">
        <f>IFERROR(VLOOKUP($E317, V一般接種!$A:$G, N$4, FALSE), 0)</f>
        <v>747977</v>
      </c>
      <c r="O317" s="92">
        <f>SUMIF(V職域接種!$C:$C, 'Conv-vaccine'!$E317, V職域接種!F:F)</f>
        <v>0</v>
      </c>
      <c r="P317" s="92">
        <f>SUMIF(V職域接種!$C:$C, 'Conv-vaccine'!$E317, V職域接種!G:G)</f>
        <v>0</v>
      </c>
      <c r="Q317" s="92">
        <f>_xlfn.MAXIFS(V重複!F:F, V重複!$C:$C, 'Conv-vaccine'!$E317)</f>
        <v>0</v>
      </c>
      <c r="R317" s="92">
        <f>_xlfn.MAXIFS(V重複!G:G, V重複!$C:$C, 'Conv-vaccine'!$E317)</f>
        <v>0</v>
      </c>
      <c r="S317" s="107">
        <f>SUMIF('V3回目-接種日別'!$A:$A, 'Conv-vaccine'!$E317, 'V3回目-接種日別'!C:C)</f>
        <v>0</v>
      </c>
    </row>
    <row r="318" spans="1:19" ht="17.7">
      <c r="A318" s="49">
        <v>44401</v>
      </c>
      <c r="B318" s="110">
        <f>IF(COUNTIF($A$7:$A318, $A318)&gt;1, 0, IF($E318="","",G318+H318+K318+L318+O318-Q318))</f>
        <v>0</v>
      </c>
      <c r="C318" s="110">
        <f>IF(COUNTIF($A$7:$A318, $A318)&gt;1, 0, IF($E318="", "", I318+J318+M318+N318+P318-R318))</f>
        <v>0</v>
      </c>
      <c r="D318" s="110">
        <f>IF(COUNTIF($A$7:$A318, $A318)&gt;1, 0, S318)</f>
        <v>0</v>
      </c>
      <c r="E318" s="111">
        <v>44401</v>
      </c>
      <c r="F318" s="91" t="str">
        <f>IFERROR(VLOOKUP($E318, V医療従事者等!$A:$J, $F$4, FALSE), TEXT(E318, "aaa"))</f>
        <v>土</v>
      </c>
      <c r="G318" s="91">
        <f>IFERROR(VLOOKUP($E318, V医療従事者等!$A:$J, $G$4, FALSE), 0)</f>
        <v>0</v>
      </c>
      <c r="H318" s="91">
        <f>IFERROR(VLOOKUP($E318, V医療従事者等!$A:$J, $H$4, FALSE), 0)</f>
        <v>0</v>
      </c>
      <c r="I318" s="91">
        <f>IFERROR(VLOOKUP($E318, V医療従事者等!$A:$J, $I$4, FALSE), 0)</f>
        <v>0</v>
      </c>
      <c r="J318" s="91">
        <f>IFERROR(VLOOKUP($E318, V医療従事者等!$A:$J, $J$4, FALSE), 0)</f>
        <v>0</v>
      </c>
      <c r="K318" s="92">
        <f>IFERROR(VLOOKUP($E318, V一般接種!$A:$G, K$4, FALSE), 0)</f>
        <v>303938</v>
      </c>
      <c r="L318" s="92">
        <f>IFERROR(VLOOKUP($E318, V一般接種!$A:$G, L$4, FALSE), 0)</f>
        <v>161625</v>
      </c>
      <c r="M318" s="92">
        <f>IFERROR(VLOOKUP($E318, V一般接種!$A:$G, M$4, FALSE), 0)</f>
        <v>0</v>
      </c>
      <c r="N318" s="93">
        <f>IFERROR(VLOOKUP($E318, V一般接種!$A:$G, N$4, FALSE), 0)</f>
        <v>747977</v>
      </c>
      <c r="O318" s="92">
        <f>SUMIF(V職域接種!$C:$C, 'Conv-vaccine'!$E318, V職域接種!F:F)</f>
        <v>0</v>
      </c>
      <c r="P318" s="92">
        <f>SUMIF(V職域接種!$C:$C, 'Conv-vaccine'!$E318, V職域接種!G:G)</f>
        <v>0</v>
      </c>
      <c r="Q318" s="92">
        <f>_xlfn.MAXIFS(V重複!F:F, V重複!$C:$C, 'Conv-vaccine'!$E318)</f>
        <v>0</v>
      </c>
      <c r="R318" s="92">
        <f>_xlfn.MAXIFS(V重複!G:G, V重複!$C:$C, 'Conv-vaccine'!$E318)</f>
        <v>0</v>
      </c>
      <c r="S318" s="107">
        <f>SUMIF('V3回目-接種日別'!$A:$A, 'Conv-vaccine'!$E318, 'V3回目-接種日別'!C:C)</f>
        <v>0</v>
      </c>
    </row>
    <row r="319" spans="1:19" ht="17.7">
      <c r="A319" s="49">
        <v>44402</v>
      </c>
      <c r="B319" s="110">
        <f>IF(COUNTIF($A$7:$A319, $A319)&gt;1, 0, IF($E319="","",G319+H319+K319+L319+O319-Q319))</f>
        <v>419742</v>
      </c>
      <c r="C319" s="110">
        <f>IF(COUNTIF($A$7:$A319, $A319)&gt;1, 0, IF($E319="", "", I319+J319+M319+N319+P319-R319))</f>
        <v>692164</v>
      </c>
      <c r="D319" s="110">
        <f>IF(COUNTIF($A$7:$A319, $A319)&gt;1, 0, S319)</f>
        <v>0</v>
      </c>
      <c r="E319" s="111">
        <v>44402</v>
      </c>
      <c r="F319" s="91" t="str">
        <f>IFERROR(VLOOKUP($E319, V医療従事者等!$A:$J, $F$4, FALSE), TEXT(E319, "aaa"))</f>
        <v>日</v>
      </c>
      <c r="G319" s="91">
        <f>IFERROR(VLOOKUP($E319, V医療従事者等!$A:$J, $G$4, FALSE), 0)</f>
        <v>0</v>
      </c>
      <c r="H319" s="91">
        <f>IFERROR(VLOOKUP($E319, V医療従事者等!$A:$J, $H$4, FALSE), 0)</f>
        <v>0</v>
      </c>
      <c r="I319" s="91">
        <f>IFERROR(VLOOKUP($E319, V医療従事者等!$A:$J, $I$4, FALSE), 0)</f>
        <v>0</v>
      </c>
      <c r="J319" s="91">
        <f>IFERROR(VLOOKUP($E319, V医療従事者等!$A:$J, $J$4, FALSE), 0)</f>
        <v>0</v>
      </c>
      <c r="K319" s="92">
        <f>IFERROR(VLOOKUP($E319, V一般接種!$A:$G, K$4, FALSE), 0)</f>
        <v>272569</v>
      </c>
      <c r="L319" s="92">
        <f>IFERROR(VLOOKUP($E319, V一般接種!$A:$G, L$4, FALSE), 0)</f>
        <v>147173</v>
      </c>
      <c r="M319" s="92">
        <f>IFERROR(VLOOKUP($E319, V一般接種!$A:$G, M$4, FALSE), 0)</f>
        <v>0</v>
      </c>
      <c r="N319" s="93">
        <f>IFERROR(VLOOKUP($E319, V一般接種!$A:$G, N$4, FALSE), 0)</f>
        <v>692164</v>
      </c>
      <c r="O319" s="92">
        <f>SUMIF(V職域接種!$C:$C, 'Conv-vaccine'!$E319, V職域接種!F:F)</f>
        <v>0</v>
      </c>
      <c r="P319" s="92">
        <f>SUMIF(V職域接種!$C:$C, 'Conv-vaccine'!$E319, V職域接種!G:G)</f>
        <v>0</v>
      </c>
      <c r="Q319" s="92">
        <f>_xlfn.MAXIFS(V重複!F:F, V重複!$C:$C, 'Conv-vaccine'!$E319)</f>
        <v>0</v>
      </c>
      <c r="R319" s="92">
        <f>_xlfn.MAXIFS(V重複!G:G, V重複!$C:$C, 'Conv-vaccine'!$E319)</f>
        <v>0</v>
      </c>
      <c r="S319" s="107">
        <f>SUMIF('V3回目-接種日別'!$A:$A, 'Conv-vaccine'!$E319, 'V3回目-接種日別'!C:C)</f>
        <v>0</v>
      </c>
    </row>
    <row r="320" spans="1:19" ht="17.7">
      <c r="A320" s="49">
        <v>44402</v>
      </c>
      <c r="B320" s="110">
        <f>IF(COUNTIF($A$7:$A320, $A320)&gt;1, 0, IF($E320="","",G320+H320+K320+L320+O320-Q320))</f>
        <v>0</v>
      </c>
      <c r="C320" s="110">
        <f>IF(COUNTIF($A$7:$A320, $A320)&gt;1, 0, IF($E320="", "", I320+J320+M320+N320+P320-R320))</f>
        <v>0</v>
      </c>
      <c r="D320" s="110">
        <f>IF(COUNTIF($A$7:$A320, $A320)&gt;1, 0, S320)</f>
        <v>0</v>
      </c>
      <c r="E320" s="111">
        <v>44402</v>
      </c>
      <c r="F320" s="91" t="str">
        <f>IFERROR(VLOOKUP($E320, V医療従事者等!$A:$J, $F$4, FALSE), TEXT(E320, "aaa"))</f>
        <v>日</v>
      </c>
      <c r="G320" s="91">
        <f>IFERROR(VLOOKUP($E320, V医療従事者等!$A:$J, $G$4, FALSE), 0)</f>
        <v>0</v>
      </c>
      <c r="H320" s="91">
        <f>IFERROR(VLOOKUP($E320, V医療従事者等!$A:$J, $H$4, FALSE), 0)</f>
        <v>0</v>
      </c>
      <c r="I320" s="91">
        <f>IFERROR(VLOOKUP($E320, V医療従事者等!$A:$J, $I$4, FALSE), 0)</f>
        <v>0</v>
      </c>
      <c r="J320" s="91">
        <f>IFERROR(VLOOKUP($E320, V医療従事者等!$A:$J, $J$4, FALSE), 0)</f>
        <v>0</v>
      </c>
      <c r="K320" s="92">
        <f>IFERROR(VLOOKUP($E320, V一般接種!$A:$G, K$4, FALSE), 0)</f>
        <v>272569</v>
      </c>
      <c r="L320" s="92">
        <f>IFERROR(VLOOKUP($E320, V一般接種!$A:$G, L$4, FALSE), 0)</f>
        <v>147173</v>
      </c>
      <c r="M320" s="92">
        <f>IFERROR(VLOOKUP($E320, V一般接種!$A:$G, M$4, FALSE), 0)</f>
        <v>0</v>
      </c>
      <c r="N320" s="93">
        <f>IFERROR(VLOOKUP($E320, V一般接種!$A:$G, N$4, FALSE), 0)</f>
        <v>692164</v>
      </c>
      <c r="O320" s="92">
        <f>SUMIF(V職域接種!$C:$C, 'Conv-vaccine'!$E320, V職域接種!F:F)</f>
        <v>0</v>
      </c>
      <c r="P320" s="92">
        <f>SUMIF(V職域接種!$C:$C, 'Conv-vaccine'!$E320, V職域接種!G:G)</f>
        <v>0</v>
      </c>
      <c r="Q320" s="92">
        <f>_xlfn.MAXIFS(V重複!F:F, V重複!$C:$C, 'Conv-vaccine'!$E320)</f>
        <v>0</v>
      </c>
      <c r="R320" s="92">
        <f>_xlfn.MAXIFS(V重複!G:G, V重複!$C:$C, 'Conv-vaccine'!$E320)</f>
        <v>0</v>
      </c>
      <c r="S320" s="107">
        <f>SUMIF('V3回目-接種日別'!$A:$A, 'Conv-vaccine'!$E320, 'V3回目-接種日別'!C:C)</f>
        <v>0</v>
      </c>
    </row>
    <row r="321" spans="1:19" ht="17.7">
      <c r="A321" s="49">
        <v>44402</v>
      </c>
      <c r="B321" s="110">
        <f>IF(COUNTIF($A$7:$A321, $A321)&gt;1, 0, IF($E321="","",G321+H321+K321+L321+O321-Q321))</f>
        <v>0</v>
      </c>
      <c r="C321" s="110">
        <f>IF(COUNTIF($A$7:$A321, $A321)&gt;1, 0, IF($E321="", "", I321+J321+M321+N321+P321-R321))</f>
        <v>0</v>
      </c>
      <c r="D321" s="110">
        <f>IF(COUNTIF($A$7:$A321, $A321)&gt;1, 0, S321)</f>
        <v>0</v>
      </c>
      <c r="E321" s="111">
        <v>44402</v>
      </c>
      <c r="F321" s="91" t="str">
        <f>IFERROR(VLOOKUP($E321, V医療従事者等!$A:$J, $F$4, FALSE), TEXT(E321, "aaa"))</f>
        <v>日</v>
      </c>
      <c r="G321" s="91">
        <f>IFERROR(VLOOKUP($E321, V医療従事者等!$A:$J, $G$4, FALSE), 0)</f>
        <v>0</v>
      </c>
      <c r="H321" s="91">
        <f>IFERROR(VLOOKUP($E321, V医療従事者等!$A:$J, $H$4, FALSE), 0)</f>
        <v>0</v>
      </c>
      <c r="I321" s="91">
        <f>IFERROR(VLOOKUP($E321, V医療従事者等!$A:$J, $I$4, FALSE), 0)</f>
        <v>0</v>
      </c>
      <c r="J321" s="91">
        <f>IFERROR(VLOOKUP($E321, V医療従事者等!$A:$J, $J$4, FALSE), 0)</f>
        <v>0</v>
      </c>
      <c r="K321" s="92">
        <f>IFERROR(VLOOKUP($E321, V一般接種!$A:$G, K$4, FALSE), 0)</f>
        <v>272569</v>
      </c>
      <c r="L321" s="92">
        <f>IFERROR(VLOOKUP($E321, V一般接種!$A:$G, L$4, FALSE), 0)</f>
        <v>147173</v>
      </c>
      <c r="M321" s="92">
        <f>IFERROR(VLOOKUP($E321, V一般接種!$A:$G, M$4, FALSE), 0)</f>
        <v>0</v>
      </c>
      <c r="N321" s="93">
        <f>IFERROR(VLOOKUP($E321, V一般接種!$A:$G, N$4, FALSE), 0)</f>
        <v>692164</v>
      </c>
      <c r="O321" s="92">
        <f>SUMIF(V職域接種!$C:$C, 'Conv-vaccine'!$E321, V職域接種!F:F)</f>
        <v>0</v>
      </c>
      <c r="P321" s="92">
        <f>SUMIF(V職域接種!$C:$C, 'Conv-vaccine'!$E321, V職域接種!G:G)</f>
        <v>0</v>
      </c>
      <c r="Q321" s="92">
        <f>_xlfn.MAXIFS(V重複!F:F, V重複!$C:$C, 'Conv-vaccine'!$E321)</f>
        <v>0</v>
      </c>
      <c r="R321" s="92">
        <f>_xlfn.MAXIFS(V重複!G:G, V重複!$C:$C, 'Conv-vaccine'!$E321)</f>
        <v>0</v>
      </c>
      <c r="S321" s="107">
        <f>SUMIF('V3回目-接種日別'!$A:$A, 'Conv-vaccine'!$E321, 'V3回目-接種日別'!C:C)</f>
        <v>0</v>
      </c>
    </row>
    <row r="322" spans="1:19" ht="17.7">
      <c r="A322" s="49">
        <v>44403</v>
      </c>
      <c r="B322" s="110">
        <f>IF(COUNTIF($A$7:$A322, $A322)&gt;1, 0, IF($E322="","",G322+H322+K322+L322+O322-Q322))</f>
        <v>584412</v>
      </c>
      <c r="C322" s="110">
        <f>IF(COUNTIF($A$7:$A322, $A322)&gt;1, 0, IF($E322="", "", I322+J322+M322+N322+P322-R322))</f>
        <v>786380</v>
      </c>
      <c r="D322" s="110">
        <f>IF(COUNTIF($A$7:$A322, $A322)&gt;1, 0, S322)</f>
        <v>0</v>
      </c>
      <c r="E322" s="111">
        <v>44403</v>
      </c>
      <c r="F322" s="91" t="str">
        <f>IFERROR(VLOOKUP($E322, V医療従事者等!$A:$J, $F$4, FALSE), TEXT(E322, "aaa"))</f>
        <v>(月)</v>
      </c>
      <c r="G322" s="91">
        <f>IFERROR(VLOOKUP($E322, V医療従事者等!$A:$J, $G$4, FALSE), 0)</f>
        <v>20343</v>
      </c>
      <c r="H322" s="91">
        <f>IFERROR(VLOOKUP($E322, V医療従事者等!$A:$J, $H$4, FALSE), 0)</f>
        <v>5887</v>
      </c>
      <c r="I322" s="91">
        <f>IFERROR(VLOOKUP($E322, V医療従事者等!$A:$J, $I$4, FALSE), 0)</f>
        <v>40920</v>
      </c>
      <c r="J322" s="91">
        <f>IFERROR(VLOOKUP($E322, V医療従事者等!$A:$J, $J$4, FALSE), 0)</f>
        <v>1995</v>
      </c>
      <c r="K322" s="92">
        <f>IFERROR(VLOOKUP($E322, V一般接種!$A:$G, K$4, FALSE), 0)</f>
        <v>370364</v>
      </c>
      <c r="L322" s="92">
        <f>IFERROR(VLOOKUP($E322, V一般接種!$A:$G, L$4, FALSE), 0)</f>
        <v>187818</v>
      </c>
      <c r="M322" s="92">
        <f>IFERROR(VLOOKUP($E322, V一般接種!$A:$G, M$4, FALSE), 0)</f>
        <v>0</v>
      </c>
      <c r="N322" s="93">
        <f>IFERROR(VLOOKUP($E322, V一般接種!$A:$G, N$4, FALSE), 0)</f>
        <v>743465</v>
      </c>
      <c r="O322" s="92">
        <f>SUMIF(V職域接種!$C:$C, 'Conv-vaccine'!$E322, V職域接種!F:F)</f>
        <v>0</v>
      </c>
      <c r="P322" s="92">
        <f>SUMIF(V職域接種!$C:$C, 'Conv-vaccine'!$E322, V職域接種!G:G)</f>
        <v>0</v>
      </c>
      <c r="Q322" s="92">
        <f>_xlfn.MAXIFS(V重複!F:F, V重複!$C:$C, 'Conv-vaccine'!$E322)</f>
        <v>0</v>
      </c>
      <c r="R322" s="92">
        <f>_xlfn.MAXIFS(V重複!G:G, V重複!$C:$C, 'Conv-vaccine'!$E322)</f>
        <v>0</v>
      </c>
      <c r="S322" s="107">
        <f>SUMIF('V3回目-接種日別'!$A:$A, 'Conv-vaccine'!$E322, 'V3回目-接種日別'!C:C)</f>
        <v>0</v>
      </c>
    </row>
    <row r="323" spans="1:19" ht="17.7">
      <c r="A323" s="49">
        <v>44403</v>
      </c>
      <c r="B323" s="110">
        <f>IF(COUNTIF($A$7:$A323, $A323)&gt;1, 0, IF($E323="","",G323+H323+K323+L323+O323-Q323))</f>
        <v>0</v>
      </c>
      <c r="C323" s="110">
        <f>IF(COUNTIF($A$7:$A323, $A323)&gt;1, 0, IF($E323="", "", I323+J323+M323+N323+P323-R323))</f>
        <v>0</v>
      </c>
      <c r="D323" s="110">
        <f>IF(COUNTIF($A$7:$A323, $A323)&gt;1, 0, S323)</f>
        <v>0</v>
      </c>
      <c r="E323" s="111">
        <v>44403</v>
      </c>
      <c r="F323" s="91" t="str">
        <f>IFERROR(VLOOKUP($E323, V医療従事者等!$A:$J, $F$4, FALSE), TEXT(E323, "aaa"))</f>
        <v>(月)</v>
      </c>
      <c r="G323" s="91">
        <f>IFERROR(VLOOKUP($E323, V医療従事者等!$A:$J, $G$4, FALSE), 0)</f>
        <v>20343</v>
      </c>
      <c r="H323" s="91">
        <f>IFERROR(VLOOKUP($E323, V医療従事者等!$A:$J, $H$4, FALSE), 0)</f>
        <v>5887</v>
      </c>
      <c r="I323" s="91">
        <f>IFERROR(VLOOKUP($E323, V医療従事者等!$A:$J, $I$4, FALSE), 0)</f>
        <v>40920</v>
      </c>
      <c r="J323" s="91">
        <f>IFERROR(VLOOKUP($E323, V医療従事者等!$A:$J, $J$4, FALSE), 0)</f>
        <v>1995</v>
      </c>
      <c r="K323" s="92">
        <f>IFERROR(VLOOKUP($E323, V一般接種!$A:$G, K$4, FALSE), 0)</f>
        <v>370364</v>
      </c>
      <c r="L323" s="92">
        <f>IFERROR(VLOOKUP($E323, V一般接種!$A:$G, L$4, FALSE), 0)</f>
        <v>187818</v>
      </c>
      <c r="M323" s="92">
        <f>IFERROR(VLOOKUP($E323, V一般接種!$A:$G, M$4, FALSE), 0)</f>
        <v>0</v>
      </c>
      <c r="N323" s="93">
        <f>IFERROR(VLOOKUP($E323, V一般接種!$A:$G, N$4, FALSE), 0)</f>
        <v>743465</v>
      </c>
      <c r="O323" s="92">
        <f>SUMIF(V職域接種!$C:$C, 'Conv-vaccine'!$E323, V職域接種!F:F)</f>
        <v>0</v>
      </c>
      <c r="P323" s="92">
        <f>SUMIF(V職域接種!$C:$C, 'Conv-vaccine'!$E323, V職域接種!G:G)</f>
        <v>0</v>
      </c>
      <c r="Q323" s="92">
        <f>_xlfn.MAXIFS(V重複!F:F, V重複!$C:$C, 'Conv-vaccine'!$E323)</f>
        <v>0</v>
      </c>
      <c r="R323" s="92">
        <f>_xlfn.MAXIFS(V重複!G:G, V重複!$C:$C, 'Conv-vaccine'!$E323)</f>
        <v>0</v>
      </c>
      <c r="S323" s="107">
        <f>SUMIF('V3回目-接種日別'!$A:$A, 'Conv-vaccine'!$E323, 'V3回目-接種日別'!C:C)</f>
        <v>0</v>
      </c>
    </row>
    <row r="324" spans="1:19" ht="17.7">
      <c r="A324" s="49">
        <v>44403</v>
      </c>
      <c r="B324" s="110">
        <f>IF(COUNTIF($A$7:$A324, $A324)&gt;1, 0, IF($E324="","",G324+H324+K324+L324+O324-Q324))</f>
        <v>0</v>
      </c>
      <c r="C324" s="110">
        <f>IF(COUNTIF($A$7:$A324, $A324)&gt;1, 0, IF($E324="", "", I324+J324+M324+N324+P324-R324))</f>
        <v>0</v>
      </c>
      <c r="D324" s="110">
        <f>IF(COUNTIF($A$7:$A324, $A324)&gt;1, 0, S324)</f>
        <v>0</v>
      </c>
      <c r="E324" s="111">
        <v>44403</v>
      </c>
      <c r="F324" s="91" t="str">
        <f>IFERROR(VLOOKUP($E324, V医療従事者等!$A:$J, $F$4, FALSE), TEXT(E324, "aaa"))</f>
        <v>(月)</v>
      </c>
      <c r="G324" s="91">
        <f>IFERROR(VLOOKUP($E324, V医療従事者等!$A:$J, $G$4, FALSE), 0)</f>
        <v>20343</v>
      </c>
      <c r="H324" s="91">
        <f>IFERROR(VLOOKUP($E324, V医療従事者等!$A:$J, $H$4, FALSE), 0)</f>
        <v>5887</v>
      </c>
      <c r="I324" s="91">
        <f>IFERROR(VLOOKUP($E324, V医療従事者等!$A:$J, $I$4, FALSE), 0)</f>
        <v>40920</v>
      </c>
      <c r="J324" s="91">
        <f>IFERROR(VLOOKUP($E324, V医療従事者等!$A:$J, $J$4, FALSE), 0)</f>
        <v>1995</v>
      </c>
      <c r="K324" s="92">
        <f>IFERROR(VLOOKUP($E324, V一般接種!$A:$G, K$4, FALSE), 0)</f>
        <v>370364</v>
      </c>
      <c r="L324" s="92">
        <f>IFERROR(VLOOKUP($E324, V一般接種!$A:$G, L$4, FALSE), 0)</f>
        <v>187818</v>
      </c>
      <c r="M324" s="92">
        <f>IFERROR(VLOOKUP($E324, V一般接種!$A:$G, M$4, FALSE), 0)</f>
        <v>0</v>
      </c>
      <c r="N324" s="93">
        <f>IFERROR(VLOOKUP($E324, V一般接種!$A:$G, N$4, FALSE), 0)</f>
        <v>743465</v>
      </c>
      <c r="O324" s="92">
        <f>SUMIF(V職域接種!$C:$C, 'Conv-vaccine'!$E324, V職域接種!F:F)</f>
        <v>0</v>
      </c>
      <c r="P324" s="92">
        <f>SUMIF(V職域接種!$C:$C, 'Conv-vaccine'!$E324, V職域接種!G:G)</f>
        <v>0</v>
      </c>
      <c r="Q324" s="92">
        <f>_xlfn.MAXIFS(V重複!F:F, V重複!$C:$C, 'Conv-vaccine'!$E324)</f>
        <v>0</v>
      </c>
      <c r="R324" s="92">
        <f>_xlfn.MAXIFS(V重複!G:G, V重複!$C:$C, 'Conv-vaccine'!$E324)</f>
        <v>0</v>
      </c>
      <c r="S324" s="107">
        <f>SUMIF('V3回目-接種日別'!$A:$A, 'Conv-vaccine'!$E324, 'V3回目-接種日別'!C:C)</f>
        <v>0</v>
      </c>
    </row>
    <row r="325" spans="1:19" ht="17.7">
      <c r="A325" s="49">
        <v>44404</v>
      </c>
      <c r="B325" s="110">
        <f>IF(COUNTIF($A$7:$A325, $A325)&gt;1, 0, IF($E325="","",G325+H325+K325+L325+O325-Q325))</f>
        <v>624277</v>
      </c>
      <c r="C325" s="110">
        <f>IF(COUNTIF($A$7:$A325, $A325)&gt;1, 0, IF($E325="", "", I325+J325+M325+N325+P325-R325))</f>
        <v>786832</v>
      </c>
      <c r="D325" s="110">
        <f>IF(COUNTIF($A$7:$A325, $A325)&gt;1, 0, S325)</f>
        <v>0</v>
      </c>
      <c r="E325" s="111">
        <v>44404</v>
      </c>
      <c r="F325" s="91" t="str">
        <f>IFERROR(VLOOKUP($E325, V医療従事者等!$A:$J, $F$4, FALSE), TEXT(E325, "aaa"))</f>
        <v>(火)</v>
      </c>
      <c r="G325" s="91">
        <f>IFERROR(VLOOKUP($E325, V医療従事者等!$A:$J, $G$4, FALSE), 0)</f>
        <v>7285</v>
      </c>
      <c r="H325" s="91">
        <f>IFERROR(VLOOKUP($E325, V医療従事者等!$A:$J, $H$4, FALSE), 0)</f>
        <v>9238</v>
      </c>
      <c r="I325" s="91">
        <f>IFERROR(VLOOKUP($E325, V医療従事者等!$A:$J, $I$4, FALSE), 0)</f>
        <v>19283</v>
      </c>
      <c r="J325" s="91">
        <f>IFERROR(VLOOKUP($E325, V医療従事者等!$A:$J, $J$4, FALSE), 0)</f>
        <v>6915</v>
      </c>
      <c r="K325" s="92">
        <f>IFERROR(VLOOKUP($E325, V一般接種!$A:$G, K$4, FALSE), 0)</f>
        <v>439401</v>
      </c>
      <c r="L325" s="92">
        <f>IFERROR(VLOOKUP($E325, V一般接種!$A:$G, L$4, FALSE), 0)</f>
        <v>168353</v>
      </c>
      <c r="M325" s="92">
        <f>IFERROR(VLOOKUP($E325, V一般接種!$A:$G, M$4, FALSE), 0)</f>
        <v>0</v>
      </c>
      <c r="N325" s="93">
        <f>IFERROR(VLOOKUP($E325, V一般接種!$A:$G, N$4, FALSE), 0)</f>
        <v>760634</v>
      </c>
      <c r="O325" s="92">
        <f>SUMIF(V職域接種!$C:$C, 'Conv-vaccine'!$E325, V職域接種!F:F)</f>
        <v>0</v>
      </c>
      <c r="P325" s="92">
        <f>SUMIF(V職域接種!$C:$C, 'Conv-vaccine'!$E325, V職域接種!G:G)</f>
        <v>0</v>
      </c>
      <c r="Q325" s="92">
        <f>_xlfn.MAXIFS(V重複!F:F, V重複!$C:$C, 'Conv-vaccine'!$E325)</f>
        <v>0</v>
      </c>
      <c r="R325" s="92">
        <f>_xlfn.MAXIFS(V重複!G:G, V重複!$C:$C, 'Conv-vaccine'!$E325)</f>
        <v>0</v>
      </c>
      <c r="S325" s="107">
        <f>SUMIF('V3回目-接種日別'!$A:$A, 'Conv-vaccine'!$E325, 'V3回目-接種日別'!C:C)</f>
        <v>0</v>
      </c>
    </row>
    <row r="326" spans="1:19" ht="17.7">
      <c r="A326" s="49">
        <v>44404</v>
      </c>
      <c r="B326" s="110">
        <f>IF(COUNTIF($A$7:$A326, $A326)&gt;1, 0, IF($E326="","",G326+H326+K326+L326+O326-Q326))</f>
        <v>0</v>
      </c>
      <c r="C326" s="110">
        <f>IF(COUNTIF($A$7:$A326, $A326)&gt;1, 0, IF($E326="", "", I326+J326+M326+N326+P326-R326))</f>
        <v>0</v>
      </c>
      <c r="D326" s="110">
        <f>IF(COUNTIF($A$7:$A326, $A326)&gt;1, 0, S326)</f>
        <v>0</v>
      </c>
      <c r="E326" s="111">
        <v>44404</v>
      </c>
      <c r="F326" s="91" t="str">
        <f>IFERROR(VLOOKUP($E326, V医療従事者等!$A:$J, $F$4, FALSE), TEXT(E326, "aaa"))</f>
        <v>(火)</v>
      </c>
      <c r="G326" s="91">
        <f>IFERROR(VLOOKUP($E326, V医療従事者等!$A:$J, $G$4, FALSE), 0)</f>
        <v>7285</v>
      </c>
      <c r="H326" s="91">
        <f>IFERROR(VLOOKUP($E326, V医療従事者等!$A:$J, $H$4, FALSE), 0)</f>
        <v>9238</v>
      </c>
      <c r="I326" s="91">
        <f>IFERROR(VLOOKUP($E326, V医療従事者等!$A:$J, $I$4, FALSE), 0)</f>
        <v>19283</v>
      </c>
      <c r="J326" s="91">
        <f>IFERROR(VLOOKUP($E326, V医療従事者等!$A:$J, $J$4, FALSE), 0)</f>
        <v>6915</v>
      </c>
      <c r="K326" s="92">
        <f>IFERROR(VLOOKUP($E326, V一般接種!$A:$G, K$4, FALSE), 0)</f>
        <v>439401</v>
      </c>
      <c r="L326" s="92">
        <f>IFERROR(VLOOKUP($E326, V一般接種!$A:$G, L$4, FALSE), 0)</f>
        <v>168353</v>
      </c>
      <c r="M326" s="92">
        <f>IFERROR(VLOOKUP($E326, V一般接種!$A:$G, M$4, FALSE), 0)</f>
        <v>0</v>
      </c>
      <c r="N326" s="93">
        <f>IFERROR(VLOOKUP($E326, V一般接種!$A:$G, N$4, FALSE), 0)</f>
        <v>760634</v>
      </c>
      <c r="O326" s="92">
        <f>SUMIF(V職域接種!$C:$C, 'Conv-vaccine'!$E326, V職域接種!F:F)</f>
        <v>0</v>
      </c>
      <c r="P326" s="92">
        <f>SUMIF(V職域接種!$C:$C, 'Conv-vaccine'!$E326, V職域接種!G:G)</f>
        <v>0</v>
      </c>
      <c r="Q326" s="92">
        <f>_xlfn.MAXIFS(V重複!F:F, V重複!$C:$C, 'Conv-vaccine'!$E326)</f>
        <v>0</v>
      </c>
      <c r="R326" s="92">
        <f>_xlfn.MAXIFS(V重複!G:G, V重複!$C:$C, 'Conv-vaccine'!$E326)</f>
        <v>0</v>
      </c>
      <c r="S326" s="107">
        <f>SUMIF('V3回目-接種日別'!$A:$A, 'Conv-vaccine'!$E326, 'V3回目-接種日別'!C:C)</f>
        <v>0</v>
      </c>
    </row>
    <row r="327" spans="1:19" ht="17.7">
      <c r="A327" s="49">
        <v>44404</v>
      </c>
      <c r="B327" s="110">
        <f>IF(COUNTIF($A$7:$A327, $A327)&gt;1, 0, IF($E327="","",G327+H327+K327+L327+O327-Q327))</f>
        <v>0</v>
      </c>
      <c r="C327" s="110">
        <f>IF(COUNTIF($A$7:$A327, $A327)&gt;1, 0, IF($E327="", "", I327+J327+M327+N327+P327-R327))</f>
        <v>0</v>
      </c>
      <c r="D327" s="110">
        <f>IF(COUNTIF($A$7:$A327, $A327)&gt;1, 0, S327)</f>
        <v>0</v>
      </c>
      <c r="E327" s="111">
        <v>44404</v>
      </c>
      <c r="F327" s="91" t="str">
        <f>IFERROR(VLOOKUP($E327, V医療従事者等!$A:$J, $F$4, FALSE), TEXT(E327, "aaa"))</f>
        <v>(火)</v>
      </c>
      <c r="G327" s="91">
        <f>IFERROR(VLOOKUP($E327, V医療従事者等!$A:$J, $G$4, FALSE), 0)</f>
        <v>7285</v>
      </c>
      <c r="H327" s="91">
        <f>IFERROR(VLOOKUP($E327, V医療従事者等!$A:$J, $H$4, FALSE), 0)</f>
        <v>9238</v>
      </c>
      <c r="I327" s="91">
        <f>IFERROR(VLOOKUP($E327, V医療従事者等!$A:$J, $I$4, FALSE), 0)</f>
        <v>19283</v>
      </c>
      <c r="J327" s="91">
        <f>IFERROR(VLOOKUP($E327, V医療従事者等!$A:$J, $J$4, FALSE), 0)</f>
        <v>6915</v>
      </c>
      <c r="K327" s="92">
        <f>IFERROR(VLOOKUP($E327, V一般接種!$A:$G, K$4, FALSE), 0)</f>
        <v>439401</v>
      </c>
      <c r="L327" s="92">
        <f>IFERROR(VLOOKUP($E327, V一般接種!$A:$G, L$4, FALSE), 0)</f>
        <v>168353</v>
      </c>
      <c r="M327" s="92">
        <f>IFERROR(VLOOKUP($E327, V一般接種!$A:$G, M$4, FALSE), 0)</f>
        <v>0</v>
      </c>
      <c r="N327" s="93">
        <f>IFERROR(VLOOKUP($E327, V一般接種!$A:$G, N$4, FALSE), 0)</f>
        <v>760634</v>
      </c>
      <c r="O327" s="92">
        <f>SUMIF(V職域接種!$C:$C, 'Conv-vaccine'!$E327, V職域接種!F:F)</f>
        <v>0</v>
      </c>
      <c r="P327" s="92">
        <f>SUMIF(V職域接種!$C:$C, 'Conv-vaccine'!$E327, V職域接種!G:G)</f>
        <v>0</v>
      </c>
      <c r="Q327" s="92">
        <f>_xlfn.MAXIFS(V重複!F:F, V重複!$C:$C, 'Conv-vaccine'!$E327)</f>
        <v>0</v>
      </c>
      <c r="R327" s="92">
        <f>_xlfn.MAXIFS(V重複!G:G, V重複!$C:$C, 'Conv-vaccine'!$E327)</f>
        <v>0</v>
      </c>
      <c r="S327" s="107">
        <f>SUMIF('V3回目-接種日別'!$A:$A, 'Conv-vaccine'!$E327, 'V3回目-接種日別'!C:C)</f>
        <v>0</v>
      </c>
    </row>
    <row r="328" spans="1:19" ht="17.7">
      <c r="A328" s="49">
        <v>44405</v>
      </c>
      <c r="B328" s="110">
        <f>IF(COUNTIF($A$7:$A328, $A328)&gt;1, 0, IF($E328="","",G328+H328+K328+L328+O328-Q328))</f>
        <v>612788</v>
      </c>
      <c r="C328" s="110">
        <f>IF(COUNTIF($A$7:$A328, $A328)&gt;1, 0, IF($E328="", "", I328+J328+M328+N328+P328-R328))</f>
        <v>792834</v>
      </c>
      <c r="D328" s="110">
        <f>IF(COUNTIF($A$7:$A328, $A328)&gt;1, 0, S328)</f>
        <v>0</v>
      </c>
      <c r="E328" s="111">
        <v>44405</v>
      </c>
      <c r="F328" s="91" t="str">
        <f>IFERROR(VLOOKUP($E328, V医療従事者等!$A:$J, $F$4, FALSE), TEXT(E328, "aaa"))</f>
        <v>(水)</v>
      </c>
      <c r="G328" s="91">
        <f>IFERROR(VLOOKUP($E328, V医療従事者等!$A:$J, $G$4, FALSE), 0)</f>
        <v>11517</v>
      </c>
      <c r="H328" s="91">
        <f>IFERROR(VLOOKUP($E328, V医療従事者等!$A:$J, $H$4, FALSE), 0)</f>
        <v>283</v>
      </c>
      <c r="I328" s="91">
        <f>IFERROR(VLOOKUP($E328, V医療従事者等!$A:$J, $I$4, FALSE), 0)</f>
        <v>18441</v>
      </c>
      <c r="J328" s="91">
        <f>IFERROR(VLOOKUP($E328, V医療従事者等!$A:$J, $J$4, FALSE), 0)</f>
        <v>6</v>
      </c>
      <c r="K328" s="92">
        <f>IFERROR(VLOOKUP($E328, V一般接種!$A:$G, K$4, FALSE), 0)</f>
        <v>433835</v>
      </c>
      <c r="L328" s="92">
        <f>IFERROR(VLOOKUP($E328, V一般接種!$A:$G, L$4, FALSE), 0)</f>
        <v>167153</v>
      </c>
      <c r="M328" s="92">
        <f>IFERROR(VLOOKUP($E328, V一般接種!$A:$G, M$4, FALSE), 0)</f>
        <v>0</v>
      </c>
      <c r="N328" s="93">
        <f>IFERROR(VLOOKUP($E328, V一般接種!$A:$G, N$4, FALSE), 0)</f>
        <v>774387</v>
      </c>
      <c r="O328" s="92">
        <f>SUMIF(V職域接種!$C:$C, 'Conv-vaccine'!$E328, V職域接種!F:F)</f>
        <v>0</v>
      </c>
      <c r="P328" s="92">
        <f>SUMIF(V職域接種!$C:$C, 'Conv-vaccine'!$E328, V職域接種!G:G)</f>
        <v>0</v>
      </c>
      <c r="Q328" s="92">
        <f>_xlfn.MAXIFS(V重複!F:F, V重複!$C:$C, 'Conv-vaccine'!$E328)</f>
        <v>0</v>
      </c>
      <c r="R328" s="92">
        <f>_xlfn.MAXIFS(V重複!G:G, V重複!$C:$C, 'Conv-vaccine'!$E328)</f>
        <v>0</v>
      </c>
      <c r="S328" s="107">
        <f>SUMIF('V3回目-接種日別'!$A:$A, 'Conv-vaccine'!$E328, 'V3回目-接種日別'!C:C)</f>
        <v>0</v>
      </c>
    </row>
    <row r="329" spans="1:19" ht="17.7">
      <c r="A329" s="49">
        <v>44405</v>
      </c>
      <c r="B329" s="110">
        <f>IF(COUNTIF($A$7:$A329, $A329)&gt;1, 0, IF($E329="","",G329+H329+K329+L329+O329-Q329))</f>
        <v>0</v>
      </c>
      <c r="C329" s="110">
        <f>IF(COUNTIF($A$7:$A329, $A329)&gt;1, 0, IF($E329="", "", I329+J329+M329+N329+P329-R329))</f>
        <v>0</v>
      </c>
      <c r="D329" s="110">
        <f>IF(COUNTIF($A$7:$A329, $A329)&gt;1, 0, S329)</f>
        <v>0</v>
      </c>
      <c r="E329" s="111">
        <v>44405</v>
      </c>
      <c r="F329" s="91" t="str">
        <f>IFERROR(VLOOKUP($E329, V医療従事者等!$A:$J, $F$4, FALSE), TEXT(E329, "aaa"))</f>
        <v>(水)</v>
      </c>
      <c r="G329" s="91">
        <f>IFERROR(VLOOKUP($E329, V医療従事者等!$A:$J, $G$4, FALSE), 0)</f>
        <v>11517</v>
      </c>
      <c r="H329" s="91">
        <f>IFERROR(VLOOKUP($E329, V医療従事者等!$A:$J, $H$4, FALSE), 0)</f>
        <v>283</v>
      </c>
      <c r="I329" s="91">
        <f>IFERROR(VLOOKUP($E329, V医療従事者等!$A:$J, $I$4, FALSE), 0)</f>
        <v>18441</v>
      </c>
      <c r="J329" s="91">
        <f>IFERROR(VLOOKUP($E329, V医療従事者等!$A:$J, $J$4, FALSE), 0)</f>
        <v>6</v>
      </c>
      <c r="K329" s="92">
        <f>IFERROR(VLOOKUP($E329, V一般接種!$A:$G, K$4, FALSE), 0)</f>
        <v>433835</v>
      </c>
      <c r="L329" s="92">
        <f>IFERROR(VLOOKUP($E329, V一般接種!$A:$G, L$4, FALSE), 0)</f>
        <v>167153</v>
      </c>
      <c r="M329" s="92">
        <f>IFERROR(VLOOKUP($E329, V一般接種!$A:$G, M$4, FALSE), 0)</f>
        <v>0</v>
      </c>
      <c r="N329" s="93">
        <f>IFERROR(VLOOKUP($E329, V一般接種!$A:$G, N$4, FALSE), 0)</f>
        <v>774387</v>
      </c>
      <c r="O329" s="92">
        <f>SUMIF(V職域接種!$C:$C, 'Conv-vaccine'!$E329, V職域接種!F:F)</f>
        <v>0</v>
      </c>
      <c r="P329" s="92">
        <f>SUMIF(V職域接種!$C:$C, 'Conv-vaccine'!$E329, V職域接種!G:G)</f>
        <v>0</v>
      </c>
      <c r="Q329" s="92">
        <f>_xlfn.MAXIFS(V重複!F:F, V重複!$C:$C, 'Conv-vaccine'!$E329)</f>
        <v>0</v>
      </c>
      <c r="R329" s="92">
        <f>_xlfn.MAXIFS(V重複!G:G, V重複!$C:$C, 'Conv-vaccine'!$E329)</f>
        <v>0</v>
      </c>
      <c r="S329" s="107">
        <f>SUMIF('V3回目-接種日別'!$A:$A, 'Conv-vaccine'!$E329, 'V3回目-接種日別'!C:C)</f>
        <v>0</v>
      </c>
    </row>
    <row r="330" spans="1:19" ht="17.7">
      <c r="A330" s="49">
        <v>44405</v>
      </c>
      <c r="B330" s="110">
        <f>IF(COUNTIF($A$7:$A330, $A330)&gt;1, 0, IF($E330="","",G330+H330+K330+L330+O330-Q330))</f>
        <v>0</v>
      </c>
      <c r="C330" s="110">
        <f>IF(COUNTIF($A$7:$A330, $A330)&gt;1, 0, IF($E330="", "", I330+J330+M330+N330+P330-R330))</f>
        <v>0</v>
      </c>
      <c r="D330" s="110">
        <f>IF(COUNTIF($A$7:$A330, $A330)&gt;1, 0, S330)</f>
        <v>0</v>
      </c>
      <c r="E330" s="111">
        <v>44405</v>
      </c>
      <c r="F330" s="91" t="str">
        <f>IFERROR(VLOOKUP($E330, V医療従事者等!$A:$J, $F$4, FALSE), TEXT(E330, "aaa"))</f>
        <v>(水)</v>
      </c>
      <c r="G330" s="91">
        <f>IFERROR(VLOOKUP($E330, V医療従事者等!$A:$J, $G$4, FALSE), 0)</f>
        <v>11517</v>
      </c>
      <c r="H330" s="91">
        <f>IFERROR(VLOOKUP($E330, V医療従事者等!$A:$J, $H$4, FALSE), 0)</f>
        <v>283</v>
      </c>
      <c r="I330" s="91">
        <f>IFERROR(VLOOKUP($E330, V医療従事者等!$A:$J, $I$4, FALSE), 0)</f>
        <v>18441</v>
      </c>
      <c r="J330" s="91">
        <f>IFERROR(VLOOKUP($E330, V医療従事者等!$A:$J, $J$4, FALSE), 0)</f>
        <v>6</v>
      </c>
      <c r="K330" s="92">
        <f>IFERROR(VLOOKUP($E330, V一般接種!$A:$G, K$4, FALSE), 0)</f>
        <v>433835</v>
      </c>
      <c r="L330" s="92">
        <f>IFERROR(VLOOKUP($E330, V一般接種!$A:$G, L$4, FALSE), 0)</f>
        <v>167153</v>
      </c>
      <c r="M330" s="92">
        <f>IFERROR(VLOOKUP($E330, V一般接種!$A:$G, M$4, FALSE), 0)</f>
        <v>0</v>
      </c>
      <c r="N330" s="93">
        <f>IFERROR(VLOOKUP($E330, V一般接種!$A:$G, N$4, FALSE), 0)</f>
        <v>774387</v>
      </c>
      <c r="O330" s="92">
        <f>SUMIF(V職域接種!$C:$C, 'Conv-vaccine'!$E330, V職域接種!F:F)</f>
        <v>0</v>
      </c>
      <c r="P330" s="92">
        <f>SUMIF(V職域接種!$C:$C, 'Conv-vaccine'!$E330, V職域接種!G:G)</f>
        <v>0</v>
      </c>
      <c r="Q330" s="92">
        <f>_xlfn.MAXIFS(V重複!F:F, V重複!$C:$C, 'Conv-vaccine'!$E330)</f>
        <v>0</v>
      </c>
      <c r="R330" s="92">
        <f>_xlfn.MAXIFS(V重複!G:G, V重複!$C:$C, 'Conv-vaccine'!$E330)</f>
        <v>0</v>
      </c>
      <c r="S330" s="107">
        <f>SUMIF('V3回目-接種日別'!$A:$A, 'Conv-vaccine'!$E330, 'V3回目-接種日別'!C:C)</f>
        <v>0</v>
      </c>
    </row>
    <row r="331" spans="1:19" ht="17.7">
      <c r="A331" s="49">
        <v>44406</v>
      </c>
      <c r="B331" s="110">
        <f>IF(COUNTIF($A$7:$A331, $A331)&gt;1, 0, IF($E331="","",G331+H331+K331+L331+O331-Q331))</f>
        <v>614651</v>
      </c>
      <c r="C331" s="110">
        <f>IF(COUNTIF($A$7:$A331, $A331)&gt;1, 0, IF($E331="", "", I331+J331+M331+N331+P331-R331))</f>
        <v>779019</v>
      </c>
      <c r="D331" s="110">
        <f>IF(COUNTIF($A$7:$A331, $A331)&gt;1, 0, S331)</f>
        <v>0</v>
      </c>
      <c r="E331" s="111">
        <v>44406</v>
      </c>
      <c r="F331" s="91" t="str">
        <f>IFERROR(VLOOKUP($E331, V医療従事者等!$A:$J, $F$4, FALSE), TEXT(E331, "aaa"))</f>
        <v>(木)</v>
      </c>
      <c r="G331" s="91">
        <f>IFERROR(VLOOKUP($E331, V医療従事者等!$A:$J, $G$4, FALSE), 0)</f>
        <v>9074</v>
      </c>
      <c r="H331" s="91">
        <f>IFERROR(VLOOKUP($E331, V医療従事者等!$A:$J, $H$4, FALSE), 0)</f>
        <v>23</v>
      </c>
      <c r="I331" s="91">
        <f>IFERROR(VLOOKUP($E331, V医療従事者等!$A:$J, $I$4, FALSE), 0)</f>
        <v>21242</v>
      </c>
      <c r="J331" s="91">
        <f>IFERROR(VLOOKUP($E331, V医療従事者等!$A:$J, $J$4, FALSE), 0)</f>
        <v>33</v>
      </c>
      <c r="K331" s="92">
        <f>IFERROR(VLOOKUP($E331, V一般接種!$A:$G, K$4, FALSE), 0)</f>
        <v>432878</v>
      </c>
      <c r="L331" s="92">
        <f>IFERROR(VLOOKUP($E331, V一般接種!$A:$G, L$4, FALSE), 0)</f>
        <v>172676</v>
      </c>
      <c r="M331" s="92">
        <f>IFERROR(VLOOKUP($E331, V一般接種!$A:$G, M$4, FALSE), 0)</f>
        <v>0</v>
      </c>
      <c r="N331" s="93">
        <f>IFERROR(VLOOKUP($E331, V一般接種!$A:$G, N$4, FALSE), 0)</f>
        <v>757744</v>
      </c>
      <c r="O331" s="92">
        <f>SUMIF(V職域接種!$C:$C, 'Conv-vaccine'!$E331, V職域接種!F:F)</f>
        <v>0</v>
      </c>
      <c r="P331" s="92">
        <f>SUMIF(V職域接種!$C:$C, 'Conv-vaccine'!$E331, V職域接種!G:G)</f>
        <v>0</v>
      </c>
      <c r="Q331" s="92">
        <f>_xlfn.MAXIFS(V重複!F:F, V重複!$C:$C, 'Conv-vaccine'!$E331)</f>
        <v>0</v>
      </c>
      <c r="R331" s="92">
        <f>_xlfn.MAXIFS(V重複!G:G, V重複!$C:$C, 'Conv-vaccine'!$E331)</f>
        <v>0</v>
      </c>
      <c r="S331" s="107">
        <f>SUMIF('V3回目-接種日別'!$A:$A, 'Conv-vaccine'!$E331, 'V3回目-接種日別'!C:C)</f>
        <v>0</v>
      </c>
    </row>
    <row r="332" spans="1:19" ht="17.7">
      <c r="A332" s="49">
        <v>44406</v>
      </c>
      <c r="B332" s="110">
        <f>IF(COUNTIF($A$7:$A332, $A332)&gt;1, 0, IF($E332="","",G332+H332+K332+L332+O332-Q332))</f>
        <v>0</v>
      </c>
      <c r="C332" s="110">
        <f>IF(COUNTIF($A$7:$A332, $A332)&gt;1, 0, IF($E332="", "", I332+J332+M332+N332+P332-R332))</f>
        <v>0</v>
      </c>
      <c r="D332" s="110">
        <f>IF(COUNTIF($A$7:$A332, $A332)&gt;1, 0, S332)</f>
        <v>0</v>
      </c>
      <c r="E332" s="111">
        <v>44406</v>
      </c>
      <c r="F332" s="91" t="str">
        <f>IFERROR(VLOOKUP($E332, V医療従事者等!$A:$J, $F$4, FALSE), TEXT(E332, "aaa"))</f>
        <v>(木)</v>
      </c>
      <c r="G332" s="91">
        <f>IFERROR(VLOOKUP($E332, V医療従事者等!$A:$J, $G$4, FALSE), 0)</f>
        <v>9074</v>
      </c>
      <c r="H332" s="91">
        <f>IFERROR(VLOOKUP($E332, V医療従事者等!$A:$J, $H$4, FALSE), 0)</f>
        <v>23</v>
      </c>
      <c r="I332" s="91">
        <f>IFERROR(VLOOKUP($E332, V医療従事者等!$A:$J, $I$4, FALSE), 0)</f>
        <v>21242</v>
      </c>
      <c r="J332" s="91">
        <f>IFERROR(VLOOKUP($E332, V医療従事者等!$A:$J, $J$4, FALSE), 0)</f>
        <v>33</v>
      </c>
      <c r="K332" s="92">
        <f>IFERROR(VLOOKUP($E332, V一般接種!$A:$G, K$4, FALSE), 0)</f>
        <v>432878</v>
      </c>
      <c r="L332" s="92">
        <f>IFERROR(VLOOKUP($E332, V一般接種!$A:$G, L$4, FALSE), 0)</f>
        <v>172676</v>
      </c>
      <c r="M332" s="92">
        <f>IFERROR(VLOOKUP($E332, V一般接種!$A:$G, M$4, FALSE), 0)</f>
        <v>0</v>
      </c>
      <c r="N332" s="93">
        <f>IFERROR(VLOOKUP($E332, V一般接種!$A:$G, N$4, FALSE), 0)</f>
        <v>757744</v>
      </c>
      <c r="O332" s="92">
        <f>SUMIF(V職域接種!$C:$C, 'Conv-vaccine'!$E332, V職域接種!F:F)</f>
        <v>0</v>
      </c>
      <c r="P332" s="92">
        <f>SUMIF(V職域接種!$C:$C, 'Conv-vaccine'!$E332, V職域接種!G:G)</f>
        <v>0</v>
      </c>
      <c r="Q332" s="92">
        <f>_xlfn.MAXIFS(V重複!F:F, V重複!$C:$C, 'Conv-vaccine'!$E332)</f>
        <v>0</v>
      </c>
      <c r="R332" s="92">
        <f>_xlfn.MAXIFS(V重複!G:G, V重複!$C:$C, 'Conv-vaccine'!$E332)</f>
        <v>0</v>
      </c>
      <c r="S332" s="107">
        <f>SUMIF('V3回目-接種日別'!$A:$A, 'Conv-vaccine'!$E332, 'V3回目-接種日別'!C:C)</f>
        <v>0</v>
      </c>
    </row>
    <row r="333" spans="1:19" ht="17.7">
      <c r="A333" s="49">
        <v>44406</v>
      </c>
      <c r="B333" s="110">
        <f>IF(COUNTIF($A$7:$A333, $A333)&gt;1, 0, IF($E333="","",G333+H333+K333+L333+O333-Q333))</f>
        <v>0</v>
      </c>
      <c r="C333" s="110">
        <f>IF(COUNTIF($A$7:$A333, $A333)&gt;1, 0, IF($E333="", "", I333+J333+M333+N333+P333-R333))</f>
        <v>0</v>
      </c>
      <c r="D333" s="110">
        <f>IF(COUNTIF($A$7:$A333, $A333)&gt;1, 0, S333)</f>
        <v>0</v>
      </c>
      <c r="E333" s="111">
        <v>44406</v>
      </c>
      <c r="F333" s="91" t="str">
        <f>IFERROR(VLOOKUP($E333, V医療従事者等!$A:$J, $F$4, FALSE), TEXT(E333, "aaa"))</f>
        <v>(木)</v>
      </c>
      <c r="G333" s="91">
        <f>IFERROR(VLOOKUP($E333, V医療従事者等!$A:$J, $G$4, FALSE), 0)</f>
        <v>9074</v>
      </c>
      <c r="H333" s="91">
        <f>IFERROR(VLOOKUP($E333, V医療従事者等!$A:$J, $H$4, FALSE), 0)</f>
        <v>23</v>
      </c>
      <c r="I333" s="91">
        <f>IFERROR(VLOOKUP($E333, V医療従事者等!$A:$J, $I$4, FALSE), 0)</f>
        <v>21242</v>
      </c>
      <c r="J333" s="91">
        <f>IFERROR(VLOOKUP($E333, V医療従事者等!$A:$J, $J$4, FALSE), 0)</f>
        <v>33</v>
      </c>
      <c r="K333" s="92">
        <f>IFERROR(VLOOKUP($E333, V一般接種!$A:$G, K$4, FALSE), 0)</f>
        <v>432878</v>
      </c>
      <c r="L333" s="92">
        <f>IFERROR(VLOOKUP($E333, V一般接種!$A:$G, L$4, FALSE), 0)</f>
        <v>172676</v>
      </c>
      <c r="M333" s="92">
        <f>IFERROR(VLOOKUP($E333, V一般接種!$A:$G, M$4, FALSE), 0)</f>
        <v>0</v>
      </c>
      <c r="N333" s="93">
        <f>IFERROR(VLOOKUP($E333, V一般接種!$A:$G, N$4, FALSE), 0)</f>
        <v>757744</v>
      </c>
      <c r="O333" s="92">
        <f>SUMIF(V職域接種!$C:$C, 'Conv-vaccine'!$E333, V職域接種!F:F)</f>
        <v>0</v>
      </c>
      <c r="P333" s="92">
        <f>SUMIF(V職域接種!$C:$C, 'Conv-vaccine'!$E333, V職域接種!G:G)</f>
        <v>0</v>
      </c>
      <c r="Q333" s="92">
        <f>_xlfn.MAXIFS(V重複!F:F, V重複!$C:$C, 'Conv-vaccine'!$E333)</f>
        <v>0</v>
      </c>
      <c r="R333" s="92">
        <f>_xlfn.MAXIFS(V重複!G:G, V重複!$C:$C, 'Conv-vaccine'!$E333)</f>
        <v>0</v>
      </c>
      <c r="S333" s="107">
        <f>SUMIF('V3回目-接種日別'!$A:$A, 'Conv-vaccine'!$E333, 'V3回目-接種日別'!C:C)</f>
        <v>0</v>
      </c>
    </row>
    <row r="334" spans="1:19" ht="17.7">
      <c r="A334" s="49">
        <v>44407</v>
      </c>
      <c r="B334" s="110">
        <f>IF(COUNTIF($A$7:$A334, $A334)&gt;1, 0, IF($E334="","",G334+H334+K334+L334+O334-Q334))</f>
        <v>645847</v>
      </c>
      <c r="C334" s="110">
        <f>IF(COUNTIF($A$7:$A334, $A334)&gt;1, 0, IF($E334="", "", I334+J334+M334+N334+P334-R334))</f>
        <v>786159</v>
      </c>
      <c r="D334" s="110">
        <f>IF(COUNTIF($A$7:$A334, $A334)&gt;1, 0, S334)</f>
        <v>0</v>
      </c>
      <c r="E334" s="111">
        <v>44407</v>
      </c>
      <c r="F334" s="91" t="str">
        <f>IFERROR(VLOOKUP($E334, V医療従事者等!$A:$J, $F$4, FALSE), TEXT(E334, "aaa"))</f>
        <v>(金)</v>
      </c>
      <c r="G334" s="91">
        <f>IFERROR(VLOOKUP($E334, V医療従事者等!$A:$J, $G$4, FALSE), 0)</f>
        <v>11403</v>
      </c>
      <c r="H334" s="91">
        <f>IFERROR(VLOOKUP($E334, V医療従事者等!$A:$J, $H$4, FALSE), 0)</f>
        <v>57</v>
      </c>
      <c r="I334" s="91">
        <f>IFERROR(VLOOKUP($E334, V医療従事者等!$A:$J, $I$4, FALSE), 0)</f>
        <v>23694</v>
      </c>
      <c r="J334" s="91">
        <f>IFERROR(VLOOKUP($E334, V医療従事者等!$A:$J, $J$4, FALSE), 0)</f>
        <v>5434</v>
      </c>
      <c r="K334" s="92">
        <f>IFERROR(VLOOKUP($E334, V一般接種!$A:$G, K$4, FALSE), 0)</f>
        <v>463317</v>
      </c>
      <c r="L334" s="92">
        <f>IFERROR(VLOOKUP($E334, V一般接種!$A:$G, L$4, FALSE), 0)</f>
        <v>171070</v>
      </c>
      <c r="M334" s="92">
        <f>IFERROR(VLOOKUP($E334, V一般接種!$A:$G, M$4, FALSE), 0)</f>
        <v>0</v>
      </c>
      <c r="N334" s="93">
        <f>IFERROR(VLOOKUP($E334, V一般接種!$A:$G, N$4, FALSE), 0)</f>
        <v>757031</v>
      </c>
      <c r="O334" s="92">
        <f>SUMIF(V職域接種!$C:$C, 'Conv-vaccine'!$E334, V職域接種!F:F)</f>
        <v>0</v>
      </c>
      <c r="P334" s="92">
        <f>SUMIF(V職域接種!$C:$C, 'Conv-vaccine'!$E334, V職域接種!G:G)</f>
        <v>0</v>
      </c>
      <c r="Q334" s="92">
        <f>_xlfn.MAXIFS(V重複!F:F, V重複!$C:$C, 'Conv-vaccine'!$E334)</f>
        <v>0</v>
      </c>
      <c r="R334" s="92">
        <f>_xlfn.MAXIFS(V重複!G:G, V重複!$C:$C, 'Conv-vaccine'!$E334)</f>
        <v>0</v>
      </c>
      <c r="S334" s="107">
        <f>SUMIF('V3回目-接種日別'!$A:$A, 'Conv-vaccine'!$E334, 'V3回目-接種日別'!C:C)</f>
        <v>0</v>
      </c>
    </row>
    <row r="335" spans="1:19" ht="17.7">
      <c r="A335" s="49">
        <v>44407</v>
      </c>
      <c r="B335" s="110">
        <f>IF(COUNTIF($A$7:$A335, $A335)&gt;1, 0, IF($E335="","",G335+H335+K335+L335+O335-Q335))</f>
        <v>0</v>
      </c>
      <c r="C335" s="110">
        <f>IF(COUNTIF($A$7:$A335, $A335)&gt;1, 0, IF($E335="", "", I335+J335+M335+N335+P335-R335))</f>
        <v>0</v>
      </c>
      <c r="D335" s="110">
        <f>IF(COUNTIF($A$7:$A335, $A335)&gt;1, 0, S335)</f>
        <v>0</v>
      </c>
      <c r="E335" s="111">
        <v>44407</v>
      </c>
      <c r="F335" s="91" t="str">
        <f>IFERROR(VLOOKUP($E335, V医療従事者等!$A:$J, $F$4, FALSE), TEXT(E335, "aaa"))</f>
        <v>(金)</v>
      </c>
      <c r="G335" s="91">
        <f>IFERROR(VLOOKUP($E335, V医療従事者等!$A:$J, $G$4, FALSE), 0)</f>
        <v>11403</v>
      </c>
      <c r="H335" s="91">
        <f>IFERROR(VLOOKUP($E335, V医療従事者等!$A:$J, $H$4, FALSE), 0)</f>
        <v>57</v>
      </c>
      <c r="I335" s="91">
        <f>IFERROR(VLOOKUP($E335, V医療従事者等!$A:$J, $I$4, FALSE), 0)</f>
        <v>23694</v>
      </c>
      <c r="J335" s="91">
        <f>IFERROR(VLOOKUP($E335, V医療従事者等!$A:$J, $J$4, FALSE), 0)</f>
        <v>5434</v>
      </c>
      <c r="K335" s="92">
        <f>IFERROR(VLOOKUP($E335, V一般接種!$A:$G, K$4, FALSE), 0)</f>
        <v>463317</v>
      </c>
      <c r="L335" s="92">
        <f>IFERROR(VLOOKUP($E335, V一般接種!$A:$G, L$4, FALSE), 0)</f>
        <v>171070</v>
      </c>
      <c r="M335" s="92">
        <f>IFERROR(VLOOKUP($E335, V一般接種!$A:$G, M$4, FALSE), 0)</f>
        <v>0</v>
      </c>
      <c r="N335" s="93">
        <f>IFERROR(VLOOKUP($E335, V一般接種!$A:$G, N$4, FALSE), 0)</f>
        <v>757031</v>
      </c>
      <c r="O335" s="92">
        <f>SUMIF(V職域接種!$C:$C, 'Conv-vaccine'!$E335, V職域接種!F:F)</f>
        <v>0</v>
      </c>
      <c r="P335" s="92">
        <f>SUMIF(V職域接種!$C:$C, 'Conv-vaccine'!$E335, V職域接種!G:G)</f>
        <v>0</v>
      </c>
      <c r="Q335" s="92">
        <f>_xlfn.MAXIFS(V重複!F:F, V重複!$C:$C, 'Conv-vaccine'!$E335)</f>
        <v>0</v>
      </c>
      <c r="R335" s="92">
        <f>_xlfn.MAXIFS(V重複!G:G, V重複!$C:$C, 'Conv-vaccine'!$E335)</f>
        <v>0</v>
      </c>
      <c r="S335" s="107">
        <f>SUMIF('V3回目-接種日別'!$A:$A, 'Conv-vaccine'!$E335, 'V3回目-接種日別'!C:C)</f>
        <v>0</v>
      </c>
    </row>
    <row r="336" spans="1:19" ht="17.7">
      <c r="A336" s="49">
        <v>44407</v>
      </c>
      <c r="B336" s="110">
        <f>IF(COUNTIF($A$7:$A336, $A336)&gt;1, 0, IF($E336="","",G336+H336+K336+L336+O336-Q336))</f>
        <v>0</v>
      </c>
      <c r="C336" s="110">
        <f>IF(COUNTIF($A$7:$A336, $A336)&gt;1, 0, IF($E336="", "", I336+J336+M336+N336+P336-R336))</f>
        <v>0</v>
      </c>
      <c r="D336" s="110">
        <f>IF(COUNTIF($A$7:$A336, $A336)&gt;1, 0, S336)</f>
        <v>0</v>
      </c>
      <c r="E336" s="111">
        <v>44407</v>
      </c>
      <c r="F336" s="91" t="str">
        <f>IFERROR(VLOOKUP($E336, V医療従事者等!$A:$J, $F$4, FALSE), TEXT(E336, "aaa"))</f>
        <v>(金)</v>
      </c>
      <c r="G336" s="91">
        <f>IFERROR(VLOOKUP($E336, V医療従事者等!$A:$J, $G$4, FALSE), 0)</f>
        <v>11403</v>
      </c>
      <c r="H336" s="91">
        <f>IFERROR(VLOOKUP($E336, V医療従事者等!$A:$J, $H$4, FALSE), 0)</f>
        <v>57</v>
      </c>
      <c r="I336" s="91">
        <f>IFERROR(VLOOKUP($E336, V医療従事者等!$A:$J, $I$4, FALSE), 0)</f>
        <v>23694</v>
      </c>
      <c r="J336" s="91">
        <f>IFERROR(VLOOKUP($E336, V医療従事者等!$A:$J, $J$4, FALSE), 0)</f>
        <v>5434</v>
      </c>
      <c r="K336" s="92">
        <f>IFERROR(VLOOKUP($E336, V一般接種!$A:$G, K$4, FALSE), 0)</f>
        <v>463317</v>
      </c>
      <c r="L336" s="92">
        <f>IFERROR(VLOOKUP($E336, V一般接種!$A:$G, L$4, FALSE), 0)</f>
        <v>171070</v>
      </c>
      <c r="M336" s="92">
        <f>IFERROR(VLOOKUP($E336, V一般接種!$A:$G, M$4, FALSE), 0)</f>
        <v>0</v>
      </c>
      <c r="N336" s="93">
        <f>IFERROR(VLOOKUP($E336, V一般接種!$A:$G, N$4, FALSE), 0)</f>
        <v>757031</v>
      </c>
      <c r="O336" s="92">
        <f>SUMIF(V職域接種!$C:$C, 'Conv-vaccine'!$E336, V職域接種!F:F)</f>
        <v>0</v>
      </c>
      <c r="P336" s="92">
        <f>SUMIF(V職域接種!$C:$C, 'Conv-vaccine'!$E336, V職域接種!G:G)</f>
        <v>0</v>
      </c>
      <c r="Q336" s="92">
        <f>_xlfn.MAXIFS(V重複!F:F, V重複!$C:$C, 'Conv-vaccine'!$E336)</f>
        <v>0</v>
      </c>
      <c r="R336" s="92">
        <f>_xlfn.MAXIFS(V重複!G:G, V重複!$C:$C, 'Conv-vaccine'!$E336)</f>
        <v>0</v>
      </c>
      <c r="S336" s="107">
        <f>SUMIF('V3回目-接種日別'!$A:$A, 'Conv-vaccine'!$E336, 'V3回目-接種日別'!C:C)</f>
        <v>0</v>
      </c>
    </row>
    <row r="337" spans="1:19" ht="17.7">
      <c r="A337" s="49">
        <v>44408</v>
      </c>
      <c r="B337" s="110">
        <f>IF(COUNTIF($A$7:$A337, $A337)&gt;1, 0, IF($E337="","",G337+H337+K337+L337+O337-Q337))</f>
        <v>640609</v>
      </c>
      <c r="C337" s="110">
        <f>IF(COUNTIF($A$7:$A337, $A337)&gt;1, 0, IF($E337="", "", I337+J337+M337+N337+P337-R337))</f>
        <v>804154</v>
      </c>
      <c r="D337" s="110">
        <f>IF(COUNTIF($A$7:$A337, $A337)&gt;1, 0, S337)</f>
        <v>0</v>
      </c>
      <c r="E337" s="111">
        <v>44408</v>
      </c>
      <c r="F337" s="91" t="str">
        <f>IFERROR(VLOOKUP($E337, V医療従事者等!$A:$J, $F$4, FALSE), TEXT(E337, "aaa"))</f>
        <v>土</v>
      </c>
      <c r="G337" s="91">
        <f>IFERROR(VLOOKUP($E337, V医療従事者等!$A:$J, $G$4, FALSE), 0)</f>
        <v>0</v>
      </c>
      <c r="H337" s="91">
        <f>IFERROR(VLOOKUP($E337, V医療従事者等!$A:$J, $H$4, FALSE), 0)</f>
        <v>0</v>
      </c>
      <c r="I337" s="91">
        <f>IFERROR(VLOOKUP($E337, V医療従事者等!$A:$J, $I$4, FALSE), 0)</f>
        <v>0</v>
      </c>
      <c r="J337" s="91">
        <f>IFERROR(VLOOKUP($E337, V医療従事者等!$A:$J, $J$4, FALSE), 0)</f>
        <v>0</v>
      </c>
      <c r="K337" s="92">
        <f>IFERROR(VLOOKUP($E337, V一般接種!$A:$G, K$4, FALSE), 0)</f>
        <v>503308</v>
      </c>
      <c r="L337" s="92">
        <f>IFERROR(VLOOKUP($E337, V一般接種!$A:$G, L$4, FALSE), 0)</f>
        <v>137301</v>
      </c>
      <c r="M337" s="92">
        <f>IFERROR(VLOOKUP($E337, V一般接種!$A:$G, M$4, FALSE), 0)</f>
        <v>0</v>
      </c>
      <c r="N337" s="93">
        <f>IFERROR(VLOOKUP($E337, V一般接種!$A:$G, N$4, FALSE), 0)</f>
        <v>804154</v>
      </c>
      <c r="O337" s="92">
        <f>SUMIF(V職域接種!$C:$C, 'Conv-vaccine'!$E337, V職域接種!F:F)</f>
        <v>0</v>
      </c>
      <c r="P337" s="92">
        <f>SUMIF(V職域接種!$C:$C, 'Conv-vaccine'!$E337, V職域接種!G:G)</f>
        <v>0</v>
      </c>
      <c r="Q337" s="92">
        <f>_xlfn.MAXIFS(V重複!F:F, V重複!$C:$C, 'Conv-vaccine'!$E337)</f>
        <v>0</v>
      </c>
      <c r="R337" s="92">
        <f>_xlfn.MAXIFS(V重複!G:G, V重複!$C:$C, 'Conv-vaccine'!$E337)</f>
        <v>0</v>
      </c>
      <c r="S337" s="107">
        <f>SUMIF('V3回目-接種日別'!$A:$A, 'Conv-vaccine'!$E337, 'V3回目-接種日別'!C:C)</f>
        <v>0</v>
      </c>
    </row>
    <row r="338" spans="1:19" ht="17.7">
      <c r="A338" s="49">
        <v>44408</v>
      </c>
      <c r="B338" s="110">
        <f>IF(COUNTIF($A$7:$A338, $A338)&gt;1, 0, IF($E338="","",G338+H338+K338+L338+O338-Q338))</f>
        <v>0</v>
      </c>
      <c r="C338" s="110">
        <f>IF(COUNTIF($A$7:$A338, $A338)&gt;1, 0, IF($E338="", "", I338+J338+M338+N338+P338-R338))</f>
        <v>0</v>
      </c>
      <c r="D338" s="110">
        <f>IF(COUNTIF($A$7:$A338, $A338)&gt;1, 0, S338)</f>
        <v>0</v>
      </c>
      <c r="E338" s="111">
        <v>44408</v>
      </c>
      <c r="F338" s="91" t="str">
        <f>IFERROR(VLOOKUP($E338, V医療従事者等!$A:$J, $F$4, FALSE), TEXT(E338, "aaa"))</f>
        <v>土</v>
      </c>
      <c r="G338" s="91">
        <f>IFERROR(VLOOKUP($E338, V医療従事者等!$A:$J, $G$4, FALSE), 0)</f>
        <v>0</v>
      </c>
      <c r="H338" s="91">
        <f>IFERROR(VLOOKUP($E338, V医療従事者等!$A:$J, $H$4, FALSE), 0)</f>
        <v>0</v>
      </c>
      <c r="I338" s="91">
        <f>IFERROR(VLOOKUP($E338, V医療従事者等!$A:$J, $I$4, FALSE), 0)</f>
        <v>0</v>
      </c>
      <c r="J338" s="91">
        <f>IFERROR(VLOOKUP($E338, V医療従事者等!$A:$J, $J$4, FALSE), 0)</f>
        <v>0</v>
      </c>
      <c r="K338" s="92">
        <f>IFERROR(VLOOKUP($E338, V一般接種!$A:$G, K$4, FALSE), 0)</f>
        <v>503308</v>
      </c>
      <c r="L338" s="92">
        <f>IFERROR(VLOOKUP($E338, V一般接種!$A:$G, L$4, FALSE), 0)</f>
        <v>137301</v>
      </c>
      <c r="M338" s="92">
        <f>IFERROR(VLOOKUP($E338, V一般接種!$A:$G, M$4, FALSE), 0)</f>
        <v>0</v>
      </c>
      <c r="N338" s="93">
        <f>IFERROR(VLOOKUP($E338, V一般接種!$A:$G, N$4, FALSE), 0)</f>
        <v>804154</v>
      </c>
      <c r="O338" s="92">
        <f>SUMIF(V職域接種!$C:$C, 'Conv-vaccine'!$E338, V職域接種!F:F)</f>
        <v>0</v>
      </c>
      <c r="P338" s="92">
        <f>SUMIF(V職域接種!$C:$C, 'Conv-vaccine'!$E338, V職域接種!G:G)</f>
        <v>0</v>
      </c>
      <c r="Q338" s="92">
        <f>_xlfn.MAXIFS(V重複!F:F, V重複!$C:$C, 'Conv-vaccine'!$E338)</f>
        <v>0</v>
      </c>
      <c r="R338" s="92">
        <f>_xlfn.MAXIFS(V重複!G:G, V重複!$C:$C, 'Conv-vaccine'!$E338)</f>
        <v>0</v>
      </c>
      <c r="S338" s="107">
        <f>SUMIF('V3回目-接種日別'!$A:$A, 'Conv-vaccine'!$E338, 'V3回目-接種日別'!C:C)</f>
        <v>0</v>
      </c>
    </row>
    <row r="339" spans="1:19" ht="17.7">
      <c r="A339" s="49">
        <v>44408</v>
      </c>
      <c r="B339" s="110">
        <f>IF(COUNTIF($A$7:$A339, $A339)&gt;1, 0, IF($E339="","",G339+H339+K339+L339+O339-Q339))</f>
        <v>0</v>
      </c>
      <c r="C339" s="110">
        <f>IF(COUNTIF($A$7:$A339, $A339)&gt;1, 0, IF($E339="", "", I339+J339+M339+N339+P339-R339))</f>
        <v>0</v>
      </c>
      <c r="D339" s="110">
        <f>IF(COUNTIF($A$7:$A339, $A339)&gt;1, 0, S339)</f>
        <v>0</v>
      </c>
      <c r="E339" s="111">
        <v>44408</v>
      </c>
      <c r="F339" s="91" t="str">
        <f>IFERROR(VLOOKUP($E339, V医療従事者等!$A:$J, $F$4, FALSE), TEXT(E339, "aaa"))</f>
        <v>土</v>
      </c>
      <c r="G339" s="91">
        <f>IFERROR(VLOOKUP($E339, V医療従事者等!$A:$J, $G$4, FALSE), 0)</f>
        <v>0</v>
      </c>
      <c r="H339" s="91">
        <f>IFERROR(VLOOKUP($E339, V医療従事者等!$A:$J, $H$4, FALSE), 0)</f>
        <v>0</v>
      </c>
      <c r="I339" s="91">
        <f>IFERROR(VLOOKUP($E339, V医療従事者等!$A:$J, $I$4, FALSE), 0)</f>
        <v>0</v>
      </c>
      <c r="J339" s="91">
        <f>IFERROR(VLOOKUP($E339, V医療従事者等!$A:$J, $J$4, FALSE), 0)</f>
        <v>0</v>
      </c>
      <c r="K339" s="92">
        <f>IFERROR(VLOOKUP($E339, V一般接種!$A:$G, K$4, FALSE), 0)</f>
        <v>503308</v>
      </c>
      <c r="L339" s="92">
        <f>IFERROR(VLOOKUP($E339, V一般接種!$A:$G, L$4, FALSE), 0)</f>
        <v>137301</v>
      </c>
      <c r="M339" s="92">
        <f>IFERROR(VLOOKUP($E339, V一般接種!$A:$G, M$4, FALSE), 0)</f>
        <v>0</v>
      </c>
      <c r="N339" s="93">
        <f>IFERROR(VLOOKUP($E339, V一般接種!$A:$G, N$4, FALSE), 0)</f>
        <v>804154</v>
      </c>
      <c r="O339" s="92">
        <f>SUMIF(V職域接種!$C:$C, 'Conv-vaccine'!$E339, V職域接種!F:F)</f>
        <v>0</v>
      </c>
      <c r="P339" s="92">
        <f>SUMIF(V職域接種!$C:$C, 'Conv-vaccine'!$E339, V職域接種!G:G)</f>
        <v>0</v>
      </c>
      <c r="Q339" s="92">
        <f>_xlfn.MAXIFS(V重複!F:F, V重複!$C:$C, 'Conv-vaccine'!$E339)</f>
        <v>0</v>
      </c>
      <c r="R339" s="92">
        <f>_xlfn.MAXIFS(V重複!G:G, V重複!$C:$C, 'Conv-vaccine'!$E339)</f>
        <v>0</v>
      </c>
      <c r="S339" s="107">
        <f>SUMIF('V3回目-接種日別'!$A:$A, 'Conv-vaccine'!$E339, 'V3回目-接種日別'!C:C)</f>
        <v>0</v>
      </c>
    </row>
    <row r="340" spans="1:19" ht="17.7">
      <c r="A340" s="49">
        <v>44409</v>
      </c>
      <c r="B340" s="110">
        <f>IF(COUNTIF($A$7:$A340, $A340)&gt;1, 0, IF($E340="","",G340+H340+K340+L340+O340-Q340))</f>
        <v>5014943</v>
      </c>
      <c r="C340" s="110">
        <f>IF(COUNTIF($A$7:$A340, $A340)&gt;1, 0, IF($E340="", "", I340+J340+M340+N340+P340-R340))</f>
        <v>1705388</v>
      </c>
      <c r="D340" s="110">
        <f>IF(COUNTIF($A$7:$A340, $A340)&gt;1, 0, S340)</f>
        <v>0</v>
      </c>
      <c r="E340" s="111">
        <v>44409</v>
      </c>
      <c r="F340" s="91" t="str">
        <f>IFERROR(VLOOKUP($E340, V医療従事者等!$A:$J, $F$4, FALSE), TEXT(E340, "aaa"))</f>
        <v>日</v>
      </c>
      <c r="G340" s="91">
        <f>IFERROR(VLOOKUP($E340, V医療従事者等!$A:$J, $G$4, FALSE), 0)</f>
        <v>0</v>
      </c>
      <c r="H340" s="91">
        <f>IFERROR(VLOOKUP($E340, V医療従事者等!$A:$J, $H$4, FALSE), 0)</f>
        <v>0</v>
      </c>
      <c r="I340" s="91">
        <f>IFERROR(VLOOKUP($E340, V医療従事者等!$A:$J, $I$4, FALSE), 0)</f>
        <v>0</v>
      </c>
      <c r="J340" s="91">
        <f>IFERROR(VLOOKUP($E340, V医療従事者等!$A:$J, $J$4, FALSE), 0)</f>
        <v>0</v>
      </c>
      <c r="K340" s="92">
        <f>IFERROR(VLOOKUP($E340, V一般接種!$A:$G, K$4, FALSE), 0)</f>
        <v>437118</v>
      </c>
      <c r="L340" s="92">
        <f>IFERROR(VLOOKUP($E340, V一般接種!$A:$G, L$4, FALSE), 0)</f>
        <v>123455</v>
      </c>
      <c r="M340" s="92">
        <f>IFERROR(VLOOKUP($E340, V一般接種!$A:$G, M$4, FALSE), 0)</f>
        <v>0</v>
      </c>
      <c r="N340" s="93">
        <f>IFERROR(VLOOKUP($E340, V一般接種!$A:$G, N$4, FALSE), 0)</f>
        <v>544370</v>
      </c>
      <c r="O340" s="92">
        <f>SUMIF(V職域接種!$C:$C, 'Conv-vaccine'!$E340, V職域接種!F:F)</f>
        <v>6269246</v>
      </c>
      <c r="P340" s="92">
        <f>SUMIF(V職域接種!$C:$C, 'Conv-vaccine'!$E340, V職域接種!G:G)</f>
        <v>1454134</v>
      </c>
      <c r="Q340" s="92">
        <f>_xlfn.MAXIFS(V重複!F:F, V重複!$C:$C, 'Conv-vaccine'!$E340)</f>
        <v>1814876</v>
      </c>
      <c r="R340" s="92">
        <f>_xlfn.MAXIFS(V重複!G:G, V重複!$C:$C, 'Conv-vaccine'!$E340)</f>
        <v>293116</v>
      </c>
      <c r="S340" s="107">
        <f>SUMIF('V3回目-接種日別'!$A:$A, 'Conv-vaccine'!$E340, 'V3回目-接種日別'!C:C)</f>
        <v>0</v>
      </c>
    </row>
    <row r="341" spans="1:19" ht="17.7">
      <c r="A341" s="49">
        <v>44409</v>
      </c>
      <c r="B341" s="110">
        <f>IF(COUNTIF($A$7:$A341, $A341)&gt;1, 0, IF($E341="","",G341+H341+K341+L341+O341-Q341))</f>
        <v>0</v>
      </c>
      <c r="C341" s="110">
        <f>IF(COUNTIF($A$7:$A341, $A341)&gt;1, 0, IF($E341="", "", I341+J341+M341+N341+P341-R341))</f>
        <v>0</v>
      </c>
      <c r="D341" s="110">
        <f>IF(COUNTIF($A$7:$A341, $A341)&gt;1, 0, S341)</f>
        <v>0</v>
      </c>
      <c r="E341" s="111">
        <v>44409</v>
      </c>
      <c r="F341" s="91" t="str">
        <f>IFERROR(VLOOKUP($E341, V医療従事者等!$A:$J, $F$4, FALSE), TEXT(E341, "aaa"))</f>
        <v>日</v>
      </c>
      <c r="G341" s="91">
        <f>IFERROR(VLOOKUP($E341, V医療従事者等!$A:$J, $G$4, FALSE), 0)</f>
        <v>0</v>
      </c>
      <c r="H341" s="91">
        <f>IFERROR(VLOOKUP($E341, V医療従事者等!$A:$J, $H$4, FALSE), 0)</f>
        <v>0</v>
      </c>
      <c r="I341" s="91">
        <f>IFERROR(VLOOKUP($E341, V医療従事者等!$A:$J, $I$4, FALSE), 0)</f>
        <v>0</v>
      </c>
      <c r="J341" s="91">
        <f>IFERROR(VLOOKUP($E341, V医療従事者等!$A:$J, $J$4, FALSE), 0)</f>
        <v>0</v>
      </c>
      <c r="K341" s="92">
        <f>IFERROR(VLOOKUP($E341, V一般接種!$A:$G, K$4, FALSE), 0)</f>
        <v>437118</v>
      </c>
      <c r="L341" s="92">
        <f>IFERROR(VLOOKUP($E341, V一般接種!$A:$G, L$4, FALSE), 0)</f>
        <v>123455</v>
      </c>
      <c r="M341" s="92">
        <f>IFERROR(VLOOKUP($E341, V一般接種!$A:$G, M$4, FALSE), 0)</f>
        <v>0</v>
      </c>
      <c r="N341" s="93">
        <f>IFERROR(VLOOKUP($E341, V一般接種!$A:$G, N$4, FALSE), 0)</f>
        <v>544370</v>
      </c>
      <c r="O341" s="92">
        <f>SUMIF(V職域接種!$C:$C, 'Conv-vaccine'!$E341, V職域接種!F:F)</f>
        <v>6269246</v>
      </c>
      <c r="P341" s="92">
        <f>SUMIF(V職域接種!$C:$C, 'Conv-vaccine'!$E341, V職域接種!G:G)</f>
        <v>1454134</v>
      </c>
      <c r="Q341" s="92">
        <f>_xlfn.MAXIFS(V重複!F:F, V重複!$C:$C, 'Conv-vaccine'!$E341)</f>
        <v>1814876</v>
      </c>
      <c r="R341" s="92">
        <f>_xlfn.MAXIFS(V重複!G:G, V重複!$C:$C, 'Conv-vaccine'!$E341)</f>
        <v>293116</v>
      </c>
      <c r="S341" s="107">
        <f>SUMIF('V3回目-接種日別'!$A:$A, 'Conv-vaccine'!$E341, 'V3回目-接種日別'!C:C)</f>
        <v>0</v>
      </c>
    </row>
    <row r="342" spans="1:19" ht="17.7">
      <c r="A342" s="49">
        <v>44409</v>
      </c>
      <c r="B342" s="110">
        <f>IF(COUNTIF($A$7:$A342, $A342)&gt;1, 0, IF($E342="","",G342+H342+K342+L342+O342-Q342))</f>
        <v>0</v>
      </c>
      <c r="C342" s="110">
        <f>IF(COUNTIF($A$7:$A342, $A342)&gt;1, 0, IF($E342="", "", I342+J342+M342+N342+P342-R342))</f>
        <v>0</v>
      </c>
      <c r="D342" s="110">
        <f>IF(COUNTIF($A$7:$A342, $A342)&gt;1, 0, S342)</f>
        <v>0</v>
      </c>
      <c r="E342" s="111">
        <v>44409</v>
      </c>
      <c r="F342" s="91" t="str">
        <f>IFERROR(VLOOKUP($E342, V医療従事者等!$A:$J, $F$4, FALSE), TEXT(E342, "aaa"))</f>
        <v>日</v>
      </c>
      <c r="G342" s="91">
        <f>IFERROR(VLOOKUP($E342, V医療従事者等!$A:$J, $G$4, FALSE), 0)</f>
        <v>0</v>
      </c>
      <c r="H342" s="91">
        <f>IFERROR(VLOOKUP($E342, V医療従事者等!$A:$J, $H$4, FALSE), 0)</f>
        <v>0</v>
      </c>
      <c r="I342" s="91">
        <f>IFERROR(VLOOKUP($E342, V医療従事者等!$A:$J, $I$4, FALSE), 0)</f>
        <v>0</v>
      </c>
      <c r="J342" s="91">
        <f>IFERROR(VLOOKUP($E342, V医療従事者等!$A:$J, $J$4, FALSE), 0)</f>
        <v>0</v>
      </c>
      <c r="K342" s="92">
        <f>IFERROR(VLOOKUP($E342, V一般接種!$A:$G, K$4, FALSE), 0)</f>
        <v>437118</v>
      </c>
      <c r="L342" s="92">
        <f>IFERROR(VLOOKUP($E342, V一般接種!$A:$G, L$4, FALSE), 0)</f>
        <v>123455</v>
      </c>
      <c r="M342" s="92">
        <f>IFERROR(VLOOKUP($E342, V一般接種!$A:$G, M$4, FALSE), 0)</f>
        <v>0</v>
      </c>
      <c r="N342" s="93">
        <f>IFERROR(VLOOKUP($E342, V一般接種!$A:$G, N$4, FALSE), 0)</f>
        <v>544370</v>
      </c>
      <c r="O342" s="92">
        <f>SUMIF(V職域接種!$C:$C, 'Conv-vaccine'!$E342, V職域接種!F:F)</f>
        <v>6269246</v>
      </c>
      <c r="P342" s="92">
        <f>SUMIF(V職域接種!$C:$C, 'Conv-vaccine'!$E342, V職域接種!G:G)</f>
        <v>1454134</v>
      </c>
      <c r="Q342" s="92">
        <f>_xlfn.MAXIFS(V重複!F:F, V重複!$C:$C, 'Conv-vaccine'!$E342)</f>
        <v>1814876</v>
      </c>
      <c r="R342" s="92">
        <f>_xlfn.MAXIFS(V重複!G:G, V重複!$C:$C, 'Conv-vaccine'!$E342)</f>
        <v>293116</v>
      </c>
      <c r="S342" s="107">
        <f>SUMIF('V3回目-接種日別'!$A:$A, 'Conv-vaccine'!$E342, 'V3回目-接種日別'!C:C)</f>
        <v>0</v>
      </c>
    </row>
    <row r="343" spans="1:19" ht="17.7">
      <c r="A343" s="49">
        <v>44410</v>
      </c>
      <c r="B343" s="110">
        <f>IF(COUNTIF($A$7:$A343, $A343)&gt;1, 0, IF($E343="","",G343+H343+K343+L343+O343-Q343))</f>
        <v>569536</v>
      </c>
      <c r="C343" s="110">
        <f>IF(COUNTIF($A$7:$A343, $A343)&gt;1, 0, IF($E343="", "", I343+J343+M343+N343+P343-R343))</f>
        <v>573761</v>
      </c>
      <c r="D343" s="110">
        <f>IF(COUNTIF($A$7:$A343, $A343)&gt;1, 0, S343)</f>
        <v>0</v>
      </c>
      <c r="E343" s="111">
        <v>44410</v>
      </c>
      <c r="F343" s="91" t="str">
        <f>IFERROR(VLOOKUP($E343, V医療従事者等!$A:$J, $F$4, FALSE), TEXT(E343, "aaa"))</f>
        <v>月</v>
      </c>
      <c r="G343" s="91">
        <f>IFERROR(VLOOKUP($E343, V医療従事者等!$A:$J, $G$4, FALSE), 0)</f>
        <v>0</v>
      </c>
      <c r="H343" s="91">
        <f>IFERROR(VLOOKUP($E343, V医療従事者等!$A:$J, $H$4, FALSE), 0)</f>
        <v>0</v>
      </c>
      <c r="I343" s="91">
        <f>IFERROR(VLOOKUP($E343, V医療従事者等!$A:$J, $I$4, FALSE), 0)</f>
        <v>0</v>
      </c>
      <c r="J343" s="91">
        <f>IFERROR(VLOOKUP($E343, V医療従事者等!$A:$J, $J$4, FALSE), 0)</f>
        <v>0</v>
      </c>
      <c r="K343" s="92">
        <f>IFERROR(VLOOKUP($E343, V一般接種!$A:$G, K$4, FALSE), 0)</f>
        <v>442501</v>
      </c>
      <c r="L343" s="92">
        <f>IFERROR(VLOOKUP($E343, V一般接種!$A:$G, L$4, FALSE), 0)</f>
        <v>127035</v>
      </c>
      <c r="M343" s="92">
        <f>IFERROR(VLOOKUP($E343, V一般接種!$A:$G, M$4, FALSE), 0)</f>
        <v>0</v>
      </c>
      <c r="N343" s="93">
        <f>IFERROR(VLOOKUP($E343, V一般接種!$A:$G, N$4, FALSE), 0)</f>
        <v>573761</v>
      </c>
      <c r="O343" s="92">
        <f>SUMIF(V職域接種!$C:$C, 'Conv-vaccine'!$E343, V職域接種!F:F)</f>
        <v>0</v>
      </c>
      <c r="P343" s="92">
        <f>SUMIF(V職域接種!$C:$C, 'Conv-vaccine'!$E343, V職域接種!G:G)</f>
        <v>0</v>
      </c>
      <c r="Q343" s="92">
        <f>_xlfn.MAXIFS(V重複!F:F, V重複!$C:$C, 'Conv-vaccine'!$E343)</f>
        <v>0</v>
      </c>
      <c r="R343" s="92">
        <f>_xlfn.MAXIFS(V重複!G:G, V重複!$C:$C, 'Conv-vaccine'!$E343)</f>
        <v>0</v>
      </c>
      <c r="S343" s="107">
        <f>SUMIF('V3回目-接種日別'!$A:$A, 'Conv-vaccine'!$E343, 'V3回目-接種日別'!C:C)</f>
        <v>0</v>
      </c>
    </row>
    <row r="344" spans="1:19" ht="17.7">
      <c r="A344" s="49">
        <v>44410</v>
      </c>
      <c r="B344" s="110">
        <f>IF(COUNTIF($A$7:$A344, $A344)&gt;1, 0, IF($E344="","",G344+H344+K344+L344+O344-Q344))</f>
        <v>0</v>
      </c>
      <c r="C344" s="110">
        <f>IF(COUNTIF($A$7:$A344, $A344)&gt;1, 0, IF($E344="", "", I344+J344+M344+N344+P344-R344))</f>
        <v>0</v>
      </c>
      <c r="D344" s="110">
        <f>IF(COUNTIF($A$7:$A344, $A344)&gt;1, 0, S344)</f>
        <v>0</v>
      </c>
      <c r="E344" s="111">
        <v>44410</v>
      </c>
      <c r="F344" s="91" t="str">
        <f>IFERROR(VLOOKUP($E344, V医療従事者等!$A:$J, $F$4, FALSE), TEXT(E344, "aaa"))</f>
        <v>月</v>
      </c>
      <c r="G344" s="91">
        <f>IFERROR(VLOOKUP($E344, V医療従事者等!$A:$J, $G$4, FALSE), 0)</f>
        <v>0</v>
      </c>
      <c r="H344" s="91">
        <f>IFERROR(VLOOKUP($E344, V医療従事者等!$A:$J, $H$4, FALSE), 0)</f>
        <v>0</v>
      </c>
      <c r="I344" s="91">
        <f>IFERROR(VLOOKUP($E344, V医療従事者等!$A:$J, $I$4, FALSE), 0)</f>
        <v>0</v>
      </c>
      <c r="J344" s="91">
        <f>IFERROR(VLOOKUP($E344, V医療従事者等!$A:$J, $J$4, FALSE), 0)</f>
        <v>0</v>
      </c>
      <c r="K344" s="92">
        <f>IFERROR(VLOOKUP($E344, V一般接種!$A:$G, K$4, FALSE), 0)</f>
        <v>442501</v>
      </c>
      <c r="L344" s="92">
        <f>IFERROR(VLOOKUP($E344, V一般接種!$A:$G, L$4, FALSE), 0)</f>
        <v>127035</v>
      </c>
      <c r="M344" s="92">
        <f>IFERROR(VLOOKUP($E344, V一般接種!$A:$G, M$4, FALSE), 0)</f>
        <v>0</v>
      </c>
      <c r="N344" s="93">
        <f>IFERROR(VLOOKUP($E344, V一般接種!$A:$G, N$4, FALSE), 0)</f>
        <v>573761</v>
      </c>
      <c r="O344" s="92">
        <f>SUMIF(V職域接種!$C:$C, 'Conv-vaccine'!$E344, V職域接種!F:F)</f>
        <v>0</v>
      </c>
      <c r="P344" s="92">
        <f>SUMIF(V職域接種!$C:$C, 'Conv-vaccine'!$E344, V職域接種!G:G)</f>
        <v>0</v>
      </c>
      <c r="Q344" s="92">
        <f>_xlfn.MAXIFS(V重複!F:F, V重複!$C:$C, 'Conv-vaccine'!$E344)</f>
        <v>0</v>
      </c>
      <c r="R344" s="92">
        <f>_xlfn.MAXIFS(V重複!G:G, V重複!$C:$C, 'Conv-vaccine'!$E344)</f>
        <v>0</v>
      </c>
      <c r="S344" s="107">
        <f>SUMIF('V3回目-接種日別'!$A:$A, 'Conv-vaccine'!$E344, 'V3回目-接種日別'!C:C)</f>
        <v>0</v>
      </c>
    </row>
    <row r="345" spans="1:19" ht="17.7">
      <c r="A345" s="49">
        <v>44410</v>
      </c>
      <c r="B345" s="110">
        <f>IF(COUNTIF($A$7:$A345, $A345)&gt;1, 0, IF($E345="","",G345+H345+K345+L345+O345-Q345))</f>
        <v>0</v>
      </c>
      <c r="C345" s="110">
        <f>IF(COUNTIF($A$7:$A345, $A345)&gt;1, 0, IF($E345="", "", I345+J345+M345+N345+P345-R345))</f>
        <v>0</v>
      </c>
      <c r="D345" s="110">
        <f>IF(COUNTIF($A$7:$A345, $A345)&gt;1, 0, S345)</f>
        <v>0</v>
      </c>
      <c r="E345" s="111">
        <v>44410</v>
      </c>
      <c r="F345" s="91" t="str">
        <f>IFERROR(VLOOKUP($E345, V医療従事者等!$A:$J, $F$4, FALSE), TEXT(E345, "aaa"))</f>
        <v>月</v>
      </c>
      <c r="G345" s="91">
        <f>IFERROR(VLOOKUP($E345, V医療従事者等!$A:$J, $G$4, FALSE), 0)</f>
        <v>0</v>
      </c>
      <c r="H345" s="91">
        <f>IFERROR(VLOOKUP($E345, V医療従事者等!$A:$J, $H$4, FALSE), 0)</f>
        <v>0</v>
      </c>
      <c r="I345" s="91">
        <f>IFERROR(VLOOKUP($E345, V医療従事者等!$A:$J, $I$4, FALSE), 0)</f>
        <v>0</v>
      </c>
      <c r="J345" s="91">
        <f>IFERROR(VLOOKUP($E345, V医療従事者等!$A:$J, $J$4, FALSE), 0)</f>
        <v>0</v>
      </c>
      <c r="K345" s="92">
        <f>IFERROR(VLOOKUP($E345, V一般接種!$A:$G, K$4, FALSE), 0)</f>
        <v>442501</v>
      </c>
      <c r="L345" s="92">
        <f>IFERROR(VLOOKUP($E345, V一般接種!$A:$G, L$4, FALSE), 0)</f>
        <v>127035</v>
      </c>
      <c r="M345" s="92">
        <f>IFERROR(VLOOKUP($E345, V一般接種!$A:$G, M$4, FALSE), 0)</f>
        <v>0</v>
      </c>
      <c r="N345" s="93">
        <f>IFERROR(VLOOKUP($E345, V一般接種!$A:$G, N$4, FALSE), 0)</f>
        <v>573761</v>
      </c>
      <c r="O345" s="92">
        <f>SUMIF(V職域接種!$C:$C, 'Conv-vaccine'!$E345, V職域接種!F:F)</f>
        <v>0</v>
      </c>
      <c r="P345" s="92">
        <f>SUMIF(V職域接種!$C:$C, 'Conv-vaccine'!$E345, V職域接種!G:G)</f>
        <v>0</v>
      </c>
      <c r="Q345" s="92">
        <f>_xlfn.MAXIFS(V重複!F:F, V重複!$C:$C, 'Conv-vaccine'!$E345)</f>
        <v>0</v>
      </c>
      <c r="R345" s="92">
        <f>_xlfn.MAXIFS(V重複!G:G, V重複!$C:$C, 'Conv-vaccine'!$E345)</f>
        <v>0</v>
      </c>
      <c r="S345" s="107">
        <f>SUMIF('V3回目-接種日別'!$A:$A, 'Conv-vaccine'!$E345, 'V3回目-接種日別'!C:C)</f>
        <v>0</v>
      </c>
    </row>
    <row r="346" spans="1:19" ht="17.7">
      <c r="A346" s="49">
        <v>44411</v>
      </c>
      <c r="B346" s="110">
        <f>IF(COUNTIF($A$7:$A346, $A346)&gt;1, 0, IF($E346="","",G346+H346+K346+L346+O346-Q346))</f>
        <v>587000</v>
      </c>
      <c r="C346" s="110">
        <f>IF(COUNTIF($A$7:$A346, $A346)&gt;1, 0, IF($E346="", "", I346+J346+M346+N346+P346-R346))</f>
        <v>610175</v>
      </c>
      <c r="D346" s="110">
        <f>IF(COUNTIF($A$7:$A346, $A346)&gt;1, 0, S346)</f>
        <v>0</v>
      </c>
      <c r="E346" s="111">
        <v>44411</v>
      </c>
      <c r="F346" s="91" t="str">
        <f>IFERROR(VLOOKUP($E346, V医療従事者等!$A:$J, $F$4, FALSE), TEXT(E346, "aaa"))</f>
        <v>火</v>
      </c>
      <c r="G346" s="91">
        <f>IFERROR(VLOOKUP($E346, V医療従事者等!$A:$J, $G$4, FALSE), 0)</f>
        <v>0</v>
      </c>
      <c r="H346" s="91">
        <f>IFERROR(VLOOKUP($E346, V医療従事者等!$A:$J, $H$4, FALSE), 0)</f>
        <v>0</v>
      </c>
      <c r="I346" s="91">
        <f>IFERROR(VLOOKUP($E346, V医療従事者等!$A:$J, $I$4, FALSE), 0)</f>
        <v>0</v>
      </c>
      <c r="J346" s="91">
        <f>IFERROR(VLOOKUP($E346, V医療従事者等!$A:$J, $J$4, FALSE), 0)</f>
        <v>0</v>
      </c>
      <c r="K346" s="92">
        <f>IFERROR(VLOOKUP($E346, V一般接種!$A:$G, K$4, FALSE), 0)</f>
        <v>464836</v>
      </c>
      <c r="L346" s="92">
        <f>IFERROR(VLOOKUP($E346, V一般接種!$A:$G, L$4, FALSE), 0)</f>
        <v>122164</v>
      </c>
      <c r="M346" s="92">
        <f>IFERROR(VLOOKUP($E346, V一般接種!$A:$G, M$4, FALSE), 0)</f>
        <v>0</v>
      </c>
      <c r="N346" s="93">
        <f>IFERROR(VLOOKUP($E346, V一般接種!$A:$G, N$4, FALSE), 0)</f>
        <v>610175</v>
      </c>
      <c r="O346" s="92">
        <f>SUMIF(V職域接種!$C:$C, 'Conv-vaccine'!$E346, V職域接種!F:F)</f>
        <v>0</v>
      </c>
      <c r="P346" s="92">
        <f>SUMIF(V職域接種!$C:$C, 'Conv-vaccine'!$E346, V職域接種!G:G)</f>
        <v>0</v>
      </c>
      <c r="Q346" s="92">
        <f>_xlfn.MAXIFS(V重複!F:F, V重複!$C:$C, 'Conv-vaccine'!$E346)</f>
        <v>0</v>
      </c>
      <c r="R346" s="92">
        <f>_xlfn.MAXIFS(V重複!G:G, V重複!$C:$C, 'Conv-vaccine'!$E346)</f>
        <v>0</v>
      </c>
      <c r="S346" s="107">
        <f>SUMIF('V3回目-接種日別'!$A:$A, 'Conv-vaccine'!$E346, 'V3回目-接種日別'!C:C)</f>
        <v>0</v>
      </c>
    </row>
    <row r="347" spans="1:19" ht="17.7">
      <c r="A347" s="49">
        <v>44411</v>
      </c>
      <c r="B347" s="110">
        <f>IF(COUNTIF($A$7:$A347, $A347)&gt;1, 0, IF($E347="","",G347+H347+K347+L347+O347-Q347))</f>
        <v>0</v>
      </c>
      <c r="C347" s="110">
        <f>IF(COUNTIF($A$7:$A347, $A347)&gt;1, 0, IF($E347="", "", I347+J347+M347+N347+P347-R347))</f>
        <v>0</v>
      </c>
      <c r="D347" s="110">
        <f>IF(COUNTIF($A$7:$A347, $A347)&gt;1, 0, S347)</f>
        <v>0</v>
      </c>
      <c r="E347" s="111">
        <v>44411</v>
      </c>
      <c r="F347" s="91" t="str">
        <f>IFERROR(VLOOKUP($E347, V医療従事者等!$A:$J, $F$4, FALSE), TEXT(E347, "aaa"))</f>
        <v>火</v>
      </c>
      <c r="G347" s="91">
        <f>IFERROR(VLOOKUP($E347, V医療従事者等!$A:$J, $G$4, FALSE), 0)</f>
        <v>0</v>
      </c>
      <c r="H347" s="91">
        <f>IFERROR(VLOOKUP($E347, V医療従事者等!$A:$J, $H$4, FALSE), 0)</f>
        <v>0</v>
      </c>
      <c r="I347" s="91">
        <f>IFERROR(VLOOKUP($E347, V医療従事者等!$A:$J, $I$4, FALSE), 0)</f>
        <v>0</v>
      </c>
      <c r="J347" s="91">
        <f>IFERROR(VLOOKUP($E347, V医療従事者等!$A:$J, $J$4, FALSE), 0)</f>
        <v>0</v>
      </c>
      <c r="K347" s="92">
        <f>IFERROR(VLOOKUP($E347, V一般接種!$A:$G, K$4, FALSE), 0)</f>
        <v>464836</v>
      </c>
      <c r="L347" s="92">
        <f>IFERROR(VLOOKUP($E347, V一般接種!$A:$G, L$4, FALSE), 0)</f>
        <v>122164</v>
      </c>
      <c r="M347" s="92">
        <f>IFERROR(VLOOKUP($E347, V一般接種!$A:$G, M$4, FALSE), 0)</f>
        <v>0</v>
      </c>
      <c r="N347" s="93">
        <f>IFERROR(VLOOKUP($E347, V一般接種!$A:$G, N$4, FALSE), 0)</f>
        <v>610175</v>
      </c>
      <c r="O347" s="92">
        <f>SUMIF(V職域接種!$C:$C, 'Conv-vaccine'!$E347, V職域接種!F:F)</f>
        <v>0</v>
      </c>
      <c r="P347" s="92">
        <f>SUMIF(V職域接種!$C:$C, 'Conv-vaccine'!$E347, V職域接種!G:G)</f>
        <v>0</v>
      </c>
      <c r="Q347" s="92">
        <f>_xlfn.MAXIFS(V重複!F:F, V重複!$C:$C, 'Conv-vaccine'!$E347)</f>
        <v>0</v>
      </c>
      <c r="R347" s="92">
        <f>_xlfn.MAXIFS(V重複!G:G, V重複!$C:$C, 'Conv-vaccine'!$E347)</f>
        <v>0</v>
      </c>
      <c r="S347" s="107">
        <f>SUMIF('V3回目-接種日別'!$A:$A, 'Conv-vaccine'!$E347, 'V3回目-接種日別'!C:C)</f>
        <v>0</v>
      </c>
    </row>
    <row r="348" spans="1:19" ht="17.7">
      <c r="A348" s="49">
        <v>44411</v>
      </c>
      <c r="B348" s="110">
        <f>IF(COUNTIF($A$7:$A348, $A348)&gt;1, 0, IF($E348="","",G348+H348+K348+L348+O348-Q348))</f>
        <v>0</v>
      </c>
      <c r="C348" s="110">
        <f>IF(COUNTIF($A$7:$A348, $A348)&gt;1, 0, IF($E348="", "", I348+J348+M348+N348+P348-R348))</f>
        <v>0</v>
      </c>
      <c r="D348" s="110">
        <f>IF(COUNTIF($A$7:$A348, $A348)&gt;1, 0, S348)</f>
        <v>0</v>
      </c>
      <c r="E348" s="111">
        <v>44411</v>
      </c>
      <c r="F348" s="91" t="str">
        <f>IFERROR(VLOOKUP($E348, V医療従事者等!$A:$J, $F$4, FALSE), TEXT(E348, "aaa"))</f>
        <v>火</v>
      </c>
      <c r="G348" s="91">
        <f>IFERROR(VLOOKUP($E348, V医療従事者等!$A:$J, $G$4, FALSE), 0)</f>
        <v>0</v>
      </c>
      <c r="H348" s="91">
        <f>IFERROR(VLOOKUP($E348, V医療従事者等!$A:$J, $H$4, FALSE), 0)</f>
        <v>0</v>
      </c>
      <c r="I348" s="91">
        <f>IFERROR(VLOOKUP($E348, V医療従事者等!$A:$J, $I$4, FALSE), 0)</f>
        <v>0</v>
      </c>
      <c r="J348" s="91">
        <f>IFERROR(VLOOKUP($E348, V医療従事者等!$A:$J, $J$4, FALSE), 0)</f>
        <v>0</v>
      </c>
      <c r="K348" s="92">
        <f>IFERROR(VLOOKUP($E348, V一般接種!$A:$G, K$4, FALSE), 0)</f>
        <v>464836</v>
      </c>
      <c r="L348" s="92">
        <f>IFERROR(VLOOKUP($E348, V一般接種!$A:$G, L$4, FALSE), 0)</f>
        <v>122164</v>
      </c>
      <c r="M348" s="92">
        <f>IFERROR(VLOOKUP($E348, V一般接種!$A:$G, M$4, FALSE), 0)</f>
        <v>0</v>
      </c>
      <c r="N348" s="93">
        <f>IFERROR(VLOOKUP($E348, V一般接種!$A:$G, N$4, FALSE), 0)</f>
        <v>610175</v>
      </c>
      <c r="O348" s="92">
        <f>SUMIF(V職域接種!$C:$C, 'Conv-vaccine'!$E348, V職域接種!F:F)</f>
        <v>0</v>
      </c>
      <c r="P348" s="92">
        <f>SUMIF(V職域接種!$C:$C, 'Conv-vaccine'!$E348, V職域接種!G:G)</f>
        <v>0</v>
      </c>
      <c r="Q348" s="92">
        <f>_xlfn.MAXIFS(V重複!F:F, V重複!$C:$C, 'Conv-vaccine'!$E348)</f>
        <v>0</v>
      </c>
      <c r="R348" s="92">
        <f>_xlfn.MAXIFS(V重複!G:G, V重複!$C:$C, 'Conv-vaccine'!$E348)</f>
        <v>0</v>
      </c>
      <c r="S348" s="107">
        <f>SUMIF('V3回目-接種日別'!$A:$A, 'Conv-vaccine'!$E348, 'V3回目-接種日別'!C:C)</f>
        <v>0</v>
      </c>
    </row>
    <row r="349" spans="1:19" ht="17.7">
      <c r="A349" s="49">
        <v>44412</v>
      </c>
      <c r="B349" s="110">
        <f>IF(COUNTIF($A$7:$A349, $A349)&gt;1, 0, IF($E349="","",G349+H349+K349+L349+O349-Q349))</f>
        <v>575459</v>
      </c>
      <c r="C349" s="110">
        <f>IF(COUNTIF($A$7:$A349, $A349)&gt;1, 0, IF($E349="", "", I349+J349+M349+N349+P349-R349))</f>
        <v>603463</v>
      </c>
      <c r="D349" s="110">
        <f>IF(COUNTIF($A$7:$A349, $A349)&gt;1, 0, S349)</f>
        <v>0</v>
      </c>
      <c r="E349" s="111">
        <v>44412</v>
      </c>
      <c r="F349" s="91" t="str">
        <f>IFERROR(VLOOKUP($E349, V医療従事者等!$A:$J, $F$4, FALSE), TEXT(E349, "aaa"))</f>
        <v>水</v>
      </c>
      <c r="G349" s="91">
        <f>IFERROR(VLOOKUP($E349, V医療従事者等!$A:$J, $G$4, FALSE), 0)</f>
        <v>0</v>
      </c>
      <c r="H349" s="91">
        <f>IFERROR(VLOOKUP($E349, V医療従事者等!$A:$J, $H$4, FALSE), 0)</f>
        <v>0</v>
      </c>
      <c r="I349" s="91">
        <f>IFERROR(VLOOKUP($E349, V医療従事者等!$A:$J, $I$4, FALSE), 0)</f>
        <v>0</v>
      </c>
      <c r="J349" s="91">
        <f>IFERROR(VLOOKUP($E349, V医療従事者等!$A:$J, $J$4, FALSE), 0)</f>
        <v>0</v>
      </c>
      <c r="K349" s="92">
        <f>IFERROR(VLOOKUP($E349, V一般接種!$A:$G, K$4, FALSE), 0)</f>
        <v>460571</v>
      </c>
      <c r="L349" s="92">
        <f>IFERROR(VLOOKUP($E349, V一般接種!$A:$G, L$4, FALSE), 0)</f>
        <v>114888</v>
      </c>
      <c r="M349" s="92">
        <f>IFERROR(VLOOKUP($E349, V一般接種!$A:$G, M$4, FALSE), 0)</f>
        <v>0</v>
      </c>
      <c r="N349" s="93">
        <f>IFERROR(VLOOKUP($E349, V一般接種!$A:$G, N$4, FALSE), 0)</f>
        <v>603463</v>
      </c>
      <c r="O349" s="92">
        <f>SUMIF(V職域接種!$C:$C, 'Conv-vaccine'!$E349, V職域接種!F:F)</f>
        <v>0</v>
      </c>
      <c r="P349" s="92">
        <f>SUMIF(V職域接種!$C:$C, 'Conv-vaccine'!$E349, V職域接種!G:G)</f>
        <v>0</v>
      </c>
      <c r="Q349" s="92">
        <f>_xlfn.MAXIFS(V重複!F:F, V重複!$C:$C, 'Conv-vaccine'!$E349)</f>
        <v>0</v>
      </c>
      <c r="R349" s="92">
        <f>_xlfn.MAXIFS(V重複!G:G, V重複!$C:$C, 'Conv-vaccine'!$E349)</f>
        <v>0</v>
      </c>
      <c r="S349" s="107">
        <f>SUMIF('V3回目-接種日別'!$A:$A, 'Conv-vaccine'!$E349, 'V3回目-接種日別'!C:C)</f>
        <v>0</v>
      </c>
    </row>
    <row r="350" spans="1:19" ht="17.7">
      <c r="A350" s="49">
        <v>44412</v>
      </c>
      <c r="B350" s="110">
        <f>IF(COUNTIF($A$7:$A350, $A350)&gt;1, 0, IF($E350="","",G350+H350+K350+L350+O350-Q350))</f>
        <v>0</v>
      </c>
      <c r="C350" s="110">
        <f>IF(COUNTIF($A$7:$A350, $A350)&gt;1, 0, IF($E350="", "", I350+J350+M350+N350+P350-R350))</f>
        <v>0</v>
      </c>
      <c r="D350" s="110">
        <f>IF(COUNTIF($A$7:$A350, $A350)&gt;1, 0, S350)</f>
        <v>0</v>
      </c>
      <c r="E350" s="111">
        <v>44412</v>
      </c>
      <c r="F350" s="91" t="str">
        <f>IFERROR(VLOOKUP($E350, V医療従事者等!$A:$J, $F$4, FALSE), TEXT(E350, "aaa"))</f>
        <v>水</v>
      </c>
      <c r="G350" s="91">
        <f>IFERROR(VLOOKUP($E350, V医療従事者等!$A:$J, $G$4, FALSE), 0)</f>
        <v>0</v>
      </c>
      <c r="H350" s="91">
        <f>IFERROR(VLOOKUP($E350, V医療従事者等!$A:$J, $H$4, FALSE), 0)</f>
        <v>0</v>
      </c>
      <c r="I350" s="91">
        <f>IFERROR(VLOOKUP($E350, V医療従事者等!$A:$J, $I$4, FALSE), 0)</f>
        <v>0</v>
      </c>
      <c r="J350" s="91">
        <f>IFERROR(VLOOKUP($E350, V医療従事者等!$A:$J, $J$4, FALSE), 0)</f>
        <v>0</v>
      </c>
      <c r="K350" s="92">
        <f>IFERROR(VLOOKUP($E350, V一般接種!$A:$G, K$4, FALSE), 0)</f>
        <v>460571</v>
      </c>
      <c r="L350" s="92">
        <f>IFERROR(VLOOKUP($E350, V一般接種!$A:$G, L$4, FALSE), 0)</f>
        <v>114888</v>
      </c>
      <c r="M350" s="92">
        <f>IFERROR(VLOOKUP($E350, V一般接種!$A:$G, M$4, FALSE), 0)</f>
        <v>0</v>
      </c>
      <c r="N350" s="93">
        <f>IFERROR(VLOOKUP($E350, V一般接種!$A:$G, N$4, FALSE), 0)</f>
        <v>603463</v>
      </c>
      <c r="O350" s="92">
        <f>SUMIF(V職域接種!$C:$C, 'Conv-vaccine'!$E350, V職域接種!F:F)</f>
        <v>0</v>
      </c>
      <c r="P350" s="92">
        <f>SUMIF(V職域接種!$C:$C, 'Conv-vaccine'!$E350, V職域接種!G:G)</f>
        <v>0</v>
      </c>
      <c r="Q350" s="92">
        <f>_xlfn.MAXIFS(V重複!F:F, V重複!$C:$C, 'Conv-vaccine'!$E350)</f>
        <v>0</v>
      </c>
      <c r="R350" s="92">
        <f>_xlfn.MAXIFS(V重複!G:G, V重複!$C:$C, 'Conv-vaccine'!$E350)</f>
        <v>0</v>
      </c>
      <c r="S350" s="107">
        <f>SUMIF('V3回目-接種日別'!$A:$A, 'Conv-vaccine'!$E350, 'V3回目-接種日別'!C:C)</f>
        <v>0</v>
      </c>
    </row>
    <row r="351" spans="1:19" ht="17.7">
      <c r="A351" s="49">
        <v>44412</v>
      </c>
      <c r="B351" s="110">
        <f>IF(COUNTIF($A$7:$A351, $A351)&gt;1, 0, IF($E351="","",G351+H351+K351+L351+O351-Q351))</f>
        <v>0</v>
      </c>
      <c r="C351" s="110">
        <f>IF(COUNTIF($A$7:$A351, $A351)&gt;1, 0, IF($E351="", "", I351+J351+M351+N351+P351-R351))</f>
        <v>0</v>
      </c>
      <c r="D351" s="110">
        <f>IF(COUNTIF($A$7:$A351, $A351)&gt;1, 0, S351)</f>
        <v>0</v>
      </c>
      <c r="E351" s="111">
        <v>44412</v>
      </c>
      <c r="F351" s="91" t="str">
        <f>IFERROR(VLOOKUP($E351, V医療従事者等!$A:$J, $F$4, FALSE), TEXT(E351, "aaa"))</f>
        <v>水</v>
      </c>
      <c r="G351" s="91">
        <f>IFERROR(VLOOKUP($E351, V医療従事者等!$A:$J, $G$4, FALSE), 0)</f>
        <v>0</v>
      </c>
      <c r="H351" s="91">
        <f>IFERROR(VLOOKUP($E351, V医療従事者等!$A:$J, $H$4, FALSE), 0)</f>
        <v>0</v>
      </c>
      <c r="I351" s="91">
        <f>IFERROR(VLOOKUP($E351, V医療従事者等!$A:$J, $I$4, FALSE), 0)</f>
        <v>0</v>
      </c>
      <c r="J351" s="91">
        <f>IFERROR(VLOOKUP($E351, V医療従事者等!$A:$J, $J$4, FALSE), 0)</f>
        <v>0</v>
      </c>
      <c r="K351" s="92">
        <f>IFERROR(VLOOKUP($E351, V一般接種!$A:$G, K$4, FALSE), 0)</f>
        <v>460571</v>
      </c>
      <c r="L351" s="92">
        <f>IFERROR(VLOOKUP($E351, V一般接種!$A:$G, L$4, FALSE), 0)</f>
        <v>114888</v>
      </c>
      <c r="M351" s="92">
        <f>IFERROR(VLOOKUP($E351, V一般接種!$A:$G, M$4, FALSE), 0)</f>
        <v>0</v>
      </c>
      <c r="N351" s="93">
        <f>IFERROR(VLOOKUP($E351, V一般接種!$A:$G, N$4, FALSE), 0)</f>
        <v>603463</v>
      </c>
      <c r="O351" s="92">
        <f>SUMIF(V職域接種!$C:$C, 'Conv-vaccine'!$E351, V職域接種!F:F)</f>
        <v>0</v>
      </c>
      <c r="P351" s="92">
        <f>SUMIF(V職域接種!$C:$C, 'Conv-vaccine'!$E351, V職域接種!G:G)</f>
        <v>0</v>
      </c>
      <c r="Q351" s="92">
        <f>_xlfn.MAXIFS(V重複!F:F, V重複!$C:$C, 'Conv-vaccine'!$E351)</f>
        <v>0</v>
      </c>
      <c r="R351" s="92">
        <f>_xlfn.MAXIFS(V重複!G:G, V重複!$C:$C, 'Conv-vaccine'!$E351)</f>
        <v>0</v>
      </c>
      <c r="S351" s="107">
        <f>SUMIF('V3回目-接種日別'!$A:$A, 'Conv-vaccine'!$E351, 'V3回目-接種日別'!C:C)</f>
        <v>0</v>
      </c>
    </row>
    <row r="352" spans="1:19" ht="17.7">
      <c r="A352" s="49">
        <v>44413</v>
      </c>
      <c r="B352" s="110">
        <f>IF(COUNTIF($A$7:$A352, $A352)&gt;1, 0, IF($E352="","",G352+H352+K352+L352+O352-Q352))</f>
        <v>562615</v>
      </c>
      <c r="C352" s="110">
        <f>IF(COUNTIF($A$7:$A352, $A352)&gt;1, 0, IF($E352="", "", I352+J352+M352+N352+P352-R352))</f>
        <v>592178</v>
      </c>
      <c r="D352" s="110">
        <f>IF(COUNTIF($A$7:$A352, $A352)&gt;1, 0, S352)</f>
        <v>0</v>
      </c>
      <c r="E352" s="111">
        <v>44413</v>
      </c>
      <c r="F352" s="91" t="str">
        <f>IFERROR(VLOOKUP($E352, V医療従事者等!$A:$J, $F$4, FALSE), TEXT(E352, "aaa"))</f>
        <v>木</v>
      </c>
      <c r="G352" s="91">
        <f>IFERROR(VLOOKUP($E352, V医療従事者等!$A:$J, $G$4, FALSE), 0)</f>
        <v>0</v>
      </c>
      <c r="H352" s="91">
        <f>IFERROR(VLOOKUP($E352, V医療従事者等!$A:$J, $H$4, FALSE), 0)</f>
        <v>0</v>
      </c>
      <c r="I352" s="91">
        <f>IFERROR(VLOOKUP($E352, V医療従事者等!$A:$J, $I$4, FALSE), 0)</f>
        <v>0</v>
      </c>
      <c r="J352" s="91">
        <f>IFERROR(VLOOKUP($E352, V医療従事者等!$A:$J, $J$4, FALSE), 0)</f>
        <v>0</v>
      </c>
      <c r="K352" s="92">
        <f>IFERROR(VLOOKUP($E352, V一般接種!$A:$G, K$4, FALSE), 0)</f>
        <v>445549</v>
      </c>
      <c r="L352" s="92">
        <f>IFERROR(VLOOKUP($E352, V一般接種!$A:$G, L$4, FALSE), 0)</f>
        <v>117066</v>
      </c>
      <c r="M352" s="92">
        <f>IFERROR(VLOOKUP($E352, V一般接種!$A:$G, M$4, FALSE), 0)</f>
        <v>0</v>
      </c>
      <c r="N352" s="93">
        <f>IFERROR(VLOOKUP($E352, V一般接種!$A:$G, N$4, FALSE), 0)</f>
        <v>592178</v>
      </c>
      <c r="O352" s="92">
        <f>SUMIF(V職域接種!$C:$C, 'Conv-vaccine'!$E352, V職域接種!F:F)</f>
        <v>0</v>
      </c>
      <c r="P352" s="92">
        <f>SUMIF(V職域接種!$C:$C, 'Conv-vaccine'!$E352, V職域接種!G:G)</f>
        <v>0</v>
      </c>
      <c r="Q352" s="92">
        <f>_xlfn.MAXIFS(V重複!F:F, V重複!$C:$C, 'Conv-vaccine'!$E352)</f>
        <v>0</v>
      </c>
      <c r="R352" s="92">
        <f>_xlfn.MAXIFS(V重複!G:G, V重複!$C:$C, 'Conv-vaccine'!$E352)</f>
        <v>0</v>
      </c>
      <c r="S352" s="107">
        <f>SUMIF('V3回目-接種日別'!$A:$A, 'Conv-vaccine'!$E352, 'V3回目-接種日別'!C:C)</f>
        <v>0</v>
      </c>
    </row>
    <row r="353" spans="1:19" ht="17.7">
      <c r="A353" s="49">
        <v>44413</v>
      </c>
      <c r="B353" s="110">
        <f>IF(COUNTIF($A$7:$A353, $A353)&gt;1, 0, IF($E353="","",G353+H353+K353+L353+O353-Q353))</f>
        <v>0</v>
      </c>
      <c r="C353" s="110">
        <f>IF(COUNTIF($A$7:$A353, $A353)&gt;1, 0, IF($E353="", "", I353+J353+M353+N353+P353-R353))</f>
        <v>0</v>
      </c>
      <c r="D353" s="110">
        <f>IF(COUNTIF($A$7:$A353, $A353)&gt;1, 0, S353)</f>
        <v>0</v>
      </c>
      <c r="E353" s="111">
        <v>44413</v>
      </c>
      <c r="F353" s="91" t="str">
        <f>IFERROR(VLOOKUP($E353, V医療従事者等!$A:$J, $F$4, FALSE), TEXT(E353, "aaa"))</f>
        <v>木</v>
      </c>
      <c r="G353" s="91">
        <f>IFERROR(VLOOKUP($E353, V医療従事者等!$A:$J, $G$4, FALSE), 0)</f>
        <v>0</v>
      </c>
      <c r="H353" s="91">
        <f>IFERROR(VLOOKUP($E353, V医療従事者等!$A:$J, $H$4, FALSE), 0)</f>
        <v>0</v>
      </c>
      <c r="I353" s="91">
        <f>IFERROR(VLOOKUP($E353, V医療従事者等!$A:$J, $I$4, FALSE), 0)</f>
        <v>0</v>
      </c>
      <c r="J353" s="91">
        <f>IFERROR(VLOOKUP($E353, V医療従事者等!$A:$J, $J$4, FALSE), 0)</f>
        <v>0</v>
      </c>
      <c r="K353" s="92">
        <f>IFERROR(VLOOKUP($E353, V一般接種!$A:$G, K$4, FALSE), 0)</f>
        <v>445549</v>
      </c>
      <c r="L353" s="92">
        <f>IFERROR(VLOOKUP($E353, V一般接種!$A:$G, L$4, FALSE), 0)</f>
        <v>117066</v>
      </c>
      <c r="M353" s="92">
        <f>IFERROR(VLOOKUP($E353, V一般接種!$A:$G, M$4, FALSE), 0)</f>
        <v>0</v>
      </c>
      <c r="N353" s="93">
        <f>IFERROR(VLOOKUP($E353, V一般接種!$A:$G, N$4, FALSE), 0)</f>
        <v>592178</v>
      </c>
      <c r="O353" s="92">
        <f>SUMIF(V職域接種!$C:$C, 'Conv-vaccine'!$E353, V職域接種!F:F)</f>
        <v>0</v>
      </c>
      <c r="P353" s="92">
        <f>SUMIF(V職域接種!$C:$C, 'Conv-vaccine'!$E353, V職域接種!G:G)</f>
        <v>0</v>
      </c>
      <c r="Q353" s="92">
        <f>_xlfn.MAXIFS(V重複!F:F, V重複!$C:$C, 'Conv-vaccine'!$E353)</f>
        <v>0</v>
      </c>
      <c r="R353" s="92">
        <f>_xlfn.MAXIFS(V重複!G:G, V重複!$C:$C, 'Conv-vaccine'!$E353)</f>
        <v>0</v>
      </c>
      <c r="S353" s="107">
        <f>SUMIF('V3回目-接種日別'!$A:$A, 'Conv-vaccine'!$E353, 'V3回目-接種日別'!C:C)</f>
        <v>0</v>
      </c>
    </row>
    <row r="354" spans="1:19" ht="17.7">
      <c r="A354" s="49">
        <v>44413</v>
      </c>
      <c r="B354" s="110">
        <f>IF(COUNTIF($A$7:$A354, $A354)&gt;1, 0, IF($E354="","",G354+H354+K354+L354+O354-Q354))</f>
        <v>0</v>
      </c>
      <c r="C354" s="110">
        <f>IF(COUNTIF($A$7:$A354, $A354)&gt;1, 0, IF($E354="", "", I354+J354+M354+N354+P354-R354))</f>
        <v>0</v>
      </c>
      <c r="D354" s="110">
        <f>IF(COUNTIF($A$7:$A354, $A354)&gt;1, 0, S354)</f>
        <v>0</v>
      </c>
      <c r="E354" s="111">
        <v>44413</v>
      </c>
      <c r="F354" s="91" t="str">
        <f>IFERROR(VLOOKUP($E354, V医療従事者等!$A:$J, $F$4, FALSE), TEXT(E354, "aaa"))</f>
        <v>木</v>
      </c>
      <c r="G354" s="91">
        <f>IFERROR(VLOOKUP($E354, V医療従事者等!$A:$J, $G$4, FALSE), 0)</f>
        <v>0</v>
      </c>
      <c r="H354" s="91">
        <f>IFERROR(VLOOKUP($E354, V医療従事者等!$A:$J, $H$4, FALSE), 0)</f>
        <v>0</v>
      </c>
      <c r="I354" s="91">
        <f>IFERROR(VLOOKUP($E354, V医療従事者等!$A:$J, $I$4, FALSE), 0)</f>
        <v>0</v>
      </c>
      <c r="J354" s="91">
        <f>IFERROR(VLOOKUP($E354, V医療従事者等!$A:$J, $J$4, FALSE), 0)</f>
        <v>0</v>
      </c>
      <c r="K354" s="92">
        <f>IFERROR(VLOOKUP($E354, V一般接種!$A:$G, K$4, FALSE), 0)</f>
        <v>445549</v>
      </c>
      <c r="L354" s="92">
        <f>IFERROR(VLOOKUP($E354, V一般接種!$A:$G, L$4, FALSE), 0)</f>
        <v>117066</v>
      </c>
      <c r="M354" s="92">
        <f>IFERROR(VLOOKUP($E354, V一般接種!$A:$G, M$4, FALSE), 0)</f>
        <v>0</v>
      </c>
      <c r="N354" s="93">
        <f>IFERROR(VLOOKUP($E354, V一般接種!$A:$G, N$4, FALSE), 0)</f>
        <v>592178</v>
      </c>
      <c r="O354" s="92">
        <f>SUMIF(V職域接種!$C:$C, 'Conv-vaccine'!$E354, V職域接種!F:F)</f>
        <v>0</v>
      </c>
      <c r="P354" s="92">
        <f>SUMIF(V職域接種!$C:$C, 'Conv-vaccine'!$E354, V職域接種!G:G)</f>
        <v>0</v>
      </c>
      <c r="Q354" s="92">
        <f>_xlfn.MAXIFS(V重複!F:F, V重複!$C:$C, 'Conv-vaccine'!$E354)</f>
        <v>0</v>
      </c>
      <c r="R354" s="92">
        <f>_xlfn.MAXIFS(V重複!G:G, V重複!$C:$C, 'Conv-vaccine'!$E354)</f>
        <v>0</v>
      </c>
      <c r="S354" s="107">
        <f>SUMIF('V3回目-接種日別'!$A:$A, 'Conv-vaccine'!$E354, 'V3回目-接種日別'!C:C)</f>
        <v>0</v>
      </c>
    </row>
    <row r="355" spans="1:19" ht="17.7">
      <c r="A355" s="49">
        <v>44414</v>
      </c>
      <c r="B355" s="110">
        <f>IF(COUNTIF($A$7:$A355, $A355)&gt;1, 0, IF($E355="","",G355+H355+K355+L355+O355-Q355))</f>
        <v>583088</v>
      </c>
      <c r="C355" s="110">
        <f>IF(COUNTIF($A$7:$A355, $A355)&gt;1, 0, IF($E355="", "", I355+J355+M355+N355+P355-R355))</f>
        <v>628267</v>
      </c>
      <c r="D355" s="110">
        <f>IF(COUNTIF($A$7:$A355, $A355)&gt;1, 0, S355)</f>
        <v>0</v>
      </c>
      <c r="E355" s="111">
        <v>44414</v>
      </c>
      <c r="F355" s="91" t="str">
        <f>IFERROR(VLOOKUP($E355, V医療従事者等!$A:$J, $F$4, FALSE), TEXT(E355, "aaa"))</f>
        <v>金</v>
      </c>
      <c r="G355" s="91">
        <f>IFERROR(VLOOKUP($E355, V医療従事者等!$A:$J, $G$4, FALSE), 0)</f>
        <v>0</v>
      </c>
      <c r="H355" s="91">
        <f>IFERROR(VLOOKUP($E355, V医療従事者等!$A:$J, $H$4, FALSE), 0)</f>
        <v>0</v>
      </c>
      <c r="I355" s="91">
        <f>IFERROR(VLOOKUP($E355, V医療従事者等!$A:$J, $I$4, FALSE), 0)</f>
        <v>0</v>
      </c>
      <c r="J355" s="91">
        <f>IFERROR(VLOOKUP($E355, V医療従事者等!$A:$J, $J$4, FALSE), 0)</f>
        <v>0</v>
      </c>
      <c r="K355" s="92">
        <f>IFERROR(VLOOKUP($E355, V一般接種!$A:$G, K$4, FALSE), 0)</f>
        <v>473558</v>
      </c>
      <c r="L355" s="92">
        <f>IFERROR(VLOOKUP($E355, V一般接種!$A:$G, L$4, FALSE), 0)</f>
        <v>109530</v>
      </c>
      <c r="M355" s="92">
        <f>IFERROR(VLOOKUP($E355, V一般接種!$A:$G, M$4, FALSE), 0)</f>
        <v>0</v>
      </c>
      <c r="N355" s="93">
        <f>IFERROR(VLOOKUP($E355, V一般接種!$A:$G, N$4, FALSE), 0)</f>
        <v>628267</v>
      </c>
      <c r="O355" s="92">
        <f>SUMIF(V職域接種!$C:$C, 'Conv-vaccine'!$E355, V職域接種!F:F)</f>
        <v>0</v>
      </c>
      <c r="P355" s="92">
        <f>SUMIF(V職域接種!$C:$C, 'Conv-vaccine'!$E355, V職域接種!G:G)</f>
        <v>0</v>
      </c>
      <c r="Q355" s="92">
        <f>_xlfn.MAXIFS(V重複!F:F, V重複!$C:$C, 'Conv-vaccine'!$E355)</f>
        <v>0</v>
      </c>
      <c r="R355" s="92">
        <f>_xlfn.MAXIFS(V重複!G:G, V重複!$C:$C, 'Conv-vaccine'!$E355)</f>
        <v>0</v>
      </c>
      <c r="S355" s="107">
        <f>SUMIF('V3回目-接種日別'!$A:$A, 'Conv-vaccine'!$E355, 'V3回目-接種日別'!C:C)</f>
        <v>0</v>
      </c>
    </row>
    <row r="356" spans="1:19" ht="17.7">
      <c r="A356" s="49">
        <v>44414</v>
      </c>
      <c r="B356" s="110">
        <f>IF(COUNTIF($A$7:$A356, $A356)&gt;1, 0, IF($E356="","",G356+H356+K356+L356+O356-Q356))</f>
        <v>0</v>
      </c>
      <c r="C356" s="110">
        <f>IF(COUNTIF($A$7:$A356, $A356)&gt;1, 0, IF($E356="", "", I356+J356+M356+N356+P356-R356))</f>
        <v>0</v>
      </c>
      <c r="D356" s="110">
        <f>IF(COUNTIF($A$7:$A356, $A356)&gt;1, 0, S356)</f>
        <v>0</v>
      </c>
      <c r="E356" s="111">
        <v>44414</v>
      </c>
      <c r="F356" s="91" t="str">
        <f>IFERROR(VLOOKUP($E356, V医療従事者等!$A:$J, $F$4, FALSE), TEXT(E356, "aaa"))</f>
        <v>金</v>
      </c>
      <c r="G356" s="91">
        <f>IFERROR(VLOOKUP($E356, V医療従事者等!$A:$J, $G$4, FALSE), 0)</f>
        <v>0</v>
      </c>
      <c r="H356" s="91">
        <f>IFERROR(VLOOKUP($E356, V医療従事者等!$A:$J, $H$4, FALSE), 0)</f>
        <v>0</v>
      </c>
      <c r="I356" s="91">
        <f>IFERROR(VLOOKUP($E356, V医療従事者等!$A:$J, $I$4, FALSE), 0)</f>
        <v>0</v>
      </c>
      <c r="J356" s="91">
        <f>IFERROR(VLOOKUP($E356, V医療従事者等!$A:$J, $J$4, FALSE), 0)</f>
        <v>0</v>
      </c>
      <c r="K356" s="92">
        <f>IFERROR(VLOOKUP($E356, V一般接種!$A:$G, K$4, FALSE), 0)</f>
        <v>473558</v>
      </c>
      <c r="L356" s="92">
        <f>IFERROR(VLOOKUP($E356, V一般接種!$A:$G, L$4, FALSE), 0)</f>
        <v>109530</v>
      </c>
      <c r="M356" s="92">
        <f>IFERROR(VLOOKUP($E356, V一般接種!$A:$G, M$4, FALSE), 0)</f>
        <v>0</v>
      </c>
      <c r="N356" s="93">
        <f>IFERROR(VLOOKUP($E356, V一般接種!$A:$G, N$4, FALSE), 0)</f>
        <v>628267</v>
      </c>
      <c r="O356" s="92">
        <f>SUMIF(V職域接種!$C:$C, 'Conv-vaccine'!$E356, V職域接種!F:F)</f>
        <v>0</v>
      </c>
      <c r="P356" s="92">
        <f>SUMIF(V職域接種!$C:$C, 'Conv-vaccine'!$E356, V職域接種!G:G)</f>
        <v>0</v>
      </c>
      <c r="Q356" s="92">
        <f>_xlfn.MAXIFS(V重複!F:F, V重複!$C:$C, 'Conv-vaccine'!$E356)</f>
        <v>0</v>
      </c>
      <c r="R356" s="92">
        <f>_xlfn.MAXIFS(V重複!G:G, V重複!$C:$C, 'Conv-vaccine'!$E356)</f>
        <v>0</v>
      </c>
      <c r="S356" s="107">
        <f>SUMIF('V3回目-接種日別'!$A:$A, 'Conv-vaccine'!$E356, 'V3回目-接種日別'!C:C)</f>
        <v>0</v>
      </c>
    </row>
    <row r="357" spans="1:19" ht="17.7">
      <c r="A357" s="49">
        <v>44414</v>
      </c>
      <c r="B357" s="110">
        <f>IF(COUNTIF($A$7:$A357, $A357)&gt;1, 0, IF($E357="","",G357+H357+K357+L357+O357-Q357))</f>
        <v>0</v>
      </c>
      <c r="C357" s="110">
        <f>IF(COUNTIF($A$7:$A357, $A357)&gt;1, 0, IF($E357="", "", I357+J357+M357+N357+P357-R357))</f>
        <v>0</v>
      </c>
      <c r="D357" s="110">
        <f>IF(COUNTIF($A$7:$A357, $A357)&gt;1, 0, S357)</f>
        <v>0</v>
      </c>
      <c r="E357" s="111">
        <v>44414</v>
      </c>
      <c r="F357" s="91" t="str">
        <f>IFERROR(VLOOKUP($E357, V医療従事者等!$A:$J, $F$4, FALSE), TEXT(E357, "aaa"))</f>
        <v>金</v>
      </c>
      <c r="G357" s="91">
        <f>IFERROR(VLOOKUP($E357, V医療従事者等!$A:$J, $G$4, FALSE), 0)</f>
        <v>0</v>
      </c>
      <c r="H357" s="91">
        <f>IFERROR(VLOOKUP($E357, V医療従事者等!$A:$J, $H$4, FALSE), 0)</f>
        <v>0</v>
      </c>
      <c r="I357" s="91">
        <f>IFERROR(VLOOKUP($E357, V医療従事者等!$A:$J, $I$4, FALSE), 0)</f>
        <v>0</v>
      </c>
      <c r="J357" s="91">
        <f>IFERROR(VLOOKUP($E357, V医療従事者等!$A:$J, $J$4, FALSE), 0)</f>
        <v>0</v>
      </c>
      <c r="K357" s="92">
        <f>IFERROR(VLOOKUP($E357, V一般接種!$A:$G, K$4, FALSE), 0)</f>
        <v>473558</v>
      </c>
      <c r="L357" s="92">
        <f>IFERROR(VLOOKUP($E357, V一般接種!$A:$G, L$4, FALSE), 0)</f>
        <v>109530</v>
      </c>
      <c r="M357" s="92">
        <f>IFERROR(VLOOKUP($E357, V一般接種!$A:$G, M$4, FALSE), 0)</f>
        <v>0</v>
      </c>
      <c r="N357" s="93">
        <f>IFERROR(VLOOKUP($E357, V一般接種!$A:$G, N$4, FALSE), 0)</f>
        <v>628267</v>
      </c>
      <c r="O357" s="92">
        <f>SUMIF(V職域接種!$C:$C, 'Conv-vaccine'!$E357, V職域接種!F:F)</f>
        <v>0</v>
      </c>
      <c r="P357" s="92">
        <f>SUMIF(V職域接種!$C:$C, 'Conv-vaccine'!$E357, V職域接種!G:G)</f>
        <v>0</v>
      </c>
      <c r="Q357" s="92">
        <f>_xlfn.MAXIFS(V重複!F:F, V重複!$C:$C, 'Conv-vaccine'!$E357)</f>
        <v>0</v>
      </c>
      <c r="R357" s="92">
        <f>_xlfn.MAXIFS(V重複!G:G, V重複!$C:$C, 'Conv-vaccine'!$E357)</f>
        <v>0</v>
      </c>
      <c r="S357" s="107">
        <f>SUMIF('V3回目-接種日別'!$A:$A, 'Conv-vaccine'!$E357, 'V3回目-接種日別'!C:C)</f>
        <v>0</v>
      </c>
    </row>
    <row r="358" spans="1:19" ht="17.7">
      <c r="A358" s="49">
        <v>44415</v>
      </c>
      <c r="B358" s="110">
        <f>IF(COUNTIF($A$7:$A358, $A358)&gt;1, 0, IF($E358="","",G358+H358+K358+L358+O358-Q358))</f>
        <v>699252</v>
      </c>
      <c r="C358" s="110">
        <f>IF(COUNTIF($A$7:$A358, $A358)&gt;1, 0, IF($E358="", "", I358+J358+M358+N358+P358-R358))</f>
        <v>640230</v>
      </c>
      <c r="D358" s="110">
        <f>IF(COUNTIF($A$7:$A358, $A358)&gt;1, 0, S358)</f>
        <v>0</v>
      </c>
      <c r="E358" s="111">
        <v>44415</v>
      </c>
      <c r="F358" s="91" t="str">
        <f>IFERROR(VLOOKUP($E358, V医療従事者等!$A:$J, $F$4, FALSE), TEXT(E358, "aaa"))</f>
        <v>土</v>
      </c>
      <c r="G358" s="91">
        <f>IFERROR(VLOOKUP($E358, V医療従事者等!$A:$J, $G$4, FALSE), 0)</f>
        <v>0</v>
      </c>
      <c r="H358" s="91">
        <f>IFERROR(VLOOKUP($E358, V医療従事者等!$A:$J, $H$4, FALSE), 0)</f>
        <v>0</v>
      </c>
      <c r="I358" s="91">
        <f>IFERROR(VLOOKUP($E358, V医療従事者等!$A:$J, $I$4, FALSE), 0)</f>
        <v>0</v>
      </c>
      <c r="J358" s="91">
        <f>IFERROR(VLOOKUP($E358, V医療従事者等!$A:$J, $J$4, FALSE), 0)</f>
        <v>0</v>
      </c>
      <c r="K358" s="92">
        <f>IFERROR(VLOOKUP($E358, V一般接種!$A:$G, K$4, FALSE), 0)</f>
        <v>588957</v>
      </c>
      <c r="L358" s="92">
        <f>IFERROR(VLOOKUP($E358, V一般接種!$A:$G, L$4, FALSE), 0)</f>
        <v>110295</v>
      </c>
      <c r="M358" s="92">
        <f>IFERROR(VLOOKUP($E358, V一般接種!$A:$G, M$4, FALSE), 0)</f>
        <v>0</v>
      </c>
      <c r="N358" s="93">
        <f>IFERROR(VLOOKUP($E358, V一般接種!$A:$G, N$4, FALSE), 0)</f>
        <v>640230</v>
      </c>
      <c r="O358" s="92">
        <f>SUMIF(V職域接種!$C:$C, 'Conv-vaccine'!$E358, V職域接種!F:F)</f>
        <v>0</v>
      </c>
      <c r="P358" s="92">
        <f>SUMIF(V職域接種!$C:$C, 'Conv-vaccine'!$E358, V職域接種!G:G)</f>
        <v>0</v>
      </c>
      <c r="Q358" s="92">
        <f>_xlfn.MAXIFS(V重複!F:F, V重複!$C:$C, 'Conv-vaccine'!$E358)</f>
        <v>0</v>
      </c>
      <c r="R358" s="92">
        <f>_xlfn.MAXIFS(V重複!G:G, V重複!$C:$C, 'Conv-vaccine'!$E358)</f>
        <v>0</v>
      </c>
      <c r="S358" s="107">
        <f>SUMIF('V3回目-接種日別'!$A:$A, 'Conv-vaccine'!$E358, 'V3回目-接種日別'!C:C)</f>
        <v>0</v>
      </c>
    </row>
    <row r="359" spans="1:19" ht="17.7">
      <c r="A359" s="49">
        <v>44415</v>
      </c>
      <c r="B359" s="110">
        <f>IF(COUNTIF($A$7:$A359, $A359)&gt;1, 0, IF($E359="","",G359+H359+K359+L359+O359-Q359))</f>
        <v>0</v>
      </c>
      <c r="C359" s="110">
        <f>IF(COUNTIF($A$7:$A359, $A359)&gt;1, 0, IF($E359="", "", I359+J359+M359+N359+P359-R359))</f>
        <v>0</v>
      </c>
      <c r="D359" s="110">
        <f>IF(COUNTIF($A$7:$A359, $A359)&gt;1, 0, S359)</f>
        <v>0</v>
      </c>
      <c r="E359" s="111">
        <v>44415</v>
      </c>
      <c r="F359" s="91" t="str">
        <f>IFERROR(VLOOKUP($E359, V医療従事者等!$A:$J, $F$4, FALSE), TEXT(E359, "aaa"))</f>
        <v>土</v>
      </c>
      <c r="G359" s="91">
        <f>IFERROR(VLOOKUP($E359, V医療従事者等!$A:$J, $G$4, FALSE), 0)</f>
        <v>0</v>
      </c>
      <c r="H359" s="91">
        <f>IFERROR(VLOOKUP($E359, V医療従事者等!$A:$J, $H$4, FALSE), 0)</f>
        <v>0</v>
      </c>
      <c r="I359" s="91">
        <f>IFERROR(VLOOKUP($E359, V医療従事者等!$A:$J, $I$4, FALSE), 0)</f>
        <v>0</v>
      </c>
      <c r="J359" s="91">
        <f>IFERROR(VLOOKUP($E359, V医療従事者等!$A:$J, $J$4, FALSE), 0)</f>
        <v>0</v>
      </c>
      <c r="K359" s="92">
        <f>IFERROR(VLOOKUP($E359, V一般接種!$A:$G, K$4, FALSE), 0)</f>
        <v>588957</v>
      </c>
      <c r="L359" s="92">
        <f>IFERROR(VLOOKUP($E359, V一般接種!$A:$G, L$4, FALSE), 0)</f>
        <v>110295</v>
      </c>
      <c r="M359" s="92">
        <f>IFERROR(VLOOKUP($E359, V一般接種!$A:$G, M$4, FALSE), 0)</f>
        <v>0</v>
      </c>
      <c r="N359" s="93">
        <f>IFERROR(VLOOKUP($E359, V一般接種!$A:$G, N$4, FALSE), 0)</f>
        <v>640230</v>
      </c>
      <c r="O359" s="92">
        <f>SUMIF(V職域接種!$C:$C, 'Conv-vaccine'!$E359, V職域接種!F:F)</f>
        <v>0</v>
      </c>
      <c r="P359" s="92">
        <f>SUMIF(V職域接種!$C:$C, 'Conv-vaccine'!$E359, V職域接種!G:G)</f>
        <v>0</v>
      </c>
      <c r="Q359" s="92">
        <f>_xlfn.MAXIFS(V重複!F:F, V重複!$C:$C, 'Conv-vaccine'!$E359)</f>
        <v>0</v>
      </c>
      <c r="R359" s="92">
        <f>_xlfn.MAXIFS(V重複!G:G, V重複!$C:$C, 'Conv-vaccine'!$E359)</f>
        <v>0</v>
      </c>
      <c r="S359" s="107">
        <f>SUMIF('V3回目-接種日別'!$A:$A, 'Conv-vaccine'!$E359, 'V3回目-接種日別'!C:C)</f>
        <v>0</v>
      </c>
    </row>
    <row r="360" spans="1:19" ht="17.7">
      <c r="A360" s="49">
        <v>44415</v>
      </c>
      <c r="B360" s="110">
        <f>IF(COUNTIF($A$7:$A360, $A360)&gt;1, 0, IF($E360="","",G360+H360+K360+L360+O360-Q360))</f>
        <v>0</v>
      </c>
      <c r="C360" s="110">
        <f>IF(COUNTIF($A$7:$A360, $A360)&gt;1, 0, IF($E360="", "", I360+J360+M360+N360+P360-R360))</f>
        <v>0</v>
      </c>
      <c r="D360" s="110">
        <f>IF(COUNTIF($A$7:$A360, $A360)&gt;1, 0, S360)</f>
        <v>0</v>
      </c>
      <c r="E360" s="111">
        <v>44415</v>
      </c>
      <c r="F360" s="91" t="str">
        <f>IFERROR(VLOOKUP($E360, V医療従事者等!$A:$J, $F$4, FALSE), TEXT(E360, "aaa"))</f>
        <v>土</v>
      </c>
      <c r="G360" s="91">
        <f>IFERROR(VLOOKUP($E360, V医療従事者等!$A:$J, $G$4, FALSE), 0)</f>
        <v>0</v>
      </c>
      <c r="H360" s="91">
        <f>IFERROR(VLOOKUP($E360, V医療従事者等!$A:$J, $H$4, FALSE), 0)</f>
        <v>0</v>
      </c>
      <c r="I360" s="91">
        <f>IFERROR(VLOOKUP($E360, V医療従事者等!$A:$J, $I$4, FALSE), 0)</f>
        <v>0</v>
      </c>
      <c r="J360" s="91">
        <f>IFERROR(VLOOKUP($E360, V医療従事者等!$A:$J, $J$4, FALSE), 0)</f>
        <v>0</v>
      </c>
      <c r="K360" s="92">
        <f>IFERROR(VLOOKUP($E360, V一般接種!$A:$G, K$4, FALSE), 0)</f>
        <v>588957</v>
      </c>
      <c r="L360" s="92">
        <f>IFERROR(VLOOKUP($E360, V一般接種!$A:$G, L$4, FALSE), 0)</f>
        <v>110295</v>
      </c>
      <c r="M360" s="92">
        <f>IFERROR(VLOOKUP($E360, V一般接種!$A:$G, M$4, FALSE), 0)</f>
        <v>0</v>
      </c>
      <c r="N360" s="93">
        <f>IFERROR(VLOOKUP($E360, V一般接種!$A:$G, N$4, FALSE), 0)</f>
        <v>640230</v>
      </c>
      <c r="O360" s="92">
        <f>SUMIF(V職域接種!$C:$C, 'Conv-vaccine'!$E360, V職域接種!F:F)</f>
        <v>0</v>
      </c>
      <c r="P360" s="92">
        <f>SUMIF(V職域接種!$C:$C, 'Conv-vaccine'!$E360, V職域接種!G:G)</f>
        <v>0</v>
      </c>
      <c r="Q360" s="92">
        <f>_xlfn.MAXIFS(V重複!F:F, V重複!$C:$C, 'Conv-vaccine'!$E360)</f>
        <v>0</v>
      </c>
      <c r="R360" s="92">
        <f>_xlfn.MAXIFS(V重複!G:G, V重複!$C:$C, 'Conv-vaccine'!$E360)</f>
        <v>0</v>
      </c>
      <c r="S360" s="107">
        <f>SUMIF('V3回目-接種日別'!$A:$A, 'Conv-vaccine'!$E360, 'V3回目-接種日別'!C:C)</f>
        <v>0</v>
      </c>
    </row>
    <row r="361" spans="1:19" ht="17.7">
      <c r="A361" s="49">
        <v>44416</v>
      </c>
      <c r="B361" s="110">
        <f>IF(COUNTIF($A$7:$A361, $A361)&gt;1, 0, IF($E361="","",G361+H361+K361+L361+O361-Q361))</f>
        <v>4777232</v>
      </c>
      <c r="C361" s="110">
        <f>IF(COUNTIF($A$7:$A361, $A361)&gt;1, 0, IF($E361="", "", I361+J361+M361+N361+P361-R361))</f>
        <v>2337119</v>
      </c>
      <c r="D361" s="110">
        <f>IF(COUNTIF($A$7:$A361, $A361)&gt;1, 0, S361)</f>
        <v>0</v>
      </c>
      <c r="E361" s="111">
        <v>44416</v>
      </c>
      <c r="F361" s="91" t="str">
        <f>IFERROR(VLOOKUP($E361, V医療従事者等!$A:$J, $F$4, FALSE), TEXT(E361, "aaa"))</f>
        <v>日</v>
      </c>
      <c r="G361" s="91">
        <f>IFERROR(VLOOKUP($E361, V医療従事者等!$A:$J, $G$4, FALSE), 0)</f>
        <v>0</v>
      </c>
      <c r="H361" s="91">
        <f>IFERROR(VLOOKUP($E361, V医療従事者等!$A:$J, $H$4, FALSE), 0)</f>
        <v>0</v>
      </c>
      <c r="I361" s="91">
        <f>IFERROR(VLOOKUP($E361, V医療従事者等!$A:$J, $I$4, FALSE), 0)</f>
        <v>0</v>
      </c>
      <c r="J361" s="91">
        <f>IFERROR(VLOOKUP($E361, V医療従事者等!$A:$J, $J$4, FALSE), 0)</f>
        <v>0</v>
      </c>
      <c r="K361" s="92">
        <f>IFERROR(VLOOKUP($E361, V一般接種!$A:$G, K$4, FALSE), 0)</f>
        <v>497657</v>
      </c>
      <c r="L361" s="92">
        <f>IFERROR(VLOOKUP($E361, V一般接種!$A:$G, L$4, FALSE), 0)</f>
        <v>112302</v>
      </c>
      <c r="M361" s="92">
        <f>IFERROR(VLOOKUP($E361, V一般接種!$A:$G, M$4, FALSE), 0)</f>
        <v>0</v>
      </c>
      <c r="N361" s="93">
        <f>IFERROR(VLOOKUP($E361, V一般接種!$A:$G, N$4, FALSE), 0)</f>
        <v>447107</v>
      </c>
      <c r="O361" s="92">
        <f>SUMIF(V職域接種!$C:$C, 'Conv-vaccine'!$E361, V職域接種!F:F)</f>
        <v>6577221</v>
      </c>
      <c r="P361" s="92">
        <f>SUMIF(V職域接種!$C:$C, 'Conv-vaccine'!$E361, V職域接種!G:G)</f>
        <v>2704798</v>
      </c>
      <c r="Q361" s="92">
        <f>_xlfn.MAXIFS(V重複!F:F, V重複!$C:$C, 'Conv-vaccine'!$E361)</f>
        <v>2409948</v>
      </c>
      <c r="R361" s="92">
        <f>_xlfn.MAXIFS(V重複!G:G, V重複!$C:$C, 'Conv-vaccine'!$E361)</f>
        <v>814786</v>
      </c>
      <c r="S361" s="107">
        <f>SUMIF('V3回目-接種日別'!$A:$A, 'Conv-vaccine'!$E361, 'V3回目-接種日別'!C:C)</f>
        <v>0</v>
      </c>
    </row>
    <row r="362" spans="1:19" ht="17.7">
      <c r="A362" s="49">
        <v>44416</v>
      </c>
      <c r="B362" s="110">
        <f>IF(COUNTIF($A$7:$A362, $A362)&gt;1, 0, IF($E362="","",G362+H362+K362+L362+O362-Q362))</f>
        <v>0</v>
      </c>
      <c r="C362" s="110">
        <f>IF(COUNTIF($A$7:$A362, $A362)&gt;1, 0, IF($E362="", "", I362+J362+M362+N362+P362-R362))</f>
        <v>0</v>
      </c>
      <c r="D362" s="110">
        <f>IF(COUNTIF($A$7:$A362, $A362)&gt;1, 0, S362)</f>
        <v>0</v>
      </c>
      <c r="E362" s="111">
        <v>44416</v>
      </c>
      <c r="F362" s="91" t="str">
        <f>IFERROR(VLOOKUP($E362, V医療従事者等!$A:$J, $F$4, FALSE), TEXT(E362, "aaa"))</f>
        <v>日</v>
      </c>
      <c r="G362" s="91">
        <f>IFERROR(VLOOKUP($E362, V医療従事者等!$A:$J, $G$4, FALSE), 0)</f>
        <v>0</v>
      </c>
      <c r="H362" s="91">
        <f>IFERROR(VLOOKUP($E362, V医療従事者等!$A:$J, $H$4, FALSE), 0)</f>
        <v>0</v>
      </c>
      <c r="I362" s="91">
        <f>IFERROR(VLOOKUP($E362, V医療従事者等!$A:$J, $I$4, FALSE), 0)</f>
        <v>0</v>
      </c>
      <c r="J362" s="91">
        <f>IFERROR(VLOOKUP($E362, V医療従事者等!$A:$J, $J$4, FALSE), 0)</f>
        <v>0</v>
      </c>
      <c r="K362" s="92">
        <f>IFERROR(VLOOKUP($E362, V一般接種!$A:$G, K$4, FALSE), 0)</f>
        <v>497657</v>
      </c>
      <c r="L362" s="92">
        <f>IFERROR(VLOOKUP($E362, V一般接種!$A:$G, L$4, FALSE), 0)</f>
        <v>112302</v>
      </c>
      <c r="M362" s="92">
        <f>IFERROR(VLOOKUP($E362, V一般接種!$A:$G, M$4, FALSE), 0)</f>
        <v>0</v>
      </c>
      <c r="N362" s="93">
        <f>IFERROR(VLOOKUP($E362, V一般接種!$A:$G, N$4, FALSE), 0)</f>
        <v>447107</v>
      </c>
      <c r="O362" s="92">
        <f>SUMIF(V職域接種!$C:$C, 'Conv-vaccine'!$E362, V職域接種!F:F)</f>
        <v>6577221</v>
      </c>
      <c r="P362" s="92">
        <f>SUMIF(V職域接種!$C:$C, 'Conv-vaccine'!$E362, V職域接種!G:G)</f>
        <v>2704798</v>
      </c>
      <c r="Q362" s="92">
        <f>_xlfn.MAXIFS(V重複!F:F, V重複!$C:$C, 'Conv-vaccine'!$E362)</f>
        <v>2409948</v>
      </c>
      <c r="R362" s="92">
        <f>_xlfn.MAXIFS(V重複!G:G, V重複!$C:$C, 'Conv-vaccine'!$E362)</f>
        <v>814786</v>
      </c>
      <c r="S362" s="107">
        <f>SUMIF('V3回目-接種日別'!$A:$A, 'Conv-vaccine'!$E362, 'V3回目-接種日別'!C:C)</f>
        <v>0</v>
      </c>
    </row>
    <row r="363" spans="1:19" ht="17.7">
      <c r="A363" s="49">
        <v>44416</v>
      </c>
      <c r="B363" s="110">
        <f>IF(COUNTIF($A$7:$A363, $A363)&gt;1, 0, IF($E363="","",G363+H363+K363+L363+O363-Q363))</f>
        <v>0</v>
      </c>
      <c r="C363" s="110">
        <f>IF(COUNTIF($A$7:$A363, $A363)&gt;1, 0, IF($E363="", "", I363+J363+M363+N363+P363-R363))</f>
        <v>0</v>
      </c>
      <c r="D363" s="110">
        <f>IF(COUNTIF($A$7:$A363, $A363)&gt;1, 0, S363)</f>
        <v>0</v>
      </c>
      <c r="E363" s="111">
        <v>44416</v>
      </c>
      <c r="F363" s="91" t="str">
        <f>IFERROR(VLOOKUP($E363, V医療従事者等!$A:$J, $F$4, FALSE), TEXT(E363, "aaa"))</f>
        <v>日</v>
      </c>
      <c r="G363" s="91">
        <f>IFERROR(VLOOKUP($E363, V医療従事者等!$A:$J, $G$4, FALSE), 0)</f>
        <v>0</v>
      </c>
      <c r="H363" s="91">
        <f>IFERROR(VLOOKUP($E363, V医療従事者等!$A:$J, $H$4, FALSE), 0)</f>
        <v>0</v>
      </c>
      <c r="I363" s="91">
        <f>IFERROR(VLOOKUP($E363, V医療従事者等!$A:$J, $I$4, FALSE), 0)</f>
        <v>0</v>
      </c>
      <c r="J363" s="91">
        <f>IFERROR(VLOOKUP($E363, V医療従事者等!$A:$J, $J$4, FALSE), 0)</f>
        <v>0</v>
      </c>
      <c r="K363" s="92">
        <f>IFERROR(VLOOKUP($E363, V一般接種!$A:$G, K$4, FALSE), 0)</f>
        <v>497657</v>
      </c>
      <c r="L363" s="92">
        <f>IFERROR(VLOOKUP($E363, V一般接種!$A:$G, L$4, FALSE), 0)</f>
        <v>112302</v>
      </c>
      <c r="M363" s="92">
        <f>IFERROR(VLOOKUP($E363, V一般接種!$A:$G, M$4, FALSE), 0)</f>
        <v>0</v>
      </c>
      <c r="N363" s="93">
        <f>IFERROR(VLOOKUP($E363, V一般接種!$A:$G, N$4, FALSE), 0)</f>
        <v>447107</v>
      </c>
      <c r="O363" s="92">
        <f>SUMIF(V職域接種!$C:$C, 'Conv-vaccine'!$E363, V職域接種!F:F)</f>
        <v>6577221</v>
      </c>
      <c r="P363" s="92">
        <f>SUMIF(V職域接種!$C:$C, 'Conv-vaccine'!$E363, V職域接種!G:G)</f>
        <v>2704798</v>
      </c>
      <c r="Q363" s="92">
        <f>_xlfn.MAXIFS(V重複!F:F, V重複!$C:$C, 'Conv-vaccine'!$E363)</f>
        <v>2409948</v>
      </c>
      <c r="R363" s="92">
        <f>_xlfn.MAXIFS(V重複!G:G, V重複!$C:$C, 'Conv-vaccine'!$E363)</f>
        <v>814786</v>
      </c>
      <c r="S363" s="107">
        <f>SUMIF('V3回目-接種日別'!$A:$A, 'Conv-vaccine'!$E363, 'V3回目-接種日別'!C:C)</f>
        <v>0</v>
      </c>
    </row>
    <row r="364" spans="1:19" ht="17.7">
      <c r="A364" s="49">
        <v>44417</v>
      </c>
      <c r="B364" s="110">
        <f>IF(COUNTIF($A$7:$A364, $A364)&gt;1, 0, IF($E364="","",G364+H364+K364+L364+O364-Q364))</f>
        <v>168909</v>
      </c>
      <c r="C364" s="110">
        <f>IF(COUNTIF($A$7:$A364, $A364)&gt;1, 0, IF($E364="", "", I364+J364+M364+N364+P364-R364))</f>
        <v>103310</v>
      </c>
      <c r="D364" s="110">
        <f>IF(COUNTIF($A$7:$A364, $A364)&gt;1, 0, S364)</f>
        <v>0</v>
      </c>
      <c r="E364" s="111">
        <v>44417</v>
      </c>
      <c r="F364" s="91" t="str">
        <f>IFERROR(VLOOKUP($E364, V医療従事者等!$A:$J, $F$4, FALSE), TEXT(E364, "aaa"))</f>
        <v>月</v>
      </c>
      <c r="G364" s="91">
        <f>IFERROR(VLOOKUP($E364, V医療従事者等!$A:$J, $G$4, FALSE), 0)</f>
        <v>0</v>
      </c>
      <c r="H364" s="91">
        <f>IFERROR(VLOOKUP($E364, V医療従事者等!$A:$J, $H$4, FALSE), 0)</f>
        <v>0</v>
      </c>
      <c r="I364" s="91">
        <f>IFERROR(VLOOKUP($E364, V医療従事者等!$A:$J, $I$4, FALSE), 0)</f>
        <v>0</v>
      </c>
      <c r="J364" s="91">
        <f>IFERROR(VLOOKUP($E364, V医療従事者等!$A:$J, $J$4, FALSE), 0)</f>
        <v>0</v>
      </c>
      <c r="K364" s="92">
        <f>IFERROR(VLOOKUP($E364, V一般接種!$A:$G, K$4, FALSE), 0)</f>
        <v>103588</v>
      </c>
      <c r="L364" s="92">
        <f>IFERROR(VLOOKUP($E364, V一般接種!$A:$G, L$4, FALSE), 0)</f>
        <v>65321</v>
      </c>
      <c r="M364" s="92">
        <f>IFERROR(VLOOKUP($E364, V一般接種!$A:$G, M$4, FALSE), 0)</f>
        <v>0</v>
      </c>
      <c r="N364" s="93">
        <f>IFERROR(VLOOKUP($E364, V一般接種!$A:$G, N$4, FALSE), 0)</f>
        <v>103310</v>
      </c>
      <c r="O364" s="92">
        <f>SUMIF(V職域接種!$C:$C, 'Conv-vaccine'!$E364, V職域接種!F:F)</f>
        <v>0</v>
      </c>
      <c r="P364" s="92">
        <f>SUMIF(V職域接種!$C:$C, 'Conv-vaccine'!$E364, V職域接種!G:G)</f>
        <v>0</v>
      </c>
      <c r="Q364" s="92">
        <f>_xlfn.MAXIFS(V重複!F:F, V重複!$C:$C, 'Conv-vaccine'!$E364)</f>
        <v>0</v>
      </c>
      <c r="R364" s="92">
        <f>_xlfn.MAXIFS(V重複!G:G, V重複!$C:$C, 'Conv-vaccine'!$E364)</f>
        <v>0</v>
      </c>
      <c r="S364" s="107">
        <f>SUMIF('V3回目-接種日別'!$A:$A, 'Conv-vaccine'!$E364, 'V3回目-接種日別'!C:C)</f>
        <v>0</v>
      </c>
    </row>
    <row r="365" spans="1:19" ht="17.7">
      <c r="A365" s="49">
        <v>44417</v>
      </c>
      <c r="B365" s="110">
        <f>IF(COUNTIF($A$7:$A365, $A365)&gt;1, 0, IF($E365="","",G365+H365+K365+L365+O365-Q365))</f>
        <v>0</v>
      </c>
      <c r="C365" s="110">
        <f>IF(COUNTIF($A$7:$A365, $A365)&gt;1, 0, IF($E365="", "", I365+J365+M365+N365+P365-R365))</f>
        <v>0</v>
      </c>
      <c r="D365" s="110">
        <f>IF(COUNTIF($A$7:$A365, $A365)&gt;1, 0, S365)</f>
        <v>0</v>
      </c>
      <c r="E365" s="111">
        <v>44417</v>
      </c>
      <c r="F365" s="91" t="str">
        <f>IFERROR(VLOOKUP($E365, V医療従事者等!$A:$J, $F$4, FALSE), TEXT(E365, "aaa"))</f>
        <v>月</v>
      </c>
      <c r="G365" s="91">
        <f>IFERROR(VLOOKUP($E365, V医療従事者等!$A:$J, $G$4, FALSE), 0)</f>
        <v>0</v>
      </c>
      <c r="H365" s="91">
        <f>IFERROR(VLOOKUP($E365, V医療従事者等!$A:$J, $H$4, FALSE), 0)</f>
        <v>0</v>
      </c>
      <c r="I365" s="91">
        <f>IFERROR(VLOOKUP($E365, V医療従事者等!$A:$J, $I$4, FALSE), 0)</f>
        <v>0</v>
      </c>
      <c r="J365" s="91">
        <f>IFERROR(VLOOKUP($E365, V医療従事者等!$A:$J, $J$4, FALSE), 0)</f>
        <v>0</v>
      </c>
      <c r="K365" s="92">
        <f>IFERROR(VLOOKUP($E365, V一般接種!$A:$G, K$4, FALSE), 0)</f>
        <v>103588</v>
      </c>
      <c r="L365" s="92">
        <f>IFERROR(VLOOKUP($E365, V一般接種!$A:$G, L$4, FALSE), 0)</f>
        <v>65321</v>
      </c>
      <c r="M365" s="92">
        <f>IFERROR(VLOOKUP($E365, V一般接種!$A:$G, M$4, FALSE), 0)</f>
        <v>0</v>
      </c>
      <c r="N365" s="93">
        <f>IFERROR(VLOOKUP($E365, V一般接種!$A:$G, N$4, FALSE), 0)</f>
        <v>103310</v>
      </c>
      <c r="O365" s="92">
        <f>SUMIF(V職域接種!$C:$C, 'Conv-vaccine'!$E365, V職域接種!F:F)</f>
        <v>0</v>
      </c>
      <c r="P365" s="92">
        <f>SUMIF(V職域接種!$C:$C, 'Conv-vaccine'!$E365, V職域接種!G:G)</f>
        <v>0</v>
      </c>
      <c r="Q365" s="92">
        <f>_xlfn.MAXIFS(V重複!F:F, V重複!$C:$C, 'Conv-vaccine'!$E365)</f>
        <v>0</v>
      </c>
      <c r="R365" s="92">
        <f>_xlfn.MAXIFS(V重複!G:G, V重複!$C:$C, 'Conv-vaccine'!$E365)</f>
        <v>0</v>
      </c>
      <c r="S365" s="107">
        <f>SUMIF('V3回目-接種日別'!$A:$A, 'Conv-vaccine'!$E365, 'V3回目-接種日別'!C:C)</f>
        <v>0</v>
      </c>
    </row>
    <row r="366" spans="1:19" ht="17.7">
      <c r="A366" s="49">
        <v>44417</v>
      </c>
      <c r="B366" s="110">
        <f>IF(COUNTIF($A$7:$A366, $A366)&gt;1, 0, IF($E366="","",G366+H366+K366+L366+O366-Q366))</f>
        <v>0</v>
      </c>
      <c r="C366" s="110">
        <f>IF(COUNTIF($A$7:$A366, $A366)&gt;1, 0, IF($E366="", "", I366+J366+M366+N366+P366-R366))</f>
        <v>0</v>
      </c>
      <c r="D366" s="110">
        <f>IF(COUNTIF($A$7:$A366, $A366)&gt;1, 0, S366)</f>
        <v>0</v>
      </c>
      <c r="E366" s="111">
        <v>44417</v>
      </c>
      <c r="F366" s="91" t="str">
        <f>IFERROR(VLOOKUP($E366, V医療従事者等!$A:$J, $F$4, FALSE), TEXT(E366, "aaa"))</f>
        <v>月</v>
      </c>
      <c r="G366" s="91">
        <f>IFERROR(VLOOKUP($E366, V医療従事者等!$A:$J, $G$4, FALSE), 0)</f>
        <v>0</v>
      </c>
      <c r="H366" s="91">
        <f>IFERROR(VLOOKUP($E366, V医療従事者等!$A:$J, $H$4, FALSE), 0)</f>
        <v>0</v>
      </c>
      <c r="I366" s="91">
        <f>IFERROR(VLOOKUP($E366, V医療従事者等!$A:$J, $I$4, FALSE), 0)</f>
        <v>0</v>
      </c>
      <c r="J366" s="91">
        <f>IFERROR(VLOOKUP($E366, V医療従事者等!$A:$J, $J$4, FALSE), 0)</f>
        <v>0</v>
      </c>
      <c r="K366" s="92">
        <f>IFERROR(VLOOKUP($E366, V一般接種!$A:$G, K$4, FALSE), 0)</f>
        <v>103588</v>
      </c>
      <c r="L366" s="92">
        <f>IFERROR(VLOOKUP($E366, V一般接種!$A:$G, L$4, FALSE), 0)</f>
        <v>65321</v>
      </c>
      <c r="M366" s="92">
        <f>IFERROR(VLOOKUP($E366, V一般接種!$A:$G, M$4, FALSE), 0)</f>
        <v>0</v>
      </c>
      <c r="N366" s="93">
        <f>IFERROR(VLOOKUP($E366, V一般接種!$A:$G, N$4, FALSE), 0)</f>
        <v>103310</v>
      </c>
      <c r="O366" s="92">
        <f>SUMIF(V職域接種!$C:$C, 'Conv-vaccine'!$E366, V職域接種!F:F)</f>
        <v>0</v>
      </c>
      <c r="P366" s="92">
        <f>SUMIF(V職域接種!$C:$C, 'Conv-vaccine'!$E366, V職域接種!G:G)</f>
        <v>0</v>
      </c>
      <c r="Q366" s="92">
        <f>_xlfn.MAXIFS(V重複!F:F, V重複!$C:$C, 'Conv-vaccine'!$E366)</f>
        <v>0</v>
      </c>
      <c r="R366" s="92">
        <f>_xlfn.MAXIFS(V重複!G:G, V重複!$C:$C, 'Conv-vaccine'!$E366)</f>
        <v>0</v>
      </c>
      <c r="S366" s="107">
        <f>SUMIF('V3回目-接種日別'!$A:$A, 'Conv-vaccine'!$E366, 'V3回目-接種日別'!C:C)</f>
        <v>0</v>
      </c>
    </row>
    <row r="367" spans="1:19" ht="17.7">
      <c r="A367" s="49">
        <v>44418</v>
      </c>
      <c r="B367" s="110">
        <f>IF(COUNTIF($A$7:$A367, $A367)&gt;1, 0, IF($E367="","",G367+H367+K367+L367+O367-Q367))</f>
        <v>488819</v>
      </c>
      <c r="C367" s="110">
        <f>IF(COUNTIF($A$7:$A367, $A367)&gt;1, 0, IF($E367="", "", I367+J367+M367+N367+P367-R367))</f>
        <v>584772</v>
      </c>
      <c r="D367" s="110">
        <f>IF(COUNTIF($A$7:$A367, $A367)&gt;1, 0, S367)</f>
        <v>0</v>
      </c>
      <c r="E367" s="111">
        <v>44418</v>
      </c>
      <c r="F367" s="91" t="str">
        <f>IFERROR(VLOOKUP($E367, V医療従事者等!$A:$J, $F$4, FALSE), TEXT(E367, "aaa"))</f>
        <v>火</v>
      </c>
      <c r="G367" s="91">
        <f>IFERROR(VLOOKUP($E367, V医療従事者等!$A:$J, $G$4, FALSE), 0)</f>
        <v>0</v>
      </c>
      <c r="H367" s="91">
        <f>IFERROR(VLOOKUP($E367, V医療従事者等!$A:$J, $H$4, FALSE), 0)</f>
        <v>0</v>
      </c>
      <c r="I367" s="91">
        <f>IFERROR(VLOOKUP($E367, V医療従事者等!$A:$J, $I$4, FALSE), 0)</f>
        <v>0</v>
      </c>
      <c r="J367" s="91">
        <f>IFERROR(VLOOKUP($E367, V医療従事者等!$A:$J, $J$4, FALSE), 0)</f>
        <v>0</v>
      </c>
      <c r="K367" s="92">
        <f>IFERROR(VLOOKUP($E367, V一般接種!$A:$G, K$4, FALSE), 0)</f>
        <v>397673</v>
      </c>
      <c r="L367" s="92">
        <f>IFERROR(VLOOKUP($E367, V一般接種!$A:$G, L$4, FALSE), 0)</f>
        <v>91146</v>
      </c>
      <c r="M367" s="92">
        <f>IFERROR(VLOOKUP($E367, V一般接種!$A:$G, M$4, FALSE), 0)</f>
        <v>0</v>
      </c>
      <c r="N367" s="93">
        <f>IFERROR(VLOOKUP($E367, V一般接種!$A:$G, N$4, FALSE), 0)</f>
        <v>584772</v>
      </c>
      <c r="O367" s="92">
        <f>SUMIF(V職域接種!$C:$C, 'Conv-vaccine'!$E367, V職域接種!F:F)</f>
        <v>0</v>
      </c>
      <c r="P367" s="92">
        <f>SUMIF(V職域接種!$C:$C, 'Conv-vaccine'!$E367, V職域接種!G:G)</f>
        <v>0</v>
      </c>
      <c r="Q367" s="92">
        <f>_xlfn.MAXIFS(V重複!F:F, V重複!$C:$C, 'Conv-vaccine'!$E367)</f>
        <v>0</v>
      </c>
      <c r="R367" s="92">
        <f>_xlfn.MAXIFS(V重複!G:G, V重複!$C:$C, 'Conv-vaccine'!$E367)</f>
        <v>0</v>
      </c>
      <c r="S367" s="107">
        <f>SUMIF('V3回目-接種日別'!$A:$A, 'Conv-vaccine'!$E367, 'V3回目-接種日別'!C:C)</f>
        <v>0</v>
      </c>
    </row>
    <row r="368" spans="1:19" ht="17.7">
      <c r="A368" s="49">
        <v>44418</v>
      </c>
      <c r="B368" s="110">
        <f>IF(COUNTIF($A$7:$A368, $A368)&gt;1, 0, IF($E368="","",G368+H368+K368+L368+O368-Q368))</f>
        <v>0</v>
      </c>
      <c r="C368" s="110">
        <f>IF(COUNTIF($A$7:$A368, $A368)&gt;1, 0, IF($E368="", "", I368+J368+M368+N368+P368-R368))</f>
        <v>0</v>
      </c>
      <c r="D368" s="110">
        <f>IF(COUNTIF($A$7:$A368, $A368)&gt;1, 0, S368)</f>
        <v>0</v>
      </c>
      <c r="E368" s="111">
        <v>44418</v>
      </c>
      <c r="F368" s="91" t="str">
        <f>IFERROR(VLOOKUP($E368, V医療従事者等!$A:$J, $F$4, FALSE), TEXT(E368, "aaa"))</f>
        <v>火</v>
      </c>
      <c r="G368" s="91">
        <f>IFERROR(VLOOKUP($E368, V医療従事者等!$A:$J, $G$4, FALSE), 0)</f>
        <v>0</v>
      </c>
      <c r="H368" s="91">
        <f>IFERROR(VLOOKUP($E368, V医療従事者等!$A:$J, $H$4, FALSE), 0)</f>
        <v>0</v>
      </c>
      <c r="I368" s="91">
        <f>IFERROR(VLOOKUP($E368, V医療従事者等!$A:$J, $I$4, FALSE), 0)</f>
        <v>0</v>
      </c>
      <c r="J368" s="91">
        <f>IFERROR(VLOOKUP($E368, V医療従事者等!$A:$J, $J$4, FALSE), 0)</f>
        <v>0</v>
      </c>
      <c r="K368" s="92">
        <f>IFERROR(VLOOKUP($E368, V一般接種!$A:$G, K$4, FALSE), 0)</f>
        <v>397673</v>
      </c>
      <c r="L368" s="92">
        <f>IFERROR(VLOOKUP($E368, V一般接種!$A:$G, L$4, FALSE), 0)</f>
        <v>91146</v>
      </c>
      <c r="M368" s="92">
        <f>IFERROR(VLOOKUP($E368, V一般接種!$A:$G, M$4, FALSE), 0)</f>
        <v>0</v>
      </c>
      <c r="N368" s="93">
        <f>IFERROR(VLOOKUP($E368, V一般接種!$A:$G, N$4, FALSE), 0)</f>
        <v>584772</v>
      </c>
      <c r="O368" s="92">
        <f>SUMIF(V職域接種!$C:$C, 'Conv-vaccine'!$E368, V職域接種!F:F)</f>
        <v>0</v>
      </c>
      <c r="P368" s="92">
        <f>SUMIF(V職域接種!$C:$C, 'Conv-vaccine'!$E368, V職域接種!G:G)</f>
        <v>0</v>
      </c>
      <c r="Q368" s="92">
        <f>_xlfn.MAXIFS(V重複!F:F, V重複!$C:$C, 'Conv-vaccine'!$E368)</f>
        <v>0</v>
      </c>
      <c r="R368" s="92">
        <f>_xlfn.MAXIFS(V重複!G:G, V重複!$C:$C, 'Conv-vaccine'!$E368)</f>
        <v>0</v>
      </c>
      <c r="S368" s="107">
        <f>SUMIF('V3回目-接種日別'!$A:$A, 'Conv-vaccine'!$E368, 'V3回目-接種日別'!C:C)</f>
        <v>0</v>
      </c>
    </row>
    <row r="369" spans="1:19" ht="17.7">
      <c r="A369" s="49">
        <v>44418</v>
      </c>
      <c r="B369" s="110">
        <f>IF(COUNTIF($A$7:$A369, $A369)&gt;1, 0, IF($E369="","",G369+H369+K369+L369+O369-Q369))</f>
        <v>0</v>
      </c>
      <c r="C369" s="110">
        <f>IF(COUNTIF($A$7:$A369, $A369)&gt;1, 0, IF($E369="", "", I369+J369+M369+N369+P369-R369))</f>
        <v>0</v>
      </c>
      <c r="D369" s="110">
        <f>IF(COUNTIF($A$7:$A369, $A369)&gt;1, 0, S369)</f>
        <v>0</v>
      </c>
      <c r="E369" s="111">
        <v>44418</v>
      </c>
      <c r="F369" s="91" t="str">
        <f>IFERROR(VLOOKUP($E369, V医療従事者等!$A:$J, $F$4, FALSE), TEXT(E369, "aaa"))</f>
        <v>火</v>
      </c>
      <c r="G369" s="91">
        <f>IFERROR(VLOOKUP($E369, V医療従事者等!$A:$J, $G$4, FALSE), 0)</f>
        <v>0</v>
      </c>
      <c r="H369" s="91">
        <f>IFERROR(VLOOKUP($E369, V医療従事者等!$A:$J, $H$4, FALSE), 0)</f>
        <v>0</v>
      </c>
      <c r="I369" s="91">
        <f>IFERROR(VLOOKUP($E369, V医療従事者等!$A:$J, $I$4, FALSE), 0)</f>
        <v>0</v>
      </c>
      <c r="J369" s="91">
        <f>IFERROR(VLOOKUP($E369, V医療従事者等!$A:$J, $J$4, FALSE), 0)</f>
        <v>0</v>
      </c>
      <c r="K369" s="92">
        <f>IFERROR(VLOOKUP($E369, V一般接種!$A:$G, K$4, FALSE), 0)</f>
        <v>397673</v>
      </c>
      <c r="L369" s="92">
        <f>IFERROR(VLOOKUP($E369, V一般接種!$A:$G, L$4, FALSE), 0)</f>
        <v>91146</v>
      </c>
      <c r="M369" s="92">
        <f>IFERROR(VLOOKUP($E369, V一般接種!$A:$G, M$4, FALSE), 0)</f>
        <v>0</v>
      </c>
      <c r="N369" s="93">
        <f>IFERROR(VLOOKUP($E369, V一般接種!$A:$G, N$4, FALSE), 0)</f>
        <v>584772</v>
      </c>
      <c r="O369" s="92">
        <f>SUMIF(V職域接種!$C:$C, 'Conv-vaccine'!$E369, V職域接種!F:F)</f>
        <v>0</v>
      </c>
      <c r="P369" s="92">
        <f>SUMIF(V職域接種!$C:$C, 'Conv-vaccine'!$E369, V職域接種!G:G)</f>
        <v>0</v>
      </c>
      <c r="Q369" s="92">
        <f>_xlfn.MAXIFS(V重複!F:F, V重複!$C:$C, 'Conv-vaccine'!$E369)</f>
        <v>0</v>
      </c>
      <c r="R369" s="92">
        <f>_xlfn.MAXIFS(V重複!G:G, V重複!$C:$C, 'Conv-vaccine'!$E369)</f>
        <v>0</v>
      </c>
      <c r="S369" s="107">
        <f>SUMIF('V3回目-接種日別'!$A:$A, 'Conv-vaccine'!$E369, 'V3回目-接種日別'!C:C)</f>
        <v>0</v>
      </c>
    </row>
    <row r="370" spans="1:19" ht="17.7">
      <c r="A370" s="49">
        <v>44419</v>
      </c>
      <c r="B370" s="110">
        <f>IF(COUNTIF($A$7:$A370, $A370)&gt;1, 0, IF($E370="","",G370+H370+K370+L370+O370-Q370))</f>
        <v>498452</v>
      </c>
      <c r="C370" s="110">
        <f>IF(COUNTIF($A$7:$A370, $A370)&gt;1, 0, IF($E370="", "", I370+J370+M370+N370+P370-R370))</f>
        <v>507272</v>
      </c>
      <c r="D370" s="110">
        <f>IF(COUNTIF($A$7:$A370, $A370)&gt;1, 0, S370)</f>
        <v>0</v>
      </c>
      <c r="E370" s="111">
        <v>44419</v>
      </c>
      <c r="F370" s="91" t="str">
        <f>IFERROR(VLOOKUP($E370, V医療従事者等!$A:$J, $F$4, FALSE), TEXT(E370, "aaa"))</f>
        <v>水</v>
      </c>
      <c r="G370" s="91">
        <f>IFERROR(VLOOKUP($E370, V医療従事者等!$A:$J, $G$4, FALSE), 0)</f>
        <v>0</v>
      </c>
      <c r="H370" s="91">
        <f>IFERROR(VLOOKUP($E370, V医療従事者等!$A:$J, $H$4, FALSE), 0)</f>
        <v>0</v>
      </c>
      <c r="I370" s="91">
        <f>IFERROR(VLOOKUP($E370, V医療従事者等!$A:$J, $I$4, FALSE), 0)</f>
        <v>0</v>
      </c>
      <c r="J370" s="91">
        <f>IFERROR(VLOOKUP($E370, V医療従事者等!$A:$J, $J$4, FALSE), 0)</f>
        <v>0</v>
      </c>
      <c r="K370" s="92">
        <f>IFERROR(VLOOKUP($E370, V一般接種!$A:$G, K$4, FALSE), 0)</f>
        <v>408421</v>
      </c>
      <c r="L370" s="92">
        <f>IFERROR(VLOOKUP($E370, V一般接種!$A:$G, L$4, FALSE), 0)</f>
        <v>90031</v>
      </c>
      <c r="M370" s="92">
        <f>IFERROR(VLOOKUP($E370, V一般接種!$A:$G, M$4, FALSE), 0)</f>
        <v>0</v>
      </c>
      <c r="N370" s="93">
        <f>IFERROR(VLOOKUP($E370, V一般接種!$A:$G, N$4, FALSE), 0)</f>
        <v>507272</v>
      </c>
      <c r="O370" s="92">
        <f>SUMIF(V職域接種!$C:$C, 'Conv-vaccine'!$E370, V職域接種!F:F)</f>
        <v>0</v>
      </c>
      <c r="P370" s="92">
        <f>SUMIF(V職域接種!$C:$C, 'Conv-vaccine'!$E370, V職域接種!G:G)</f>
        <v>0</v>
      </c>
      <c r="Q370" s="92">
        <f>_xlfn.MAXIFS(V重複!F:F, V重複!$C:$C, 'Conv-vaccine'!$E370)</f>
        <v>0</v>
      </c>
      <c r="R370" s="92">
        <f>_xlfn.MAXIFS(V重複!G:G, V重複!$C:$C, 'Conv-vaccine'!$E370)</f>
        <v>0</v>
      </c>
      <c r="S370" s="107">
        <f>SUMIF('V3回目-接種日別'!$A:$A, 'Conv-vaccine'!$E370, 'V3回目-接種日別'!C:C)</f>
        <v>0</v>
      </c>
    </row>
    <row r="371" spans="1:19" ht="17.7">
      <c r="A371" s="49">
        <v>44419</v>
      </c>
      <c r="B371" s="110">
        <f>IF(COUNTIF($A$7:$A371, $A371)&gt;1, 0, IF($E371="","",G371+H371+K371+L371+O371-Q371))</f>
        <v>0</v>
      </c>
      <c r="C371" s="110">
        <f>IF(COUNTIF($A$7:$A371, $A371)&gt;1, 0, IF($E371="", "", I371+J371+M371+N371+P371-R371))</f>
        <v>0</v>
      </c>
      <c r="D371" s="110">
        <f>IF(COUNTIF($A$7:$A371, $A371)&gt;1, 0, S371)</f>
        <v>0</v>
      </c>
      <c r="E371" s="111">
        <v>44419</v>
      </c>
      <c r="F371" s="91" t="str">
        <f>IFERROR(VLOOKUP($E371, V医療従事者等!$A:$J, $F$4, FALSE), TEXT(E371, "aaa"))</f>
        <v>水</v>
      </c>
      <c r="G371" s="91">
        <f>IFERROR(VLOOKUP($E371, V医療従事者等!$A:$J, $G$4, FALSE), 0)</f>
        <v>0</v>
      </c>
      <c r="H371" s="91">
        <f>IFERROR(VLOOKUP($E371, V医療従事者等!$A:$J, $H$4, FALSE), 0)</f>
        <v>0</v>
      </c>
      <c r="I371" s="91">
        <f>IFERROR(VLOOKUP($E371, V医療従事者等!$A:$J, $I$4, FALSE), 0)</f>
        <v>0</v>
      </c>
      <c r="J371" s="91">
        <f>IFERROR(VLOOKUP($E371, V医療従事者等!$A:$J, $J$4, FALSE), 0)</f>
        <v>0</v>
      </c>
      <c r="K371" s="92">
        <f>IFERROR(VLOOKUP($E371, V一般接種!$A:$G, K$4, FALSE), 0)</f>
        <v>408421</v>
      </c>
      <c r="L371" s="92">
        <f>IFERROR(VLOOKUP($E371, V一般接種!$A:$G, L$4, FALSE), 0)</f>
        <v>90031</v>
      </c>
      <c r="M371" s="92">
        <f>IFERROR(VLOOKUP($E371, V一般接種!$A:$G, M$4, FALSE), 0)</f>
        <v>0</v>
      </c>
      <c r="N371" s="93">
        <f>IFERROR(VLOOKUP($E371, V一般接種!$A:$G, N$4, FALSE), 0)</f>
        <v>507272</v>
      </c>
      <c r="O371" s="92">
        <f>SUMIF(V職域接種!$C:$C, 'Conv-vaccine'!$E371, V職域接種!F:F)</f>
        <v>0</v>
      </c>
      <c r="P371" s="92">
        <f>SUMIF(V職域接種!$C:$C, 'Conv-vaccine'!$E371, V職域接種!G:G)</f>
        <v>0</v>
      </c>
      <c r="Q371" s="92">
        <f>_xlfn.MAXIFS(V重複!F:F, V重複!$C:$C, 'Conv-vaccine'!$E371)</f>
        <v>0</v>
      </c>
      <c r="R371" s="92">
        <f>_xlfn.MAXIFS(V重複!G:G, V重複!$C:$C, 'Conv-vaccine'!$E371)</f>
        <v>0</v>
      </c>
      <c r="S371" s="107">
        <f>SUMIF('V3回目-接種日別'!$A:$A, 'Conv-vaccine'!$E371, 'V3回目-接種日別'!C:C)</f>
        <v>0</v>
      </c>
    </row>
    <row r="372" spans="1:19" ht="17.7">
      <c r="A372" s="49">
        <v>44419</v>
      </c>
      <c r="B372" s="110">
        <f>IF(COUNTIF($A$7:$A372, $A372)&gt;1, 0, IF($E372="","",G372+H372+K372+L372+O372-Q372))</f>
        <v>0</v>
      </c>
      <c r="C372" s="110">
        <f>IF(COUNTIF($A$7:$A372, $A372)&gt;1, 0, IF($E372="", "", I372+J372+M372+N372+P372-R372))</f>
        <v>0</v>
      </c>
      <c r="D372" s="110">
        <f>IF(COUNTIF($A$7:$A372, $A372)&gt;1, 0, S372)</f>
        <v>0</v>
      </c>
      <c r="E372" s="111">
        <v>44419</v>
      </c>
      <c r="F372" s="91" t="str">
        <f>IFERROR(VLOOKUP($E372, V医療従事者等!$A:$J, $F$4, FALSE), TEXT(E372, "aaa"))</f>
        <v>水</v>
      </c>
      <c r="G372" s="91">
        <f>IFERROR(VLOOKUP($E372, V医療従事者等!$A:$J, $G$4, FALSE), 0)</f>
        <v>0</v>
      </c>
      <c r="H372" s="91">
        <f>IFERROR(VLOOKUP($E372, V医療従事者等!$A:$J, $H$4, FALSE), 0)</f>
        <v>0</v>
      </c>
      <c r="I372" s="91">
        <f>IFERROR(VLOOKUP($E372, V医療従事者等!$A:$J, $I$4, FALSE), 0)</f>
        <v>0</v>
      </c>
      <c r="J372" s="91">
        <f>IFERROR(VLOOKUP($E372, V医療従事者等!$A:$J, $J$4, FALSE), 0)</f>
        <v>0</v>
      </c>
      <c r="K372" s="92">
        <f>IFERROR(VLOOKUP($E372, V一般接種!$A:$G, K$4, FALSE), 0)</f>
        <v>408421</v>
      </c>
      <c r="L372" s="92">
        <f>IFERROR(VLOOKUP($E372, V一般接種!$A:$G, L$4, FALSE), 0)</f>
        <v>90031</v>
      </c>
      <c r="M372" s="92">
        <f>IFERROR(VLOOKUP($E372, V一般接種!$A:$G, M$4, FALSE), 0)</f>
        <v>0</v>
      </c>
      <c r="N372" s="93">
        <f>IFERROR(VLOOKUP($E372, V一般接種!$A:$G, N$4, FALSE), 0)</f>
        <v>507272</v>
      </c>
      <c r="O372" s="92">
        <f>SUMIF(V職域接種!$C:$C, 'Conv-vaccine'!$E372, V職域接種!F:F)</f>
        <v>0</v>
      </c>
      <c r="P372" s="92">
        <f>SUMIF(V職域接種!$C:$C, 'Conv-vaccine'!$E372, V職域接種!G:G)</f>
        <v>0</v>
      </c>
      <c r="Q372" s="92">
        <f>_xlfn.MAXIFS(V重複!F:F, V重複!$C:$C, 'Conv-vaccine'!$E372)</f>
        <v>0</v>
      </c>
      <c r="R372" s="92">
        <f>_xlfn.MAXIFS(V重複!G:G, V重複!$C:$C, 'Conv-vaccine'!$E372)</f>
        <v>0</v>
      </c>
      <c r="S372" s="107">
        <f>SUMIF('V3回目-接種日別'!$A:$A, 'Conv-vaccine'!$E372, 'V3回目-接種日別'!C:C)</f>
        <v>0</v>
      </c>
    </row>
    <row r="373" spans="1:19" ht="17.7">
      <c r="A373" s="49">
        <v>44420</v>
      </c>
      <c r="B373" s="110">
        <f>IF(COUNTIF($A$7:$A373, $A373)&gt;1, 0, IF($E373="","",G373+H373+K373+L373+O373-Q373))</f>
        <v>491611</v>
      </c>
      <c r="C373" s="110">
        <f>IF(COUNTIF($A$7:$A373, $A373)&gt;1, 0, IF($E373="", "", I373+J373+M373+N373+P373-R373))</f>
        <v>230311</v>
      </c>
      <c r="D373" s="110">
        <f>IF(COUNTIF($A$7:$A373, $A373)&gt;1, 0, S373)</f>
        <v>0</v>
      </c>
      <c r="E373" s="111">
        <v>44420</v>
      </c>
      <c r="F373" s="91" t="str">
        <f>IFERROR(VLOOKUP($E373, V医療従事者等!$A:$J, $F$4, FALSE), TEXT(E373, "aaa"))</f>
        <v>木</v>
      </c>
      <c r="G373" s="91">
        <f>IFERROR(VLOOKUP($E373, V医療従事者等!$A:$J, $G$4, FALSE), 0)</f>
        <v>0</v>
      </c>
      <c r="H373" s="91">
        <f>IFERROR(VLOOKUP($E373, V医療従事者等!$A:$J, $H$4, FALSE), 0)</f>
        <v>0</v>
      </c>
      <c r="I373" s="91">
        <f>IFERROR(VLOOKUP($E373, V医療従事者等!$A:$J, $I$4, FALSE), 0)</f>
        <v>0</v>
      </c>
      <c r="J373" s="91">
        <f>IFERROR(VLOOKUP($E373, V医療従事者等!$A:$J, $J$4, FALSE), 0)</f>
        <v>0</v>
      </c>
      <c r="K373" s="92">
        <f>IFERROR(VLOOKUP($E373, V一般接種!$A:$G, K$4, FALSE), 0)</f>
        <v>403557</v>
      </c>
      <c r="L373" s="92">
        <f>IFERROR(VLOOKUP($E373, V一般接種!$A:$G, L$4, FALSE), 0)</f>
        <v>88054</v>
      </c>
      <c r="M373" s="92">
        <f>IFERROR(VLOOKUP($E373, V一般接種!$A:$G, M$4, FALSE), 0)</f>
        <v>0</v>
      </c>
      <c r="N373" s="93">
        <f>IFERROR(VLOOKUP($E373, V一般接種!$A:$G, N$4, FALSE), 0)</f>
        <v>230311</v>
      </c>
      <c r="O373" s="92">
        <f>SUMIF(V職域接種!$C:$C, 'Conv-vaccine'!$E373, V職域接種!F:F)</f>
        <v>0</v>
      </c>
      <c r="P373" s="92">
        <f>SUMIF(V職域接種!$C:$C, 'Conv-vaccine'!$E373, V職域接種!G:G)</f>
        <v>0</v>
      </c>
      <c r="Q373" s="92">
        <f>_xlfn.MAXIFS(V重複!F:F, V重複!$C:$C, 'Conv-vaccine'!$E373)</f>
        <v>0</v>
      </c>
      <c r="R373" s="92">
        <f>_xlfn.MAXIFS(V重複!G:G, V重複!$C:$C, 'Conv-vaccine'!$E373)</f>
        <v>0</v>
      </c>
      <c r="S373" s="107">
        <f>SUMIF('V3回目-接種日別'!$A:$A, 'Conv-vaccine'!$E373, 'V3回目-接種日別'!C:C)</f>
        <v>0</v>
      </c>
    </row>
    <row r="374" spans="1:19" ht="17.7">
      <c r="A374" s="49">
        <v>44420</v>
      </c>
      <c r="B374" s="110">
        <f>IF(COUNTIF($A$7:$A374, $A374)&gt;1, 0, IF($E374="","",G374+H374+K374+L374+O374-Q374))</f>
        <v>0</v>
      </c>
      <c r="C374" s="110">
        <f>IF(COUNTIF($A$7:$A374, $A374)&gt;1, 0, IF($E374="", "", I374+J374+M374+N374+P374-R374))</f>
        <v>0</v>
      </c>
      <c r="D374" s="110">
        <f>IF(COUNTIF($A$7:$A374, $A374)&gt;1, 0, S374)</f>
        <v>0</v>
      </c>
      <c r="E374" s="111">
        <v>44420</v>
      </c>
      <c r="F374" s="91" t="str">
        <f>IFERROR(VLOOKUP($E374, V医療従事者等!$A:$J, $F$4, FALSE), TEXT(E374, "aaa"))</f>
        <v>木</v>
      </c>
      <c r="G374" s="91">
        <f>IFERROR(VLOOKUP($E374, V医療従事者等!$A:$J, $G$4, FALSE), 0)</f>
        <v>0</v>
      </c>
      <c r="H374" s="91">
        <f>IFERROR(VLOOKUP($E374, V医療従事者等!$A:$J, $H$4, FALSE), 0)</f>
        <v>0</v>
      </c>
      <c r="I374" s="91">
        <f>IFERROR(VLOOKUP($E374, V医療従事者等!$A:$J, $I$4, FALSE), 0)</f>
        <v>0</v>
      </c>
      <c r="J374" s="91">
        <f>IFERROR(VLOOKUP($E374, V医療従事者等!$A:$J, $J$4, FALSE), 0)</f>
        <v>0</v>
      </c>
      <c r="K374" s="92">
        <f>IFERROR(VLOOKUP($E374, V一般接種!$A:$G, K$4, FALSE), 0)</f>
        <v>403557</v>
      </c>
      <c r="L374" s="92">
        <f>IFERROR(VLOOKUP($E374, V一般接種!$A:$G, L$4, FALSE), 0)</f>
        <v>88054</v>
      </c>
      <c r="M374" s="92">
        <f>IFERROR(VLOOKUP($E374, V一般接種!$A:$G, M$4, FALSE), 0)</f>
        <v>0</v>
      </c>
      <c r="N374" s="93">
        <f>IFERROR(VLOOKUP($E374, V一般接種!$A:$G, N$4, FALSE), 0)</f>
        <v>230311</v>
      </c>
      <c r="O374" s="92">
        <f>SUMIF(V職域接種!$C:$C, 'Conv-vaccine'!$E374, V職域接種!F:F)</f>
        <v>0</v>
      </c>
      <c r="P374" s="92">
        <f>SUMIF(V職域接種!$C:$C, 'Conv-vaccine'!$E374, V職域接種!G:G)</f>
        <v>0</v>
      </c>
      <c r="Q374" s="92">
        <f>_xlfn.MAXIFS(V重複!F:F, V重複!$C:$C, 'Conv-vaccine'!$E374)</f>
        <v>0</v>
      </c>
      <c r="R374" s="92">
        <f>_xlfn.MAXIFS(V重複!G:G, V重複!$C:$C, 'Conv-vaccine'!$E374)</f>
        <v>0</v>
      </c>
      <c r="S374" s="107">
        <f>SUMIF('V3回目-接種日別'!$A:$A, 'Conv-vaccine'!$E374, 'V3回目-接種日別'!C:C)</f>
        <v>0</v>
      </c>
    </row>
    <row r="375" spans="1:19" ht="17.7">
      <c r="A375" s="49">
        <v>44420</v>
      </c>
      <c r="B375" s="110">
        <f>IF(COUNTIF($A$7:$A375, $A375)&gt;1, 0, IF($E375="","",G375+H375+K375+L375+O375-Q375))</f>
        <v>0</v>
      </c>
      <c r="C375" s="110">
        <f>IF(COUNTIF($A$7:$A375, $A375)&gt;1, 0, IF($E375="", "", I375+J375+M375+N375+P375-R375))</f>
        <v>0</v>
      </c>
      <c r="D375" s="110">
        <f>IF(COUNTIF($A$7:$A375, $A375)&gt;1, 0, S375)</f>
        <v>0</v>
      </c>
      <c r="E375" s="111">
        <v>44420</v>
      </c>
      <c r="F375" s="91" t="str">
        <f>IFERROR(VLOOKUP($E375, V医療従事者等!$A:$J, $F$4, FALSE), TEXT(E375, "aaa"))</f>
        <v>木</v>
      </c>
      <c r="G375" s="91">
        <f>IFERROR(VLOOKUP($E375, V医療従事者等!$A:$J, $G$4, FALSE), 0)</f>
        <v>0</v>
      </c>
      <c r="H375" s="91">
        <f>IFERROR(VLOOKUP($E375, V医療従事者等!$A:$J, $H$4, FALSE), 0)</f>
        <v>0</v>
      </c>
      <c r="I375" s="91">
        <f>IFERROR(VLOOKUP($E375, V医療従事者等!$A:$J, $I$4, FALSE), 0)</f>
        <v>0</v>
      </c>
      <c r="J375" s="91">
        <f>IFERROR(VLOOKUP($E375, V医療従事者等!$A:$J, $J$4, FALSE), 0)</f>
        <v>0</v>
      </c>
      <c r="K375" s="92">
        <f>IFERROR(VLOOKUP($E375, V一般接種!$A:$G, K$4, FALSE), 0)</f>
        <v>403557</v>
      </c>
      <c r="L375" s="92">
        <f>IFERROR(VLOOKUP($E375, V一般接種!$A:$G, L$4, FALSE), 0)</f>
        <v>88054</v>
      </c>
      <c r="M375" s="92">
        <f>IFERROR(VLOOKUP($E375, V一般接種!$A:$G, M$4, FALSE), 0)</f>
        <v>0</v>
      </c>
      <c r="N375" s="93">
        <f>IFERROR(VLOOKUP($E375, V一般接種!$A:$G, N$4, FALSE), 0)</f>
        <v>230311</v>
      </c>
      <c r="O375" s="92">
        <f>SUMIF(V職域接種!$C:$C, 'Conv-vaccine'!$E375, V職域接種!F:F)</f>
        <v>0</v>
      </c>
      <c r="P375" s="92">
        <f>SUMIF(V職域接種!$C:$C, 'Conv-vaccine'!$E375, V職域接種!G:G)</f>
        <v>0</v>
      </c>
      <c r="Q375" s="92">
        <f>_xlfn.MAXIFS(V重複!F:F, V重複!$C:$C, 'Conv-vaccine'!$E375)</f>
        <v>0</v>
      </c>
      <c r="R375" s="92">
        <f>_xlfn.MAXIFS(V重複!G:G, V重複!$C:$C, 'Conv-vaccine'!$E375)</f>
        <v>0</v>
      </c>
      <c r="S375" s="107">
        <f>SUMIF('V3回目-接種日別'!$A:$A, 'Conv-vaccine'!$E375, 'V3回目-接種日別'!C:C)</f>
        <v>0</v>
      </c>
    </row>
    <row r="376" spans="1:19" ht="17.7">
      <c r="A376" s="49">
        <v>44421</v>
      </c>
      <c r="B376" s="110">
        <f>IF(COUNTIF($A$7:$A376, $A376)&gt;1, 0, IF($E376="","",G376+H376+K376+L376+O376-Q376))</f>
        <v>345354</v>
      </c>
      <c r="C376" s="110">
        <f>IF(COUNTIF($A$7:$A376, $A376)&gt;1, 0, IF($E376="", "", I376+J376+M376+N376+P376-R376))</f>
        <v>138775</v>
      </c>
      <c r="D376" s="110">
        <f>IF(COUNTIF($A$7:$A376, $A376)&gt;1, 0, S376)</f>
        <v>0</v>
      </c>
      <c r="E376" s="111">
        <v>44421</v>
      </c>
      <c r="F376" s="91" t="str">
        <f>IFERROR(VLOOKUP($E376, V医療従事者等!$A:$J, $F$4, FALSE), TEXT(E376, "aaa"))</f>
        <v>金</v>
      </c>
      <c r="G376" s="91">
        <f>IFERROR(VLOOKUP($E376, V医療従事者等!$A:$J, $G$4, FALSE), 0)</f>
        <v>0</v>
      </c>
      <c r="H376" s="91">
        <f>IFERROR(VLOOKUP($E376, V医療従事者等!$A:$J, $H$4, FALSE), 0)</f>
        <v>0</v>
      </c>
      <c r="I376" s="91">
        <f>IFERROR(VLOOKUP($E376, V医療従事者等!$A:$J, $I$4, FALSE), 0)</f>
        <v>0</v>
      </c>
      <c r="J376" s="91">
        <f>IFERROR(VLOOKUP($E376, V医療従事者等!$A:$J, $J$4, FALSE), 0)</f>
        <v>0</v>
      </c>
      <c r="K376" s="92">
        <f>IFERROR(VLOOKUP($E376, V一般接種!$A:$G, K$4, FALSE), 0)</f>
        <v>267204</v>
      </c>
      <c r="L376" s="92">
        <f>IFERROR(VLOOKUP($E376, V一般接種!$A:$G, L$4, FALSE), 0)</f>
        <v>78150</v>
      </c>
      <c r="M376" s="92">
        <f>IFERROR(VLOOKUP($E376, V一般接種!$A:$G, M$4, FALSE), 0)</f>
        <v>0</v>
      </c>
      <c r="N376" s="93">
        <f>IFERROR(VLOOKUP($E376, V一般接種!$A:$G, N$4, FALSE), 0)</f>
        <v>138775</v>
      </c>
      <c r="O376" s="92">
        <f>SUMIF(V職域接種!$C:$C, 'Conv-vaccine'!$E376, V職域接種!F:F)</f>
        <v>0</v>
      </c>
      <c r="P376" s="92">
        <f>SUMIF(V職域接種!$C:$C, 'Conv-vaccine'!$E376, V職域接種!G:G)</f>
        <v>0</v>
      </c>
      <c r="Q376" s="92">
        <f>_xlfn.MAXIFS(V重複!F:F, V重複!$C:$C, 'Conv-vaccine'!$E376)</f>
        <v>0</v>
      </c>
      <c r="R376" s="92">
        <f>_xlfn.MAXIFS(V重複!G:G, V重複!$C:$C, 'Conv-vaccine'!$E376)</f>
        <v>0</v>
      </c>
      <c r="S376" s="107">
        <f>SUMIF('V3回目-接種日別'!$A:$A, 'Conv-vaccine'!$E376, 'V3回目-接種日別'!C:C)</f>
        <v>0</v>
      </c>
    </row>
    <row r="377" spans="1:19" ht="17.7">
      <c r="A377" s="49">
        <v>44421</v>
      </c>
      <c r="B377" s="110">
        <f>IF(COUNTIF($A$7:$A377, $A377)&gt;1, 0, IF($E377="","",G377+H377+K377+L377+O377-Q377))</f>
        <v>0</v>
      </c>
      <c r="C377" s="110">
        <f>IF(COUNTIF($A$7:$A377, $A377)&gt;1, 0, IF($E377="", "", I377+J377+M377+N377+P377-R377))</f>
        <v>0</v>
      </c>
      <c r="D377" s="110">
        <f>IF(COUNTIF($A$7:$A377, $A377)&gt;1, 0, S377)</f>
        <v>0</v>
      </c>
      <c r="E377" s="111">
        <v>44421</v>
      </c>
      <c r="F377" s="91" t="str">
        <f>IFERROR(VLOOKUP($E377, V医療従事者等!$A:$J, $F$4, FALSE), TEXT(E377, "aaa"))</f>
        <v>金</v>
      </c>
      <c r="G377" s="91">
        <f>IFERROR(VLOOKUP($E377, V医療従事者等!$A:$J, $G$4, FALSE), 0)</f>
        <v>0</v>
      </c>
      <c r="H377" s="91">
        <f>IFERROR(VLOOKUP($E377, V医療従事者等!$A:$J, $H$4, FALSE), 0)</f>
        <v>0</v>
      </c>
      <c r="I377" s="91">
        <f>IFERROR(VLOOKUP($E377, V医療従事者等!$A:$J, $I$4, FALSE), 0)</f>
        <v>0</v>
      </c>
      <c r="J377" s="91">
        <f>IFERROR(VLOOKUP($E377, V医療従事者等!$A:$J, $J$4, FALSE), 0)</f>
        <v>0</v>
      </c>
      <c r="K377" s="92">
        <f>IFERROR(VLOOKUP($E377, V一般接種!$A:$G, K$4, FALSE), 0)</f>
        <v>267204</v>
      </c>
      <c r="L377" s="92">
        <f>IFERROR(VLOOKUP($E377, V一般接種!$A:$G, L$4, FALSE), 0)</f>
        <v>78150</v>
      </c>
      <c r="M377" s="92">
        <f>IFERROR(VLOOKUP($E377, V一般接種!$A:$G, M$4, FALSE), 0)</f>
        <v>0</v>
      </c>
      <c r="N377" s="93">
        <f>IFERROR(VLOOKUP($E377, V一般接種!$A:$G, N$4, FALSE), 0)</f>
        <v>138775</v>
      </c>
      <c r="O377" s="92">
        <f>SUMIF(V職域接種!$C:$C, 'Conv-vaccine'!$E377, V職域接種!F:F)</f>
        <v>0</v>
      </c>
      <c r="P377" s="92">
        <f>SUMIF(V職域接種!$C:$C, 'Conv-vaccine'!$E377, V職域接種!G:G)</f>
        <v>0</v>
      </c>
      <c r="Q377" s="92">
        <f>_xlfn.MAXIFS(V重複!F:F, V重複!$C:$C, 'Conv-vaccine'!$E377)</f>
        <v>0</v>
      </c>
      <c r="R377" s="92">
        <f>_xlfn.MAXIFS(V重複!G:G, V重複!$C:$C, 'Conv-vaccine'!$E377)</f>
        <v>0</v>
      </c>
      <c r="S377" s="107">
        <f>SUMIF('V3回目-接種日別'!$A:$A, 'Conv-vaccine'!$E377, 'V3回目-接種日別'!C:C)</f>
        <v>0</v>
      </c>
    </row>
    <row r="378" spans="1:19" ht="17.7">
      <c r="A378" s="49">
        <v>44421</v>
      </c>
      <c r="B378" s="110">
        <f>IF(COUNTIF($A$7:$A378, $A378)&gt;1, 0, IF($E378="","",G378+H378+K378+L378+O378-Q378))</f>
        <v>0</v>
      </c>
      <c r="C378" s="110">
        <f>IF(COUNTIF($A$7:$A378, $A378)&gt;1, 0, IF($E378="", "", I378+J378+M378+N378+P378-R378))</f>
        <v>0</v>
      </c>
      <c r="D378" s="110">
        <f>IF(COUNTIF($A$7:$A378, $A378)&gt;1, 0, S378)</f>
        <v>0</v>
      </c>
      <c r="E378" s="111">
        <v>44421</v>
      </c>
      <c r="F378" s="91" t="str">
        <f>IFERROR(VLOOKUP($E378, V医療従事者等!$A:$J, $F$4, FALSE), TEXT(E378, "aaa"))</f>
        <v>金</v>
      </c>
      <c r="G378" s="91">
        <f>IFERROR(VLOOKUP($E378, V医療従事者等!$A:$J, $G$4, FALSE), 0)</f>
        <v>0</v>
      </c>
      <c r="H378" s="91">
        <f>IFERROR(VLOOKUP($E378, V医療従事者等!$A:$J, $H$4, FALSE), 0)</f>
        <v>0</v>
      </c>
      <c r="I378" s="91">
        <f>IFERROR(VLOOKUP($E378, V医療従事者等!$A:$J, $I$4, FALSE), 0)</f>
        <v>0</v>
      </c>
      <c r="J378" s="91">
        <f>IFERROR(VLOOKUP($E378, V医療従事者等!$A:$J, $J$4, FALSE), 0)</f>
        <v>0</v>
      </c>
      <c r="K378" s="92">
        <f>IFERROR(VLOOKUP($E378, V一般接種!$A:$G, K$4, FALSE), 0)</f>
        <v>267204</v>
      </c>
      <c r="L378" s="92">
        <f>IFERROR(VLOOKUP($E378, V一般接種!$A:$G, L$4, FALSE), 0)</f>
        <v>78150</v>
      </c>
      <c r="M378" s="92">
        <f>IFERROR(VLOOKUP($E378, V一般接種!$A:$G, M$4, FALSE), 0)</f>
        <v>0</v>
      </c>
      <c r="N378" s="93">
        <f>IFERROR(VLOOKUP($E378, V一般接種!$A:$G, N$4, FALSE), 0)</f>
        <v>138775</v>
      </c>
      <c r="O378" s="92">
        <f>SUMIF(V職域接種!$C:$C, 'Conv-vaccine'!$E378, V職域接種!F:F)</f>
        <v>0</v>
      </c>
      <c r="P378" s="92">
        <f>SUMIF(V職域接種!$C:$C, 'Conv-vaccine'!$E378, V職域接種!G:G)</f>
        <v>0</v>
      </c>
      <c r="Q378" s="92">
        <f>_xlfn.MAXIFS(V重複!F:F, V重複!$C:$C, 'Conv-vaccine'!$E378)</f>
        <v>0</v>
      </c>
      <c r="R378" s="92">
        <f>_xlfn.MAXIFS(V重複!G:G, V重複!$C:$C, 'Conv-vaccine'!$E378)</f>
        <v>0</v>
      </c>
      <c r="S378" s="107">
        <f>SUMIF('V3回目-接種日別'!$A:$A, 'Conv-vaccine'!$E378, 'V3回目-接種日別'!C:C)</f>
        <v>0</v>
      </c>
    </row>
    <row r="379" spans="1:19" ht="17.7">
      <c r="A379" s="49">
        <v>44422</v>
      </c>
      <c r="B379" s="110">
        <f>IF(COUNTIF($A$7:$A379, $A379)&gt;1, 0, IF($E379="","",G379+H379+K379+L379+O379-Q379))</f>
        <v>354305</v>
      </c>
      <c r="C379" s="110">
        <f>IF(COUNTIF($A$7:$A379, $A379)&gt;1, 0, IF($E379="", "", I379+J379+M379+N379+P379-R379))</f>
        <v>256933</v>
      </c>
      <c r="D379" s="110">
        <f>IF(COUNTIF($A$7:$A379, $A379)&gt;1, 0, S379)</f>
        <v>0</v>
      </c>
      <c r="E379" s="111">
        <v>44422</v>
      </c>
      <c r="F379" s="91" t="str">
        <f>IFERROR(VLOOKUP($E379, V医療従事者等!$A:$J, $F$4, FALSE), TEXT(E379, "aaa"))</f>
        <v>土</v>
      </c>
      <c r="G379" s="91">
        <f>IFERROR(VLOOKUP($E379, V医療従事者等!$A:$J, $G$4, FALSE), 0)</f>
        <v>0</v>
      </c>
      <c r="H379" s="91">
        <f>IFERROR(VLOOKUP($E379, V医療従事者等!$A:$J, $H$4, FALSE), 0)</f>
        <v>0</v>
      </c>
      <c r="I379" s="91">
        <f>IFERROR(VLOOKUP($E379, V医療従事者等!$A:$J, $I$4, FALSE), 0)</f>
        <v>0</v>
      </c>
      <c r="J379" s="91">
        <f>IFERROR(VLOOKUP($E379, V医療従事者等!$A:$J, $J$4, FALSE), 0)</f>
        <v>0</v>
      </c>
      <c r="K379" s="92">
        <f>IFERROR(VLOOKUP($E379, V一般接種!$A:$G, K$4, FALSE), 0)</f>
        <v>269511</v>
      </c>
      <c r="L379" s="92">
        <f>IFERROR(VLOOKUP($E379, V一般接種!$A:$G, L$4, FALSE), 0)</f>
        <v>84794</v>
      </c>
      <c r="M379" s="92">
        <f>IFERROR(VLOOKUP($E379, V一般接種!$A:$G, M$4, FALSE), 0)</f>
        <v>0</v>
      </c>
      <c r="N379" s="93">
        <f>IFERROR(VLOOKUP($E379, V一般接種!$A:$G, N$4, FALSE), 0)</f>
        <v>256933</v>
      </c>
      <c r="O379" s="92">
        <f>SUMIF(V職域接種!$C:$C, 'Conv-vaccine'!$E379, V職域接種!F:F)</f>
        <v>0</v>
      </c>
      <c r="P379" s="92">
        <f>SUMIF(V職域接種!$C:$C, 'Conv-vaccine'!$E379, V職域接種!G:G)</f>
        <v>0</v>
      </c>
      <c r="Q379" s="92">
        <f>_xlfn.MAXIFS(V重複!F:F, V重複!$C:$C, 'Conv-vaccine'!$E379)</f>
        <v>0</v>
      </c>
      <c r="R379" s="92">
        <f>_xlfn.MAXIFS(V重複!G:G, V重複!$C:$C, 'Conv-vaccine'!$E379)</f>
        <v>0</v>
      </c>
      <c r="S379" s="107">
        <f>SUMIF('V3回目-接種日別'!$A:$A, 'Conv-vaccine'!$E379, 'V3回目-接種日別'!C:C)</f>
        <v>0</v>
      </c>
    </row>
    <row r="380" spans="1:19" ht="17.7">
      <c r="A380" s="49">
        <v>44422</v>
      </c>
      <c r="B380" s="110">
        <f>IF(COUNTIF($A$7:$A380, $A380)&gt;1, 0, IF($E380="","",G380+H380+K380+L380+O380-Q380))</f>
        <v>0</v>
      </c>
      <c r="C380" s="110">
        <f>IF(COUNTIF($A$7:$A380, $A380)&gt;1, 0, IF($E380="", "", I380+J380+M380+N380+P380-R380))</f>
        <v>0</v>
      </c>
      <c r="D380" s="110">
        <f>IF(COUNTIF($A$7:$A380, $A380)&gt;1, 0, S380)</f>
        <v>0</v>
      </c>
      <c r="E380" s="111">
        <v>44422</v>
      </c>
      <c r="F380" s="91" t="str">
        <f>IFERROR(VLOOKUP($E380, V医療従事者等!$A:$J, $F$4, FALSE), TEXT(E380, "aaa"))</f>
        <v>土</v>
      </c>
      <c r="G380" s="91">
        <f>IFERROR(VLOOKUP($E380, V医療従事者等!$A:$J, $G$4, FALSE), 0)</f>
        <v>0</v>
      </c>
      <c r="H380" s="91">
        <f>IFERROR(VLOOKUP($E380, V医療従事者等!$A:$J, $H$4, FALSE), 0)</f>
        <v>0</v>
      </c>
      <c r="I380" s="91">
        <f>IFERROR(VLOOKUP($E380, V医療従事者等!$A:$J, $I$4, FALSE), 0)</f>
        <v>0</v>
      </c>
      <c r="J380" s="91">
        <f>IFERROR(VLOOKUP($E380, V医療従事者等!$A:$J, $J$4, FALSE), 0)</f>
        <v>0</v>
      </c>
      <c r="K380" s="92">
        <f>IFERROR(VLOOKUP($E380, V一般接種!$A:$G, K$4, FALSE), 0)</f>
        <v>269511</v>
      </c>
      <c r="L380" s="92">
        <f>IFERROR(VLOOKUP($E380, V一般接種!$A:$G, L$4, FALSE), 0)</f>
        <v>84794</v>
      </c>
      <c r="M380" s="92">
        <f>IFERROR(VLOOKUP($E380, V一般接種!$A:$G, M$4, FALSE), 0)</f>
        <v>0</v>
      </c>
      <c r="N380" s="93">
        <f>IFERROR(VLOOKUP($E380, V一般接種!$A:$G, N$4, FALSE), 0)</f>
        <v>256933</v>
      </c>
      <c r="O380" s="92">
        <f>SUMIF(V職域接種!$C:$C, 'Conv-vaccine'!$E380, V職域接種!F:F)</f>
        <v>0</v>
      </c>
      <c r="P380" s="92">
        <f>SUMIF(V職域接種!$C:$C, 'Conv-vaccine'!$E380, V職域接種!G:G)</f>
        <v>0</v>
      </c>
      <c r="Q380" s="92">
        <f>_xlfn.MAXIFS(V重複!F:F, V重複!$C:$C, 'Conv-vaccine'!$E380)</f>
        <v>0</v>
      </c>
      <c r="R380" s="92">
        <f>_xlfn.MAXIFS(V重複!G:G, V重複!$C:$C, 'Conv-vaccine'!$E380)</f>
        <v>0</v>
      </c>
      <c r="S380" s="107">
        <f>SUMIF('V3回目-接種日別'!$A:$A, 'Conv-vaccine'!$E380, 'V3回目-接種日別'!C:C)</f>
        <v>0</v>
      </c>
    </row>
    <row r="381" spans="1:19" ht="17.7">
      <c r="A381" s="49">
        <v>44422</v>
      </c>
      <c r="B381" s="110">
        <f>IF(COUNTIF($A$7:$A381, $A381)&gt;1, 0, IF($E381="","",G381+H381+K381+L381+O381-Q381))</f>
        <v>0</v>
      </c>
      <c r="C381" s="110">
        <f>IF(COUNTIF($A$7:$A381, $A381)&gt;1, 0, IF($E381="", "", I381+J381+M381+N381+P381-R381))</f>
        <v>0</v>
      </c>
      <c r="D381" s="110">
        <f>IF(COUNTIF($A$7:$A381, $A381)&gt;1, 0, S381)</f>
        <v>0</v>
      </c>
      <c r="E381" s="111">
        <v>44422</v>
      </c>
      <c r="F381" s="91" t="str">
        <f>IFERROR(VLOOKUP($E381, V医療従事者等!$A:$J, $F$4, FALSE), TEXT(E381, "aaa"))</f>
        <v>土</v>
      </c>
      <c r="G381" s="91">
        <f>IFERROR(VLOOKUP($E381, V医療従事者等!$A:$J, $G$4, FALSE), 0)</f>
        <v>0</v>
      </c>
      <c r="H381" s="91">
        <f>IFERROR(VLOOKUP($E381, V医療従事者等!$A:$J, $H$4, FALSE), 0)</f>
        <v>0</v>
      </c>
      <c r="I381" s="91">
        <f>IFERROR(VLOOKUP($E381, V医療従事者等!$A:$J, $I$4, FALSE), 0)</f>
        <v>0</v>
      </c>
      <c r="J381" s="91">
        <f>IFERROR(VLOOKUP($E381, V医療従事者等!$A:$J, $J$4, FALSE), 0)</f>
        <v>0</v>
      </c>
      <c r="K381" s="92">
        <f>IFERROR(VLOOKUP($E381, V一般接種!$A:$G, K$4, FALSE), 0)</f>
        <v>269511</v>
      </c>
      <c r="L381" s="92">
        <f>IFERROR(VLOOKUP($E381, V一般接種!$A:$G, L$4, FALSE), 0)</f>
        <v>84794</v>
      </c>
      <c r="M381" s="92">
        <f>IFERROR(VLOOKUP($E381, V一般接種!$A:$G, M$4, FALSE), 0)</f>
        <v>0</v>
      </c>
      <c r="N381" s="93">
        <f>IFERROR(VLOOKUP($E381, V一般接種!$A:$G, N$4, FALSE), 0)</f>
        <v>256933</v>
      </c>
      <c r="O381" s="92">
        <f>SUMIF(V職域接種!$C:$C, 'Conv-vaccine'!$E381, V職域接種!F:F)</f>
        <v>0</v>
      </c>
      <c r="P381" s="92">
        <f>SUMIF(V職域接種!$C:$C, 'Conv-vaccine'!$E381, V職域接種!G:G)</f>
        <v>0</v>
      </c>
      <c r="Q381" s="92">
        <f>_xlfn.MAXIFS(V重複!F:F, V重複!$C:$C, 'Conv-vaccine'!$E381)</f>
        <v>0</v>
      </c>
      <c r="R381" s="92">
        <f>_xlfn.MAXIFS(V重複!G:G, V重複!$C:$C, 'Conv-vaccine'!$E381)</f>
        <v>0</v>
      </c>
      <c r="S381" s="107">
        <f>SUMIF('V3回目-接種日別'!$A:$A, 'Conv-vaccine'!$E381, 'V3回目-接種日別'!C:C)</f>
        <v>0</v>
      </c>
    </row>
    <row r="382" spans="1:19" ht="17.7">
      <c r="A382" s="49">
        <v>44423</v>
      </c>
      <c r="B382" s="110">
        <f>IF(COUNTIF($A$7:$A382, $A382)&gt;1, 0, IF($E382="","",G382+H382+K382+L382+O382-Q382))</f>
        <v>4009011</v>
      </c>
      <c r="C382" s="110">
        <f>IF(COUNTIF($A$7:$A382, $A382)&gt;1, 0, IF($E382="", "", I382+J382+M382+N382+P382-R382))</f>
        <v>2544959</v>
      </c>
      <c r="D382" s="110">
        <f>IF(COUNTIF($A$7:$A382, $A382)&gt;1, 0, S382)</f>
        <v>0</v>
      </c>
      <c r="E382" s="111">
        <v>44423</v>
      </c>
      <c r="F382" s="91" t="str">
        <f>IFERROR(VLOOKUP($E382, V医療従事者等!$A:$J, $F$4, FALSE), TEXT(E382, "aaa"))</f>
        <v>日</v>
      </c>
      <c r="G382" s="91">
        <f>IFERROR(VLOOKUP($E382, V医療従事者等!$A:$J, $G$4, FALSE), 0)</f>
        <v>0</v>
      </c>
      <c r="H382" s="91">
        <f>IFERROR(VLOOKUP($E382, V医療従事者等!$A:$J, $H$4, FALSE), 0)</f>
        <v>0</v>
      </c>
      <c r="I382" s="91">
        <f>IFERROR(VLOOKUP($E382, V医療従事者等!$A:$J, $I$4, FALSE), 0)</f>
        <v>0</v>
      </c>
      <c r="J382" s="91">
        <f>IFERROR(VLOOKUP($E382, V医療従事者等!$A:$J, $J$4, FALSE), 0)</f>
        <v>0</v>
      </c>
      <c r="K382" s="92">
        <f>IFERROR(VLOOKUP($E382, V一般接種!$A:$G, K$4, FALSE), 0)</f>
        <v>280567</v>
      </c>
      <c r="L382" s="92">
        <f>IFERROR(VLOOKUP($E382, V一般接種!$A:$G, L$4, FALSE), 0)</f>
        <v>88655</v>
      </c>
      <c r="M382" s="92">
        <f>IFERROR(VLOOKUP($E382, V一般接種!$A:$G, M$4, FALSE), 0)</f>
        <v>0</v>
      </c>
      <c r="N382" s="93">
        <f>IFERROR(VLOOKUP($E382, V一般接種!$A:$G, N$4, FALSE), 0)</f>
        <v>247729</v>
      </c>
      <c r="O382" s="92">
        <f>SUMIF(V職域接種!$C:$C, 'Conv-vaccine'!$E382, V職域接種!F:F)</f>
        <v>6761659</v>
      </c>
      <c r="P382" s="92">
        <f>SUMIF(V職域接種!$C:$C, 'Conv-vaccine'!$E382, V職域接種!G:G)</f>
        <v>3818043</v>
      </c>
      <c r="Q382" s="92">
        <f>_xlfn.MAXIFS(V重複!F:F, V重複!$C:$C, 'Conv-vaccine'!$E382)</f>
        <v>3121870</v>
      </c>
      <c r="R382" s="92">
        <f>_xlfn.MAXIFS(V重複!G:G, V重複!$C:$C, 'Conv-vaccine'!$E382)</f>
        <v>1520813</v>
      </c>
      <c r="S382" s="107">
        <f>SUMIF('V3回目-接種日別'!$A:$A, 'Conv-vaccine'!$E382, 'V3回目-接種日別'!C:C)</f>
        <v>0</v>
      </c>
    </row>
    <row r="383" spans="1:19" ht="17.7">
      <c r="A383" s="49">
        <v>44423</v>
      </c>
      <c r="B383" s="110">
        <f>IF(COUNTIF($A$7:$A383, $A383)&gt;1, 0, IF($E383="","",G383+H383+K383+L383+O383-Q383))</f>
        <v>0</v>
      </c>
      <c r="C383" s="110">
        <f>IF(COUNTIF($A$7:$A383, $A383)&gt;1, 0, IF($E383="", "", I383+J383+M383+N383+P383-R383))</f>
        <v>0</v>
      </c>
      <c r="D383" s="110">
        <f>IF(COUNTIF($A$7:$A383, $A383)&gt;1, 0, S383)</f>
        <v>0</v>
      </c>
      <c r="E383" s="111">
        <v>44423</v>
      </c>
      <c r="F383" s="91" t="str">
        <f>IFERROR(VLOOKUP($E383, V医療従事者等!$A:$J, $F$4, FALSE), TEXT(E383, "aaa"))</f>
        <v>日</v>
      </c>
      <c r="G383" s="91">
        <f>IFERROR(VLOOKUP($E383, V医療従事者等!$A:$J, $G$4, FALSE), 0)</f>
        <v>0</v>
      </c>
      <c r="H383" s="91">
        <f>IFERROR(VLOOKUP($E383, V医療従事者等!$A:$J, $H$4, FALSE), 0)</f>
        <v>0</v>
      </c>
      <c r="I383" s="91">
        <f>IFERROR(VLOOKUP($E383, V医療従事者等!$A:$J, $I$4, FALSE), 0)</f>
        <v>0</v>
      </c>
      <c r="J383" s="91">
        <f>IFERROR(VLOOKUP($E383, V医療従事者等!$A:$J, $J$4, FALSE), 0)</f>
        <v>0</v>
      </c>
      <c r="K383" s="92">
        <f>IFERROR(VLOOKUP($E383, V一般接種!$A:$G, K$4, FALSE), 0)</f>
        <v>280567</v>
      </c>
      <c r="L383" s="92">
        <f>IFERROR(VLOOKUP($E383, V一般接種!$A:$G, L$4, FALSE), 0)</f>
        <v>88655</v>
      </c>
      <c r="M383" s="92">
        <f>IFERROR(VLOOKUP($E383, V一般接種!$A:$G, M$4, FALSE), 0)</f>
        <v>0</v>
      </c>
      <c r="N383" s="93">
        <f>IFERROR(VLOOKUP($E383, V一般接種!$A:$G, N$4, FALSE), 0)</f>
        <v>247729</v>
      </c>
      <c r="O383" s="92">
        <f>SUMIF(V職域接種!$C:$C, 'Conv-vaccine'!$E383, V職域接種!F:F)</f>
        <v>6761659</v>
      </c>
      <c r="P383" s="92">
        <f>SUMIF(V職域接種!$C:$C, 'Conv-vaccine'!$E383, V職域接種!G:G)</f>
        <v>3818043</v>
      </c>
      <c r="Q383" s="92">
        <f>_xlfn.MAXIFS(V重複!F:F, V重複!$C:$C, 'Conv-vaccine'!$E383)</f>
        <v>3121870</v>
      </c>
      <c r="R383" s="92">
        <f>_xlfn.MAXIFS(V重複!G:G, V重複!$C:$C, 'Conv-vaccine'!$E383)</f>
        <v>1520813</v>
      </c>
      <c r="S383" s="107">
        <f>SUMIF('V3回目-接種日別'!$A:$A, 'Conv-vaccine'!$E383, 'V3回目-接種日別'!C:C)</f>
        <v>0</v>
      </c>
    </row>
    <row r="384" spans="1:19" ht="17.7">
      <c r="A384" s="49">
        <v>44423</v>
      </c>
      <c r="B384" s="110">
        <f>IF(COUNTIF($A$7:$A384, $A384)&gt;1, 0, IF($E384="","",G384+H384+K384+L384+O384-Q384))</f>
        <v>0</v>
      </c>
      <c r="C384" s="110">
        <f>IF(COUNTIF($A$7:$A384, $A384)&gt;1, 0, IF($E384="", "", I384+J384+M384+N384+P384-R384))</f>
        <v>0</v>
      </c>
      <c r="D384" s="110">
        <f>IF(COUNTIF($A$7:$A384, $A384)&gt;1, 0, S384)</f>
        <v>0</v>
      </c>
      <c r="E384" s="111">
        <v>44423</v>
      </c>
      <c r="F384" s="91" t="str">
        <f>IFERROR(VLOOKUP($E384, V医療従事者等!$A:$J, $F$4, FALSE), TEXT(E384, "aaa"))</f>
        <v>日</v>
      </c>
      <c r="G384" s="91">
        <f>IFERROR(VLOOKUP($E384, V医療従事者等!$A:$J, $G$4, FALSE), 0)</f>
        <v>0</v>
      </c>
      <c r="H384" s="91">
        <f>IFERROR(VLOOKUP($E384, V医療従事者等!$A:$J, $H$4, FALSE), 0)</f>
        <v>0</v>
      </c>
      <c r="I384" s="91">
        <f>IFERROR(VLOOKUP($E384, V医療従事者等!$A:$J, $I$4, FALSE), 0)</f>
        <v>0</v>
      </c>
      <c r="J384" s="91">
        <f>IFERROR(VLOOKUP($E384, V医療従事者等!$A:$J, $J$4, FALSE), 0)</f>
        <v>0</v>
      </c>
      <c r="K384" s="92">
        <f>IFERROR(VLOOKUP($E384, V一般接種!$A:$G, K$4, FALSE), 0)</f>
        <v>280567</v>
      </c>
      <c r="L384" s="92">
        <f>IFERROR(VLOOKUP($E384, V一般接種!$A:$G, L$4, FALSE), 0)</f>
        <v>88655</v>
      </c>
      <c r="M384" s="92">
        <f>IFERROR(VLOOKUP($E384, V一般接種!$A:$G, M$4, FALSE), 0)</f>
        <v>0</v>
      </c>
      <c r="N384" s="93">
        <f>IFERROR(VLOOKUP($E384, V一般接種!$A:$G, N$4, FALSE), 0)</f>
        <v>247729</v>
      </c>
      <c r="O384" s="92">
        <f>SUMIF(V職域接種!$C:$C, 'Conv-vaccine'!$E384, V職域接種!F:F)</f>
        <v>6761659</v>
      </c>
      <c r="P384" s="92">
        <f>SUMIF(V職域接種!$C:$C, 'Conv-vaccine'!$E384, V職域接種!G:G)</f>
        <v>3818043</v>
      </c>
      <c r="Q384" s="92">
        <f>_xlfn.MAXIFS(V重複!F:F, V重複!$C:$C, 'Conv-vaccine'!$E384)</f>
        <v>3121870</v>
      </c>
      <c r="R384" s="92">
        <f>_xlfn.MAXIFS(V重複!G:G, V重複!$C:$C, 'Conv-vaccine'!$E384)</f>
        <v>1520813</v>
      </c>
      <c r="S384" s="107">
        <f>SUMIF('V3回目-接種日別'!$A:$A, 'Conv-vaccine'!$E384, 'V3回目-接種日別'!C:C)</f>
        <v>0</v>
      </c>
    </row>
    <row r="385" spans="1:19" ht="17.7">
      <c r="A385" s="49">
        <v>44424</v>
      </c>
      <c r="B385" s="110">
        <f>IF(COUNTIF($A$7:$A385, $A385)&gt;1, 0, IF($E385="","",G385+H385+K385+L385+O385-Q385))</f>
        <v>435076</v>
      </c>
      <c r="C385" s="110">
        <f>IF(COUNTIF($A$7:$A385, $A385)&gt;1, 0, IF($E385="", "", I385+J385+M385+N385+P385-R385))</f>
        <v>369193</v>
      </c>
      <c r="D385" s="110">
        <f>IF(COUNTIF($A$7:$A385, $A385)&gt;1, 0, S385)</f>
        <v>0</v>
      </c>
      <c r="E385" s="111">
        <v>44424</v>
      </c>
      <c r="F385" s="91" t="str">
        <f>IFERROR(VLOOKUP($E385, V医療従事者等!$A:$J, $F$4, FALSE), TEXT(E385, "aaa"))</f>
        <v>月</v>
      </c>
      <c r="G385" s="91">
        <f>IFERROR(VLOOKUP($E385, V医療従事者等!$A:$J, $G$4, FALSE), 0)</f>
        <v>0</v>
      </c>
      <c r="H385" s="91">
        <f>IFERROR(VLOOKUP($E385, V医療従事者等!$A:$J, $H$4, FALSE), 0)</f>
        <v>0</v>
      </c>
      <c r="I385" s="91">
        <f>IFERROR(VLOOKUP($E385, V医療従事者等!$A:$J, $I$4, FALSE), 0)</f>
        <v>0</v>
      </c>
      <c r="J385" s="91">
        <f>IFERROR(VLOOKUP($E385, V医療従事者等!$A:$J, $J$4, FALSE), 0)</f>
        <v>0</v>
      </c>
      <c r="K385" s="92">
        <f>IFERROR(VLOOKUP($E385, V一般接種!$A:$G, K$4, FALSE), 0)</f>
        <v>355653</v>
      </c>
      <c r="L385" s="92">
        <f>IFERROR(VLOOKUP($E385, V一般接種!$A:$G, L$4, FALSE), 0)</f>
        <v>79423</v>
      </c>
      <c r="M385" s="92">
        <f>IFERROR(VLOOKUP($E385, V一般接種!$A:$G, M$4, FALSE), 0)</f>
        <v>0</v>
      </c>
      <c r="N385" s="93">
        <f>IFERROR(VLOOKUP($E385, V一般接種!$A:$G, N$4, FALSE), 0)</f>
        <v>369193</v>
      </c>
      <c r="O385" s="92">
        <f>SUMIF(V職域接種!$C:$C, 'Conv-vaccine'!$E385, V職域接種!F:F)</f>
        <v>0</v>
      </c>
      <c r="P385" s="92">
        <f>SUMIF(V職域接種!$C:$C, 'Conv-vaccine'!$E385, V職域接種!G:G)</f>
        <v>0</v>
      </c>
      <c r="Q385" s="92">
        <f>_xlfn.MAXIFS(V重複!F:F, V重複!$C:$C, 'Conv-vaccine'!$E385)</f>
        <v>0</v>
      </c>
      <c r="R385" s="92">
        <f>_xlfn.MAXIFS(V重複!G:G, V重複!$C:$C, 'Conv-vaccine'!$E385)</f>
        <v>0</v>
      </c>
      <c r="S385" s="107">
        <f>SUMIF('V3回目-接種日別'!$A:$A, 'Conv-vaccine'!$E385, 'V3回目-接種日別'!C:C)</f>
        <v>0</v>
      </c>
    </row>
    <row r="386" spans="1:19" ht="17.7">
      <c r="A386" s="49">
        <v>44424</v>
      </c>
      <c r="B386" s="110">
        <f>IF(COUNTIF($A$7:$A386, $A386)&gt;1, 0, IF($E386="","",G386+H386+K386+L386+O386-Q386))</f>
        <v>0</v>
      </c>
      <c r="C386" s="110">
        <f>IF(COUNTIF($A$7:$A386, $A386)&gt;1, 0, IF($E386="", "", I386+J386+M386+N386+P386-R386))</f>
        <v>0</v>
      </c>
      <c r="D386" s="110">
        <f>IF(COUNTIF($A$7:$A386, $A386)&gt;1, 0, S386)</f>
        <v>0</v>
      </c>
      <c r="E386" s="111">
        <v>44424</v>
      </c>
      <c r="F386" s="91" t="str">
        <f>IFERROR(VLOOKUP($E386, V医療従事者等!$A:$J, $F$4, FALSE), TEXT(E386, "aaa"))</f>
        <v>月</v>
      </c>
      <c r="G386" s="91">
        <f>IFERROR(VLOOKUP($E386, V医療従事者等!$A:$J, $G$4, FALSE), 0)</f>
        <v>0</v>
      </c>
      <c r="H386" s="91">
        <f>IFERROR(VLOOKUP($E386, V医療従事者等!$A:$J, $H$4, FALSE), 0)</f>
        <v>0</v>
      </c>
      <c r="I386" s="91">
        <f>IFERROR(VLOOKUP($E386, V医療従事者等!$A:$J, $I$4, FALSE), 0)</f>
        <v>0</v>
      </c>
      <c r="J386" s="91">
        <f>IFERROR(VLOOKUP($E386, V医療従事者等!$A:$J, $J$4, FALSE), 0)</f>
        <v>0</v>
      </c>
      <c r="K386" s="92">
        <f>IFERROR(VLOOKUP($E386, V一般接種!$A:$G, K$4, FALSE), 0)</f>
        <v>355653</v>
      </c>
      <c r="L386" s="92">
        <f>IFERROR(VLOOKUP($E386, V一般接種!$A:$G, L$4, FALSE), 0)</f>
        <v>79423</v>
      </c>
      <c r="M386" s="92">
        <f>IFERROR(VLOOKUP($E386, V一般接種!$A:$G, M$4, FALSE), 0)</f>
        <v>0</v>
      </c>
      <c r="N386" s="93">
        <f>IFERROR(VLOOKUP($E386, V一般接種!$A:$G, N$4, FALSE), 0)</f>
        <v>369193</v>
      </c>
      <c r="O386" s="92">
        <f>SUMIF(V職域接種!$C:$C, 'Conv-vaccine'!$E386, V職域接種!F:F)</f>
        <v>0</v>
      </c>
      <c r="P386" s="92">
        <f>SUMIF(V職域接種!$C:$C, 'Conv-vaccine'!$E386, V職域接種!G:G)</f>
        <v>0</v>
      </c>
      <c r="Q386" s="92">
        <f>_xlfn.MAXIFS(V重複!F:F, V重複!$C:$C, 'Conv-vaccine'!$E386)</f>
        <v>0</v>
      </c>
      <c r="R386" s="92">
        <f>_xlfn.MAXIFS(V重複!G:G, V重複!$C:$C, 'Conv-vaccine'!$E386)</f>
        <v>0</v>
      </c>
      <c r="S386" s="107">
        <f>SUMIF('V3回目-接種日別'!$A:$A, 'Conv-vaccine'!$E386, 'V3回目-接種日別'!C:C)</f>
        <v>0</v>
      </c>
    </row>
    <row r="387" spans="1:19" ht="17.7">
      <c r="A387" s="49">
        <v>44424</v>
      </c>
      <c r="B387" s="110">
        <f>IF(COUNTIF($A$7:$A387, $A387)&gt;1, 0, IF($E387="","",G387+H387+K387+L387+O387-Q387))</f>
        <v>0</v>
      </c>
      <c r="C387" s="110">
        <f>IF(COUNTIF($A$7:$A387, $A387)&gt;1, 0, IF($E387="", "", I387+J387+M387+N387+P387-R387))</f>
        <v>0</v>
      </c>
      <c r="D387" s="110">
        <f>IF(COUNTIF($A$7:$A387, $A387)&gt;1, 0, S387)</f>
        <v>0</v>
      </c>
      <c r="E387" s="111">
        <v>44424</v>
      </c>
      <c r="F387" s="91" t="str">
        <f>IFERROR(VLOOKUP($E387, V医療従事者等!$A:$J, $F$4, FALSE), TEXT(E387, "aaa"))</f>
        <v>月</v>
      </c>
      <c r="G387" s="91">
        <f>IFERROR(VLOOKUP($E387, V医療従事者等!$A:$J, $G$4, FALSE), 0)</f>
        <v>0</v>
      </c>
      <c r="H387" s="91">
        <f>IFERROR(VLOOKUP($E387, V医療従事者等!$A:$J, $H$4, FALSE), 0)</f>
        <v>0</v>
      </c>
      <c r="I387" s="91">
        <f>IFERROR(VLOOKUP($E387, V医療従事者等!$A:$J, $I$4, FALSE), 0)</f>
        <v>0</v>
      </c>
      <c r="J387" s="91">
        <f>IFERROR(VLOOKUP($E387, V医療従事者等!$A:$J, $J$4, FALSE), 0)</f>
        <v>0</v>
      </c>
      <c r="K387" s="92">
        <f>IFERROR(VLOOKUP($E387, V一般接種!$A:$G, K$4, FALSE), 0)</f>
        <v>355653</v>
      </c>
      <c r="L387" s="92">
        <f>IFERROR(VLOOKUP($E387, V一般接種!$A:$G, L$4, FALSE), 0)</f>
        <v>79423</v>
      </c>
      <c r="M387" s="92">
        <f>IFERROR(VLOOKUP($E387, V一般接種!$A:$G, M$4, FALSE), 0)</f>
        <v>0</v>
      </c>
      <c r="N387" s="93">
        <f>IFERROR(VLOOKUP($E387, V一般接種!$A:$G, N$4, FALSE), 0)</f>
        <v>369193</v>
      </c>
      <c r="O387" s="92">
        <f>SUMIF(V職域接種!$C:$C, 'Conv-vaccine'!$E387, V職域接種!F:F)</f>
        <v>0</v>
      </c>
      <c r="P387" s="92">
        <f>SUMIF(V職域接種!$C:$C, 'Conv-vaccine'!$E387, V職域接種!G:G)</f>
        <v>0</v>
      </c>
      <c r="Q387" s="92">
        <f>_xlfn.MAXIFS(V重複!F:F, V重複!$C:$C, 'Conv-vaccine'!$E387)</f>
        <v>0</v>
      </c>
      <c r="R387" s="92">
        <f>_xlfn.MAXIFS(V重複!G:G, V重複!$C:$C, 'Conv-vaccine'!$E387)</f>
        <v>0</v>
      </c>
      <c r="S387" s="107">
        <f>SUMIF('V3回目-接種日別'!$A:$A, 'Conv-vaccine'!$E387, 'V3回目-接種日別'!C:C)</f>
        <v>0</v>
      </c>
    </row>
    <row r="388" spans="1:19" ht="17.7">
      <c r="A388" s="49">
        <v>44425</v>
      </c>
      <c r="B388" s="110">
        <f>IF(COUNTIF($A$7:$A388, $A388)&gt;1, 0, IF($E388="","",G388+H388+K388+L388+O388-Q388))</f>
        <v>546398</v>
      </c>
      <c r="C388" s="110">
        <f>IF(COUNTIF($A$7:$A388, $A388)&gt;1, 0, IF($E388="", "", I388+J388+M388+N388+P388-R388))</f>
        <v>456757</v>
      </c>
      <c r="D388" s="110">
        <f>IF(COUNTIF($A$7:$A388, $A388)&gt;1, 0, S388)</f>
        <v>0</v>
      </c>
      <c r="E388" s="111">
        <v>44425</v>
      </c>
      <c r="F388" s="91" t="str">
        <f>IFERROR(VLOOKUP($E388, V医療従事者等!$A:$J, $F$4, FALSE), TEXT(E388, "aaa"))</f>
        <v>火</v>
      </c>
      <c r="G388" s="91">
        <f>IFERROR(VLOOKUP($E388, V医療従事者等!$A:$J, $G$4, FALSE), 0)</f>
        <v>0</v>
      </c>
      <c r="H388" s="91">
        <f>IFERROR(VLOOKUP($E388, V医療従事者等!$A:$J, $H$4, FALSE), 0)</f>
        <v>0</v>
      </c>
      <c r="I388" s="91">
        <f>IFERROR(VLOOKUP($E388, V医療従事者等!$A:$J, $I$4, FALSE), 0)</f>
        <v>0</v>
      </c>
      <c r="J388" s="91">
        <f>IFERROR(VLOOKUP($E388, V医療従事者等!$A:$J, $J$4, FALSE), 0)</f>
        <v>0</v>
      </c>
      <c r="K388" s="92">
        <f>IFERROR(VLOOKUP($E388, V一般接種!$A:$G, K$4, FALSE), 0)</f>
        <v>459223</v>
      </c>
      <c r="L388" s="92">
        <f>IFERROR(VLOOKUP($E388, V一般接種!$A:$G, L$4, FALSE), 0)</f>
        <v>87175</v>
      </c>
      <c r="M388" s="92">
        <f>IFERROR(VLOOKUP($E388, V一般接種!$A:$G, M$4, FALSE), 0)</f>
        <v>1</v>
      </c>
      <c r="N388" s="93">
        <f>IFERROR(VLOOKUP($E388, V一般接種!$A:$G, N$4, FALSE), 0)</f>
        <v>456756</v>
      </c>
      <c r="O388" s="92">
        <f>SUMIF(V職域接種!$C:$C, 'Conv-vaccine'!$E388, V職域接種!F:F)</f>
        <v>0</v>
      </c>
      <c r="P388" s="92">
        <f>SUMIF(V職域接種!$C:$C, 'Conv-vaccine'!$E388, V職域接種!G:G)</f>
        <v>0</v>
      </c>
      <c r="Q388" s="92">
        <f>_xlfn.MAXIFS(V重複!F:F, V重複!$C:$C, 'Conv-vaccine'!$E388)</f>
        <v>0</v>
      </c>
      <c r="R388" s="92">
        <f>_xlfn.MAXIFS(V重複!G:G, V重複!$C:$C, 'Conv-vaccine'!$E388)</f>
        <v>0</v>
      </c>
      <c r="S388" s="107">
        <f>SUMIF('V3回目-接種日別'!$A:$A, 'Conv-vaccine'!$E388, 'V3回目-接種日別'!C:C)</f>
        <v>0</v>
      </c>
    </row>
    <row r="389" spans="1:19" ht="17.7">
      <c r="A389" s="49">
        <v>44425</v>
      </c>
      <c r="B389" s="110">
        <f>IF(COUNTIF($A$7:$A389, $A389)&gt;1, 0, IF($E389="","",G389+H389+K389+L389+O389-Q389))</f>
        <v>0</v>
      </c>
      <c r="C389" s="110">
        <f>IF(COUNTIF($A$7:$A389, $A389)&gt;1, 0, IF($E389="", "", I389+J389+M389+N389+P389-R389))</f>
        <v>0</v>
      </c>
      <c r="D389" s="110">
        <f>IF(COUNTIF($A$7:$A389, $A389)&gt;1, 0, S389)</f>
        <v>0</v>
      </c>
      <c r="E389" s="111">
        <v>44425</v>
      </c>
      <c r="F389" s="91" t="str">
        <f>IFERROR(VLOOKUP($E389, V医療従事者等!$A:$J, $F$4, FALSE), TEXT(E389, "aaa"))</f>
        <v>火</v>
      </c>
      <c r="G389" s="91">
        <f>IFERROR(VLOOKUP($E389, V医療従事者等!$A:$J, $G$4, FALSE), 0)</f>
        <v>0</v>
      </c>
      <c r="H389" s="91">
        <f>IFERROR(VLOOKUP($E389, V医療従事者等!$A:$J, $H$4, FALSE), 0)</f>
        <v>0</v>
      </c>
      <c r="I389" s="91">
        <f>IFERROR(VLOOKUP($E389, V医療従事者等!$A:$J, $I$4, FALSE), 0)</f>
        <v>0</v>
      </c>
      <c r="J389" s="91">
        <f>IFERROR(VLOOKUP($E389, V医療従事者等!$A:$J, $J$4, FALSE), 0)</f>
        <v>0</v>
      </c>
      <c r="K389" s="92">
        <f>IFERROR(VLOOKUP($E389, V一般接種!$A:$G, K$4, FALSE), 0)</f>
        <v>459223</v>
      </c>
      <c r="L389" s="92">
        <f>IFERROR(VLOOKUP($E389, V一般接種!$A:$G, L$4, FALSE), 0)</f>
        <v>87175</v>
      </c>
      <c r="M389" s="92">
        <f>IFERROR(VLOOKUP($E389, V一般接種!$A:$G, M$4, FALSE), 0)</f>
        <v>1</v>
      </c>
      <c r="N389" s="93">
        <f>IFERROR(VLOOKUP($E389, V一般接種!$A:$G, N$4, FALSE), 0)</f>
        <v>456756</v>
      </c>
      <c r="O389" s="92">
        <f>SUMIF(V職域接種!$C:$C, 'Conv-vaccine'!$E389, V職域接種!F:F)</f>
        <v>0</v>
      </c>
      <c r="P389" s="92">
        <f>SUMIF(V職域接種!$C:$C, 'Conv-vaccine'!$E389, V職域接種!G:G)</f>
        <v>0</v>
      </c>
      <c r="Q389" s="92">
        <f>_xlfn.MAXIFS(V重複!F:F, V重複!$C:$C, 'Conv-vaccine'!$E389)</f>
        <v>0</v>
      </c>
      <c r="R389" s="92">
        <f>_xlfn.MAXIFS(V重複!G:G, V重複!$C:$C, 'Conv-vaccine'!$E389)</f>
        <v>0</v>
      </c>
      <c r="S389" s="107">
        <f>SUMIF('V3回目-接種日別'!$A:$A, 'Conv-vaccine'!$E389, 'V3回目-接種日別'!C:C)</f>
        <v>0</v>
      </c>
    </row>
    <row r="390" spans="1:19" ht="17.7">
      <c r="A390" s="49">
        <v>44425</v>
      </c>
      <c r="B390" s="110">
        <f>IF(COUNTIF($A$7:$A390, $A390)&gt;1, 0, IF($E390="","",G390+H390+K390+L390+O390-Q390))</f>
        <v>0</v>
      </c>
      <c r="C390" s="110">
        <f>IF(COUNTIF($A$7:$A390, $A390)&gt;1, 0, IF($E390="", "", I390+J390+M390+N390+P390-R390))</f>
        <v>0</v>
      </c>
      <c r="D390" s="110">
        <f>IF(COUNTIF($A$7:$A390, $A390)&gt;1, 0, S390)</f>
        <v>0</v>
      </c>
      <c r="E390" s="111">
        <v>44425</v>
      </c>
      <c r="F390" s="91" t="str">
        <f>IFERROR(VLOOKUP($E390, V医療従事者等!$A:$J, $F$4, FALSE), TEXT(E390, "aaa"))</f>
        <v>火</v>
      </c>
      <c r="G390" s="91">
        <f>IFERROR(VLOOKUP($E390, V医療従事者等!$A:$J, $G$4, FALSE), 0)</f>
        <v>0</v>
      </c>
      <c r="H390" s="91">
        <f>IFERROR(VLOOKUP($E390, V医療従事者等!$A:$J, $H$4, FALSE), 0)</f>
        <v>0</v>
      </c>
      <c r="I390" s="91">
        <f>IFERROR(VLOOKUP($E390, V医療従事者等!$A:$J, $I$4, FALSE), 0)</f>
        <v>0</v>
      </c>
      <c r="J390" s="91">
        <f>IFERROR(VLOOKUP($E390, V医療従事者等!$A:$J, $J$4, FALSE), 0)</f>
        <v>0</v>
      </c>
      <c r="K390" s="92">
        <f>IFERROR(VLOOKUP($E390, V一般接種!$A:$G, K$4, FALSE), 0)</f>
        <v>459223</v>
      </c>
      <c r="L390" s="92">
        <f>IFERROR(VLOOKUP($E390, V一般接種!$A:$G, L$4, FALSE), 0)</f>
        <v>87175</v>
      </c>
      <c r="M390" s="92">
        <f>IFERROR(VLOOKUP($E390, V一般接種!$A:$G, M$4, FALSE), 0)</f>
        <v>1</v>
      </c>
      <c r="N390" s="93">
        <f>IFERROR(VLOOKUP($E390, V一般接種!$A:$G, N$4, FALSE), 0)</f>
        <v>456756</v>
      </c>
      <c r="O390" s="92">
        <f>SUMIF(V職域接種!$C:$C, 'Conv-vaccine'!$E390, V職域接種!F:F)</f>
        <v>0</v>
      </c>
      <c r="P390" s="92">
        <f>SUMIF(V職域接種!$C:$C, 'Conv-vaccine'!$E390, V職域接種!G:G)</f>
        <v>0</v>
      </c>
      <c r="Q390" s="92">
        <f>_xlfn.MAXIFS(V重複!F:F, V重複!$C:$C, 'Conv-vaccine'!$E390)</f>
        <v>0</v>
      </c>
      <c r="R390" s="92">
        <f>_xlfn.MAXIFS(V重複!G:G, V重複!$C:$C, 'Conv-vaccine'!$E390)</f>
        <v>0</v>
      </c>
      <c r="S390" s="107">
        <f>SUMIF('V3回目-接種日別'!$A:$A, 'Conv-vaccine'!$E390, 'V3回目-接種日別'!C:C)</f>
        <v>0</v>
      </c>
    </row>
    <row r="391" spans="1:19" ht="17.7">
      <c r="A391" s="49">
        <v>44426</v>
      </c>
      <c r="B391" s="110">
        <f>IF(COUNTIF($A$7:$A391, $A391)&gt;1, 0, IF($E391="","",G391+H391+K391+L391+O391-Q391))</f>
        <v>577054</v>
      </c>
      <c r="C391" s="110">
        <f>IF(COUNTIF($A$7:$A391, $A391)&gt;1, 0, IF($E391="", "", I391+J391+M391+N391+P391-R391))</f>
        <v>444437</v>
      </c>
      <c r="D391" s="110">
        <f>IF(COUNTIF($A$7:$A391, $A391)&gt;1, 0, S391)</f>
        <v>0</v>
      </c>
      <c r="E391" s="111">
        <v>44426</v>
      </c>
      <c r="F391" s="91" t="str">
        <f>IFERROR(VLOOKUP($E391, V医療従事者等!$A:$J, $F$4, FALSE), TEXT(E391, "aaa"))</f>
        <v>水</v>
      </c>
      <c r="G391" s="91">
        <f>IFERROR(VLOOKUP($E391, V医療従事者等!$A:$J, $G$4, FALSE), 0)</f>
        <v>0</v>
      </c>
      <c r="H391" s="91">
        <f>IFERROR(VLOOKUP($E391, V医療従事者等!$A:$J, $H$4, FALSE), 0)</f>
        <v>0</v>
      </c>
      <c r="I391" s="91">
        <f>IFERROR(VLOOKUP($E391, V医療従事者等!$A:$J, $I$4, FALSE), 0)</f>
        <v>0</v>
      </c>
      <c r="J391" s="91">
        <f>IFERROR(VLOOKUP($E391, V医療従事者等!$A:$J, $J$4, FALSE), 0)</f>
        <v>0</v>
      </c>
      <c r="K391" s="92">
        <f>IFERROR(VLOOKUP($E391, V一般接種!$A:$G, K$4, FALSE), 0)</f>
        <v>487620</v>
      </c>
      <c r="L391" s="92">
        <f>IFERROR(VLOOKUP($E391, V一般接種!$A:$G, L$4, FALSE), 0)</f>
        <v>89434</v>
      </c>
      <c r="M391" s="92">
        <f>IFERROR(VLOOKUP($E391, V一般接種!$A:$G, M$4, FALSE), 0)</f>
        <v>0</v>
      </c>
      <c r="N391" s="93">
        <f>IFERROR(VLOOKUP($E391, V一般接種!$A:$G, N$4, FALSE), 0)</f>
        <v>444437</v>
      </c>
      <c r="O391" s="92">
        <f>SUMIF(V職域接種!$C:$C, 'Conv-vaccine'!$E391, V職域接種!F:F)</f>
        <v>0</v>
      </c>
      <c r="P391" s="92">
        <f>SUMIF(V職域接種!$C:$C, 'Conv-vaccine'!$E391, V職域接種!G:G)</f>
        <v>0</v>
      </c>
      <c r="Q391" s="92">
        <f>_xlfn.MAXIFS(V重複!F:F, V重複!$C:$C, 'Conv-vaccine'!$E391)</f>
        <v>0</v>
      </c>
      <c r="R391" s="92">
        <f>_xlfn.MAXIFS(V重複!G:G, V重複!$C:$C, 'Conv-vaccine'!$E391)</f>
        <v>0</v>
      </c>
      <c r="S391" s="107">
        <f>SUMIF('V3回目-接種日別'!$A:$A, 'Conv-vaccine'!$E391, 'V3回目-接種日別'!C:C)</f>
        <v>0</v>
      </c>
    </row>
    <row r="392" spans="1:19" ht="17.7">
      <c r="A392" s="49">
        <v>44426</v>
      </c>
      <c r="B392" s="110">
        <f>IF(COUNTIF($A$7:$A392, $A392)&gt;1, 0, IF($E392="","",G392+H392+K392+L392+O392-Q392))</f>
        <v>0</v>
      </c>
      <c r="C392" s="110">
        <f>IF(COUNTIF($A$7:$A392, $A392)&gt;1, 0, IF($E392="", "", I392+J392+M392+N392+P392-R392))</f>
        <v>0</v>
      </c>
      <c r="D392" s="110">
        <f>IF(COUNTIF($A$7:$A392, $A392)&gt;1, 0, S392)</f>
        <v>0</v>
      </c>
      <c r="E392" s="111">
        <v>44426</v>
      </c>
      <c r="F392" s="91" t="str">
        <f>IFERROR(VLOOKUP($E392, V医療従事者等!$A:$J, $F$4, FALSE), TEXT(E392, "aaa"))</f>
        <v>水</v>
      </c>
      <c r="G392" s="91">
        <f>IFERROR(VLOOKUP($E392, V医療従事者等!$A:$J, $G$4, FALSE), 0)</f>
        <v>0</v>
      </c>
      <c r="H392" s="91">
        <f>IFERROR(VLOOKUP($E392, V医療従事者等!$A:$J, $H$4, FALSE), 0)</f>
        <v>0</v>
      </c>
      <c r="I392" s="91">
        <f>IFERROR(VLOOKUP($E392, V医療従事者等!$A:$J, $I$4, FALSE), 0)</f>
        <v>0</v>
      </c>
      <c r="J392" s="91">
        <f>IFERROR(VLOOKUP($E392, V医療従事者等!$A:$J, $J$4, FALSE), 0)</f>
        <v>0</v>
      </c>
      <c r="K392" s="92">
        <f>IFERROR(VLOOKUP($E392, V一般接種!$A:$G, K$4, FALSE), 0)</f>
        <v>487620</v>
      </c>
      <c r="L392" s="92">
        <f>IFERROR(VLOOKUP($E392, V一般接種!$A:$G, L$4, FALSE), 0)</f>
        <v>89434</v>
      </c>
      <c r="M392" s="92">
        <f>IFERROR(VLOOKUP($E392, V一般接種!$A:$G, M$4, FALSE), 0)</f>
        <v>0</v>
      </c>
      <c r="N392" s="93">
        <f>IFERROR(VLOOKUP($E392, V一般接種!$A:$G, N$4, FALSE), 0)</f>
        <v>444437</v>
      </c>
      <c r="O392" s="92">
        <f>SUMIF(V職域接種!$C:$C, 'Conv-vaccine'!$E392, V職域接種!F:F)</f>
        <v>0</v>
      </c>
      <c r="P392" s="92">
        <f>SUMIF(V職域接種!$C:$C, 'Conv-vaccine'!$E392, V職域接種!G:G)</f>
        <v>0</v>
      </c>
      <c r="Q392" s="92">
        <f>_xlfn.MAXIFS(V重複!F:F, V重複!$C:$C, 'Conv-vaccine'!$E392)</f>
        <v>0</v>
      </c>
      <c r="R392" s="92">
        <f>_xlfn.MAXIFS(V重複!G:G, V重複!$C:$C, 'Conv-vaccine'!$E392)</f>
        <v>0</v>
      </c>
      <c r="S392" s="107">
        <f>SUMIF('V3回目-接種日別'!$A:$A, 'Conv-vaccine'!$E392, 'V3回目-接種日別'!C:C)</f>
        <v>0</v>
      </c>
    </row>
    <row r="393" spans="1:19" ht="17.7">
      <c r="A393" s="49">
        <v>44426</v>
      </c>
      <c r="B393" s="110">
        <f>IF(COUNTIF($A$7:$A393, $A393)&gt;1, 0, IF($E393="","",G393+H393+K393+L393+O393-Q393))</f>
        <v>0</v>
      </c>
      <c r="C393" s="110">
        <f>IF(COUNTIF($A$7:$A393, $A393)&gt;1, 0, IF($E393="", "", I393+J393+M393+N393+P393-R393))</f>
        <v>0</v>
      </c>
      <c r="D393" s="110">
        <f>IF(COUNTIF($A$7:$A393, $A393)&gt;1, 0, S393)</f>
        <v>0</v>
      </c>
      <c r="E393" s="111">
        <v>44426</v>
      </c>
      <c r="F393" s="91" t="str">
        <f>IFERROR(VLOOKUP($E393, V医療従事者等!$A:$J, $F$4, FALSE), TEXT(E393, "aaa"))</f>
        <v>水</v>
      </c>
      <c r="G393" s="91">
        <f>IFERROR(VLOOKUP($E393, V医療従事者等!$A:$J, $G$4, FALSE), 0)</f>
        <v>0</v>
      </c>
      <c r="H393" s="91">
        <f>IFERROR(VLOOKUP($E393, V医療従事者等!$A:$J, $H$4, FALSE), 0)</f>
        <v>0</v>
      </c>
      <c r="I393" s="91">
        <f>IFERROR(VLOOKUP($E393, V医療従事者等!$A:$J, $I$4, FALSE), 0)</f>
        <v>0</v>
      </c>
      <c r="J393" s="91">
        <f>IFERROR(VLOOKUP($E393, V医療従事者等!$A:$J, $J$4, FALSE), 0)</f>
        <v>0</v>
      </c>
      <c r="K393" s="92">
        <f>IFERROR(VLOOKUP($E393, V一般接種!$A:$G, K$4, FALSE), 0)</f>
        <v>487620</v>
      </c>
      <c r="L393" s="92">
        <f>IFERROR(VLOOKUP($E393, V一般接種!$A:$G, L$4, FALSE), 0)</f>
        <v>89434</v>
      </c>
      <c r="M393" s="92">
        <f>IFERROR(VLOOKUP($E393, V一般接種!$A:$G, M$4, FALSE), 0)</f>
        <v>0</v>
      </c>
      <c r="N393" s="93">
        <f>IFERROR(VLOOKUP($E393, V一般接種!$A:$G, N$4, FALSE), 0)</f>
        <v>444437</v>
      </c>
      <c r="O393" s="92">
        <f>SUMIF(V職域接種!$C:$C, 'Conv-vaccine'!$E393, V職域接種!F:F)</f>
        <v>0</v>
      </c>
      <c r="P393" s="92">
        <f>SUMIF(V職域接種!$C:$C, 'Conv-vaccine'!$E393, V職域接種!G:G)</f>
        <v>0</v>
      </c>
      <c r="Q393" s="92">
        <f>_xlfn.MAXIFS(V重複!F:F, V重複!$C:$C, 'Conv-vaccine'!$E393)</f>
        <v>0</v>
      </c>
      <c r="R393" s="92">
        <f>_xlfn.MAXIFS(V重複!G:G, V重複!$C:$C, 'Conv-vaccine'!$E393)</f>
        <v>0</v>
      </c>
      <c r="S393" s="107">
        <f>SUMIF('V3回目-接種日別'!$A:$A, 'Conv-vaccine'!$E393, 'V3回目-接種日別'!C:C)</f>
        <v>0</v>
      </c>
    </row>
    <row r="394" spans="1:19" ht="17.7">
      <c r="A394" s="49">
        <v>44427</v>
      </c>
      <c r="B394" s="110">
        <f>IF(COUNTIF($A$7:$A394, $A394)&gt;1, 0, IF($E394="","",G394+H394+K394+L394+O394-Q394))</f>
        <v>576567</v>
      </c>
      <c r="C394" s="110">
        <f>IF(COUNTIF($A$7:$A394, $A394)&gt;1, 0, IF($E394="", "", I394+J394+M394+N394+P394-R394))</f>
        <v>434125</v>
      </c>
      <c r="D394" s="110">
        <f>IF(COUNTIF($A$7:$A394, $A394)&gt;1, 0, S394)</f>
        <v>0</v>
      </c>
      <c r="E394" s="111">
        <v>44427</v>
      </c>
      <c r="F394" s="91" t="str">
        <f>IFERROR(VLOOKUP($E394, V医療従事者等!$A:$J, $F$4, FALSE), TEXT(E394, "aaa"))</f>
        <v>木</v>
      </c>
      <c r="G394" s="91">
        <f>IFERROR(VLOOKUP($E394, V医療従事者等!$A:$J, $G$4, FALSE), 0)</f>
        <v>0</v>
      </c>
      <c r="H394" s="91">
        <f>IFERROR(VLOOKUP($E394, V医療従事者等!$A:$J, $H$4, FALSE), 0)</f>
        <v>0</v>
      </c>
      <c r="I394" s="91">
        <f>IFERROR(VLOOKUP($E394, V医療従事者等!$A:$J, $I$4, FALSE), 0)</f>
        <v>0</v>
      </c>
      <c r="J394" s="91">
        <f>IFERROR(VLOOKUP($E394, V医療従事者等!$A:$J, $J$4, FALSE), 0)</f>
        <v>0</v>
      </c>
      <c r="K394" s="92">
        <f>IFERROR(VLOOKUP($E394, V一般接種!$A:$G, K$4, FALSE), 0)</f>
        <v>475078</v>
      </c>
      <c r="L394" s="92">
        <f>IFERROR(VLOOKUP($E394, V一般接種!$A:$G, L$4, FALSE), 0)</f>
        <v>101489</v>
      </c>
      <c r="M394" s="92">
        <f>IFERROR(VLOOKUP($E394, V一般接種!$A:$G, M$4, FALSE), 0)</f>
        <v>0</v>
      </c>
      <c r="N394" s="93">
        <f>IFERROR(VLOOKUP($E394, V一般接種!$A:$G, N$4, FALSE), 0)</f>
        <v>434125</v>
      </c>
      <c r="O394" s="92">
        <f>SUMIF(V職域接種!$C:$C, 'Conv-vaccine'!$E394, V職域接種!F:F)</f>
        <v>0</v>
      </c>
      <c r="P394" s="92">
        <f>SUMIF(V職域接種!$C:$C, 'Conv-vaccine'!$E394, V職域接種!G:G)</f>
        <v>0</v>
      </c>
      <c r="Q394" s="92">
        <f>_xlfn.MAXIFS(V重複!F:F, V重複!$C:$C, 'Conv-vaccine'!$E394)</f>
        <v>0</v>
      </c>
      <c r="R394" s="92">
        <f>_xlfn.MAXIFS(V重複!G:G, V重複!$C:$C, 'Conv-vaccine'!$E394)</f>
        <v>0</v>
      </c>
      <c r="S394" s="107">
        <f>SUMIF('V3回目-接種日別'!$A:$A, 'Conv-vaccine'!$E394, 'V3回目-接種日別'!C:C)</f>
        <v>0</v>
      </c>
    </row>
    <row r="395" spans="1:19" ht="17.7">
      <c r="A395" s="49">
        <v>44427</v>
      </c>
      <c r="B395" s="110">
        <f>IF(COUNTIF($A$7:$A395, $A395)&gt;1, 0, IF($E395="","",G395+H395+K395+L395+O395-Q395))</f>
        <v>0</v>
      </c>
      <c r="C395" s="110">
        <f>IF(COUNTIF($A$7:$A395, $A395)&gt;1, 0, IF($E395="", "", I395+J395+M395+N395+P395-R395))</f>
        <v>0</v>
      </c>
      <c r="D395" s="110">
        <f>IF(COUNTIF($A$7:$A395, $A395)&gt;1, 0, S395)</f>
        <v>0</v>
      </c>
      <c r="E395" s="111">
        <v>44427</v>
      </c>
      <c r="F395" s="91" t="str">
        <f>IFERROR(VLOOKUP($E395, V医療従事者等!$A:$J, $F$4, FALSE), TEXT(E395, "aaa"))</f>
        <v>木</v>
      </c>
      <c r="G395" s="91">
        <f>IFERROR(VLOOKUP($E395, V医療従事者等!$A:$J, $G$4, FALSE), 0)</f>
        <v>0</v>
      </c>
      <c r="H395" s="91">
        <f>IFERROR(VLOOKUP($E395, V医療従事者等!$A:$J, $H$4, FALSE), 0)</f>
        <v>0</v>
      </c>
      <c r="I395" s="91">
        <f>IFERROR(VLOOKUP($E395, V医療従事者等!$A:$J, $I$4, FALSE), 0)</f>
        <v>0</v>
      </c>
      <c r="J395" s="91">
        <f>IFERROR(VLOOKUP($E395, V医療従事者等!$A:$J, $J$4, FALSE), 0)</f>
        <v>0</v>
      </c>
      <c r="K395" s="92">
        <f>IFERROR(VLOOKUP($E395, V一般接種!$A:$G, K$4, FALSE), 0)</f>
        <v>475078</v>
      </c>
      <c r="L395" s="92">
        <f>IFERROR(VLOOKUP($E395, V一般接種!$A:$G, L$4, FALSE), 0)</f>
        <v>101489</v>
      </c>
      <c r="M395" s="92">
        <f>IFERROR(VLOOKUP($E395, V一般接種!$A:$G, M$4, FALSE), 0)</f>
        <v>0</v>
      </c>
      <c r="N395" s="93">
        <f>IFERROR(VLOOKUP($E395, V一般接種!$A:$G, N$4, FALSE), 0)</f>
        <v>434125</v>
      </c>
      <c r="O395" s="92">
        <f>SUMIF(V職域接種!$C:$C, 'Conv-vaccine'!$E395, V職域接種!F:F)</f>
        <v>0</v>
      </c>
      <c r="P395" s="92">
        <f>SUMIF(V職域接種!$C:$C, 'Conv-vaccine'!$E395, V職域接種!G:G)</f>
        <v>0</v>
      </c>
      <c r="Q395" s="92">
        <f>_xlfn.MAXIFS(V重複!F:F, V重複!$C:$C, 'Conv-vaccine'!$E395)</f>
        <v>0</v>
      </c>
      <c r="R395" s="92">
        <f>_xlfn.MAXIFS(V重複!G:G, V重複!$C:$C, 'Conv-vaccine'!$E395)</f>
        <v>0</v>
      </c>
      <c r="S395" s="107">
        <f>SUMIF('V3回目-接種日別'!$A:$A, 'Conv-vaccine'!$E395, 'V3回目-接種日別'!C:C)</f>
        <v>0</v>
      </c>
    </row>
    <row r="396" spans="1:19" ht="17.7">
      <c r="A396" s="49">
        <v>44427</v>
      </c>
      <c r="B396" s="110">
        <f>IF(COUNTIF($A$7:$A396, $A396)&gt;1, 0, IF($E396="","",G396+H396+K396+L396+O396-Q396))</f>
        <v>0</v>
      </c>
      <c r="C396" s="110">
        <f>IF(COUNTIF($A$7:$A396, $A396)&gt;1, 0, IF($E396="", "", I396+J396+M396+N396+P396-R396))</f>
        <v>0</v>
      </c>
      <c r="D396" s="110">
        <f>IF(COUNTIF($A$7:$A396, $A396)&gt;1, 0, S396)</f>
        <v>0</v>
      </c>
      <c r="E396" s="111">
        <v>44427</v>
      </c>
      <c r="F396" s="91" t="str">
        <f>IFERROR(VLOOKUP($E396, V医療従事者等!$A:$J, $F$4, FALSE), TEXT(E396, "aaa"))</f>
        <v>木</v>
      </c>
      <c r="G396" s="91">
        <f>IFERROR(VLOOKUP($E396, V医療従事者等!$A:$J, $G$4, FALSE), 0)</f>
        <v>0</v>
      </c>
      <c r="H396" s="91">
        <f>IFERROR(VLOOKUP($E396, V医療従事者等!$A:$J, $H$4, FALSE), 0)</f>
        <v>0</v>
      </c>
      <c r="I396" s="91">
        <f>IFERROR(VLOOKUP($E396, V医療従事者等!$A:$J, $I$4, FALSE), 0)</f>
        <v>0</v>
      </c>
      <c r="J396" s="91">
        <f>IFERROR(VLOOKUP($E396, V医療従事者等!$A:$J, $J$4, FALSE), 0)</f>
        <v>0</v>
      </c>
      <c r="K396" s="92">
        <f>IFERROR(VLOOKUP($E396, V一般接種!$A:$G, K$4, FALSE), 0)</f>
        <v>475078</v>
      </c>
      <c r="L396" s="92">
        <f>IFERROR(VLOOKUP($E396, V一般接種!$A:$G, L$4, FALSE), 0)</f>
        <v>101489</v>
      </c>
      <c r="M396" s="92">
        <f>IFERROR(VLOOKUP($E396, V一般接種!$A:$G, M$4, FALSE), 0)</f>
        <v>0</v>
      </c>
      <c r="N396" s="93">
        <f>IFERROR(VLOOKUP($E396, V一般接種!$A:$G, N$4, FALSE), 0)</f>
        <v>434125</v>
      </c>
      <c r="O396" s="92">
        <f>SUMIF(V職域接種!$C:$C, 'Conv-vaccine'!$E396, V職域接種!F:F)</f>
        <v>0</v>
      </c>
      <c r="P396" s="92">
        <f>SUMIF(V職域接種!$C:$C, 'Conv-vaccine'!$E396, V職域接種!G:G)</f>
        <v>0</v>
      </c>
      <c r="Q396" s="92">
        <f>_xlfn.MAXIFS(V重複!F:F, V重複!$C:$C, 'Conv-vaccine'!$E396)</f>
        <v>0</v>
      </c>
      <c r="R396" s="92">
        <f>_xlfn.MAXIFS(V重複!G:G, V重複!$C:$C, 'Conv-vaccine'!$E396)</f>
        <v>0</v>
      </c>
      <c r="S396" s="107">
        <f>SUMIF('V3回目-接種日別'!$A:$A, 'Conv-vaccine'!$E396, 'V3回目-接種日別'!C:C)</f>
        <v>0</v>
      </c>
    </row>
    <row r="397" spans="1:19" ht="17.7">
      <c r="A397" s="49">
        <v>44428</v>
      </c>
      <c r="B397" s="110">
        <f>IF(COUNTIF($A$7:$A397, $A397)&gt;1, 0, IF($E397="","",G397+H397+K397+L397+O397-Q397))</f>
        <v>614982</v>
      </c>
      <c r="C397" s="110">
        <f>IF(COUNTIF($A$7:$A397, $A397)&gt;1, 0, IF($E397="", "", I397+J397+M397+N397+P397-R397))</f>
        <v>480090</v>
      </c>
      <c r="D397" s="110">
        <f>IF(COUNTIF($A$7:$A397, $A397)&gt;1, 0, S397)</f>
        <v>0</v>
      </c>
      <c r="E397" s="111">
        <v>44428</v>
      </c>
      <c r="F397" s="91" t="str">
        <f>IFERROR(VLOOKUP($E397, V医療従事者等!$A:$J, $F$4, FALSE), TEXT(E397, "aaa"))</f>
        <v>金</v>
      </c>
      <c r="G397" s="91">
        <f>IFERROR(VLOOKUP($E397, V医療従事者等!$A:$J, $G$4, FALSE), 0)</f>
        <v>0</v>
      </c>
      <c r="H397" s="91">
        <f>IFERROR(VLOOKUP($E397, V医療従事者等!$A:$J, $H$4, FALSE), 0)</f>
        <v>0</v>
      </c>
      <c r="I397" s="91">
        <f>IFERROR(VLOOKUP($E397, V医療従事者等!$A:$J, $I$4, FALSE), 0)</f>
        <v>0</v>
      </c>
      <c r="J397" s="91">
        <f>IFERROR(VLOOKUP($E397, V医療従事者等!$A:$J, $J$4, FALSE), 0)</f>
        <v>0</v>
      </c>
      <c r="K397" s="92">
        <f>IFERROR(VLOOKUP($E397, V一般接種!$A:$G, K$4, FALSE), 0)</f>
        <v>518474</v>
      </c>
      <c r="L397" s="92">
        <f>IFERROR(VLOOKUP($E397, V一般接種!$A:$G, L$4, FALSE), 0)</f>
        <v>96508</v>
      </c>
      <c r="M397" s="92">
        <f>IFERROR(VLOOKUP($E397, V一般接種!$A:$G, M$4, FALSE), 0)</f>
        <v>1</v>
      </c>
      <c r="N397" s="93">
        <f>IFERROR(VLOOKUP($E397, V一般接種!$A:$G, N$4, FALSE), 0)</f>
        <v>480089</v>
      </c>
      <c r="O397" s="92">
        <f>SUMIF(V職域接種!$C:$C, 'Conv-vaccine'!$E397, V職域接種!F:F)</f>
        <v>0</v>
      </c>
      <c r="P397" s="92">
        <f>SUMIF(V職域接種!$C:$C, 'Conv-vaccine'!$E397, V職域接種!G:G)</f>
        <v>0</v>
      </c>
      <c r="Q397" s="92">
        <f>_xlfn.MAXIFS(V重複!F:F, V重複!$C:$C, 'Conv-vaccine'!$E397)</f>
        <v>0</v>
      </c>
      <c r="R397" s="92">
        <f>_xlfn.MAXIFS(V重複!G:G, V重複!$C:$C, 'Conv-vaccine'!$E397)</f>
        <v>0</v>
      </c>
      <c r="S397" s="107">
        <f>SUMIF('V3回目-接種日別'!$A:$A, 'Conv-vaccine'!$E397, 'V3回目-接種日別'!C:C)</f>
        <v>0</v>
      </c>
    </row>
    <row r="398" spans="1:19" ht="17.7">
      <c r="A398" s="49">
        <v>44428</v>
      </c>
      <c r="B398" s="110">
        <f>IF(COUNTIF($A$7:$A398, $A398)&gt;1, 0, IF($E398="","",G398+H398+K398+L398+O398-Q398))</f>
        <v>0</v>
      </c>
      <c r="C398" s="110">
        <f>IF(COUNTIF($A$7:$A398, $A398)&gt;1, 0, IF($E398="", "", I398+J398+M398+N398+P398-R398))</f>
        <v>0</v>
      </c>
      <c r="D398" s="110">
        <f>IF(COUNTIF($A$7:$A398, $A398)&gt;1, 0, S398)</f>
        <v>0</v>
      </c>
      <c r="E398" s="111">
        <v>44428</v>
      </c>
      <c r="F398" s="91" t="str">
        <f>IFERROR(VLOOKUP($E398, V医療従事者等!$A:$J, $F$4, FALSE), TEXT(E398, "aaa"))</f>
        <v>金</v>
      </c>
      <c r="G398" s="91">
        <f>IFERROR(VLOOKUP($E398, V医療従事者等!$A:$J, $G$4, FALSE), 0)</f>
        <v>0</v>
      </c>
      <c r="H398" s="91">
        <f>IFERROR(VLOOKUP($E398, V医療従事者等!$A:$J, $H$4, FALSE), 0)</f>
        <v>0</v>
      </c>
      <c r="I398" s="91">
        <f>IFERROR(VLOOKUP($E398, V医療従事者等!$A:$J, $I$4, FALSE), 0)</f>
        <v>0</v>
      </c>
      <c r="J398" s="91">
        <f>IFERROR(VLOOKUP($E398, V医療従事者等!$A:$J, $J$4, FALSE), 0)</f>
        <v>0</v>
      </c>
      <c r="K398" s="92">
        <f>IFERROR(VLOOKUP($E398, V一般接種!$A:$G, K$4, FALSE), 0)</f>
        <v>518474</v>
      </c>
      <c r="L398" s="92">
        <f>IFERROR(VLOOKUP($E398, V一般接種!$A:$G, L$4, FALSE), 0)</f>
        <v>96508</v>
      </c>
      <c r="M398" s="92">
        <f>IFERROR(VLOOKUP($E398, V一般接種!$A:$G, M$4, FALSE), 0)</f>
        <v>1</v>
      </c>
      <c r="N398" s="93">
        <f>IFERROR(VLOOKUP($E398, V一般接種!$A:$G, N$4, FALSE), 0)</f>
        <v>480089</v>
      </c>
      <c r="O398" s="92">
        <f>SUMIF(V職域接種!$C:$C, 'Conv-vaccine'!$E398, V職域接種!F:F)</f>
        <v>0</v>
      </c>
      <c r="P398" s="92">
        <f>SUMIF(V職域接種!$C:$C, 'Conv-vaccine'!$E398, V職域接種!G:G)</f>
        <v>0</v>
      </c>
      <c r="Q398" s="92">
        <f>_xlfn.MAXIFS(V重複!F:F, V重複!$C:$C, 'Conv-vaccine'!$E398)</f>
        <v>0</v>
      </c>
      <c r="R398" s="92">
        <f>_xlfn.MAXIFS(V重複!G:G, V重複!$C:$C, 'Conv-vaccine'!$E398)</f>
        <v>0</v>
      </c>
      <c r="S398" s="107">
        <f>SUMIF('V3回目-接種日別'!$A:$A, 'Conv-vaccine'!$E398, 'V3回目-接種日別'!C:C)</f>
        <v>0</v>
      </c>
    </row>
    <row r="399" spans="1:19" ht="17.7">
      <c r="A399" s="49">
        <v>44428</v>
      </c>
      <c r="B399" s="110">
        <f>IF(COUNTIF($A$7:$A399, $A399)&gt;1, 0, IF($E399="","",G399+H399+K399+L399+O399-Q399))</f>
        <v>0</v>
      </c>
      <c r="C399" s="110">
        <f>IF(COUNTIF($A$7:$A399, $A399)&gt;1, 0, IF($E399="", "", I399+J399+M399+N399+P399-R399))</f>
        <v>0</v>
      </c>
      <c r="D399" s="110">
        <f>IF(COUNTIF($A$7:$A399, $A399)&gt;1, 0, S399)</f>
        <v>0</v>
      </c>
      <c r="E399" s="111">
        <v>44428</v>
      </c>
      <c r="F399" s="91" t="str">
        <f>IFERROR(VLOOKUP($E399, V医療従事者等!$A:$J, $F$4, FALSE), TEXT(E399, "aaa"))</f>
        <v>金</v>
      </c>
      <c r="G399" s="91">
        <f>IFERROR(VLOOKUP($E399, V医療従事者等!$A:$J, $G$4, FALSE), 0)</f>
        <v>0</v>
      </c>
      <c r="H399" s="91">
        <f>IFERROR(VLOOKUP($E399, V医療従事者等!$A:$J, $H$4, FALSE), 0)</f>
        <v>0</v>
      </c>
      <c r="I399" s="91">
        <f>IFERROR(VLOOKUP($E399, V医療従事者等!$A:$J, $I$4, FALSE), 0)</f>
        <v>0</v>
      </c>
      <c r="J399" s="91">
        <f>IFERROR(VLOOKUP($E399, V医療従事者等!$A:$J, $J$4, FALSE), 0)</f>
        <v>0</v>
      </c>
      <c r="K399" s="92">
        <f>IFERROR(VLOOKUP($E399, V一般接種!$A:$G, K$4, FALSE), 0)</f>
        <v>518474</v>
      </c>
      <c r="L399" s="92">
        <f>IFERROR(VLOOKUP($E399, V一般接種!$A:$G, L$4, FALSE), 0)</f>
        <v>96508</v>
      </c>
      <c r="M399" s="92">
        <f>IFERROR(VLOOKUP($E399, V一般接種!$A:$G, M$4, FALSE), 0)</f>
        <v>1</v>
      </c>
      <c r="N399" s="93">
        <f>IFERROR(VLOOKUP($E399, V一般接種!$A:$G, N$4, FALSE), 0)</f>
        <v>480089</v>
      </c>
      <c r="O399" s="92">
        <f>SUMIF(V職域接種!$C:$C, 'Conv-vaccine'!$E399, V職域接種!F:F)</f>
        <v>0</v>
      </c>
      <c r="P399" s="92">
        <f>SUMIF(V職域接種!$C:$C, 'Conv-vaccine'!$E399, V職域接種!G:G)</f>
        <v>0</v>
      </c>
      <c r="Q399" s="92">
        <f>_xlfn.MAXIFS(V重複!F:F, V重複!$C:$C, 'Conv-vaccine'!$E399)</f>
        <v>0</v>
      </c>
      <c r="R399" s="92">
        <f>_xlfn.MAXIFS(V重複!G:G, V重複!$C:$C, 'Conv-vaccine'!$E399)</f>
        <v>0</v>
      </c>
      <c r="S399" s="107">
        <f>SUMIF('V3回目-接種日別'!$A:$A, 'Conv-vaccine'!$E399, 'V3回目-接種日別'!C:C)</f>
        <v>0</v>
      </c>
    </row>
    <row r="400" spans="1:19" ht="17.7">
      <c r="A400" s="49">
        <v>44429</v>
      </c>
      <c r="B400" s="110">
        <f>IF(COUNTIF($A$7:$A400, $A400)&gt;1, 0, IF($E400="","",G400+H400+K400+L400+O400-Q400))</f>
        <v>720638</v>
      </c>
      <c r="C400" s="110">
        <f>IF(COUNTIF($A$7:$A400, $A400)&gt;1, 0, IF($E400="", "", I400+J400+M400+N400+P400-R400))</f>
        <v>538365</v>
      </c>
      <c r="D400" s="110">
        <f>IF(COUNTIF($A$7:$A400, $A400)&gt;1, 0, S400)</f>
        <v>0</v>
      </c>
      <c r="E400" s="111">
        <v>44429</v>
      </c>
      <c r="F400" s="91" t="str">
        <f>IFERROR(VLOOKUP($E400, V医療従事者等!$A:$J, $F$4, FALSE), TEXT(E400, "aaa"))</f>
        <v>土</v>
      </c>
      <c r="G400" s="91">
        <f>IFERROR(VLOOKUP($E400, V医療従事者等!$A:$J, $G$4, FALSE), 0)</f>
        <v>0</v>
      </c>
      <c r="H400" s="91">
        <f>IFERROR(VLOOKUP($E400, V医療従事者等!$A:$J, $H$4, FALSE), 0)</f>
        <v>0</v>
      </c>
      <c r="I400" s="91">
        <f>IFERROR(VLOOKUP($E400, V医療従事者等!$A:$J, $I$4, FALSE), 0)</f>
        <v>0</v>
      </c>
      <c r="J400" s="91">
        <f>IFERROR(VLOOKUP($E400, V医療従事者等!$A:$J, $J$4, FALSE), 0)</f>
        <v>0</v>
      </c>
      <c r="K400" s="92">
        <f>IFERROR(VLOOKUP($E400, V一般接種!$A:$G, K$4, FALSE), 0)</f>
        <v>613617</v>
      </c>
      <c r="L400" s="92">
        <f>IFERROR(VLOOKUP($E400, V一般接種!$A:$G, L$4, FALSE), 0)</f>
        <v>107021</v>
      </c>
      <c r="M400" s="92">
        <f>IFERROR(VLOOKUP($E400, V一般接種!$A:$G, M$4, FALSE), 0)</f>
        <v>42</v>
      </c>
      <c r="N400" s="93">
        <f>IFERROR(VLOOKUP($E400, V一般接種!$A:$G, N$4, FALSE), 0)</f>
        <v>538323</v>
      </c>
      <c r="O400" s="92">
        <f>SUMIF(V職域接種!$C:$C, 'Conv-vaccine'!$E400, V職域接種!F:F)</f>
        <v>0</v>
      </c>
      <c r="P400" s="92">
        <f>SUMIF(V職域接種!$C:$C, 'Conv-vaccine'!$E400, V職域接種!G:G)</f>
        <v>0</v>
      </c>
      <c r="Q400" s="92">
        <f>_xlfn.MAXIFS(V重複!F:F, V重複!$C:$C, 'Conv-vaccine'!$E400)</f>
        <v>0</v>
      </c>
      <c r="R400" s="92">
        <f>_xlfn.MAXIFS(V重複!G:G, V重複!$C:$C, 'Conv-vaccine'!$E400)</f>
        <v>0</v>
      </c>
      <c r="S400" s="107">
        <f>SUMIF('V3回目-接種日別'!$A:$A, 'Conv-vaccine'!$E400, 'V3回目-接種日別'!C:C)</f>
        <v>0</v>
      </c>
    </row>
    <row r="401" spans="1:19" ht="17.7">
      <c r="A401" s="49">
        <v>44429</v>
      </c>
      <c r="B401" s="110">
        <f>IF(COUNTIF($A$7:$A401, $A401)&gt;1, 0, IF($E401="","",G401+H401+K401+L401+O401-Q401))</f>
        <v>0</v>
      </c>
      <c r="C401" s="110">
        <f>IF(COUNTIF($A$7:$A401, $A401)&gt;1, 0, IF($E401="", "", I401+J401+M401+N401+P401-R401))</f>
        <v>0</v>
      </c>
      <c r="D401" s="110">
        <f>IF(COUNTIF($A$7:$A401, $A401)&gt;1, 0, S401)</f>
        <v>0</v>
      </c>
      <c r="E401" s="111">
        <v>44429</v>
      </c>
      <c r="F401" s="91" t="str">
        <f>IFERROR(VLOOKUP($E401, V医療従事者等!$A:$J, $F$4, FALSE), TEXT(E401, "aaa"))</f>
        <v>土</v>
      </c>
      <c r="G401" s="91">
        <f>IFERROR(VLOOKUP($E401, V医療従事者等!$A:$J, $G$4, FALSE), 0)</f>
        <v>0</v>
      </c>
      <c r="H401" s="91">
        <f>IFERROR(VLOOKUP($E401, V医療従事者等!$A:$J, $H$4, FALSE), 0)</f>
        <v>0</v>
      </c>
      <c r="I401" s="91">
        <f>IFERROR(VLOOKUP($E401, V医療従事者等!$A:$J, $I$4, FALSE), 0)</f>
        <v>0</v>
      </c>
      <c r="J401" s="91">
        <f>IFERROR(VLOOKUP($E401, V医療従事者等!$A:$J, $J$4, FALSE), 0)</f>
        <v>0</v>
      </c>
      <c r="K401" s="92">
        <f>IFERROR(VLOOKUP($E401, V一般接種!$A:$G, K$4, FALSE), 0)</f>
        <v>613617</v>
      </c>
      <c r="L401" s="92">
        <f>IFERROR(VLOOKUP($E401, V一般接種!$A:$G, L$4, FALSE), 0)</f>
        <v>107021</v>
      </c>
      <c r="M401" s="92">
        <f>IFERROR(VLOOKUP($E401, V一般接種!$A:$G, M$4, FALSE), 0)</f>
        <v>42</v>
      </c>
      <c r="N401" s="93">
        <f>IFERROR(VLOOKUP($E401, V一般接種!$A:$G, N$4, FALSE), 0)</f>
        <v>538323</v>
      </c>
      <c r="O401" s="92">
        <f>SUMIF(V職域接種!$C:$C, 'Conv-vaccine'!$E401, V職域接種!F:F)</f>
        <v>0</v>
      </c>
      <c r="P401" s="92">
        <f>SUMIF(V職域接種!$C:$C, 'Conv-vaccine'!$E401, V職域接種!G:G)</f>
        <v>0</v>
      </c>
      <c r="Q401" s="92">
        <f>_xlfn.MAXIFS(V重複!F:F, V重複!$C:$C, 'Conv-vaccine'!$E401)</f>
        <v>0</v>
      </c>
      <c r="R401" s="92">
        <f>_xlfn.MAXIFS(V重複!G:G, V重複!$C:$C, 'Conv-vaccine'!$E401)</f>
        <v>0</v>
      </c>
      <c r="S401" s="107">
        <f>SUMIF('V3回目-接種日別'!$A:$A, 'Conv-vaccine'!$E401, 'V3回目-接種日別'!C:C)</f>
        <v>0</v>
      </c>
    </row>
    <row r="402" spans="1:19" ht="17.7">
      <c r="A402" s="49">
        <v>44429</v>
      </c>
      <c r="B402" s="110">
        <f>IF(COUNTIF($A$7:$A402, $A402)&gt;1, 0, IF($E402="","",G402+H402+K402+L402+O402-Q402))</f>
        <v>0</v>
      </c>
      <c r="C402" s="110">
        <f>IF(COUNTIF($A$7:$A402, $A402)&gt;1, 0, IF($E402="", "", I402+J402+M402+N402+P402-R402))</f>
        <v>0</v>
      </c>
      <c r="D402" s="110">
        <f>IF(COUNTIF($A$7:$A402, $A402)&gt;1, 0, S402)</f>
        <v>0</v>
      </c>
      <c r="E402" s="111">
        <v>44429</v>
      </c>
      <c r="F402" s="91" t="str">
        <f>IFERROR(VLOOKUP($E402, V医療従事者等!$A:$J, $F$4, FALSE), TEXT(E402, "aaa"))</f>
        <v>土</v>
      </c>
      <c r="G402" s="91">
        <f>IFERROR(VLOOKUP($E402, V医療従事者等!$A:$J, $G$4, FALSE), 0)</f>
        <v>0</v>
      </c>
      <c r="H402" s="91">
        <f>IFERROR(VLOOKUP($E402, V医療従事者等!$A:$J, $H$4, FALSE), 0)</f>
        <v>0</v>
      </c>
      <c r="I402" s="91">
        <f>IFERROR(VLOOKUP($E402, V医療従事者等!$A:$J, $I$4, FALSE), 0)</f>
        <v>0</v>
      </c>
      <c r="J402" s="91">
        <f>IFERROR(VLOOKUP($E402, V医療従事者等!$A:$J, $J$4, FALSE), 0)</f>
        <v>0</v>
      </c>
      <c r="K402" s="92">
        <f>IFERROR(VLOOKUP($E402, V一般接種!$A:$G, K$4, FALSE), 0)</f>
        <v>613617</v>
      </c>
      <c r="L402" s="92">
        <f>IFERROR(VLOOKUP($E402, V一般接種!$A:$G, L$4, FALSE), 0)</f>
        <v>107021</v>
      </c>
      <c r="M402" s="92">
        <f>IFERROR(VLOOKUP($E402, V一般接種!$A:$G, M$4, FALSE), 0)</f>
        <v>42</v>
      </c>
      <c r="N402" s="93">
        <f>IFERROR(VLOOKUP($E402, V一般接種!$A:$G, N$4, FALSE), 0)</f>
        <v>538323</v>
      </c>
      <c r="O402" s="92">
        <f>SUMIF(V職域接種!$C:$C, 'Conv-vaccine'!$E402, V職域接種!F:F)</f>
        <v>0</v>
      </c>
      <c r="P402" s="92">
        <f>SUMIF(V職域接種!$C:$C, 'Conv-vaccine'!$E402, V職域接種!G:G)</f>
        <v>0</v>
      </c>
      <c r="Q402" s="92">
        <f>_xlfn.MAXIFS(V重複!F:F, V重複!$C:$C, 'Conv-vaccine'!$E402)</f>
        <v>0</v>
      </c>
      <c r="R402" s="92">
        <f>_xlfn.MAXIFS(V重複!G:G, V重複!$C:$C, 'Conv-vaccine'!$E402)</f>
        <v>0</v>
      </c>
      <c r="S402" s="107">
        <f>SUMIF('V3回目-接種日別'!$A:$A, 'Conv-vaccine'!$E402, 'V3回目-接種日別'!C:C)</f>
        <v>0</v>
      </c>
    </row>
    <row r="403" spans="1:19" ht="17.7">
      <c r="A403" s="49">
        <v>44430</v>
      </c>
      <c r="B403" s="110">
        <f>IF(COUNTIF($A$7:$A403, $A403)&gt;1, 0, IF($E403="","",G403+H403+K403+L403+O403-Q403))</f>
        <v>3702130</v>
      </c>
      <c r="C403" s="110">
        <f>IF(COUNTIF($A$7:$A403, $A403)&gt;1, 0, IF($E403="", "", I403+J403+M403+N403+P403-R403))</f>
        <v>3038231</v>
      </c>
      <c r="D403" s="110">
        <f>IF(COUNTIF($A$7:$A403, $A403)&gt;1, 0, S403)</f>
        <v>0</v>
      </c>
      <c r="E403" s="111">
        <v>44430</v>
      </c>
      <c r="F403" s="91" t="str">
        <f>IFERROR(VLOOKUP($E403, V医療従事者等!$A:$J, $F$4, FALSE), TEXT(E403, "aaa"))</f>
        <v>日</v>
      </c>
      <c r="G403" s="91">
        <f>IFERROR(VLOOKUP($E403, V医療従事者等!$A:$J, $G$4, FALSE), 0)</f>
        <v>0</v>
      </c>
      <c r="H403" s="91">
        <f>IFERROR(VLOOKUP($E403, V医療従事者等!$A:$J, $H$4, FALSE), 0)</f>
        <v>0</v>
      </c>
      <c r="I403" s="91">
        <f>IFERROR(VLOOKUP($E403, V医療従事者等!$A:$J, $I$4, FALSE), 0)</f>
        <v>0</v>
      </c>
      <c r="J403" s="91">
        <f>IFERROR(VLOOKUP($E403, V医療従事者等!$A:$J, $J$4, FALSE), 0)</f>
        <v>0</v>
      </c>
      <c r="K403" s="92">
        <f>IFERROR(VLOOKUP($E403, V一般接種!$A:$G, K$4, FALSE), 0)</f>
        <v>519223</v>
      </c>
      <c r="L403" s="92">
        <f>IFERROR(VLOOKUP($E403, V一般接種!$A:$G, L$4, FALSE), 0)</f>
        <v>108484</v>
      </c>
      <c r="M403" s="92">
        <f>IFERROR(VLOOKUP($E403, V一般接種!$A:$G, M$4, FALSE), 0)</f>
        <v>0</v>
      </c>
      <c r="N403" s="93">
        <f>IFERROR(VLOOKUP($E403, V一般接種!$A:$G, N$4, FALSE), 0)</f>
        <v>449911</v>
      </c>
      <c r="O403" s="92">
        <f>SUMIF(V職域接種!$C:$C, 'Conv-vaccine'!$E403, V職域接種!F:F)</f>
        <v>7013578</v>
      </c>
      <c r="P403" s="92">
        <f>SUMIF(V職域接種!$C:$C, 'Conv-vaccine'!$E403, V職域接種!G:G)</f>
        <v>5015424</v>
      </c>
      <c r="Q403" s="92">
        <f>_xlfn.MAXIFS(V重複!F:F, V重複!$C:$C, 'Conv-vaccine'!$E403)</f>
        <v>3939155</v>
      </c>
      <c r="R403" s="92">
        <f>_xlfn.MAXIFS(V重複!G:G, V重複!$C:$C, 'Conv-vaccine'!$E403)</f>
        <v>2427104</v>
      </c>
      <c r="S403" s="107">
        <f>SUMIF('V3回目-接種日別'!$A:$A, 'Conv-vaccine'!$E403, 'V3回目-接種日別'!C:C)</f>
        <v>0</v>
      </c>
    </row>
    <row r="404" spans="1:19" ht="17.7">
      <c r="A404" s="49">
        <v>44430</v>
      </c>
      <c r="B404" s="110">
        <f>IF(COUNTIF($A$7:$A404, $A404)&gt;1, 0, IF($E404="","",G404+H404+K404+L404+O404-Q404))</f>
        <v>0</v>
      </c>
      <c r="C404" s="110">
        <f>IF(COUNTIF($A$7:$A404, $A404)&gt;1, 0, IF($E404="", "", I404+J404+M404+N404+P404-R404))</f>
        <v>0</v>
      </c>
      <c r="D404" s="110">
        <f>IF(COUNTIF($A$7:$A404, $A404)&gt;1, 0, S404)</f>
        <v>0</v>
      </c>
      <c r="E404" s="111">
        <v>44430</v>
      </c>
      <c r="F404" s="91" t="str">
        <f>IFERROR(VLOOKUP($E404, V医療従事者等!$A:$J, $F$4, FALSE), TEXT(E404, "aaa"))</f>
        <v>日</v>
      </c>
      <c r="G404" s="91">
        <f>IFERROR(VLOOKUP($E404, V医療従事者等!$A:$J, $G$4, FALSE), 0)</f>
        <v>0</v>
      </c>
      <c r="H404" s="91">
        <f>IFERROR(VLOOKUP($E404, V医療従事者等!$A:$J, $H$4, FALSE), 0)</f>
        <v>0</v>
      </c>
      <c r="I404" s="91">
        <f>IFERROR(VLOOKUP($E404, V医療従事者等!$A:$J, $I$4, FALSE), 0)</f>
        <v>0</v>
      </c>
      <c r="J404" s="91">
        <f>IFERROR(VLOOKUP($E404, V医療従事者等!$A:$J, $J$4, FALSE), 0)</f>
        <v>0</v>
      </c>
      <c r="K404" s="92">
        <f>IFERROR(VLOOKUP($E404, V一般接種!$A:$G, K$4, FALSE), 0)</f>
        <v>519223</v>
      </c>
      <c r="L404" s="92">
        <f>IFERROR(VLOOKUP($E404, V一般接種!$A:$G, L$4, FALSE), 0)</f>
        <v>108484</v>
      </c>
      <c r="M404" s="92">
        <f>IFERROR(VLOOKUP($E404, V一般接種!$A:$G, M$4, FALSE), 0)</f>
        <v>0</v>
      </c>
      <c r="N404" s="93">
        <f>IFERROR(VLOOKUP($E404, V一般接種!$A:$G, N$4, FALSE), 0)</f>
        <v>449911</v>
      </c>
      <c r="O404" s="92">
        <f>SUMIF(V職域接種!$C:$C, 'Conv-vaccine'!$E404, V職域接種!F:F)</f>
        <v>7013578</v>
      </c>
      <c r="P404" s="92">
        <f>SUMIF(V職域接種!$C:$C, 'Conv-vaccine'!$E404, V職域接種!G:G)</f>
        <v>5015424</v>
      </c>
      <c r="Q404" s="92">
        <f>_xlfn.MAXIFS(V重複!F:F, V重複!$C:$C, 'Conv-vaccine'!$E404)</f>
        <v>3939155</v>
      </c>
      <c r="R404" s="92">
        <f>_xlfn.MAXIFS(V重複!G:G, V重複!$C:$C, 'Conv-vaccine'!$E404)</f>
        <v>2427104</v>
      </c>
      <c r="S404" s="107">
        <f>SUMIF('V3回目-接種日別'!$A:$A, 'Conv-vaccine'!$E404, 'V3回目-接種日別'!C:C)</f>
        <v>0</v>
      </c>
    </row>
    <row r="405" spans="1:19" ht="17.7">
      <c r="A405" s="49">
        <v>44430</v>
      </c>
      <c r="B405" s="110">
        <f>IF(COUNTIF($A$7:$A405, $A405)&gt;1, 0, IF($E405="","",G405+H405+K405+L405+O405-Q405))</f>
        <v>0</v>
      </c>
      <c r="C405" s="110">
        <f>IF(COUNTIF($A$7:$A405, $A405)&gt;1, 0, IF($E405="", "", I405+J405+M405+N405+P405-R405))</f>
        <v>0</v>
      </c>
      <c r="D405" s="110">
        <f>IF(COUNTIF($A$7:$A405, $A405)&gt;1, 0, S405)</f>
        <v>0</v>
      </c>
      <c r="E405" s="111">
        <v>44430</v>
      </c>
      <c r="F405" s="91" t="str">
        <f>IFERROR(VLOOKUP($E405, V医療従事者等!$A:$J, $F$4, FALSE), TEXT(E405, "aaa"))</f>
        <v>日</v>
      </c>
      <c r="G405" s="91">
        <f>IFERROR(VLOOKUP($E405, V医療従事者等!$A:$J, $G$4, FALSE), 0)</f>
        <v>0</v>
      </c>
      <c r="H405" s="91">
        <f>IFERROR(VLOOKUP($E405, V医療従事者等!$A:$J, $H$4, FALSE), 0)</f>
        <v>0</v>
      </c>
      <c r="I405" s="91">
        <f>IFERROR(VLOOKUP($E405, V医療従事者等!$A:$J, $I$4, FALSE), 0)</f>
        <v>0</v>
      </c>
      <c r="J405" s="91">
        <f>IFERROR(VLOOKUP($E405, V医療従事者等!$A:$J, $J$4, FALSE), 0)</f>
        <v>0</v>
      </c>
      <c r="K405" s="92">
        <f>IFERROR(VLOOKUP($E405, V一般接種!$A:$G, K$4, FALSE), 0)</f>
        <v>519223</v>
      </c>
      <c r="L405" s="92">
        <f>IFERROR(VLOOKUP($E405, V一般接種!$A:$G, L$4, FALSE), 0)</f>
        <v>108484</v>
      </c>
      <c r="M405" s="92">
        <f>IFERROR(VLOOKUP($E405, V一般接種!$A:$G, M$4, FALSE), 0)</f>
        <v>0</v>
      </c>
      <c r="N405" s="93">
        <f>IFERROR(VLOOKUP($E405, V一般接種!$A:$G, N$4, FALSE), 0)</f>
        <v>449911</v>
      </c>
      <c r="O405" s="92">
        <f>SUMIF(V職域接種!$C:$C, 'Conv-vaccine'!$E405, V職域接種!F:F)</f>
        <v>7013578</v>
      </c>
      <c r="P405" s="92">
        <f>SUMIF(V職域接種!$C:$C, 'Conv-vaccine'!$E405, V職域接種!G:G)</f>
        <v>5015424</v>
      </c>
      <c r="Q405" s="92">
        <f>_xlfn.MAXIFS(V重複!F:F, V重複!$C:$C, 'Conv-vaccine'!$E405)</f>
        <v>3939155</v>
      </c>
      <c r="R405" s="92">
        <f>_xlfn.MAXIFS(V重複!G:G, V重複!$C:$C, 'Conv-vaccine'!$E405)</f>
        <v>2427104</v>
      </c>
      <c r="S405" s="107">
        <f>SUMIF('V3回目-接種日別'!$A:$A, 'Conv-vaccine'!$E405, 'V3回目-接種日別'!C:C)</f>
        <v>0</v>
      </c>
    </row>
    <row r="406" spans="1:19" ht="17.7">
      <c r="A406" s="49">
        <v>44431</v>
      </c>
      <c r="B406" s="110">
        <f>IF(COUNTIF($A$7:$A406, $A406)&gt;1, 0, IF($E406="","",G406+H406+K406+L406+O406-Q406))</f>
        <v>547616</v>
      </c>
      <c r="C406" s="110">
        <f>IF(COUNTIF($A$7:$A406, $A406)&gt;1, 0, IF($E406="", "", I406+J406+M406+N406+P406-R406))</f>
        <v>446142</v>
      </c>
      <c r="D406" s="110">
        <f>IF(COUNTIF($A$7:$A406, $A406)&gt;1, 0, S406)</f>
        <v>0</v>
      </c>
      <c r="E406" s="111">
        <v>44431</v>
      </c>
      <c r="F406" s="91" t="str">
        <f>IFERROR(VLOOKUP($E406, V医療従事者等!$A:$J, $F$4, FALSE), TEXT(E406, "aaa"))</f>
        <v>月</v>
      </c>
      <c r="G406" s="91">
        <f>IFERROR(VLOOKUP($E406, V医療従事者等!$A:$J, $G$4, FALSE), 0)</f>
        <v>0</v>
      </c>
      <c r="H406" s="91">
        <f>IFERROR(VLOOKUP($E406, V医療従事者等!$A:$J, $H$4, FALSE), 0)</f>
        <v>0</v>
      </c>
      <c r="I406" s="91">
        <f>IFERROR(VLOOKUP($E406, V医療従事者等!$A:$J, $I$4, FALSE), 0)</f>
        <v>0</v>
      </c>
      <c r="J406" s="91">
        <f>IFERROR(VLOOKUP($E406, V医療従事者等!$A:$J, $J$4, FALSE), 0)</f>
        <v>0</v>
      </c>
      <c r="K406" s="92">
        <f>IFERROR(VLOOKUP($E406, V一般接種!$A:$G, K$4, FALSE), 0)</f>
        <v>445067</v>
      </c>
      <c r="L406" s="92">
        <f>IFERROR(VLOOKUP($E406, V一般接種!$A:$G, L$4, FALSE), 0)</f>
        <v>102549</v>
      </c>
      <c r="M406" s="92">
        <f>IFERROR(VLOOKUP($E406, V一般接種!$A:$G, M$4, FALSE), 0)</f>
        <v>993</v>
      </c>
      <c r="N406" s="93">
        <f>IFERROR(VLOOKUP($E406, V一般接種!$A:$G, N$4, FALSE), 0)</f>
        <v>445149</v>
      </c>
      <c r="O406" s="92">
        <f>SUMIF(V職域接種!$C:$C, 'Conv-vaccine'!$E406, V職域接種!F:F)</f>
        <v>0</v>
      </c>
      <c r="P406" s="92">
        <f>SUMIF(V職域接種!$C:$C, 'Conv-vaccine'!$E406, V職域接種!G:G)</f>
        <v>0</v>
      </c>
      <c r="Q406" s="92">
        <f>_xlfn.MAXIFS(V重複!F:F, V重複!$C:$C, 'Conv-vaccine'!$E406)</f>
        <v>0</v>
      </c>
      <c r="R406" s="92">
        <f>_xlfn.MAXIFS(V重複!G:G, V重複!$C:$C, 'Conv-vaccine'!$E406)</f>
        <v>0</v>
      </c>
      <c r="S406" s="107">
        <f>SUMIF('V3回目-接種日別'!$A:$A, 'Conv-vaccine'!$E406, 'V3回目-接種日別'!C:C)</f>
        <v>0</v>
      </c>
    </row>
    <row r="407" spans="1:19" ht="17.7">
      <c r="A407" s="49">
        <v>44431</v>
      </c>
      <c r="B407" s="110">
        <f>IF(COUNTIF($A$7:$A407, $A407)&gt;1, 0, IF($E407="","",G407+H407+K407+L407+O407-Q407))</f>
        <v>0</v>
      </c>
      <c r="C407" s="110">
        <f>IF(COUNTIF($A$7:$A407, $A407)&gt;1, 0, IF($E407="", "", I407+J407+M407+N407+P407-R407))</f>
        <v>0</v>
      </c>
      <c r="D407" s="110">
        <f>IF(COUNTIF($A$7:$A407, $A407)&gt;1, 0, S407)</f>
        <v>0</v>
      </c>
      <c r="E407" s="111">
        <v>44431</v>
      </c>
      <c r="F407" s="91" t="str">
        <f>IFERROR(VLOOKUP($E407, V医療従事者等!$A:$J, $F$4, FALSE), TEXT(E407, "aaa"))</f>
        <v>月</v>
      </c>
      <c r="G407" s="91">
        <f>IFERROR(VLOOKUP($E407, V医療従事者等!$A:$J, $G$4, FALSE), 0)</f>
        <v>0</v>
      </c>
      <c r="H407" s="91">
        <f>IFERROR(VLOOKUP($E407, V医療従事者等!$A:$J, $H$4, FALSE), 0)</f>
        <v>0</v>
      </c>
      <c r="I407" s="91">
        <f>IFERROR(VLOOKUP($E407, V医療従事者等!$A:$J, $I$4, FALSE), 0)</f>
        <v>0</v>
      </c>
      <c r="J407" s="91">
        <f>IFERROR(VLOOKUP($E407, V医療従事者等!$A:$J, $J$4, FALSE), 0)</f>
        <v>0</v>
      </c>
      <c r="K407" s="92">
        <f>IFERROR(VLOOKUP($E407, V一般接種!$A:$G, K$4, FALSE), 0)</f>
        <v>445067</v>
      </c>
      <c r="L407" s="92">
        <f>IFERROR(VLOOKUP($E407, V一般接種!$A:$G, L$4, FALSE), 0)</f>
        <v>102549</v>
      </c>
      <c r="M407" s="92">
        <f>IFERROR(VLOOKUP($E407, V一般接種!$A:$G, M$4, FALSE), 0)</f>
        <v>993</v>
      </c>
      <c r="N407" s="93">
        <f>IFERROR(VLOOKUP($E407, V一般接種!$A:$G, N$4, FALSE), 0)</f>
        <v>445149</v>
      </c>
      <c r="O407" s="92">
        <f>SUMIF(V職域接種!$C:$C, 'Conv-vaccine'!$E407, V職域接種!F:F)</f>
        <v>0</v>
      </c>
      <c r="P407" s="92">
        <f>SUMIF(V職域接種!$C:$C, 'Conv-vaccine'!$E407, V職域接種!G:G)</f>
        <v>0</v>
      </c>
      <c r="Q407" s="92">
        <f>_xlfn.MAXIFS(V重複!F:F, V重複!$C:$C, 'Conv-vaccine'!$E407)</f>
        <v>0</v>
      </c>
      <c r="R407" s="92">
        <f>_xlfn.MAXIFS(V重複!G:G, V重複!$C:$C, 'Conv-vaccine'!$E407)</f>
        <v>0</v>
      </c>
      <c r="S407" s="107">
        <f>SUMIF('V3回目-接種日別'!$A:$A, 'Conv-vaccine'!$E407, 'V3回目-接種日別'!C:C)</f>
        <v>0</v>
      </c>
    </row>
    <row r="408" spans="1:19" ht="17.7">
      <c r="A408" s="49">
        <v>44431</v>
      </c>
      <c r="B408" s="110">
        <f>IF(COUNTIF($A$7:$A408, $A408)&gt;1, 0, IF($E408="","",G408+H408+K408+L408+O408-Q408))</f>
        <v>0</v>
      </c>
      <c r="C408" s="110">
        <f>IF(COUNTIF($A$7:$A408, $A408)&gt;1, 0, IF($E408="", "", I408+J408+M408+N408+P408-R408))</f>
        <v>0</v>
      </c>
      <c r="D408" s="110">
        <f>IF(COUNTIF($A$7:$A408, $A408)&gt;1, 0, S408)</f>
        <v>0</v>
      </c>
      <c r="E408" s="111">
        <v>44431</v>
      </c>
      <c r="F408" s="91" t="str">
        <f>IFERROR(VLOOKUP($E408, V医療従事者等!$A:$J, $F$4, FALSE), TEXT(E408, "aaa"))</f>
        <v>月</v>
      </c>
      <c r="G408" s="91">
        <f>IFERROR(VLOOKUP($E408, V医療従事者等!$A:$J, $G$4, FALSE), 0)</f>
        <v>0</v>
      </c>
      <c r="H408" s="91">
        <f>IFERROR(VLOOKUP($E408, V医療従事者等!$A:$J, $H$4, FALSE), 0)</f>
        <v>0</v>
      </c>
      <c r="I408" s="91">
        <f>IFERROR(VLOOKUP($E408, V医療従事者等!$A:$J, $I$4, FALSE), 0)</f>
        <v>0</v>
      </c>
      <c r="J408" s="91">
        <f>IFERROR(VLOOKUP($E408, V医療従事者等!$A:$J, $J$4, FALSE), 0)</f>
        <v>0</v>
      </c>
      <c r="K408" s="92">
        <f>IFERROR(VLOOKUP($E408, V一般接種!$A:$G, K$4, FALSE), 0)</f>
        <v>445067</v>
      </c>
      <c r="L408" s="92">
        <f>IFERROR(VLOOKUP($E408, V一般接種!$A:$G, L$4, FALSE), 0)</f>
        <v>102549</v>
      </c>
      <c r="M408" s="92">
        <f>IFERROR(VLOOKUP($E408, V一般接種!$A:$G, M$4, FALSE), 0)</f>
        <v>993</v>
      </c>
      <c r="N408" s="93">
        <f>IFERROR(VLOOKUP($E408, V一般接種!$A:$G, N$4, FALSE), 0)</f>
        <v>445149</v>
      </c>
      <c r="O408" s="92">
        <f>SUMIF(V職域接種!$C:$C, 'Conv-vaccine'!$E408, V職域接種!F:F)</f>
        <v>0</v>
      </c>
      <c r="P408" s="92">
        <f>SUMIF(V職域接種!$C:$C, 'Conv-vaccine'!$E408, V職域接種!G:G)</f>
        <v>0</v>
      </c>
      <c r="Q408" s="92">
        <f>_xlfn.MAXIFS(V重複!F:F, V重複!$C:$C, 'Conv-vaccine'!$E408)</f>
        <v>0</v>
      </c>
      <c r="R408" s="92">
        <f>_xlfn.MAXIFS(V重複!G:G, V重複!$C:$C, 'Conv-vaccine'!$E408)</f>
        <v>0</v>
      </c>
      <c r="S408" s="107">
        <f>SUMIF('V3回目-接種日別'!$A:$A, 'Conv-vaccine'!$E408, 'V3回目-接種日別'!C:C)</f>
        <v>0</v>
      </c>
    </row>
    <row r="409" spans="1:19" ht="17.7">
      <c r="A409" s="49">
        <v>44432</v>
      </c>
      <c r="B409" s="110">
        <f>IF(COUNTIF($A$7:$A409, $A409)&gt;1, 0, IF($E409="","",G409+H409+K409+L409+O409-Q409))</f>
        <v>610987</v>
      </c>
      <c r="C409" s="110">
        <f>IF(COUNTIF($A$7:$A409, $A409)&gt;1, 0, IF($E409="", "", I409+J409+M409+N409+P409-R409))</f>
        <v>465881</v>
      </c>
      <c r="D409" s="110">
        <f>IF(COUNTIF($A$7:$A409, $A409)&gt;1, 0, S409)</f>
        <v>0</v>
      </c>
      <c r="E409" s="111">
        <v>44432</v>
      </c>
      <c r="F409" s="91" t="str">
        <f>IFERROR(VLOOKUP($E409, V医療従事者等!$A:$J, $F$4, FALSE), TEXT(E409, "aaa"))</f>
        <v>火</v>
      </c>
      <c r="G409" s="91">
        <f>IFERROR(VLOOKUP($E409, V医療従事者等!$A:$J, $G$4, FALSE), 0)</f>
        <v>0</v>
      </c>
      <c r="H409" s="91">
        <f>IFERROR(VLOOKUP($E409, V医療従事者等!$A:$J, $H$4, FALSE), 0)</f>
        <v>0</v>
      </c>
      <c r="I409" s="91">
        <f>IFERROR(VLOOKUP($E409, V医療従事者等!$A:$J, $I$4, FALSE), 0)</f>
        <v>0</v>
      </c>
      <c r="J409" s="91">
        <f>IFERROR(VLOOKUP($E409, V医療従事者等!$A:$J, $J$4, FALSE), 0)</f>
        <v>0</v>
      </c>
      <c r="K409" s="92">
        <f>IFERROR(VLOOKUP($E409, V一般接種!$A:$G, K$4, FALSE), 0)</f>
        <v>483908</v>
      </c>
      <c r="L409" s="92">
        <f>IFERROR(VLOOKUP($E409, V一般接種!$A:$G, L$4, FALSE), 0)</f>
        <v>127079</v>
      </c>
      <c r="M409" s="92">
        <f>IFERROR(VLOOKUP($E409, V一般接種!$A:$G, M$4, FALSE), 0)</f>
        <v>978</v>
      </c>
      <c r="N409" s="93">
        <f>IFERROR(VLOOKUP($E409, V一般接種!$A:$G, N$4, FALSE), 0)</f>
        <v>464903</v>
      </c>
      <c r="O409" s="92">
        <f>SUMIF(V職域接種!$C:$C, 'Conv-vaccine'!$E409, V職域接種!F:F)</f>
        <v>0</v>
      </c>
      <c r="P409" s="92">
        <f>SUMIF(V職域接種!$C:$C, 'Conv-vaccine'!$E409, V職域接種!G:G)</f>
        <v>0</v>
      </c>
      <c r="Q409" s="92">
        <f>_xlfn.MAXIFS(V重複!F:F, V重複!$C:$C, 'Conv-vaccine'!$E409)</f>
        <v>0</v>
      </c>
      <c r="R409" s="92">
        <f>_xlfn.MAXIFS(V重複!G:G, V重複!$C:$C, 'Conv-vaccine'!$E409)</f>
        <v>0</v>
      </c>
      <c r="S409" s="107">
        <f>SUMIF('V3回目-接種日別'!$A:$A, 'Conv-vaccine'!$E409, 'V3回目-接種日別'!C:C)</f>
        <v>0</v>
      </c>
    </row>
    <row r="410" spans="1:19" ht="17.7">
      <c r="A410" s="49">
        <v>44432</v>
      </c>
      <c r="B410" s="110">
        <f>IF(COUNTIF($A$7:$A410, $A410)&gt;1, 0, IF($E410="","",G410+H410+K410+L410+O410-Q410))</f>
        <v>0</v>
      </c>
      <c r="C410" s="110">
        <f>IF(COUNTIF($A$7:$A410, $A410)&gt;1, 0, IF($E410="", "", I410+J410+M410+N410+P410-R410))</f>
        <v>0</v>
      </c>
      <c r="D410" s="110">
        <f>IF(COUNTIF($A$7:$A410, $A410)&gt;1, 0, S410)</f>
        <v>0</v>
      </c>
      <c r="E410" s="111">
        <v>44432</v>
      </c>
      <c r="F410" s="91" t="str">
        <f>IFERROR(VLOOKUP($E410, V医療従事者等!$A:$J, $F$4, FALSE), TEXT(E410, "aaa"))</f>
        <v>火</v>
      </c>
      <c r="G410" s="91">
        <f>IFERROR(VLOOKUP($E410, V医療従事者等!$A:$J, $G$4, FALSE), 0)</f>
        <v>0</v>
      </c>
      <c r="H410" s="91">
        <f>IFERROR(VLOOKUP($E410, V医療従事者等!$A:$J, $H$4, FALSE), 0)</f>
        <v>0</v>
      </c>
      <c r="I410" s="91">
        <f>IFERROR(VLOOKUP($E410, V医療従事者等!$A:$J, $I$4, FALSE), 0)</f>
        <v>0</v>
      </c>
      <c r="J410" s="91">
        <f>IFERROR(VLOOKUP($E410, V医療従事者等!$A:$J, $J$4, FALSE), 0)</f>
        <v>0</v>
      </c>
      <c r="K410" s="92">
        <f>IFERROR(VLOOKUP($E410, V一般接種!$A:$G, K$4, FALSE), 0)</f>
        <v>483908</v>
      </c>
      <c r="L410" s="92">
        <f>IFERROR(VLOOKUP($E410, V一般接種!$A:$G, L$4, FALSE), 0)</f>
        <v>127079</v>
      </c>
      <c r="M410" s="92">
        <f>IFERROR(VLOOKUP($E410, V一般接種!$A:$G, M$4, FALSE), 0)</f>
        <v>978</v>
      </c>
      <c r="N410" s="93">
        <f>IFERROR(VLOOKUP($E410, V一般接種!$A:$G, N$4, FALSE), 0)</f>
        <v>464903</v>
      </c>
      <c r="O410" s="92">
        <f>SUMIF(V職域接種!$C:$C, 'Conv-vaccine'!$E410, V職域接種!F:F)</f>
        <v>0</v>
      </c>
      <c r="P410" s="92">
        <f>SUMIF(V職域接種!$C:$C, 'Conv-vaccine'!$E410, V職域接種!G:G)</f>
        <v>0</v>
      </c>
      <c r="Q410" s="92">
        <f>_xlfn.MAXIFS(V重複!F:F, V重複!$C:$C, 'Conv-vaccine'!$E410)</f>
        <v>0</v>
      </c>
      <c r="R410" s="92">
        <f>_xlfn.MAXIFS(V重複!G:G, V重複!$C:$C, 'Conv-vaccine'!$E410)</f>
        <v>0</v>
      </c>
      <c r="S410" s="107">
        <f>SUMIF('V3回目-接種日別'!$A:$A, 'Conv-vaccine'!$E410, 'V3回目-接種日別'!C:C)</f>
        <v>0</v>
      </c>
    </row>
    <row r="411" spans="1:19" ht="17.7">
      <c r="A411" s="49">
        <v>44432</v>
      </c>
      <c r="B411" s="110">
        <f>IF(COUNTIF($A$7:$A411, $A411)&gt;1, 0, IF($E411="","",G411+H411+K411+L411+O411-Q411))</f>
        <v>0</v>
      </c>
      <c r="C411" s="110">
        <f>IF(COUNTIF($A$7:$A411, $A411)&gt;1, 0, IF($E411="", "", I411+J411+M411+N411+P411-R411))</f>
        <v>0</v>
      </c>
      <c r="D411" s="110">
        <f>IF(COUNTIF($A$7:$A411, $A411)&gt;1, 0, S411)</f>
        <v>0</v>
      </c>
      <c r="E411" s="111">
        <v>44432</v>
      </c>
      <c r="F411" s="91" t="str">
        <f>IFERROR(VLOOKUP($E411, V医療従事者等!$A:$J, $F$4, FALSE), TEXT(E411, "aaa"))</f>
        <v>火</v>
      </c>
      <c r="G411" s="91">
        <f>IFERROR(VLOOKUP($E411, V医療従事者等!$A:$J, $G$4, FALSE), 0)</f>
        <v>0</v>
      </c>
      <c r="H411" s="91">
        <f>IFERROR(VLOOKUP($E411, V医療従事者等!$A:$J, $H$4, FALSE), 0)</f>
        <v>0</v>
      </c>
      <c r="I411" s="91">
        <f>IFERROR(VLOOKUP($E411, V医療従事者等!$A:$J, $I$4, FALSE), 0)</f>
        <v>0</v>
      </c>
      <c r="J411" s="91">
        <f>IFERROR(VLOOKUP($E411, V医療従事者等!$A:$J, $J$4, FALSE), 0)</f>
        <v>0</v>
      </c>
      <c r="K411" s="92">
        <f>IFERROR(VLOOKUP($E411, V一般接種!$A:$G, K$4, FALSE), 0)</f>
        <v>483908</v>
      </c>
      <c r="L411" s="92">
        <f>IFERROR(VLOOKUP($E411, V一般接種!$A:$G, L$4, FALSE), 0)</f>
        <v>127079</v>
      </c>
      <c r="M411" s="92">
        <f>IFERROR(VLOOKUP($E411, V一般接種!$A:$G, M$4, FALSE), 0)</f>
        <v>978</v>
      </c>
      <c r="N411" s="93">
        <f>IFERROR(VLOOKUP($E411, V一般接種!$A:$G, N$4, FALSE), 0)</f>
        <v>464903</v>
      </c>
      <c r="O411" s="92">
        <f>SUMIF(V職域接種!$C:$C, 'Conv-vaccine'!$E411, V職域接種!F:F)</f>
        <v>0</v>
      </c>
      <c r="P411" s="92">
        <f>SUMIF(V職域接種!$C:$C, 'Conv-vaccine'!$E411, V職域接種!G:G)</f>
        <v>0</v>
      </c>
      <c r="Q411" s="92">
        <f>_xlfn.MAXIFS(V重複!F:F, V重複!$C:$C, 'Conv-vaccine'!$E411)</f>
        <v>0</v>
      </c>
      <c r="R411" s="92">
        <f>_xlfn.MAXIFS(V重複!G:G, V重複!$C:$C, 'Conv-vaccine'!$E411)</f>
        <v>0</v>
      </c>
      <c r="S411" s="107">
        <f>SUMIF('V3回目-接種日別'!$A:$A, 'Conv-vaccine'!$E411, 'V3回目-接種日別'!C:C)</f>
        <v>0</v>
      </c>
    </row>
    <row r="412" spans="1:19" ht="17.7">
      <c r="A412" s="49">
        <v>44433</v>
      </c>
      <c r="B412" s="110">
        <f>IF(COUNTIF($A$7:$A412, $A412)&gt;1, 0, IF($E412="","",G412+H412+K412+L412+O412-Q412))</f>
        <v>602044</v>
      </c>
      <c r="C412" s="110">
        <f>IF(COUNTIF($A$7:$A412, $A412)&gt;1, 0, IF($E412="", "", I412+J412+M412+N412+P412-R412))</f>
        <v>458859</v>
      </c>
      <c r="D412" s="110">
        <f>IF(COUNTIF($A$7:$A412, $A412)&gt;1, 0, S412)</f>
        <v>0</v>
      </c>
      <c r="E412" s="111">
        <v>44433</v>
      </c>
      <c r="F412" s="91" t="str">
        <f>IFERROR(VLOOKUP($E412, V医療従事者等!$A:$J, $F$4, FALSE), TEXT(E412, "aaa"))</f>
        <v>水</v>
      </c>
      <c r="G412" s="91">
        <f>IFERROR(VLOOKUP($E412, V医療従事者等!$A:$J, $G$4, FALSE), 0)</f>
        <v>0</v>
      </c>
      <c r="H412" s="91">
        <f>IFERROR(VLOOKUP($E412, V医療従事者等!$A:$J, $H$4, FALSE), 0)</f>
        <v>0</v>
      </c>
      <c r="I412" s="91">
        <f>IFERROR(VLOOKUP($E412, V医療従事者等!$A:$J, $I$4, FALSE), 0)</f>
        <v>0</v>
      </c>
      <c r="J412" s="91">
        <f>IFERROR(VLOOKUP($E412, V医療従事者等!$A:$J, $J$4, FALSE), 0)</f>
        <v>0</v>
      </c>
      <c r="K412" s="92">
        <f>IFERROR(VLOOKUP($E412, V一般接種!$A:$G, K$4, FALSE), 0)</f>
        <v>479657</v>
      </c>
      <c r="L412" s="92">
        <f>IFERROR(VLOOKUP($E412, V一般接種!$A:$G, L$4, FALSE), 0)</f>
        <v>122387</v>
      </c>
      <c r="M412" s="92">
        <f>IFERROR(VLOOKUP($E412, V一般接種!$A:$G, M$4, FALSE), 0)</f>
        <v>1938</v>
      </c>
      <c r="N412" s="93">
        <f>IFERROR(VLOOKUP($E412, V一般接種!$A:$G, N$4, FALSE), 0)</f>
        <v>456921</v>
      </c>
      <c r="O412" s="92">
        <f>SUMIF(V職域接種!$C:$C, 'Conv-vaccine'!$E412, V職域接種!F:F)</f>
        <v>0</v>
      </c>
      <c r="P412" s="92">
        <f>SUMIF(V職域接種!$C:$C, 'Conv-vaccine'!$E412, V職域接種!G:G)</f>
        <v>0</v>
      </c>
      <c r="Q412" s="92">
        <f>_xlfn.MAXIFS(V重複!F:F, V重複!$C:$C, 'Conv-vaccine'!$E412)</f>
        <v>0</v>
      </c>
      <c r="R412" s="92">
        <f>_xlfn.MAXIFS(V重複!G:G, V重複!$C:$C, 'Conv-vaccine'!$E412)</f>
        <v>0</v>
      </c>
      <c r="S412" s="107">
        <f>SUMIF('V3回目-接種日別'!$A:$A, 'Conv-vaccine'!$E412, 'V3回目-接種日別'!C:C)</f>
        <v>0</v>
      </c>
    </row>
    <row r="413" spans="1:19" ht="17.7">
      <c r="A413" s="49">
        <v>44433</v>
      </c>
      <c r="B413" s="110">
        <f>IF(COUNTIF($A$7:$A413, $A413)&gt;1, 0, IF($E413="","",G413+H413+K413+L413+O413-Q413))</f>
        <v>0</v>
      </c>
      <c r="C413" s="110">
        <f>IF(COUNTIF($A$7:$A413, $A413)&gt;1, 0, IF($E413="", "", I413+J413+M413+N413+P413-R413))</f>
        <v>0</v>
      </c>
      <c r="D413" s="110">
        <f>IF(COUNTIF($A$7:$A413, $A413)&gt;1, 0, S413)</f>
        <v>0</v>
      </c>
      <c r="E413" s="111">
        <v>44433</v>
      </c>
      <c r="F413" s="91" t="str">
        <f>IFERROR(VLOOKUP($E413, V医療従事者等!$A:$J, $F$4, FALSE), TEXT(E413, "aaa"))</f>
        <v>水</v>
      </c>
      <c r="G413" s="91">
        <f>IFERROR(VLOOKUP($E413, V医療従事者等!$A:$J, $G$4, FALSE), 0)</f>
        <v>0</v>
      </c>
      <c r="H413" s="91">
        <f>IFERROR(VLOOKUP($E413, V医療従事者等!$A:$J, $H$4, FALSE), 0)</f>
        <v>0</v>
      </c>
      <c r="I413" s="91">
        <f>IFERROR(VLOOKUP($E413, V医療従事者等!$A:$J, $I$4, FALSE), 0)</f>
        <v>0</v>
      </c>
      <c r="J413" s="91">
        <f>IFERROR(VLOOKUP($E413, V医療従事者等!$A:$J, $J$4, FALSE), 0)</f>
        <v>0</v>
      </c>
      <c r="K413" s="92">
        <f>IFERROR(VLOOKUP($E413, V一般接種!$A:$G, K$4, FALSE), 0)</f>
        <v>479657</v>
      </c>
      <c r="L413" s="92">
        <f>IFERROR(VLOOKUP($E413, V一般接種!$A:$G, L$4, FALSE), 0)</f>
        <v>122387</v>
      </c>
      <c r="M413" s="92">
        <f>IFERROR(VLOOKUP($E413, V一般接種!$A:$G, M$4, FALSE), 0)</f>
        <v>1938</v>
      </c>
      <c r="N413" s="93">
        <f>IFERROR(VLOOKUP($E413, V一般接種!$A:$G, N$4, FALSE), 0)</f>
        <v>456921</v>
      </c>
      <c r="O413" s="92">
        <f>SUMIF(V職域接種!$C:$C, 'Conv-vaccine'!$E413, V職域接種!F:F)</f>
        <v>0</v>
      </c>
      <c r="P413" s="92">
        <f>SUMIF(V職域接種!$C:$C, 'Conv-vaccine'!$E413, V職域接種!G:G)</f>
        <v>0</v>
      </c>
      <c r="Q413" s="92">
        <f>_xlfn.MAXIFS(V重複!F:F, V重複!$C:$C, 'Conv-vaccine'!$E413)</f>
        <v>0</v>
      </c>
      <c r="R413" s="92">
        <f>_xlfn.MAXIFS(V重複!G:G, V重複!$C:$C, 'Conv-vaccine'!$E413)</f>
        <v>0</v>
      </c>
      <c r="S413" s="107">
        <f>SUMIF('V3回目-接種日別'!$A:$A, 'Conv-vaccine'!$E413, 'V3回目-接種日別'!C:C)</f>
        <v>0</v>
      </c>
    </row>
    <row r="414" spans="1:19" ht="17.7">
      <c r="A414" s="49">
        <v>44433</v>
      </c>
      <c r="B414" s="110">
        <f>IF(COUNTIF($A$7:$A414, $A414)&gt;1, 0, IF($E414="","",G414+H414+K414+L414+O414-Q414))</f>
        <v>0</v>
      </c>
      <c r="C414" s="110">
        <f>IF(COUNTIF($A$7:$A414, $A414)&gt;1, 0, IF($E414="", "", I414+J414+M414+N414+P414-R414))</f>
        <v>0</v>
      </c>
      <c r="D414" s="110">
        <f>IF(COUNTIF($A$7:$A414, $A414)&gt;1, 0, S414)</f>
        <v>0</v>
      </c>
      <c r="E414" s="111">
        <v>44433</v>
      </c>
      <c r="F414" s="91" t="str">
        <f>IFERROR(VLOOKUP($E414, V医療従事者等!$A:$J, $F$4, FALSE), TEXT(E414, "aaa"))</f>
        <v>水</v>
      </c>
      <c r="G414" s="91">
        <f>IFERROR(VLOOKUP($E414, V医療従事者等!$A:$J, $G$4, FALSE), 0)</f>
        <v>0</v>
      </c>
      <c r="H414" s="91">
        <f>IFERROR(VLOOKUP($E414, V医療従事者等!$A:$J, $H$4, FALSE), 0)</f>
        <v>0</v>
      </c>
      <c r="I414" s="91">
        <f>IFERROR(VLOOKUP($E414, V医療従事者等!$A:$J, $I$4, FALSE), 0)</f>
        <v>0</v>
      </c>
      <c r="J414" s="91">
        <f>IFERROR(VLOOKUP($E414, V医療従事者等!$A:$J, $J$4, FALSE), 0)</f>
        <v>0</v>
      </c>
      <c r="K414" s="92">
        <f>IFERROR(VLOOKUP($E414, V一般接種!$A:$G, K$4, FALSE), 0)</f>
        <v>479657</v>
      </c>
      <c r="L414" s="92">
        <f>IFERROR(VLOOKUP($E414, V一般接種!$A:$G, L$4, FALSE), 0)</f>
        <v>122387</v>
      </c>
      <c r="M414" s="92">
        <f>IFERROR(VLOOKUP($E414, V一般接種!$A:$G, M$4, FALSE), 0)</f>
        <v>1938</v>
      </c>
      <c r="N414" s="93">
        <f>IFERROR(VLOOKUP($E414, V一般接種!$A:$G, N$4, FALSE), 0)</f>
        <v>456921</v>
      </c>
      <c r="O414" s="92">
        <f>SUMIF(V職域接種!$C:$C, 'Conv-vaccine'!$E414, V職域接種!F:F)</f>
        <v>0</v>
      </c>
      <c r="P414" s="92">
        <f>SUMIF(V職域接種!$C:$C, 'Conv-vaccine'!$E414, V職域接種!G:G)</f>
        <v>0</v>
      </c>
      <c r="Q414" s="92">
        <f>_xlfn.MAXIFS(V重複!F:F, V重複!$C:$C, 'Conv-vaccine'!$E414)</f>
        <v>0</v>
      </c>
      <c r="R414" s="92">
        <f>_xlfn.MAXIFS(V重複!G:G, V重複!$C:$C, 'Conv-vaccine'!$E414)</f>
        <v>0</v>
      </c>
      <c r="S414" s="107">
        <f>SUMIF('V3回目-接種日別'!$A:$A, 'Conv-vaccine'!$E414, 'V3回目-接種日別'!C:C)</f>
        <v>0</v>
      </c>
    </row>
    <row r="415" spans="1:19" ht="17.7">
      <c r="A415" s="49">
        <v>44434</v>
      </c>
      <c r="B415" s="110">
        <f>IF(COUNTIF($A$7:$A415, $A415)&gt;1, 0, IF($E415="","",G415+H415+K415+L415+O415-Q415))</f>
        <v>567932</v>
      </c>
      <c r="C415" s="110">
        <f>IF(COUNTIF($A$7:$A415, $A415)&gt;1, 0, IF($E415="", "", I415+J415+M415+N415+P415-R415))</f>
        <v>443471</v>
      </c>
      <c r="D415" s="110">
        <f>IF(COUNTIF($A$7:$A415, $A415)&gt;1, 0, S415)</f>
        <v>0</v>
      </c>
      <c r="E415" s="111">
        <v>44434</v>
      </c>
      <c r="F415" s="91" t="str">
        <f>IFERROR(VLOOKUP($E415, V医療従事者等!$A:$J, $F$4, FALSE), TEXT(E415, "aaa"))</f>
        <v>木</v>
      </c>
      <c r="G415" s="91">
        <f>IFERROR(VLOOKUP($E415, V医療従事者等!$A:$J, $G$4, FALSE), 0)</f>
        <v>0</v>
      </c>
      <c r="H415" s="91">
        <f>IFERROR(VLOOKUP($E415, V医療従事者等!$A:$J, $H$4, FALSE), 0)</f>
        <v>0</v>
      </c>
      <c r="I415" s="91">
        <f>IFERROR(VLOOKUP($E415, V医療従事者等!$A:$J, $I$4, FALSE), 0)</f>
        <v>0</v>
      </c>
      <c r="J415" s="91">
        <f>IFERROR(VLOOKUP($E415, V医療従事者等!$A:$J, $J$4, FALSE), 0)</f>
        <v>0</v>
      </c>
      <c r="K415" s="92">
        <f>IFERROR(VLOOKUP($E415, V一般接種!$A:$G, K$4, FALSE), 0)</f>
        <v>468551</v>
      </c>
      <c r="L415" s="92">
        <f>IFERROR(VLOOKUP($E415, V一般接種!$A:$G, L$4, FALSE), 0)</f>
        <v>99381</v>
      </c>
      <c r="M415" s="92">
        <f>IFERROR(VLOOKUP($E415, V一般接種!$A:$G, M$4, FALSE), 0)</f>
        <v>2037</v>
      </c>
      <c r="N415" s="93">
        <f>IFERROR(VLOOKUP($E415, V一般接種!$A:$G, N$4, FALSE), 0)</f>
        <v>441434</v>
      </c>
      <c r="O415" s="92">
        <f>SUMIF(V職域接種!$C:$C, 'Conv-vaccine'!$E415, V職域接種!F:F)</f>
        <v>0</v>
      </c>
      <c r="P415" s="92">
        <f>SUMIF(V職域接種!$C:$C, 'Conv-vaccine'!$E415, V職域接種!G:G)</f>
        <v>0</v>
      </c>
      <c r="Q415" s="92">
        <f>_xlfn.MAXIFS(V重複!F:F, V重複!$C:$C, 'Conv-vaccine'!$E415)</f>
        <v>0</v>
      </c>
      <c r="R415" s="92">
        <f>_xlfn.MAXIFS(V重複!G:G, V重複!$C:$C, 'Conv-vaccine'!$E415)</f>
        <v>0</v>
      </c>
      <c r="S415" s="107">
        <f>SUMIF('V3回目-接種日別'!$A:$A, 'Conv-vaccine'!$E415, 'V3回目-接種日別'!C:C)</f>
        <v>0</v>
      </c>
    </row>
    <row r="416" spans="1:19" ht="17.7">
      <c r="A416" s="49">
        <v>44434</v>
      </c>
      <c r="B416" s="110">
        <f>IF(COUNTIF($A$7:$A416, $A416)&gt;1, 0, IF($E416="","",G416+H416+K416+L416+O416-Q416))</f>
        <v>0</v>
      </c>
      <c r="C416" s="110">
        <f>IF(COUNTIF($A$7:$A416, $A416)&gt;1, 0, IF($E416="", "", I416+J416+M416+N416+P416-R416))</f>
        <v>0</v>
      </c>
      <c r="D416" s="110">
        <f>IF(COUNTIF($A$7:$A416, $A416)&gt;1, 0, S416)</f>
        <v>0</v>
      </c>
      <c r="E416" s="111">
        <v>44434</v>
      </c>
      <c r="F416" s="91" t="str">
        <f>IFERROR(VLOOKUP($E416, V医療従事者等!$A:$J, $F$4, FALSE), TEXT(E416, "aaa"))</f>
        <v>木</v>
      </c>
      <c r="G416" s="91">
        <f>IFERROR(VLOOKUP($E416, V医療従事者等!$A:$J, $G$4, FALSE), 0)</f>
        <v>0</v>
      </c>
      <c r="H416" s="91">
        <f>IFERROR(VLOOKUP($E416, V医療従事者等!$A:$J, $H$4, FALSE), 0)</f>
        <v>0</v>
      </c>
      <c r="I416" s="91">
        <f>IFERROR(VLOOKUP($E416, V医療従事者等!$A:$J, $I$4, FALSE), 0)</f>
        <v>0</v>
      </c>
      <c r="J416" s="91">
        <f>IFERROR(VLOOKUP($E416, V医療従事者等!$A:$J, $J$4, FALSE), 0)</f>
        <v>0</v>
      </c>
      <c r="K416" s="92">
        <f>IFERROR(VLOOKUP($E416, V一般接種!$A:$G, K$4, FALSE), 0)</f>
        <v>468551</v>
      </c>
      <c r="L416" s="92">
        <f>IFERROR(VLOOKUP($E416, V一般接種!$A:$G, L$4, FALSE), 0)</f>
        <v>99381</v>
      </c>
      <c r="M416" s="92">
        <f>IFERROR(VLOOKUP($E416, V一般接種!$A:$G, M$4, FALSE), 0)</f>
        <v>2037</v>
      </c>
      <c r="N416" s="93">
        <f>IFERROR(VLOOKUP($E416, V一般接種!$A:$G, N$4, FALSE), 0)</f>
        <v>441434</v>
      </c>
      <c r="O416" s="92">
        <f>SUMIF(V職域接種!$C:$C, 'Conv-vaccine'!$E416, V職域接種!F:F)</f>
        <v>0</v>
      </c>
      <c r="P416" s="92">
        <f>SUMIF(V職域接種!$C:$C, 'Conv-vaccine'!$E416, V職域接種!G:G)</f>
        <v>0</v>
      </c>
      <c r="Q416" s="92">
        <f>_xlfn.MAXIFS(V重複!F:F, V重複!$C:$C, 'Conv-vaccine'!$E416)</f>
        <v>0</v>
      </c>
      <c r="R416" s="92">
        <f>_xlfn.MAXIFS(V重複!G:G, V重複!$C:$C, 'Conv-vaccine'!$E416)</f>
        <v>0</v>
      </c>
      <c r="S416" s="107">
        <f>SUMIF('V3回目-接種日別'!$A:$A, 'Conv-vaccine'!$E416, 'V3回目-接種日別'!C:C)</f>
        <v>0</v>
      </c>
    </row>
    <row r="417" spans="1:19" ht="17.7">
      <c r="A417" s="49">
        <v>44434</v>
      </c>
      <c r="B417" s="110">
        <f>IF(COUNTIF($A$7:$A417, $A417)&gt;1, 0, IF($E417="","",G417+H417+K417+L417+O417-Q417))</f>
        <v>0</v>
      </c>
      <c r="C417" s="110">
        <f>IF(COUNTIF($A$7:$A417, $A417)&gt;1, 0, IF($E417="", "", I417+J417+M417+N417+P417-R417))</f>
        <v>0</v>
      </c>
      <c r="D417" s="110">
        <f>IF(COUNTIF($A$7:$A417, $A417)&gt;1, 0, S417)</f>
        <v>0</v>
      </c>
      <c r="E417" s="111">
        <v>44434</v>
      </c>
      <c r="F417" s="91" t="str">
        <f>IFERROR(VLOOKUP($E417, V医療従事者等!$A:$J, $F$4, FALSE), TEXT(E417, "aaa"))</f>
        <v>木</v>
      </c>
      <c r="G417" s="91">
        <f>IFERROR(VLOOKUP($E417, V医療従事者等!$A:$J, $G$4, FALSE), 0)</f>
        <v>0</v>
      </c>
      <c r="H417" s="91">
        <f>IFERROR(VLOOKUP($E417, V医療従事者等!$A:$J, $H$4, FALSE), 0)</f>
        <v>0</v>
      </c>
      <c r="I417" s="91">
        <f>IFERROR(VLOOKUP($E417, V医療従事者等!$A:$J, $I$4, FALSE), 0)</f>
        <v>0</v>
      </c>
      <c r="J417" s="91">
        <f>IFERROR(VLOOKUP($E417, V医療従事者等!$A:$J, $J$4, FALSE), 0)</f>
        <v>0</v>
      </c>
      <c r="K417" s="92">
        <f>IFERROR(VLOOKUP($E417, V一般接種!$A:$G, K$4, FALSE), 0)</f>
        <v>468551</v>
      </c>
      <c r="L417" s="92">
        <f>IFERROR(VLOOKUP($E417, V一般接種!$A:$G, L$4, FALSE), 0)</f>
        <v>99381</v>
      </c>
      <c r="M417" s="92">
        <f>IFERROR(VLOOKUP($E417, V一般接種!$A:$G, M$4, FALSE), 0)</f>
        <v>2037</v>
      </c>
      <c r="N417" s="93">
        <f>IFERROR(VLOOKUP($E417, V一般接種!$A:$G, N$4, FALSE), 0)</f>
        <v>441434</v>
      </c>
      <c r="O417" s="92">
        <f>SUMIF(V職域接種!$C:$C, 'Conv-vaccine'!$E417, V職域接種!F:F)</f>
        <v>0</v>
      </c>
      <c r="P417" s="92">
        <f>SUMIF(V職域接種!$C:$C, 'Conv-vaccine'!$E417, V職域接種!G:G)</f>
        <v>0</v>
      </c>
      <c r="Q417" s="92">
        <f>_xlfn.MAXIFS(V重複!F:F, V重複!$C:$C, 'Conv-vaccine'!$E417)</f>
        <v>0</v>
      </c>
      <c r="R417" s="92">
        <f>_xlfn.MAXIFS(V重複!G:G, V重複!$C:$C, 'Conv-vaccine'!$E417)</f>
        <v>0</v>
      </c>
      <c r="S417" s="107">
        <f>SUMIF('V3回目-接種日別'!$A:$A, 'Conv-vaccine'!$E417, 'V3回目-接種日別'!C:C)</f>
        <v>0</v>
      </c>
    </row>
    <row r="418" spans="1:19" ht="17.7">
      <c r="A418" s="49">
        <v>44435</v>
      </c>
      <c r="B418" s="110">
        <f>IF(COUNTIF($A$7:$A418, $A418)&gt;1, 0, IF($E418="","",G418+H418+K418+L418+O418-Q418))</f>
        <v>640190</v>
      </c>
      <c r="C418" s="110">
        <f>IF(COUNTIF($A$7:$A418, $A418)&gt;1, 0, IF($E418="", "", I418+J418+M418+N418+P418-R418))</f>
        <v>490130</v>
      </c>
      <c r="D418" s="110">
        <f>IF(COUNTIF($A$7:$A418, $A418)&gt;1, 0, S418)</f>
        <v>0</v>
      </c>
      <c r="E418" s="111">
        <v>44435</v>
      </c>
      <c r="F418" s="91" t="str">
        <f>IFERROR(VLOOKUP($E418, V医療従事者等!$A:$J, $F$4, FALSE), TEXT(E418, "aaa"))</f>
        <v>金</v>
      </c>
      <c r="G418" s="91">
        <f>IFERROR(VLOOKUP($E418, V医療従事者等!$A:$J, $G$4, FALSE), 0)</f>
        <v>0</v>
      </c>
      <c r="H418" s="91">
        <f>IFERROR(VLOOKUP($E418, V医療従事者等!$A:$J, $H$4, FALSE), 0)</f>
        <v>0</v>
      </c>
      <c r="I418" s="91">
        <f>IFERROR(VLOOKUP($E418, V医療従事者等!$A:$J, $I$4, FALSE), 0)</f>
        <v>0</v>
      </c>
      <c r="J418" s="91">
        <f>IFERROR(VLOOKUP($E418, V医療従事者等!$A:$J, $J$4, FALSE), 0)</f>
        <v>0</v>
      </c>
      <c r="K418" s="92">
        <f>IFERROR(VLOOKUP($E418, V一般接種!$A:$G, K$4, FALSE), 0)</f>
        <v>523160</v>
      </c>
      <c r="L418" s="92">
        <f>IFERROR(VLOOKUP($E418, V一般接種!$A:$G, L$4, FALSE), 0)</f>
        <v>117030</v>
      </c>
      <c r="M418" s="92">
        <f>IFERROR(VLOOKUP($E418, V一般接種!$A:$G, M$4, FALSE), 0)</f>
        <v>989</v>
      </c>
      <c r="N418" s="93">
        <f>IFERROR(VLOOKUP($E418, V一般接種!$A:$G, N$4, FALSE), 0)</f>
        <v>489141</v>
      </c>
      <c r="O418" s="92">
        <f>SUMIF(V職域接種!$C:$C, 'Conv-vaccine'!$E418, V職域接種!F:F)</f>
        <v>0</v>
      </c>
      <c r="P418" s="92">
        <f>SUMIF(V職域接種!$C:$C, 'Conv-vaccine'!$E418, V職域接種!G:G)</f>
        <v>0</v>
      </c>
      <c r="Q418" s="92">
        <f>_xlfn.MAXIFS(V重複!F:F, V重複!$C:$C, 'Conv-vaccine'!$E418)</f>
        <v>0</v>
      </c>
      <c r="R418" s="92">
        <f>_xlfn.MAXIFS(V重複!G:G, V重複!$C:$C, 'Conv-vaccine'!$E418)</f>
        <v>0</v>
      </c>
      <c r="S418" s="107">
        <f>SUMIF('V3回目-接種日別'!$A:$A, 'Conv-vaccine'!$E418, 'V3回目-接種日別'!C:C)</f>
        <v>0</v>
      </c>
    </row>
    <row r="419" spans="1:19" ht="17.7">
      <c r="A419" s="49">
        <v>44435</v>
      </c>
      <c r="B419" s="110">
        <f>IF(COUNTIF($A$7:$A419, $A419)&gt;1, 0, IF($E419="","",G419+H419+K419+L419+O419-Q419))</f>
        <v>0</v>
      </c>
      <c r="C419" s="110">
        <f>IF(COUNTIF($A$7:$A419, $A419)&gt;1, 0, IF($E419="", "", I419+J419+M419+N419+P419-R419))</f>
        <v>0</v>
      </c>
      <c r="D419" s="110">
        <f>IF(COUNTIF($A$7:$A419, $A419)&gt;1, 0, S419)</f>
        <v>0</v>
      </c>
      <c r="E419" s="111">
        <v>44435</v>
      </c>
      <c r="F419" s="91" t="str">
        <f>IFERROR(VLOOKUP($E419, V医療従事者等!$A:$J, $F$4, FALSE), TEXT(E419, "aaa"))</f>
        <v>金</v>
      </c>
      <c r="G419" s="91">
        <f>IFERROR(VLOOKUP($E419, V医療従事者等!$A:$J, $G$4, FALSE), 0)</f>
        <v>0</v>
      </c>
      <c r="H419" s="91">
        <f>IFERROR(VLOOKUP($E419, V医療従事者等!$A:$J, $H$4, FALSE), 0)</f>
        <v>0</v>
      </c>
      <c r="I419" s="91">
        <f>IFERROR(VLOOKUP($E419, V医療従事者等!$A:$J, $I$4, FALSE), 0)</f>
        <v>0</v>
      </c>
      <c r="J419" s="91">
        <f>IFERROR(VLOOKUP($E419, V医療従事者等!$A:$J, $J$4, FALSE), 0)</f>
        <v>0</v>
      </c>
      <c r="K419" s="92">
        <f>IFERROR(VLOOKUP($E419, V一般接種!$A:$G, K$4, FALSE), 0)</f>
        <v>523160</v>
      </c>
      <c r="L419" s="92">
        <f>IFERROR(VLOOKUP($E419, V一般接種!$A:$G, L$4, FALSE), 0)</f>
        <v>117030</v>
      </c>
      <c r="M419" s="92">
        <f>IFERROR(VLOOKUP($E419, V一般接種!$A:$G, M$4, FALSE), 0)</f>
        <v>989</v>
      </c>
      <c r="N419" s="93">
        <f>IFERROR(VLOOKUP($E419, V一般接種!$A:$G, N$4, FALSE), 0)</f>
        <v>489141</v>
      </c>
      <c r="O419" s="92">
        <f>SUMIF(V職域接種!$C:$C, 'Conv-vaccine'!$E419, V職域接種!F:F)</f>
        <v>0</v>
      </c>
      <c r="P419" s="92">
        <f>SUMIF(V職域接種!$C:$C, 'Conv-vaccine'!$E419, V職域接種!G:G)</f>
        <v>0</v>
      </c>
      <c r="Q419" s="92">
        <f>_xlfn.MAXIFS(V重複!F:F, V重複!$C:$C, 'Conv-vaccine'!$E419)</f>
        <v>0</v>
      </c>
      <c r="R419" s="92">
        <f>_xlfn.MAXIFS(V重複!G:G, V重複!$C:$C, 'Conv-vaccine'!$E419)</f>
        <v>0</v>
      </c>
      <c r="S419" s="107">
        <f>SUMIF('V3回目-接種日別'!$A:$A, 'Conv-vaccine'!$E419, 'V3回目-接種日別'!C:C)</f>
        <v>0</v>
      </c>
    </row>
    <row r="420" spans="1:19" ht="17.7">
      <c r="A420" s="49">
        <v>44435</v>
      </c>
      <c r="B420" s="110">
        <f>IF(COUNTIF($A$7:$A420, $A420)&gt;1, 0, IF($E420="","",G420+H420+K420+L420+O420-Q420))</f>
        <v>0</v>
      </c>
      <c r="C420" s="110">
        <f>IF(COUNTIF($A$7:$A420, $A420)&gt;1, 0, IF($E420="", "", I420+J420+M420+N420+P420-R420))</f>
        <v>0</v>
      </c>
      <c r="D420" s="110">
        <f>IF(COUNTIF($A$7:$A420, $A420)&gt;1, 0, S420)</f>
        <v>0</v>
      </c>
      <c r="E420" s="111">
        <v>44435</v>
      </c>
      <c r="F420" s="91" t="str">
        <f>IFERROR(VLOOKUP($E420, V医療従事者等!$A:$J, $F$4, FALSE), TEXT(E420, "aaa"))</f>
        <v>金</v>
      </c>
      <c r="G420" s="91">
        <f>IFERROR(VLOOKUP($E420, V医療従事者等!$A:$J, $G$4, FALSE), 0)</f>
        <v>0</v>
      </c>
      <c r="H420" s="91">
        <f>IFERROR(VLOOKUP($E420, V医療従事者等!$A:$J, $H$4, FALSE), 0)</f>
        <v>0</v>
      </c>
      <c r="I420" s="91">
        <f>IFERROR(VLOOKUP($E420, V医療従事者等!$A:$J, $I$4, FALSE), 0)</f>
        <v>0</v>
      </c>
      <c r="J420" s="91">
        <f>IFERROR(VLOOKUP($E420, V医療従事者等!$A:$J, $J$4, FALSE), 0)</f>
        <v>0</v>
      </c>
      <c r="K420" s="92">
        <f>IFERROR(VLOOKUP($E420, V一般接種!$A:$G, K$4, FALSE), 0)</f>
        <v>523160</v>
      </c>
      <c r="L420" s="92">
        <f>IFERROR(VLOOKUP($E420, V一般接種!$A:$G, L$4, FALSE), 0)</f>
        <v>117030</v>
      </c>
      <c r="M420" s="92">
        <f>IFERROR(VLOOKUP($E420, V一般接種!$A:$G, M$4, FALSE), 0)</f>
        <v>989</v>
      </c>
      <c r="N420" s="93">
        <f>IFERROR(VLOOKUP($E420, V一般接種!$A:$G, N$4, FALSE), 0)</f>
        <v>489141</v>
      </c>
      <c r="O420" s="92">
        <f>SUMIF(V職域接種!$C:$C, 'Conv-vaccine'!$E420, V職域接種!F:F)</f>
        <v>0</v>
      </c>
      <c r="P420" s="92">
        <f>SUMIF(V職域接種!$C:$C, 'Conv-vaccine'!$E420, V職域接種!G:G)</f>
        <v>0</v>
      </c>
      <c r="Q420" s="92">
        <f>_xlfn.MAXIFS(V重複!F:F, V重複!$C:$C, 'Conv-vaccine'!$E420)</f>
        <v>0</v>
      </c>
      <c r="R420" s="92">
        <f>_xlfn.MAXIFS(V重複!G:G, V重複!$C:$C, 'Conv-vaccine'!$E420)</f>
        <v>0</v>
      </c>
      <c r="S420" s="107">
        <f>SUMIF('V3回目-接種日別'!$A:$A, 'Conv-vaccine'!$E420, 'V3回目-接種日別'!C:C)</f>
        <v>0</v>
      </c>
    </row>
    <row r="421" spans="1:19" ht="17.7">
      <c r="A421" s="49">
        <v>44436</v>
      </c>
      <c r="B421" s="110">
        <f>IF(COUNTIF($A$7:$A421, $A421)&gt;1, 0, IF($E421="","",G421+H421+K421+L421+O421-Q421))</f>
        <v>729005</v>
      </c>
      <c r="C421" s="110">
        <f>IF(COUNTIF($A$7:$A421, $A421)&gt;1, 0, IF($E421="", "", I421+J421+M421+N421+P421-R421))</f>
        <v>605397</v>
      </c>
      <c r="D421" s="110">
        <f>IF(COUNTIF($A$7:$A421, $A421)&gt;1, 0, S421)</f>
        <v>0</v>
      </c>
      <c r="E421" s="111">
        <v>44436</v>
      </c>
      <c r="F421" s="91" t="str">
        <f>IFERROR(VLOOKUP($E421, V医療従事者等!$A:$J, $F$4, FALSE), TEXT(E421, "aaa"))</f>
        <v>土</v>
      </c>
      <c r="G421" s="91">
        <f>IFERROR(VLOOKUP($E421, V医療従事者等!$A:$J, $G$4, FALSE), 0)</f>
        <v>0</v>
      </c>
      <c r="H421" s="91">
        <f>IFERROR(VLOOKUP($E421, V医療従事者等!$A:$J, $H$4, FALSE), 0)</f>
        <v>0</v>
      </c>
      <c r="I421" s="91">
        <f>IFERROR(VLOOKUP($E421, V医療従事者等!$A:$J, $I$4, FALSE), 0)</f>
        <v>0</v>
      </c>
      <c r="J421" s="91">
        <f>IFERROR(VLOOKUP($E421, V医療従事者等!$A:$J, $J$4, FALSE), 0)</f>
        <v>0</v>
      </c>
      <c r="K421" s="92">
        <f>IFERROR(VLOOKUP($E421, V一般接種!$A:$G, K$4, FALSE), 0)</f>
        <v>589860</v>
      </c>
      <c r="L421" s="92">
        <f>IFERROR(VLOOKUP($E421, V一般接種!$A:$G, L$4, FALSE), 0)</f>
        <v>139145</v>
      </c>
      <c r="M421" s="92">
        <f>IFERROR(VLOOKUP($E421, V一般接種!$A:$G, M$4, FALSE), 0)</f>
        <v>545</v>
      </c>
      <c r="N421" s="93">
        <f>IFERROR(VLOOKUP($E421, V一般接種!$A:$G, N$4, FALSE), 0)</f>
        <v>604852</v>
      </c>
      <c r="O421" s="92">
        <f>SUMIF(V職域接種!$C:$C, 'Conv-vaccine'!$E421, V職域接種!F:F)</f>
        <v>0</v>
      </c>
      <c r="P421" s="92">
        <f>SUMIF(V職域接種!$C:$C, 'Conv-vaccine'!$E421, V職域接種!G:G)</f>
        <v>0</v>
      </c>
      <c r="Q421" s="92">
        <f>_xlfn.MAXIFS(V重複!F:F, V重複!$C:$C, 'Conv-vaccine'!$E421)</f>
        <v>0</v>
      </c>
      <c r="R421" s="92">
        <f>_xlfn.MAXIFS(V重複!G:G, V重複!$C:$C, 'Conv-vaccine'!$E421)</f>
        <v>0</v>
      </c>
      <c r="S421" s="107">
        <f>SUMIF('V3回目-接種日別'!$A:$A, 'Conv-vaccine'!$E421, 'V3回目-接種日別'!C:C)</f>
        <v>0</v>
      </c>
    </row>
    <row r="422" spans="1:19" ht="17.7">
      <c r="A422" s="49">
        <v>44436</v>
      </c>
      <c r="B422" s="110">
        <f>IF(COUNTIF($A$7:$A422, $A422)&gt;1, 0, IF($E422="","",G422+H422+K422+L422+O422-Q422))</f>
        <v>0</v>
      </c>
      <c r="C422" s="110">
        <f>IF(COUNTIF($A$7:$A422, $A422)&gt;1, 0, IF($E422="", "", I422+J422+M422+N422+P422-R422))</f>
        <v>0</v>
      </c>
      <c r="D422" s="110">
        <f>IF(COUNTIF($A$7:$A422, $A422)&gt;1, 0, S422)</f>
        <v>0</v>
      </c>
      <c r="E422" s="111">
        <v>44436</v>
      </c>
      <c r="F422" s="91" t="str">
        <f>IFERROR(VLOOKUP($E422, V医療従事者等!$A:$J, $F$4, FALSE), TEXT(E422, "aaa"))</f>
        <v>土</v>
      </c>
      <c r="G422" s="91">
        <f>IFERROR(VLOOKUP($E422, V医療従事者等!$A:$J, $G$4, FALSE), 0)</f>
        <v>0</v>
      </c>
      <c r="H422" s="91">
        <f>IFERROR(VLOOKUP($E422, V医療従事者等!$A:$J, $H$4, FALSE), 0)</f>
        <v>0</v>
      </c>
      <c r="I422" s="91">
        <f>IFERROR(VLOOKUP($E422, V医療従事者等!$A:$J, $I$4, FALSE), 0)</f>
        <v>0</v>
      </c>
      <c r="J422" s="91">
        <f>IFERROR(VLOOKUP($E422, V医療従事者等!$A:$J, $J$4, FALSE), 0)</f>
        <v>0</v>
      </c>
      <c r="K422" s="92">
        <f>IFERROR(VLOOKUP($E422, V一般接種!$A:$G, K$4, FALSE), 0)</f>
        <v>589860</v>
      </c>
      <c r="L422" s="92">
        <f>IFERROR(VLOOKUP($E422, V一般接種!$A:$G, L$4, FALSE), 0)</f>
        <v>139145</v>
      </c>
      <c r="M422" s="92">
        <f>IFERROR(VLOOKUP($E422, V一般接種!$A:$G, M$4, FALSE), 0)</f>
        <v>545</v>
      </c>
      <c r="N422" s="93">
        <f>IFERROR(VLOOKUP($E422, V一般接種!$A:$G, N$4, FALSE), 0)</f>
        <v>604852</v>
      </c>
      <c r="O422" s="92">
        <f>SUMIF(V職域接種!$C:$C, 'Conv-vaccine'!$E422, V職域接種!F:F)</f>
        <v>0</v>
      </c>
      <c r="P422" s="92">
        <f>SUMIF(V職域接種!$C:$C, 'Conv-vaccine'!$E422, V職域接種!G:G)</f>
        <v>0</v>
      </c>
      <c r="Q422" s="92">
        <f>_xlfn.MAXIFS(V重複!F:F, V重複!$C:$C, 'Conv-vaccine'!$E422)</f>
        <v>0</v>
      </c>
      <c r="R422" s="92">
        <f>_xlfn.MAXIFS(V重複!G:G, V重複!$C:$C, 'Conv-vaccine'!$E422)</f>
        <v>0</v>
      </c>
      <c r="S422" s="107">
        <f>SUMIF('V3回目-接種日別'!$A:$A, 'Conv-vaccine'!$E422, 'V3回目-接種日別'!C:C)</f>
        <v>0</v>
      </c>
    </row>
    <row r="423" spans="1:19" ht="17.7">
      <c r="A423" s="49">
        <v>44436</v>
      </c>
      <c r="B423" s="110">
        <f>IF(COUNTIF($A$7:$A423, $A423)&gt;1, 0, IF($E423="","",G423+H423+K423+L423+O423-Q423))</f>
        <v>0</v>
      </c>
      <c r="C423" s="110">
        <f>IF(COUNTIF($A$7:$A423, $A423)&gt;1, 0, IF($E423="", "", I423+J423+M423+N423+P423-R423))</f>
        <v>0</v>
      </c>
      <c r="D423" s="110">
        <f>IF(COUNTIF($A$7:$A423, $A423)&gt;1, 0, S423)</f>
        <v>0</v>
      </c>
      <c r="E423" s="111">
        <v>44436</v>
      </c>
      <c r="F423" s="91" t="str">
        <f>IFERROR(VLOOKUP($E423, V医療従事者等!$A:$J, $F$4, FALSE), TEXT(E423, "aaa"))</f>
        <v>土</v>
      </c>
      <c r="G423" s="91">
        <f>IFERROR(VLOOKUP($E423, V医療従事者等!$A:$J, $G$4, FALSE), 0)</f>
        <v>0</v>
      </c>
      <c r="H423" s="91">
        <f>IFERROR(VLOOKUP($E423, V医療従事者等!$A:$J, $H$4, FALSE), 0)</f>
        <v>0</v>
      </c>
      <c r="I423" s="91">
        <f>IFERROR(VLOOKUP($E423, V医療従事者等!$A:$J, $I$4, FALSE), 0)</f>
        <v>0</v>
      </c>
      <c r="J423" s="91">
        <f>IFERROR(VLOOKUP($E423, V医療従事者等!$A:$J, $J$4, FALSE), 0)</f>
        <v>0</v>
      </c>
      <c r="K423" s="92">
        <f>IFERROR(VLOOKUP($E423, V一般接種!$A:$G, K$4, FALSE), 0)</f>
        <v>589860</v>
      </c>
      <c r="L423" s="92">
        <f>IFERROR(VLOOKUP($E423, V一般接種!$A:$G, L$4, FALSE), 0)</f>
        <v>139145</v>
      </c>
      <c r="M423" s="92">
        <f>IFERROR(VLOOKUP($E423, V一般接種!$A:$G, M$4, FALSE), 0)</f>
        <v>545</v>
      </c>
      <c r="N423" s="93">
        <f>IFERROR(VLOOKUP($E423, V一般接種!$A:$G, N$4, FALSE), 0)</f>
        <v>604852</v>
      </c>
      <c r="O423" s="92">
        <f>SUMIF(V職域接種!$C:$C, 'Conv-vaccine'!$E423, V職域接種!F:F)</f>
        <v>0</v>
      </c>
      <c r="P423" s="92">
        <f>SUMIF(V職域接種!$C:$C, 'Conv-vaccine'!$E423, V職域接種!G:G)</f>
        <v>0</v>
      </c>
      <c r="Q423" s="92">
        <f>_xlfn.MAXIFS(V重複!F:F, V重複!$C:$C, 'Conv-vaccine'!$E423)</f>
        <v>0</v>
      </c>
      <c r="R423" s="92">
        <f>_xlfn.MAXIFS(V重複!G:G, V重複!$C:$C, 'Conv-vaccine'!$E423)</f>
        <v>0</v>
      </c>
      <c r="S423" s="107">
        <f>SUMIF('V3回目-接種日別'!$A:$A, 'Conv-vaccine'!$E423, 'V3回目-接種日別'!C:C)</f>
        <v>0</v>
      </c>
    </row>
    <row r="424" spans="1:19" ht="17.7">
      <c r="A424" s="49">
        <v>44437</v>
      </c>
      <c r="B424" s="110">
        <f>IF(COUNTIF($A$7:$A424, $A424)&gt;1, 0, IF($E424="","",G424+H424+K424+L424+O424-Q424))</f>
        <v>3318708</v>
      </c>
      <c r="C424" s="110">
        <f>IF(COUNTIF($A$7:$A424, $A424)&gt;1, 0, IF($E424="", "", I424+J424+M424+N424+P424-R424))</f>
        <v>2993353</v>
      </c>
      <c r="D424" s="110">
        <f>IF(COUNTIF($A$7:$A424, $A424)&gt;1, 0, S424)</f>
        <v>0</v>
      </c>
      <c r="E424" s="111">
        <v>44437</v>
      </c>
      <c r="F424" s="91" t="str">
        <f>IFERROR(VLOOKUP($E424, V医療従事者等!$A:$J, $F$4, FALSE), TEXT(E424, "aaa"))</f>
        <v>日</v>
      </c>
      <c r="G424" s="91">
        <f>IFERROR(VLOOKUP($E424, V医療従事者等!$A:$J, $G$4, FALSE), 0)</f>
        <v>0</v>
      </c>
      <c r="H424" s="91">
        <f>IFERROR(VLOOKUP($E424, V医療従事者等!$A:$J, $H$4, FALSE), 0)</f>
        <v>0</v>
      </c>
      <c r="I424" s="91">
        <f>IFERROR(VLOOKUP($E424, V医療従事者等!$A:$J, $I$4, FALSE), 0)</f>
        <v>0</v>
      </c>
      <c r="J424" s="91">
        <f>IFERROR(VLOOKUP($E424, V医療従事者等!$A:$J, $J$4, FALSE), 0)</f>
        <v>0</v>
      </c>
      <c r="K424" s="92">
        <f>IFERROR(VLOOKUP($E424, V一般接種!$A:$G, K$4, FALSE), 0)</f>
        <v>474616</v>
      </c>
      <c r="L424" s="92">
        <f>IFERROR(VLOOKUP($E424, V一般接種!$A:$G, L$4, FALSE), 0)</f>
        <v>123214</v>
      </c>
      <c r="M424" s="92">
        <f>IFERROR(VLOOKUP($E424, V一般接種!$A:$G, M$4, FALSE), 0)</f>
        <v>1130</v>
      </c>
      <c r="N424" s="93">
        <f>IFERROR(VLOOKUP($E424, V一般接種!$A:$G, N$4, FALSE), 0)</f>
        <v>503423</v>
      </c>
      <c r="O424" s="92">
        <f>SUMIF(V職域接種!$C:$C, 'Conv-vaccine'!$E424, V職域接種!F:F)</f>
        <v>7426698</v>
      </c>
      <c r="P424" s="92">
        <f>SUMIF(V職域接種!$C:$C, 'Conv-vaccine'!$E424, V職域接種!G:G)</f>
        <v>5798323</v>
      </c>
      <c r="Q424" s="92">
        <f>_xlfn.MAXIFS(V重複!F:F, V重複!$C:$C, 'Conv-vaccine'!$E424)</f>
        <v>4705820</v>
      </c>
      <c r="R424" s="92">
        <f>_xlfn.MAXIFS(V重複!G:G, V重複!$C:$C, 'Conv-vaccine'!$E424)</f>
        <v>3309523</v>
      </c>
      <c r="S424" s="107">
        <f>SUMIF('V3回目-接種日別'!$A:$A, 'Conv-vaccine'!$E424, 'V3回目-接種日別'!C:C)</f>
        <v>0</v>
      </c>
    </row>
    <row r="425" spans="1:19" ht="17.7">
      <c r="A425" s="49">
        <v>44437</v>
      </c>
      <c r="B425" s="110">
        <f>IF(COUNTIF($A$7:$A425, $A425)&gt;1, 0, IF($E425="","",G425+H425+K425+L425+O425-Q425))</f>
        <v>0</v>
      </c>
      <c r="C425" s="110">
        <f>IF(COUNTIF($A$7:$A425, $A425)&gt;1, 0, IF($E425="", "", I425+J425+M425+N425+P425-R425))</f>
        <v>0</v>
      </c>
      <c r="D425" s="110">
        <f>IF(COUNTIF($A$7:$A425, $A425)&gt;1, 0, S425)</f>
        <v>0</v>
      </c>
      <c r="E425" s="111">
        <v>44437</v>
      </c>
      <c r="F425" s="91" t="str">
        <f>IFERROR(VLOOKUP($E425, V医療従事者等!$A:$J, $F$4, FALSE), TEXT(E425, "aaa"))</f>
        <v>日</v>
      </c>
      <c r="G425" s="91">
        <f>IFERROR(VLOOKUP($E425, V医療従事者等!$A:$J, $G$4, FALSE), 0)</f>
        <v>0</v>
      </c>
      <c r="H425" s="91">
        <f>IFERROR(VLOOKUP($E425, V医療従事者等!$A:$J, $H$4, FALSE), 0)</f>
        <v>0</v>
      </c>
      <c r="I425" s="91">
        <f>IFERROR(VLOOKUP($E425, V医療従事者等!$A:$J, $I$4, FALSE), 0)</f>
        <v>0</v>
      </c>
      <c r="J425" s="91">
        <f>IFERROR(VLOOKUP($E425, V医療従事者等!$A:$J, $J$4, FALSE), 0)</f>
        <v>0</v>
      </c>
      <c r="K425" s="92">
        <f>IFERROR(VLOOKUP($E425, V一般接種!$A:$G, K$4, FALSE), 0)</f>
        <v>474616</v>
      </c>
      <c r="L425" s="92">
        <f>IFERROR(VLOOKUP($E425, V一般接種!$A:$G, L$4, FALSE), 0)</f>
        <v>123214</v>
      </c>
      <c r="M425" s="92">
        <f>IFERROR(VLOOKUP($E425, V一般接種!$A:$G, M$4, FALSE), 0)</f>
        <v>1130</v>
      </c>
      <c r="N425" s="93">
        <f>IFERROR(VLOOKUP($E425, V一般接種!$A:$G, N$4, FALSE), 0)</f>
        <v>503423</v>
      </c>
      <c r="O425" s="92">
        <f>SUMIF(V職域接種!$C:$C, 'Conv-vaccine'!$E425, V職域接種!F:F)</f>
        <v>7426698</v>
      </c>
      <c r="P425" s="92">
        <f>SUMIF(V職域接種!$C:$C, 'Conv-vaccine'!$E425, V職域接種!G:G)</f>
        <v>5798323</v>
      </c>
      <c r="Q425" s="92">
        <f>_xlfn.MAXIFS(V重複!F:F, V重複!$C:$C, 'Conv-vaccine'!$E425)</f>
        <v>4705820</v>
      </c>
      <c r="R425" s="92">
        <f>_xlfn.MAXIFS(V重複!G:G, V重複!$C:$C, 'Conv-vaccine'!$E425)</f>
        <v>3309523</v>
      </c>
      <c r="S425" s="107">
        <f>SUMIF('V3回目-接種日別'!$A:$A, 'Conv-vaccine'!$E425, 'V3回目-接種日別'!C:C)</f>
        <v>0</v>
      </c>
    </row>
    <row r="426" spans="1:19" ht="17.7">
      <c r="A426" s="49">
        <v>44437</v>
      </c>
      <c r="B426" s="110">
        <f>IF(COUNTIF($A$7:$A426, $A426)&gt;1, 0, IF($E426="","",G426+H426+K426+L426+O426-Q426))</f>
        <v>0</v>
      </c>
      <c r="C426" s="110">
        <f>IF(COUNTIF($A$7:$A426, $A426)&gt;1, 0, IF($E426="", "", I426+J426+M426+N426+P426-R426))</f>
        <v>0</v>
      </c>
      <c r="D426" s="110">
        <f>IF(COUNTIF($A$7:$A426, $A426)&gt;1, 0, S426)</f>
        <v>0</v>
      </c>
      <c r="E426" s="111">
        <v>44437</v>
      </c>
      <c r="F426" s="91" t="str">
        <f>IFERROR(VLOOKUP($E426, V医療従事者等!$A:$J, $F$4, FALSE), TEXT(E426, "aaa"))</f>
        <v>日</v>
      </c>
      <c r="G426" s="91">
        <f>IFERROR(VLOOKUP($E426, V医療従事者等!$A:$J, $G$4, FALSE), 0)</f>
        <v>0</v>
      </c>
      <c r="H426" s="91">
        <f>IFERROR(VLOOKUP($E426, V医療従事者等!$A:$J, $H$4, FALSE), 0)</f>
        <v>0</v>
      </c>
      <c r="I426" s="91">
        <f>IFERROR(VLOOKUP($E426, V医療従事者等!$A:$J, $I$4, FALSE), 0)</f>
        <v>0</v>
      </c>
      <c r="J426" s="91">
        <f>IFERROR(VLOOKUP($E426, V医療従事者等!$A:$J, $J$4, FALSE), 0)</f>
        <v>0</v>
      </c>
      <c r="K426" s="92">
        <f>IFERROR(VLOOKUP($E426, V一般接種!$A:$G, K$4, FALSE), 0)</f>
        <v>474616</v>
      </c>
      <c r="L426" s="92">
        <f>IFERROR(VLOOKUP($E426, V一般接種!$A:$G, L$4, FALSE), 0)</f>
        <v>123214</v>
      </c>
      <c r="M426" s="92">
        <f>IFERROR(VLOOKUP($E426, V一般接種!$A:$G, M$4, FALSE), 0)</f>
        <v>1130</v>
      </c>
      <c r="N426" s="93">
        <f>IFERROR(VLOOKUP($E426, V一般接種!$A:$G, N$4, FALSE), 0)</f>
        <v>503423</v>
      </c>
      <c r="O426" s="92">
        <f>SUMIF(V職域接種!$C:$C, 'Conv-vaccine'!$E426, V職域接種!F:F)</f>
        <v>7426698</v>
      </c>
      <c r="P426" s="92">
        <f>SUMIF(V職域接種!$C:$C, 'Conv-vaccine'!$E426, V職域接種!G:G)</f>
        <v>5798323</v>
      </c>
      <c r="Q426" s="92">
        <f>_xlfn.MAXIFS(V重複!F:F, V重複!$C:$C, 'Conv-vaccine'!$E426)</f>
        <v>4705820</v>
      </c>
      <c r="R426" s="92">
        <f>_xlfn.MAXIFS(V重複!G:G, V重複!$C:$C, 'Conv-vaccine'!$E426)</f>
        <v>3309523</v>
      </c>
      <c r="S426" s="107">
        <f>SUMIF('V3回目-接種日別'!$A:$A, 'Conv-vaccine'!$E426, 'V3回目-接種日別'!C:C)</f>
        <v>0</v>
      </c>
    </row>
    <row r="427" spans="1:19" ht="17.7">
      <c r="A427" s="49">
        <v>44438</v>
      </c>
      <c r="B427" s="110">
        <f>IF(COUNTIF($A$7:$A427, $A427)&gt;1, 0, IF($E427="","",G427+H427+K427+L427+O427-Q427))</f>
        <v>388660</v>
      </c>
      <c r="C427" s="110">
        <f>IF(COUNTIF($A$7:$A427, $A427)&gt;1, 0, IF($E427="", "", I427+J427+M427+N427+P427-R427))</f>
        <v>139810</v>
      </c>
      <c r="D427" s="110">
        <f>IF(COUNTIF($A$7:$A427, $A427)&gt;1, 0, S427)</f>
        <v>0</v>
      </c>
      <c r="E427" s="111">
        <v>44438</v>
      </c>
      <c r="F427" s="91" t="str">
        <f>IFERROR(VLOOKUP($E427, V医療従事者等!$A:$J, $F$4, FALSE), TEXT(E427, "aaa"))</f>
        <v>月</v>
      </c>
      <c r="G427" s="91">
        <f>IFERROR(VLOOKUP($E427, V医療従事者等!$A:$J, $G$4, FALSE), 0)</f>
        <v>0</v>
      </c>
      <c r="H427" s="91">
        <f>IFERROR(VLOOKUP($E427, V医療従事者等!$A:$J, $H$4, FALSE), 0)</f>
        <v>0</v>
      </c>
      <c r="I427" s="91">
        <f>IFERROR(VLOOKUP($E427, V医療従事者等!$A:$J, $I$4, FALSE), 0)</f>
        <v>0</v>
      </c>
      <c r="J427" s="91">
        <f>IFERROR(VLOOKUP($E427, V医療従事者等!$A:$J, $J$4, FALSE), 0)</f>
        <v>0</v>
      </c>
      <c r="K427" s="92">
        <f>IFERROR(VLOOKUP($E427, V一般接種!$A:$G, K$4, FALSE), 0)</f>
        <v>253326</v>
      </c>
      <c r="L427" s="92">
        <f>IFERROR(VLOOKUP($E427, V一般接種!$A:$G, L$4, FALSE), 0)</f>
        <v>135334</v>
      </c>
      <c r="M427" s="92">
        <f>IFERROR(VLOOKUP($E427, V一般接種!$A:$G, M$4, FALSE), 0)</f>
        <v>1328</v>
      </c>
      <c r="N427" s="93">
        <f>IFERROR(VLOOKUP($E427, V一般接種!$A:$G, N$4, FALSE), 0)</f>
        <v>138482</v>
      </c>
      <c r="O427" s="92">
        <f>SUMIF(V職域接種!$C:$C, 'Conv-vaccine'!$E427, V職域接種!F:F)</f>
        <v>0</v>
      </c>
      <c r="P427" s="92">
        <f>SUMIF(V職域接種!$C:$C, 'Conv-vaccine'!$E427, V職域接種!G:G)</f>
        <v>0</v>
      </c>
      <c r="Q427" s="92">
        <f>_xlfn.MAXIFS(V重複!F:F, V重複!$C:$C, 'Conv-vaccine'!$E427)</f>
        <v>0</v>
      </c>
      <c r="R427" s="92">
        <f>_xlfn.MAXIFS(V重複!G:G, V重複!$C:$C, 'Conv-vaccine'!$E427)</f>
        <v>0</v>
      </c>
      <c r="S427" s="107">
        <f>SUMIF('V3回目-接種日別'!$A:$A, 'Conv-vaccine'!$E427, 'V3回目-接種日別'!C:C)</f>
        <v>0</v>
      </c>
    </row>
    <row r="428" spans="1:19" ht="17.7">
      <c r="A428" s="49">
        <v>44438</v>
      </c>
      <c r="B428" s="110">
        <f>IF(COUNTIF($A$7:$A428, $A428)&gt;1, 0, IF($E428="","",G428+H428+K428+L428+O428-Q428))</f>
        <v>0</v>
      </c>
      <c r="C428" s="110">
        <f>IF(COUNTIF($A$7:$A428, $A428)&gt;1, 0, IF($E428="", "", I428+J428+M428+N428+P428-R428))</f>
        <v>0</v>
      </c>
      <c r="D428" s="110">
        <f>IF(COUNTIF($A$7:$A428, $A428)&gt;1, 0, S428)</f>
        <v>0</v>
      </c>
      <c r="E428" s="111">
        <v>44438</v>
      </c>
      <c r="F428" s="91" t="str">
        <f>IFERROR(VLOOKUP($E428, V医療従事者等!$A:$J, $F$4, FALSE), TEXT(E428, "aaa"))</f>
        <v>月</v>
      </c>
      <c r="G428" s="91">
        <f>IFERROR(VLOOKUP($E428, V医療従事者等!$A:$J, $G$4, FALSE), 0)</f>
        <v>0</v>
      </c>
      <c r="H428" s="91">
        <f>IFERROR(VLOOKUP($E428, V医療従事者等!$A:$J, $H$4, FALSE), 0)</f>
        <v>0</v>
      </c>
      <c r="I428" s="91">
        <f>IFERROR(VLOOKUP($E428, V医療従事者等!$A:$J, $I$4, FALSE), 0)</f>
        <v>0</v>
      </c>
      <c r="J428" s="91">
        <f>IFERROR(VLOOKUP($E428, V医療従事者等!$A:$J, $J$4, FALSE), 0)</f>
        <v>0</v>
      </c>
      <c r="K428" s="92">
        <f>IFERROR(VLOOKUP($E428, V一般接種!$A:$G, K$4, FALSE), 0)</f>
        <v>253326</v>
      </c>
      <c r="L428" s="92">
        <f>IFERROR(VLOOKUP($E428, V一般接種!$A:$G, L$4, FALSE), 0)</f>
        <v>135334</v>
      </c>
      <c r="M428" s="92">
        <f>IFERROR(VLOOKUP($E428, V一般接種!$A:$G, M$4, FALSE), 0)</f>
        <v>1328</v>
      </c>
      <c r="N428" s="93">
        <f>IFERROR(VLOOKUP($E428, V一般接種!$A:$G, N$4, FALSE), 0)</f>
        <v>138482</v>
      </c>
      <c r="O428" s="92">
        <f>SUMIF(V職域接種!$C:$C, 'Conv-vaccine'!$E428, V職域接種!F:F)</f>
        <v>0</v>
      </c>
      <c r="P428" s="92">
        <f>SUMIF(V職域接種!$C:$C, 'Conv-vaccine'!$E428, V職域接種!G:G)</f>
        <v>0</v>
      </c>
      <c r="Q428" s="92">
        <f>_xlfn.MAXIFS(V重複!F:F, V重複!$C:$C, 'Conv-vaccine'!$E428)</f>
        <v>0</v>
      </c>
      <c r="R428" s="92">
        <f>_xlfn.MAXIFS(V重複!G:G, V重複!$C:$C, 'Conv-vaccine'!$E428)</f>
        <v>0</v>
      </c>
      <c r="S428" s="107">
        <f>SUMIF('V3回目-接種日別'!$A:$A, 'Conv-vaccine'!$E428, 'V3回目-接種日別'!C:C)</f>
        <v>0</v>
      </c>
    </row>
    <row r="429" spans="1:19" ht="17.7">
      <c r="A429" s="49">
        <v>44438</v>
      </c>
      <c r="B429" s="110">
        <f>IF(COUNTIF($A$7:$A429, $A429)&gt;1, 0, IF($E429="","",G429+H429+K429+L429+O429-Q429))</f>
        <v>0</v>
      </c>
      <c r="C429" s="110">
        <f>IF(COUNTIF($A$7:$A429, $A429)&gt;1, 0, IF($E429="", "", I429+J429+M429+N429+P429-R429))</f>
        <v>0</v>
      </c>
      <c r="D429" s="110">
        <f>IF(COUNTIF($A$7:$A429, $A429)&gt;1, 0, S429)</f>
        <v>0</v>
      </c>
      <c r="E429" s="111">
        <v>44438</v>
      </c>
      <c r="F429" s="91" t="str">
        <f>IFERROR(VLOOKUP($E429, V医療従事者等!$A:$J, $F$4, FALSE), TEXT(E429, "aaa"))</f>
        <v>月</v>
      </c>
      <c r="G429" s="91">
        <f>IFERROR(VLOOKUP($E429, V医療従事者等!$A:$J, $G$4, FALSE), 0)</f>
        <v>0</v>
      </c>
      <c r="H429" s="91">
        <f>IFERROR(VLOOKUP($E429, V医療従事者等!$A:$J, $H$4, FALSE), 0)</f>
        <v>0</v>
      </c>
      <c r="I429" s="91">
        <f>IFERROR(VLOOKUP($E429, V医療従事者等!$A:$J, $I$4, FALSE), 0)</f>
        <v>0</v>
      </c>
      <c r="J429" s="91">
        <f>IFERROR(VLOOKUP($E429, V医療従事者等!$A:$J, $J$4, FALSE), 0)</f>
        <v>0</v>
      </c>
      <c r="K429" s="92">
        <f>IFERROR(VLOOKUP($E429, V一般接種!$A:$G, K$4, FALSE), 0)</f>
        <v>253326</v>
      </c>
      <c r="L429" s="92">
        <f>IFERROR(VLOOKUP($E429, V一般接種!$A:$G, L$4, FALSE), 0)</f>
        <v>135334</v>
      </c>
      <c r="M429" s="92">
        <f>IFERROR(VLOOKUP($E429, V一般接種!$A:$G, M$4, FALSE), 0)</f>
        <v>1328</v>
      </c>
      <c r="N429" s="93">
        <f>IFERROR(VLOOKUP($E429, V一般接種!$A:$G, N$4, FALSE), 0)</f>
        <v>138482</v>
      </c>
      <c r="O429" s="92">
        <f>SUMIF(V職域接種!$C:$C, 'Conv-vaccine'!$E429, V職域接種!F:F)</f>
        <v>0</v>
      </c>
      <c r="P429" s="92">
        <f>SUMIF(V職域接種!$C:$C, 'Conv-vaccine'!$E429, V職域接種!G:G)</f>
        <v>0</v>
      </c>
      <c r="Q429" s="92">
        <f>_xlfn.MAXIFS(V重複!F:F, V重複!$C:$C, 'Conv-vaccine'!$E429)</f>
        <v>0</v>
      </c>
      <c r="R429" s="92">
        <f>_xlfn.MAXIFS(V重複!G:G, V重複!$C:$C, 'Conv-vaccine'!$E429)</f>
        <v>0</v>
      </c>
      <c r="S429" s="107">
        <f>SUMIF('V3回目-接種日別'!$A:$A, 'Conv-vaccine'!$E429, 'V3回目-接種日別'!C:C)</f>
        <v>0</v>
      </c>
    </row>
    <row r="430" spans="1:19" ht="17.7">
      <c r="A430" s="49">
        <v>44439</v>
      </c>
      <c r="B430" s="110">
        <f>IF(COUNTIF($A$7:$A430, $A430)&gt;1, 0, IF($E430="","",G430+H430+K430+L430+O430-Q430))</f>
        <v>649250</v>
      </c>
      <c r="C430" s="110">
        <f>IF(COUNTIF($A$7:$A430, $A430)&gt;1, 0, IF($E430="", "", I430+J430+M430+N430+P430-R430))</f>
        <v>397413</v>
      </c>
      <c r="D430" s="110">
        <f>IF(COUNTIF($A$7:$A430, $A430)&gt;1, 0, S430)</f>
        <v>0</v>
      </c>
      <c r="E430" s="111">
        <v>44439</v>
      </c>
      <c r="F430" s="91" t="str">
        <f>IFERROR(VLOOKUP($E430, V医療従事者等!$A:$J, $F$4, FALSE), TEXT(E430, "aaa"))</f>
        <v>火</v>
      </c>
      <c r="G430" s="91">
        <f>IFERROR(VLOOKUP($E430, V医療従事者等!$A:$J, $G$4, FALSE), 0)</f>
        <v>0</v>
      </c>
      <c r="H430" s="91">
        <f>IFERROR(VLOOKUP($E430, V医療従事者等!$A:$J, $H$4, FALSE), 0)</f>
        <v>0</v>
      </c>
      <c r="I430" s="91">
        <f>IFERROR(VLOOKUP($E430, V医療従事者等!$A:$J, $I$4, FALSE), 0)</f>
        <v>0</v>
      </c>
      <c r="J430" s="91">
        <f>IFERROR(VLOOKUP($E430, V医療従事者等!$A:$J, $J$4, FALSE), 0)</f>
        <v>0</v>
      </c>
      <c r="K430" s="92">
        <f>IFERROR(VLOOKUP($E430, V一般接種!$A:$G, K$4, FALSE), 0)</f>
        <v>508838</v>
      </c>
      <c r="L430" s="92">
        <f>IFERROR(VLOOKUP($E430, V一般接種!$A:$G, L$4, FALSE), 0)</f>
        <v>140412</v>
      </c>
      <c r="M430" s="92">
        <f>IFERROR(VLOOKUP($E430, V一般接種!$A:$G, M$4, FALSE), 0)</f>
        <v>1622</v>
      </c>
      <c r="N430" s="93">
        <f>IFERROR(VLOOKUP($E430, V一般接種!$A:$G, N$4, FALSE), 0)</f>
        <v>395791</v>
      </c>
      <c r="O430" s="92">
        <f>SUMIF(V職域接種!$C:$C, 'Conv-vaccine'!$E430, V職域接種!F:F)</f>
        <v>0</v>
      </c>
      <c r="P430" s="92">
        <f>SUMIF(V職域接種!$C:$C, 'Conv-vaccine'!$E430, V職域接種!G:G)</f>
        <v>0</v>
      </c>
      <c r="Q430" s="92">
        <f>_xlfn.MAXIFS(V重複!F:F, V重複!$C:$C, 'Conv-vaccine'!$E430)</f>
        <v>0</v>
      </c>
      <c r="R430" s="92">
        <f>_xlfn.MAXIFS(V重複!G:G, V重複!$C:$C, 'Conv-vaccine'!$E430)</f>
        <v>0</v>
      </c>
      <c r="S430" s="107">
        <f>SUMIF('V3回目-接種日別'!$A:$A, 'Conv-vaccine'!$E430, 'V3回目-接種日別'!C:C)</f>
        <v>0</v>
      </c>
    </row>
    <row r="431" spans="1:19" ht="17.7">
      <c r="A431" s="49">
        <v>44439</v>
      </c>
      <c r="B431" s="110">
        <f>IF(COUNTIF($A$7:$A431, $A431)&gt;1, 0, IF($E431="","",G431+H431+K431+L431+O431-Q431))</f>
        <v>0</v>
      </c>
      <c r="C431" s="110">
        <f>IF(COUNTIF($A$7:$A431, $A431)&gt;1, 0, IF($E431="", "", I431+J431+M431+N431+P431-R431))</f>
        <v>0</v>
      </c>
      <c r="D431" s="110">
        <f>IF(COUNTIF($A$7:$A431, $A431)&gt;1, 0, S431)</f>
        <v>0</v>
      </c>
      <c r="E431" s="111">
        <v>44439</v>
      </c>
      <c r="F431" s="91" t="str">
        <f>IFERROR(VLOOKUP($E431, V医療従事者等!$A:$J, $F$4, FALSE), TEXT(E431, "aaa"))</f>
        <v>火</v>
      </c>
      <c r="G431" s="91">
        <f>IFERROR(VLOOKUP($E431, V医療従事者等!$A:$J, $G$4, FALSE), 0)</f>
        <v>0</v>
      </c>
      <c r="H431" s="91">
        <f>IFERROR(VLOOKUP($E431, V医療従事者等!$A:$J, $H$4, FALSE), 0)</f>
        <v>0</v>
      </c>
      <c r="I431" s="91">
        <f>IFERROR(VLOOKUP($E431, V医療従事者等!$A:$J, $I$4, FALSE), 0)</f>
        <v>0</v>
      </c>
      <c r="J431" s="91">
        <f>IFERROR(VLOOKUP($E431, V医療従事者等!$A:$J, $J$4, FALSE), 0)</f>
        <v>0</v>
      </c>
      <c r="K431" s="92">
        <f>IFERROR(VLOOKUP($E431, V一般接種!$A:$G, K$4, FALSE), 0)</f>
        <v>508838</v>
      </c>
      <c r="L431" s="92">
        <f>IFERROR(VLOOKUP($E431, V一般接種!$A:$G, L$4, FALSE), 0)</f>
        <v>140412</v>
      </c>
      <c r="M431" s="92">
        <f>IFERROR(VLOOKUP($E431, V一般接種!$A:$G, M$4, FALSE), 0)</f>
        <v>1622</v>
      </c>
      <c r="N431" s="93">
        <f>IFERROR(VLOOKUP($E431, V一般接種!$A:$G, N$4, FALSE), 0)</f>
        <v>395791</v>
      </c>
      <c r="O431" s="92">
        <f>SUMIF(V職域接種!$C:$C, 'Conv-vaccine'!$E431, V職域接種!F:F)</f>
        <v>0</v>
      </c>
      <c r="P431" s="92">
        <f>SUMIF(V職域接種!$C:$C, 'Conv-vaccine'!$E431, V職域接種!G:G)</f>
        <v>0</v>
      </c>
      <c r="Q431" s="92">
        <f>_xlfn.MAXIFS(V重複!F:F, V重複!$C:$C, 'Conv-vaccine'!$E431)</f>
        <v>0</v>
      </c>
      <c r="R431" s="92">
        <f>_xlfn.MAXIFS(V重複!G:G, V重複!$C:$C, 'Conv-vaccine'!$E431)</f>
        <v>0</v>
      </c>
      <c r="S431" s="107">
        <f>SUMIF('V3回目-接種日別'!$A:$A, 'Conv-vaccine'!$E431, 'V3回目-接種日別'!C:C)</f>
        <v>0</v>
      </c>
    </row>
    <row r="432" spans="1:19" ht="17.7">
      <c r="A432" s="49">
        <v>44439</v>
      </c>
      <c r="B432" s="110">
        <f>IF(COUNTIF($A$7:$A432, $A432)&gt;1, 0, IF($E432="","",G432+H432+K432+L432+O432-Q432))</f>
        <v>0</v>
      </c>
      <c r="C432" s="110">
        <f>IF(COUNTIF($A$7:$A432, $A432)&gt;1, 0, IF($E432="", "", I432+J432+M432+N432+P432-R432))</f>
        <v>0</v>
      </c>
      <c r="D432" s="110">
        <f>IF(COUNTIF($A$7:$A432, $A432)&gt;1, 0, S432)</f>
        <v>0</v>
      </c>
      <c r="E432" s="111">
        <v>44439</v>
      </c>
      <c r="F432" s="91" t="str">
        <f>IFERROR(VLOOKUP($E432, V医療従事者等!$A:$J, $F$4, FALSE), TEXT(E432, "aaa"))</f>
        <v>火</v>
      </c>
      <c r="G432" s="91">
        <f>IFERROR(VLOOKUP($E432, V医療従事者等!$A:$J, $G$4, FALSE), 0)</f>
        <v>0</v>
      </c>
      <c r="H432" s="91">
        <f>IFERROR(VLOOKUP($E432, V医療従事者等!$A:$J, $H$4, FALSE), 0)</f>
        <v>0</v>
      </c>
      <c r="I432" s="91">
        <f>IFERROR(VLOOKUP($E432, V医療従事者等!$A:$J, $I$4, FALSE), 0)</f>
        <v>0</v>
      </c>
      <c r="J432" s="91">
        <f>IFERROR(VLOOKUP($E432, V医療従事者等!$A:$J, $J$4, FALSE), 0)</f>
        <v>0</v>
      </c>
      <c r="K432" s="92">
        <f>IFERROR(VLOOKUP($E432, V一般接種!$A:$G, K$4, FALSE), 0)</f>
        <v>508838</v>
      </c>
      <c r="L432" s="92">
        <f>IFERROR(VLOOKUP($E432, V一般接種!$A:$G, L$4, FALSE), 0)</f>
        <v>140412</v>
      </c>
      <c r="M432" s="92">
        <f>IFERROR(VLOOKUP($E432, V一般接種!$A:$G, M$4, FALSE), 0)</f>
        <v>1622</v>
      </c>
      <c r="N432" s="93">
        <f>IFERROR(VLOOKUP($E432, V一般接種!$A:$G, N$4, FALSE), 0)</f>
        <v>395791</v>
      </c>
      <c r="O432" s="92">
        <f>SUMIF(V職域接種!$C:$C, 'Conv-vaccine'!$E432, V職域接種!F:F)</f>
        <v>0</v>
      </c>
      <c r="P432" s="92">
        <f>SUMIF(V職域接種!$C:$C, 'Conv-vaccine'!$E432, V職域接種!G:G)</f>
        <v>0</v>
      </c>
      <c r="Q432" s="92">
        <f>_xlfn.MAXIFS(V重複!F:F, V重複!$C:$C, 'Conv-vaccine'!$E432)</f>
        <v>0</v>
      </c>
      <c r="R432" s="92">
        <f>_xlfn.MAXIFS(V重複!G:G, V重複!$C:$C, 'Conv-vaccine'!$E432)</f>
        <v>0</v>
      </c>
      <c r="S432" s="107">
        <f>SUMIF('V3回目-接種日別'!$A:$A, 'Conv-vaccine'!$E432, 'V3回目-接種日別'!C:C)</f>
        <v>0</v>
      </c>
    </row>
    <row r="433" spans="1:19" ht="17.7">
      <c r="A433" s="49">
        <v>44440</v>
      </c>
      <c r="B433" s="110">
        <f>IF(COUNTIF($A$7:$A433, $A433)&gt;1, 0, IF($E433="","",G433+H433+K433+L433+O433-Q433))</f>
        <v>642956</v>
      </c>
      <c r="C433" s="110">
        <f>IF(COUNTIF($A$7:$A433, $A433)&gt;1, 0, IF($E433="", "", I433+J433+M433+N433+P433-R433))</f>
        <v>379068</v>
      </c>
      <c r="D433" s="110">
        <f>IF(COUNTIF($A$7:$A433, $A433)&gt;1, 0, S433)</f>
        <v>0</v>
      </c>
      <c r="E433" s="111">
        <v>44440</v>
      </c>
      <c r="F433" s="91" t="str">
        <f>IFERROR(VLOOKUP($E433, V医療従事者等!$A:$J, $F$4, FALSE), TEXT(E433, "aaa"))</f>
        <v>水</v>
      </c>
      <c r="G433" s="91">
        <f>IFERROR(VLOOKUP($E433, V医療従事者等!$A:$J, $G$4, FALSE), 0)</f>
        <v>0</v>
      </c>
      <c r="H433" s="91">
        <f>IFERROR(VLOOKUP($E433, V医療従事者等!$A:$J, $H$4, FALSE), 0)</f>
        <v>0</v>
      </c>
      <c r="I433" s="91">
        <f>IFERROR(VLOOKUP($E433, V医療従事者等!$A:$J, $I$4, FALSE), 0)</f>
        <v>0</v>
      </c>
      <c r="J433" s="91">
        <f>IFERROR(VLOOKUP($E433, V医療従事者等!$A:$J, $J$4, FALSE), 0)</f>
        <v>0</v>
      </c>
      <c r="K433" s="92">
        <f>IFERROR(VLOOKUP($E433, V一般接種!$A:$G, K$4, FALSE), 0)</f>
        <v>496660</v>
      </c>
      <c r="L433" s="92">
        <f>IFERROR(VLOOKUP($E433, V一般接種!$A:$G, L$4, FALSE), 0)</f>
        <v>146296</v>
      </c>
      <c r="M433" s="92">
        <f>IFERROR(VLOOKUP($E433, V一般接種!$A:$G, M$4, FALSE), 0)</f>
        <v>1839</v>
      </c>
      <c r="N433" s="93">
        <f>IFERROR(VLOOKUP($E433, V一般接種!$A:$G, N$4, FALSE), 0)</f>
        <v>377229</v>
      </c>
      <c r="O433" s="92">
        <f>SUMIF(V職域接種!$C:$C, 'Conv-vaccine'!$E433, V職域接種!F:F)</f>
        <v>0</v>
      </c>
      <c r="P433" s="92">
        <f>SUMIF(V職域接種!$C:$C, 'Conv-vaccine'!$E433, V職域接種!G:G)</f>
        <v>0</v>
      </c>
      <c r="Q433" s="92">
        <f>_xlfn.MAXIFS(V重複!F:F, V重複!$C:$C, 'Conv-vaccine'!$E433)</f>
        <v>0</v>
      </c>
      <c r="R433" s="92">
        <f>_xlfn.MAXIFS(V重複!G:G, V重複!$C:$C, 'Conv-vaccine'!$E433)</f>
        <v>0</v>
      </c>
      <c r="S433" s="107">
        <f>SUMIF('V3回目-接種日別'!$A:$A, 'Conv-vaccine'!$E433, 'V3回目-接種日別'!C:C)</f>
        <v>0</v>
      </c>
    </row>
    <row r="434" spans="1:19" ht="17.7">
      <c r="A434" s="49">
        <v>44440</v>
      </c>
      <c r="B434" s="110">
        <f>IF(COUNTIF($A$7:$A434, $A434)&gt;1, 0, IF($E434="","",G434+H434+K434+L434+O434-Q434))</f>
        <v>0</v>
      </c>
      <c r="C434" s="110">
        <f>IF(COUNTIF($A$7:$A434, $A434)&gt;1, 0, IF($E434="", "", I434+J434+M434+N434+P434-R434))</f>
        <v>0</v>
      </c>
      <c r="D434" s="110">
        <f>IF(COUNTIF($A$7:$A434, $A434)&gt;1, 0, S434)</f>
        <v>0</v>
      </c>
      <c r="E434" s="111">
        <v>44440</v>
      </c>
      <c r="F434" s="91" t="str">
        <f>IFERROR(VLOOKUP($E434, V医療従事者等!$A:$J, $F$4, FALSE), TEXT(E434, "aaa"))</f>
        <v>水</v>
      </c>
      <c r="G434" s="91">
        <f>IFERROR(VLOOKUP($E434, V医療従事者等!$A:$J, $G$4, FALSE), 0)</f>
        <v>0</v>
      </c>
      <c r="H434" s="91">
        <f>IFERROR(VLOOKUP($E434, V医療従事者等!$A:$J, $H$4, FALSE), 0)</f>
        <v>0</v>
      </c>
      <c r="I434" s="91">
        <f>IFERROR(VLOOKUP($E434, V医療従事者等!$A:$J, $I$4, FALSE), 0)</f>
        <v>0</v>
      </c>
      <c r="J434" s="91">
        <f>IFERROR(VLOOKUP($E434, V医療従事者等!$A:$J, $J$4, FALSE), 0)</f>
        <v>0</v>
      </c>
      <c r="K434" s="92">
        <f>IFERROR(VLOOKUP($E434, V一般接種!$A:$G, K$4, FALSE), 0)</f>
        <v>496660</v>
      </c>
      <c r="L434" s="92">
        <f>IFERROR(VLOOKUP($E434, V一般接種!$A:$G, L$4, FALSE), 0)</f>
        <v>146296</v>
      </c>
      <c r="M434" s="92">
        <f>IFERROR(VLOOKUP($E434, V一般接種!$A:$G, M$4, FALSE), 0)</f>
        <v>1839</v>
      </c>
      <c r="N434" s="93">
        <f>IFERROR(VLOOKUP($E434, V一般接種!$A:$G, N$4, FALSE), 0)</f>
        <v>377229</v>
      </c>
      <c r="O434" s="92">
        <f>SUMIF(V職域接種!$C:$C, 'Conv-vaccine'!$E434, V職域接種!F:F)</f>
        <v>0</v>
      </c>
      <c r="P434" s="92">
        <f>SUMIF(V職域接種!$C:$C, 'Conv-vaccine'!$E434, V職域接種!G:G)</f>
        <v>0</v>
      </c>
      <c r="Q434" s="92">
        <f>_xlfn.MAXIFS(V重複!F:F, V重複!$C:$C, 'Conv-vaccine'!$E434)</f>
        <v>0</v>
      </c>
      <c r="R434" s="92">
        <f>_xlfn.MAXIFS(V重複!G:G, V重複!$C:$C, 'Conv-vaccine'!$E434)</f>
        <v>0</v>
      </c>
      <c r="S434" s="107">
        <f>SUMIF('V3回目-接種日別'!$A:$A, 'Conv-vaccine'!$E434, 'V3回目-接種日別'!C:C)</f>
        <v>0</v>
      </c>
    </row>
    <row r="435" spans="1:19" ht="17.7">
      <c r="A435" s="49">
        <v>44440</v>
      </c>
      <c r="B435" s="110">
        <f>IF(COUNTIF($A$7:$A435, $A435)&gt;1, 0, IF($E435="","",G435+H435+K435+L435+O435-Q435))</f>
        <v>0</v>
      </c>
      <c r="C435" s="110">
        <f>IF(COUNTIF($A$7:$A435, $A435)&gt;1, 0, IF($E435="", "", I435+J435+M435+N435+P435-R435))</f>
        <v>0</v>
      </c>
      <c r="D435" s="110">
        <f>IF(COUNTIF($A$7:$A435, $A435)&gt;1, 0, S435)</f>
        <v>0</v>
      </c>
      <c r="E435" s="111">
        <v>44440</v>
      </c>
      <c r="F435" s="91" t="str">
        <f>IFERROR(VLOOKUP($E435, V医療従事者等!$A:$J, $F$4, FALSE), TEXT(E435, "aaa"))</f>
        <v>水</v>
      </c>
      <c r="G435" s="91">
        <f>IFERROR(VLOOKUP($E435, V医療従事者等!$A:$J, $G$4, FALSE), 0)</f>
        <v>0</v>
      </c>
      <c r="H435" s="91">
        <f>IFERROR(VLOOKUP($E435, V医療従事者等!$A:$J, $H$4, FALSE), 0)</f>
        <v>0</v>
      </c>
      <c r="I435" s="91">
        <f>IFERROR(VLOOKUP($E435, V医療従事者等!$A:$J, $I$4, FALSE), 0)</f>
        <v>0</v>
      </c>
      <c r="J435" s="91">
        <f>IFERROR(VLOOKUP($E435, V医療従事者等!$A:$J, $J$4, FALSE), 0)</f>
        <v>0</v>
      </c>
      <c r="K435" s="92">
        <f>IFERROR(VLOOKUP($E435, V一般接種!$A:$G, K$4, FALSE), 0)</f>
        <v>496660</v>
      </c>
      <c r="L435" s="92">
        <f>IFERROR(VLOOKUP($E435, V一般接種!$A:$G, L$4, FALSE), 0)</f>
        <v>146296</v>
      </c>
      <c r="M435" s="92">
        <f>IFERROR(VLOOKUP($E435, V一般接種!$A:$G, M$4, FALSE), 0)</f>
        <v>1839</v>
      </c>
      <c r="N435" s="93">
        <f>IFERROR(VLOOKUP($E435, V一般接種!$A:$G, N$4, FALSE), 0)</f>
        <v>377229</v>
      </c>
      <c r="O435" s="92">
        <f>SUMIF(V職域接種!$C:$C, 'Conv-vaccine'!$E435, V職域接種!F:F)</f>
        <v>0</v>
      </c>
      <c r="P435" s="92">
        <f>SUMIF(V職域接種!$C:$C, 'Conv-vaccine'!$E435, V職域接種!G:G)</f>
        <v>0</v>
      </c>
      <c r="Q435" s="92">
        <f>_xlfn.MAXIFS(V重複!F:F, V重複!$C:$C, 'Conv-vaccine'!$E435)</f>
        <v>0</v>
      </c>
      <c r="R435" s="92">
        <f>_xlfn.MAXIFS(V重複!G:G, V重複!$C:$C, 'Conv-vaccine'!$E435)</f>
        <v>0</v>
      </c>
      <c r="S435" s="107">
        <f>SUMIF('V3回目-接種日別'!$A:$A, 'Conv-vaccine'!$E435, 'V3回目-接種日別'!C:C)</f>
        <v>0</v>
      </c>
    </row>
    <row r="436" spans="1:19" ht="17.7">
      <c r="A436" s="49">
        <v>44441</v>
      </c>
      <c r="B436" s="110">
        <f>IF(COUNTIF($A$7:$A436, $A436)&gt;1, 0, IF($E436="","",G436+H436+K436+L436+O436-Q436))</f>
        <v>419802</v>
      </c>
      <c r="C436" s="110">
        <f>IF(COUNTIF($A$7:$A436, $A436)&gt;1, 0, IF($E436="", "", I436+J436+M436+N436+P436-R436))</f>
        <v>379828</v>
      </c>
      <c r="D436" s="110">
        <f>IF(COUNTIF($A$7:$A436, $A436)&gt;1, 0, S436)</f>
        <v>0</v>
      </c>
      <c r="E436" s="111">
        <v>44441</v>
      </c>
      <c r="F436" s="91" t="str">
        <f>IFERROR(VLOOKUP($E436, V医療従事者等!$A:$J, $F$4, FALSE), TEXT(E436, "aaa"))</f>
        <v>木</v>
      </c>
      <c r="G436" s="91">
        <f>IFERROR(VLOOKUP($E436, V医療従事者等!$A:$J, $G$4, FALSE), 0)</f>
        <v>0</v>
      </c>
      <c r="H436" s="91">
        <f>IFERROR(VLOOKUP($E436, V医療従事者等!$A:$J, $H$4, FALSE), 0)</f>
        <v>0</v>
      </c>
      <c r="I436" s="91">
        <f>IFERROR(VLOOKUP($E436, V医療従事者等!$A:$J, $I$4, FALSE), 0)</f>
        <v>0</v>
      </c>
      <c r="J436" s="91">
        <f>IFERROR(VLOOKUP($E436, V医療従事者等!$A:$J, $J$4, FALSE), 0)</f>
        <v>0</v>
      </c>
      <c r="K436" s="92">
        <f>IFERROR(VLOOKUP($E436, V一般接種!$A:$G, K$4, FALSE), 0)</f>
        <v>262804</v>
      </c>
      <c r="L436" s="92">
        <f>IFERROR(VLOOKUP($E436, V一般接種!$A:$G, L$4, FALSE), 0)</f>
        <v>156998</v>
      </c>
      <c r="M436" s="92">
        <f>IFERROR(VLOOKUP($E436, V一般接種!$A:$G, M$4, FALSE), 0)</f>
        <v>1994</v>
      </c>
      <c r="N436" s="93">
        <f>IFERROR(VLOOKUP($E436, V一般接種!$A:$G, N$4, FALSE), 0)</f>
        <v>377834</v>
      </c>
      <c r="O436" s="92">
        <f>SUMIF(V職域接種!$C:$C, 'Conv-vaccine'!$E436, V職域接種!F:F)</f>
        <v>0</v>
      </c>
      <c r="P436" s="92">
        <f>SUMIF(V職域接種!$C:$C, 'Conv-vaccine'!$E436, V職域接種!G:G)</f>
        <v>0</v>
      </c>
      <c r="Q436" s="92">
        <f>_xlfn.MAXIFS(V重複!F:F, V重複!$C:$C, 'Conv-vaccine'!$E436)</f>
        <v>0</v>
      </c>
      <c r="R436" s="92">
        <f>_xlfn.MAXIFS(V重複!G:G, V重複!$C:$C, 'Conv-vaccine'!$E436)</f>
        <v>0</v>
      </c>
      <c r="S436" s="107">
        <f>SUMIF('V3回目-接種日別'!$A:$A, 'Conv-vaccine'!$E436, 'V3回目-接種日別'!C:C)</f>
        <v>0</v>
      </c>
    </row>
    <row r="437" spans="1:19" ht="17.7">
      <c r="A437" s="49">
        <v>44441</v>
      </c>
      <c r="B437" s="110">
        <f>IF(COUNTIF($A$7:$A437, $A437)&gt;1, 0, IF($E437="","",G437+H437+K437+L437+O437-Q437))</f>
        <v>0</v>
      </c>
      <c r="C437" s="110">
        <f>IF(COUNTIF($A$7:$A437, $A437)&gt;1, 0, IF($E437="", "", I437+J437+M437+N437+P437-R437))</f>
        <v>0</v>
      </c>
      <c r="D437" s="110">
        <f>IF(COUNTIF($A$7:$A437, $A437)&gt;1, 0, S437)</f>
        <v>0</v>
      </c>
      <c r="E437" s="111">
        <v>44441</v>
      </c>
      <c r="F437" s="91" t="str">
        <f>IFERROR(VLOOKUP($E437, V医療従事者等!$A:$J, $F$4, FALSE), TEXT(E437, "aaa"))</f>
        <v>木</v>
      </c>
      <c r="G437" s="91">
        <f>IFERROR(VLOOKUP($E437, V医療従事者等!$A:$J, $G$4, FALSE), 0)</f>
        <v>0</v>
      </c>
      <c r="H437" s="91">
        <f>IFERROR(VLOOKUP($E437, V医療従事者等!$A:$J, $H$4, FALSE), 0)</f>
        <v>0</v>
      </c>
      <c r="I437" s="91">
        <f>IFERROR(VLOOKUP($E437, V医療従事者等!$A:$J, $I$4, FALSE), 0)</f>
        <v>0</v>
      </c>
      <c r="J437" s="91">
        <f>IFERROR(VLOOKUP($E437, V医療従事者等!$A:$J, $J$4, FALSE), 0)</f>
        <v>0</v>
      </c>
      <c r="K437" s="92">
        <f>IFERROR(VLOOKUP($E437, V一般接種!$A:$G, K$4, FALSE), 0)</f>
        <v>262804</v>
      </c>
      <c r="L437" s="92">
        <f>IFERROR(VLOOKUP($E437, V一般接種!$A:$G, L$4, FALSE), 0)</f>
        <v>156998</v>
      </c>
      <c r="M437" s="92">
        <f>IFERROR(VLOOKUP($E437, V一般接種!$A:$G, M$4, FALSE), 0)</f>
        <v>1994</v>
      </c>
      <c r="N437" s="93">
        <f>IFERROR(VLOOKUP($E437, V一般接種!$A:$G, N$4, FALSE), 0)</f>
        <v>377834</v>
      </c>
      <c r="O437" s="92">
        <f>SUMIF(V職域接種!$C:$C, 'Conv-vaccine'!$E437, V職域接種!F:F)</f>
        <v>0</v>
      </c>
      <c r="P437" s="92">
        <f>SUMIF(V職域接種!$C:$C, 'Conv-vaccine'!$E437, V職域接種!G:G)</f>
        <v>0</v>
      </c>
      <c r="Q437" s="92">
        <f>_xlfn.MAXIFS(V重複!F:F, V重複!$C:$C, 'Conv-vaccine'!$E437)</f>
        <v>0</v>
      </c>
      <c r="R437" s="92">
        <f>_xlfn.MAXIFS(V重複!G:G, V重複!$C:$C, 'Conv-vaccine'!$E437)</f>
        <v>0</v>
      </c>
      <c r="S437" s="107">
        <f>SUMIF('V3回目-接種日別'!$A:$A, 'Conv-vaccine'!$E437, 'V3回目-接種日別'!C:C)</f>
        <v>0</v>
      </c>
    </row>
    <row r="438" spans="1:19" ht="17.7">
      <c r="A438" s="49">
        <v>44441</v>
      </c>
      <c r="B438" s="110">
        <f>IF(COUNTIF($A$7:$A438, $A438)&gt;1, 0, IF($E438="","",G438+H438+K438+L438+O438-Q438))</f>
        <v>0</v>
      </c>
      <c r="C438" s="110">
        <f>IF(COUNTIF($A$7:$A438, $A438)&gt;1, 0, IF($E438="", "", I438+J438+M438+N438+P438-R438))</f>
        <v>0</v>
      </c>
      <c r="D438" s="110">
        <f>IF(COUNTIF($A$7:$A438, $A438)&gt;1, 0, S438)</f>
        <v>0</v>
      </c>
      <c r="E438" s="111">
        <v>44441</v>
      </c>
      <c r="F438" s="91" t="str">
        <f>IFERROR(VLOOKUP($E438, V医療従事者等!$A:$J, $F$4, FALSE), TEXT(E438, "aaa"))</f>
        <v>木</v>
      </c>
      <c r="G438" s="91">
        <f>IFERROR(VLOOKUP($E438, V医療従事者等!$A:$J, $G$4, FALSE), 0)</f>
        <v>0</v>
      </c>
      <c r="H438" s="91">
        <f>IFERROR(VLOOKUP($E438, V医療従事者等!$A:$J, $H$4, FALSE), 0)</f>
        <v>0</v>
      </c>
      <c r="I438" s="91">
        <f>IFERROR(VLOOKUP($E438, V医療従事者等!$A:$J, $I$4, FALSE), 0)</f>
        <v>0</v>
      </c>
      <c r="J438" s="91">
        <f>IFERROR(VLOOKUP($E438, V医療従事者等!$A:$J, $J$4, FALSE), 0)</f>
        <v>0</v>
      </c>
      <c r="K438" s="92">
        <f>IFERROR(VLOOKUP($E438, V一般接種!$A:$G, K$4, FALSE), 0)</f>
        <v>262804</v>
      </c>
      <c r="L438" s="92">
        <f>IFERROR(VLOOKUP($E438, V一般接種!$A:$G, L$4, FALSE), 0)</f>
        <v>156998</v>
      </c>
      <c r="M438" s="92">
        <f>IFERROR(VLOOKUP($E438, V一般接種!$A:$G, M$4, FALSE), 0)</f>
        <v>1994</v>
      </c>
      <c r="N438" s="93">
        <f>IFERROR(VLOOKUP($E438, V一般接種!$A:$G, N$4, FALSE), 0)</f>
        <v>377834</v>
      </c>
      <c r="O438" s="92">
        <f>SUMIF(V職域接種!$C:$C, 'Conv-vaccine'!$E438, V職域接種!F:F)</f>
        <v>0</v>
      </c>
      <c r="P438" s="92">
        <f>SUMIF(V職域接種!$C:$C, 'Conv-vaccine'!$E438, V職域接種!G:G)</f>
        <v>0</v>
      </c>
      <c r="Q438" s="92">
        <f>_xlfn.MAXIFS(V重複!F:F, V重複!$C:$C, 'Conv-vaccine'!$E438)</f>
        <v>0</v>
      </c>
      <c r="R438" s="92">
        <f>_xlfn.MAXIFS(V重複!G:G, V重複!$C:$C, 'Conv-vaccine'!$E438)</f>
        <v>0</v>
      </c>
      <c r="S438" s="107">
        <f>SUMIF('V3回目-接種日別'!$A:$A, 'Conv-vaccine'!$E438, 'V3回目-接種日別'!C:C)</f>
        <v>0</v>
      </c>
    </row>
    <row r="439" spans="1:19" ht="17.7">
      <c r="A439" s="49">
        <v>44442</v>
      </c>
      <c r="B439" s="110">
        <f>IF(COUNTIF($A$7:$A439, $A439)&gt;1, 0, IF($E439="","",G439+H439+K439+L439+O439-Q439))</f>
        <v>737678</v>
      </c>
      <c r="C439" s="110">
        <f>IF(COUNTIF($A$7:$A439, $A439)&gt;1, 0, IF($E439="", "", I439+J439+M439+N439+P439-R439))</f>
        <v>290722</v>
      </c>
      <c r="D439" s="110">
        <f>IF(COUNTIF($A$7:$A439, $A439)&gt;1, 0, S439)</f>
        <v>0</v>
      </c>
      <c r="E439" s="111">
        <v>44442</v>
      </c>
      <c r="F439" s="91" t="str">
        <f>IFERROR(VLOOKUP($E439, V医療従事者等!$A:$J, $F$4, FALSE), TEXT(E439, "aaa"))</f>
        <v>金</v>
      </c>
      <c r="G439" s="91">
        <f>IFERROR(VLOOKUP($E439, V医療従事者等!$A:$J, $G$4, FALSE), 0)</f>
        <v>0</v>
      </c>
      <c r="H439" s="91">
        <f>IFERROR(VLOOKUP($E439, V医療従事者等!$A:$J, $H$4, FALSE), 0)</f>
        <v>0</v>
      </c>
      <c r="I439" s="91">
        <f>IFERROR(VLOOKUP($E439, V医療従事者等!$A:$J, $I$4, FALSE), 0)</f>
        <v>0</v>
      </c>
      <c r="J439" s="91">
        <f>IFERROR(VLOOKUP($E439, V医療従事者等!$A:$J, $J$4, FALSE), 0)</f>
        <v>0</v>
      </c>
      <c r="K439" s="92">
        <f>IFERROR(VLOOKUP($E439, V一般接種!$A:$G, K$4, FALSE), 0)</f>
        <v>574994</v>
      </c>
      <c r="L439" s="92">
        <f>IFERROR(VLOOKUP($E439, V一般接種!$A:$G, L$4, FALSE), 0)</f>
        <v>162684</v>
      </c>
      <c r="M439" s="92">
        <f>IFERROR(VLOOKUP($E439, V一般接種!$A:$G, M$4, FALSE), 0)</f>
        <v>2070</v>
      </c>
      <c r="N439" s="93">
        <f>IFERROR(VLOOKUP($E439, V一般接種!$A:$G, N$4, FALSE), 0)</f>
        <v>288652</v>
      </c>
      <c r="O439" s="92">
        <f>SUMIF(V職域接種!$C:$C, 'Conv-vaccine'!$E439, V職域接種!F:F)</f>
        <v>0</v>
      </c>
      <c r="P439" s="92">
        <f>SUMIF(V職域接種!$C:$C, 'Conv-vaccine'!$E439, V職域接種!G:G)</f>
        <v>0</v>
      </c>
      <c r="Q439" s="92">
        <f>_xlfn.MAXIFS(V重複!F:F, V重複!$C:$C, 'Conv-vaccine'!$E439)</f>
        <v>0</v>
      </c>
      <c r="R439" s="92">
        <f>_xlfn.MAXIFS(V重複!G:G, V重複!$C:$C, 'Conv-vaccine'!$E439)</f>
        <v>0</v>
      </c>
      <c r="S439" s="107">
        <f>SUMIF('V3回目-接種日別'!$A:$A, 'Conv-vaccine'!$E439, 'V3回目-接種日別'!C:C)</f>
        <v>0</v>
      </c>
    </row>
    <row r="440" spans="1:19" ht="17.7">
      <c r="A440" s="49">
        <v>44442</v>
      </c>
      <c r="B440" s="110">
        <f>IF(COUNTIF($A$7:$A440, $A440)&gt;1, 0, IF($E440="","",G440+H440+K440+L440+O440-Q440))</f>
        <v>0</v>
      </c>
      <c r="C440" s="110">
        <f>IF(COUNTIF($A$7:$A440, $A440)&gt;1, 0, IF($E440="", "", I440+J440+M440+N440+P440-R440))</f>
        <v>0</v>
      </c>
      <c r="D440" s="110">
        <f>IF(COUNTIF($A$7:$A440, $A440)&gt;1, 0, S440)</f>
        <v>0</v>
      </c>
      <c r="E440" s="111">
        <v>44442</v>
      </c>
      <c r="F440" s="91" t="str">
        <f>IFERROR(VLOOKUP($E440, V医療従事者等!$A:$J, $F$4, FALSE), TEXT(E440, "aaa"))</f>
        <v>金</v>
      </c>
      <c r="G440" s="91">
        <f>IFERROR(VLOOKUP($E440, V医療従事者等!$A:$J, $G$4, FALSE), 0)</f>
        <v>0</v>
      </c>
      <c r="H440" s="91">
        <f>IFERROR(VLOOKUP($E440, V医療従事者等!$A:$J, $H$4, FALSE), 0)</f>
        <v>0</v>
      </c>
      <c r="I440" s="91">
        <f>IFERROR(VLOOKUP($E440, V医療従事者等!$A:$J, $I$4, FALSE), 0)</f>
        <v>0</v>
      </c>
      <c r="J440" s="91">
        <f>IFERROR(VLOOKUP($E440, V医療従事者等!$A:$J, $J$4, FALSE), 0)</f>
        <v>0</v>
      </c>
      <c r="K440" s="92">
        <f>IFERROR(VLOOKUP($E440, V一般接種!$A:$G, K$4, FALSE), 0)</f>
        <v>574994</v>
      </c>
      <c r="L440" s="92">
        <f>IFERROR(VLOOKUP($E440, V一般接種!$A:$G, L$4, FALSE), 0)</f>
        <v>162684</v>
      </c>
      <c r="M440" s="92">
        <f>IFERROR(VLOOKUP($E440, V一般接種!$A:$G, M$4, FALSE), 0)</f>
        <v>2070</v>
      </c>
      <c r="N440" s="93">
        <f>IFERROR(VLOOKUP($E440, V一般接種!$A:$G, N$4, FALSE), 0)</f>
        <v>288652</v>
      </c>
      <c r="O440" s="92">
        <f>SUMIF(V職域接種!$C:$C, 'Conv-vaccine'!$E440, V職域接種!F:F)</f>
        <v>0</v>
      </c>
      <c r="P440" s="92">
        <f>SUMIF(V職域接種!$C:$C, 'Conv-vaccine'!$E440, V職域接種!G:G)</f>
        <v>0</v>
      </c>
      <c r="Q440" s="92">
        <f>_xlfn.MAXIFS(V重複!F:F, V重複!$C:$C, 'Conv-vaccine'!$E440)</f>
        <v>0</v>
      </c>
      <c r="R440" s="92">
        <f>_xlfn.MAXIFS(V重複!G:G, V重複!$C:$C, 'Conv-vaccine'!$E440)</f>
        <v>0</v>
      </c>
      <c r="S440" s="107">
        <f>SUMIF('V3回目-接種日別'!$A:$A, 'Conv-vaccine'!$E440, 'V3回目-接種日別'!C:C)</f>
        <v>0</v>
      </c>
    </row>
    <row r="441" spans="1:19" ht="17.7">
      <c r="A441" s="49">
        <v>44442</v>
      </c>
      <c r="B441" s="110">
        <f>IF(COUNTIF($A$7:$A441, $A441)&gt;1, 0, IF($E441="","",G441+H441+K441+L441+O441-Q441))</f>
        <v>0</v>
      </c>
      <c r="C441" s="110">
        <f>IF(COUNTIF($A$7:$A441, $A441)&gt;1, 0, IF($E441="", "", I441+J441+M441+N441+P441-R441))</f>
        <v>0</v>
      </c>
      <c r="D441" s="110">
        <f>IF(COUNTIF($A$7:$A441, $A441)&gt;1, 0, S441)</f>
        <v>0</v>
      </c>
      <c r="E441" s="111">
        <v>44442</v>
      </c>
      <c r="F441" s="91" t="str">
        <f>IFERROR(VLOOKUP($E441, V医療従事者等!$A:$J, $F$4, FALSE), TEXT(E441, "aaa"))</f>
        <v>金</v>
      </c>
      <c r="G441" s="91">
        <f>IFERROR(VLOOKUP($E441, V医療従事者等!$A:$J, $G$4, FALSE), 0)</f>
        <v>0</v>
      </c>
      <c r="H441" s="91">
        <f>IFERROR(VLOOKUP($E441, V医療従事者等!$A:$J, $H$4, FALSE), 0)</f>
        <v>0</v>
      </c>
      <c r="I441" s="91">
        <f>IFERROR(VLOOKUP($E441, V医療従事者等!$A:$J, $I$4, FALSE), 0)</f>
        <v>0</v>
      </c>
      <c r="J441" s="91">
        <f>IFERROR(VLOOKUP($E441, V医療従事者等!$A:$J, $J$4, FALSE), 0)</f>
        <v>0</v>
      </c>
      <c r="K441" s="92">
        <f>IFERROR(VLOOKUP($E441, V一般接種!$A:$G, K$4, FALSE), 0)</f>
        <v>574994</v>
      </c>
      <c r="L441" s="92">
        <f>IFERROR(VLOOKUP($E441, V一般接種!$A:$G, L$4, FALSE), 0)</f>
        <v>162684</v>
      </c>
      <c r="M441" s="92">
        <f>IFERROR(VLOOKUP($E441, V一般接種!$A:$G, M$4, FALSE), 0)</f>
        <v>2070</v>
      </c>
      <c r="N441" s="93">
        <f>IFERROR(VLOOKUP($E441, V一般接種!$A:$G, N$4, FALSE), 0)</f>
        <v>288652</v>
      </c>
      <c r="O441" s="92">
        <f>SUMIF(V職域接種!$C:$C, 'Conv-vaccine'!$E441, V職域接種!F:F)</f>
        <v>0</v>
      </c>
      <c r="P441" s="92">
        <f>SUMIF(V職域接種!$C:$C, 'Conv-vaccine'!$E441, V職域接種!G:G)</f>
        <v>0</v>
      </c>
      <c r="Q441" s="92">
        <f>_xlfn.MAXIFS(V重複!F:F, V重複!$C:$C, 'Conv-vaccine'!$E441)</f>
        <v>0</v>
      </c>
      <c r="R441" s="92">
        <f>_xlfn.MAXIFS(V重複!G:G, V重複!$C:$C, 'Conv-vaccine'!$E441)</f>
        <v>0</v>
      </c>
      <c r="S441" s="107">
        <f>SUMIF('V3回目-接種日別'!$A:$A, 'Conv-vaccine'!$E441, 'V3回目-接種日別'!C:C)</f>
        <v>0</v>
      </c>
    </row>
    <row r="442" spans="1:19" ht="17.7">
      <c r="A442" s="49">
        <v>44443</v>
      </c>
      <c r="B442" s="110">
        <f>IF(COUNTIF($A$7:$A442, $A442)&gt;1, 0, IF($E442="","",G442+H442+K442+L442+O442-Q442))</f>
        <v>953635</v>
      </c>
      <c r="C442" s="110">
        <f>IF(COUNTIF($A$7:$A442, $A442)&gt;1, 0, IF($E442="", "", I442+J442+M442+N442+P442-R442))</f>
        <v>331496</v>
      </c>
      <c r="D442" s="110">
        <f>IF(COUNTIF($A$7:$A442, $A442)&gt;1, 0, S442)</f>
        <v>0</v>
      </c>
      <c r="E442" s="111">
        <v>44443</v>
      </c>
      <c r="F442" s="91" t="str">
        <f>IFERROR(VLOOKUP($E442, V医療従事者等!$A:$J, $F$4, FALSE), TEXT(E442, "aaa"))</f>
        <v>土</v>
      </c>
      <c r="G442" s="91">
        <f>IFERROR(VLOOKUP($E442, V医療従事者等!$A:$J, $G$4, FALSE), 0)</f>
        <v>0</v>
      </c>
      <c r="H442" s="91">
        <f>IFERROR(VLOOKUP($E442, V医療従事者等!$A:$J, $H$4, FALSE), 0)</f>
        <v>0</v>
      </c>
      <c r="I442" s="91">
        <f>IFERROR(VLOOKUP($E442, V医療従事者等!$A:$J, $I$4, FALSE), 0)</f>
        <v>0</v>
      </c>
      <c r="J442" s="91">
        <f>IFERROR(VLOOKUP($E442, V医療従事者等!$A:$J, $J$4, FALSE), 0)</f>
        <v>0</v>
      </c>
      <c r="K442" s="92">
        <f>IFERROR(VLOOKUP($E442, V一般接種!$A:$G, K$4, FALSE), 0)</f>
        <v>766359</v>
      </c>
      <c r="L442" s="92">
        <f>IFERROR(VLOOKUP($E442, V一般接種!$A:$G, L$4, FALSE), 0)</f>
        <v>187276</v>
      </c>
      <c r="M442" s="92">
        <f>IFERROR(VLOOKUP($E442, V一般接種!$A:$G, M$4, FALSE), 0)</f>
        <v>1942</v>
      </c>
      <c r="N442" s="93">
        <f>IFERROR(VLOOKUP($E442, V一般接種!$A:$G, N$4, FALSE), 0)</f>
        <v>329554</v>
      </c>
      <c r="O442" s="92">
        <f>SUMIF(V職域接種!$C:$C, 'Conv-vaccine'!$E442, V職域接種!F:F)</f>
        <v>0</v>
      </c>
      <c r="P442" s="92">
        <f>SUMIF(V職域接種!$C:$C, 'Conv-vaccine'!$E442, V職域接種!G:G)</f>
        <v>0</v>
      </c>
      <c r="Q442" s="92">
        <f>_xlfn.MAXIFS(V重複!F:F, V重複!$C:$C, 'Conv-vaccine'!$E442)</f>
        <v>0</v>
      </c>
      <c r="R442" s="92">
        <f>_xlfn.MAXIFS(V重複!G:G, V重複!$C:$C, 'Conv-vaccine'!$E442)</f>
        <v>0</v>
      </c>
      <c r="S442" s="107">
        <f>SUMIF('V3回目-接種日別'!$A:$A, 'Conv-vaccine'!$E442, 'V3回目-接種日別'!C:C)</f>
        <v>0</v>
      </c>
    </row>
    <row r="443" spans="1:19" ht="17.7">
      <c r="A443" s="49">
        <v>44443</v>
      </c>
      <c r="B443" s="110">
        <f>IF(COUNTIF($A$7:$A443, $A443)&gt;1, 0, IF($E443="","",G443+H443+K443+L443+O443-Q443))</f>
        <v>0</v>
      </c>
      <c r="C443" s="110">
        <f>IF(COUNTIF($A$7:$A443, $A443)&gt;1, 0, IF($E443="", "", I443+J443+M443+N443+P443-R443))</f>
        <v>0</v>
      </c>
      <c r="D443" s="110">
        <f>IF(COUNTIF($A$7:$A443, $A443)&gt;1, 0, S443)</f>
        <v>0</v>
      </c>
      <c r="E443" s="111">
        <v>44443</v>
      </c>
      <c r="F443" s="91" t="str">
        <f>IFERROR(VLOOKUP($E443, V医療従事者等!$A:$J, $F$4, FALSE), TEXT(E443, "aaa"))</f>
        <v>土</v>
      </c>
      <c r="G443" s="91">
        <f>IFERROR(VLOOKUP($E443, V医療従事者等!$A:$J, $G$4, FALSE), 0)</f>
        <v>0</v>
      </c>
      <c r="H443" s="91">
        <f>IFERROR(VLOOKUP($E443, V医療従事者等!$A:$J, $H$4, FALSE), 0)</f>
        <v>0</v>
      </c>
      <c r="I443" s="91">
        <f>IFERROR(VLOOKUP($E443, V医療従事者等!$A:$J, $I$4, FALSE), 0)</f>
        <v>0</v>
      </c>
      <c r="J443" s="91">
        <f>IFERROR(VLOOKUP($E443, V医療従事者等!$A:$J, $J$4, FALSE), 0)</f>
        <v>0</v>
      </c>
      <c r="K443" s="92">
        <f>IFERROR(VLOOKUP($E443, V一般接種!$A:$G, K$4, FALSE), 0)</f>
        <v>766359</v>
      </c>
      <c r="L443" s="92">
        <f>IFERROR(VLOOKUP($E443, V一般接種!$A:$G, L$4, FALSE), 0)</f>
        <v>187276</v>
      </c>
      <c r="M443" s="92">
        <f>IFERROR(VLOOKUP($E443, V一般接種!$A:$G, M$4, FALSE), 0)</f>
        <v>1942</v>
      </c>
      <c r="N443" s="93">
        <f>IFERROR(VLOOKUP($E443, V一般接種!$A:$G, N$4, FALSE), 0)</f>
        <v>329554</v>
      </c>
      <c r="O443" s="92">
        <f>SUMIF(V職域接種!$C:$C, 'Conv-vaccine'!$E443, V職域接種!F:F)</f>
        <v>0</v>
      </c>
      <c r="P443" s="92">
        <f>SUMIF(V職域接種!$C:$C, 'Conv-vaccine'!$E443, V職域接種!G:G)</f>
        <v>0</v>
      </c>
      <c r="Q443" s="92">
        <f>_xlfn.MAXIFS(V重複!F:F, V重複!$C:$C, 'Conv-vaccine'!$E443)</f>
        <v>0</v>
      </c>
      <c r="R443" s="92">
        <f>_xlfn.MAXIFS(V重複!G:G, V重複!$C:$C, 'Conv-vaccine'!$E443)</f>
        <v>0</v>
      </c>
      <c r="S443" s="107">
        <f>SUMIF('V3回目-接種日別'!$A:$A, 'Conv-vaccine'!$E443, 'V3回目-接種日別'!C:C)</f>
        <v>0</v>
      </c>
    </row>
    <row r="444" spans="1:19" ht="17.7">
      <c r="A444" s="49">
        <v>44443</v>
      </c>
      <c r="B444" s="110">
        <f>IF(COUNTIF($A$7:$A444, $A444)&gt;1, 0, IF($E444="","",G444+H444+K444+L444+O444-Q444))</f>
        <v>0</v>
      </c>
      <c r="C444" s="110">
        <f>IF(COUNTIF($A$7:$A444, $A444)&gt;1, 0, IF($E444="", "", I444+J444+M444+N444+P444-R444))</f>
        <v>0</v>
      </c>
      <c r="D444" s="110">
        <f>IF(COUNTIF($A$7:$A444, $A444)&gt;1, 0, S444)</f>
        <v>0</v>
      </c>
      <c r="E444" s="111">
        <v>44443</v>
      </c>
      <c r="F444" s="91" t="str">
        <f>IFERROR(VLOOKUP($E444, V医療従事者等!$A:$J, $F$4, FALSE), TEXT(E444, "aaa"))</f>
        <v>土</v>
      </c>
      <c r="G444" s="91">
        <f>IFERROR(VLOOKUP($E444, V医療従事者等!$A:$J, $G$4, FALSE), 0)</f>
        <v>0</v>
      </c>
      <c r="H444" s="91">
        <f>IFERROR(VLOOKUP($E444, V医療従事者等!$A:$J, $H$4, FALSE), 0)</f>
        <v>0</v>
      </c>
      <c r="I444" s="91">
        <f>IFERROR(VLOOKUP($E444, V医療従事者等!$A:$J, $I$4, FALSE), 0)</f>
        <v>0</v>
      </c>
      <c r="J444" s="91">
        <f>IFERROR(VLOOKUP($E444, V医療従事者等!$A:$J, $J$4, FALSE), 0)</f>
        <v>0</v>
      </c>
      <c r="K444" s="92">
        <f>IFERROR(VLOOKUP($E444, V一般接種!$A:$G, K$4, FALSE), 0)</f>
        <v>766359</v>
      </c>
      <c r="L444" s="92">
        <f>IFERROR(VLOOKUP($E444, V一般接種!$A:$G, L$4, FALSE), 0)</f>
        <v>187276</v>
      </c>
      <c r="M444" s="92">
        <f>IFERROR(VLOOKUP($E444, V一般接種!$A:$G, M$4, FALSE), 0)</f>
        <v>1942</v>
      </c>
      <c r="N444" s="93">
        <f>IFERROR(VLOOKUP($E444, V一般接種!$A:$G, N$4, FALSE), 0)</f>
        <v>329554</v>
      </c>
      <c r="O444" s="92">
        <f>SUMIF(V職域接種!$C:$C, 'Conv-vaccine'!$E444, V職域接種!F:F)</f>
        <v>0</v>
      </c>
      <c r="P444" s="92">
        <f>SUMIF(V職域接種!$C:$C, 'Conv-vaccine'!$E444, V職域接種!G:G)</f>
        <v>0</v>
      </c>
      <c r="Q444" s="92">
        <f>_xlfn.MAXIFS(V重複!F:F, V重複!$C:$C, 'Conv-vaccine'!$E444)</f>
        <v>0</v>
      </c>
      <c r="R444" s="92">
        <f>_xlfn.MAXIFS(V重複!G:G, V重複!$C:$C, 'Conv-vaccine'!$E444)</f>
        <v>0</v>
      </c>
      <c r="S444" s="107">
        <f>SUMIF('V3回目-接種日別'!$A:$A, 'Conv-vaccine'!$E444, 'V3回目-接種日別'!C:C)</f>
        <v>0</v>
      </c>
    </row>
    <row r="445" spans="1:19" ht="17.7">
      <c r="A445" s="49">
        <v>44444</v>
      </c>
      <c r="B445" s="110">
        <f>IF(COUNTIF($A$7:$A445, $A445)&gt;1, 0, IF($E445="","",G445+H445+K445+L445+O445-Q445))</f>
        <v>3174417</v>
      </c>
      <c r="C445" s="110">
        <f>IF(COUNTIF($A$7:$A445, $A445)&gt;1, 0, IF($E445="", "", I445+J445+M445+N445+P445-R445))</f>
        <v>2350108</v>
      </c>
      <c r="D445" s="110">
        <f>IF(COUNTIF($A$7:$A445, $A445)&gt;1, 0, S445)</f>
        <v>0</v>
      </c>
      <c r="E445" s="111">
        <v>44444</v>
      </c>
      <c r="F445" s="91" t="str">
        <f>IFERROR(VLOOKUP($E445, V医療従事者等!$A:$J, $F$4, FALSE), TEXT(E445, "aaa"))</f>
        <v>日</v>
      </c>
      <c r="G445" s="91">
        <f>IFERROR(VLOOKUP($E445, V医療従事者等!$A:$J, $G$4, FALSE), 0)</f>
        <v>0</v>
      </c>
      <c r="H445" s="91">
        <f>IFERROR(VLOOKUP($E445, V医療従事者等!$A:$J, $H$4, FALSE), 0)</f>
        <v>0</v>
      </c>
      <c r="I445" s="91">
        <f>IFERROR(VLOOKUP($E445, V医療従事者等!$A:$J, $I$4, FALSE), 0)</f>
        <v>0</v>
      </c>
      <c r="J445" s="91">
        <f>IFERROR(VLOOKUP($E445, V医療従事者等!$A:$J, $J$4, FALSE), 0)</f>
        <v>0</v>
      </c>
      <c r="K445" s="92">
        <f>IFERROR(VLOOKUP($E445, V一般接種!$A:$G, K$4, FALSE), 0)</f>
        <v>605038</v>
      </c>
      <c r="L445" s="92">
        <f>IFERROR(VLOOKUP($E445, V一般接種!$A:$G, L$4, FALSE), 0)</f>
        <v>169820</v>
      </c>
      <c r="M445" s="92">
        <f>IFERROR(VLOOKUP($E445, V一般接種!$A:$G, M$4, FALSE), 0)</f>
        <v>1579</v>
      </c>
      <c r="N445" s="93">
        <f>IFERROR(VLOOKUP($E445, V一般接種!$A:$G, N$4, FALSE), 0)</f>
        <v>285434</v>
      </c>
      <c r="O445" s="92">
        <f>SUMIF(V職域接種!$C:$C, 'Conv-vaccine'!$E445, V職域接種!F:F)</f>
        <v>8141454</v>
      </c>
      <c r="P445" s="92">
        <f>SUMIF(V職域接種!$C:$C, 'Conv-vaccine'!$E445, V職域接種!G:G)</f>
        <v>6220621</v>
      </c>
      <c r="Q445" s="92">
        <f>_xlfn.MAXIFS(V重複!F:F, V重複!$C:$C, 'Conv-vaccine'!$E445)</f>
        <v>5741895</v>
      </c>
      <c r="R445" s="92">
        <f>_xlfn.MAXIFS(V重複!G:G, V重複!$C:$C, 'Conv-vaccine'!$E445)</f>
        <v>4157526</v>
      </c>
      <c r="S445" s="107">
        <f>SUMIF('V3回目-接種日別'!$A:$A, 'Conv-vaccine'!$E445, 'V3回目-接種日別'!C:C)</f>
        <v>0</v>
      </c>
    </row>
    <row r="446" spans="1:19" ht="17.7">
      <c r="A446" s="49">
        <v>44444</v>
      </c>
      <c r="B446" s="110">
        <f>IF(COUNTIF($A$7:$A446, $A446)&gt;1, 0, IF($E446="","",G446+H446+K446+L446+O446-Q446))</f>
        <v>0</v>
      </c>
      <c r="C446" s="110">
        <f>IF(COUNTIF($A$7:$A446, $A446)&gt;1, 0, IF($E446="", "", I446+J446+M446+N446+P446-R446))</f>
        <v>0</v>
      </c>
      <c r="D446" s="110">
        <f>IF(COUNTIF($A$7:$A446, $A446)&gt;1, 0, S446)</f>
        <v>0</v>
      </c>
      <c r="E446" s="111">
        <v>44444</v>
      </c>
      <c r="F446" s="91" t="str">
        <f>IFERROR(VLOOKUP($E446, V医療従事者等!$A:$J, $F$4, FALSE), TEXT(E446, "aaa"))</f>
        <v>日</v>
      </c>
      <c r="G446" s="91">
        <f>IFERROR(VLOOKUP($E446, V医療従事者等!$A:$J, $G$4, FALSE), 0)</f>
        <v>0</v>
      </c>
      <c r="H446" s="91">
        <f>IFERROR(VLOOKUP($E446, V医療従事者等!$A:$J, $H$4, FALSE), 0)</f>
        <v>0</v>
      </c>
      <c r="I446" s="91">
        <f>IFERROR(VLOOKUP($E446, V医療従事者等!$A:$J, $I$4, FALSE), 0)</f>
        <v>0</v>
      </c>
      <c r="J446" s="91">
        <f>IFERROR(VLOOKUP($E446, V医療従事者等!$A:$J, $J$4, FALSE), 0)</f>
        <v>0</v>
      </c>
      <c r="K446" s="92">
        <f>IFERROR(VLOOKUP($E446, V一般接種!$A:$G, K$4, FALSE), 0)</f>
        <v>605038</v>
      </c>
      <c r="L446" s="92">
        <f>IFERROR(VLOOKUP($E446, V一般接種!$A:$G, L$4, FALSE), 0)</f>
        <v>169820</v>
      </c>
      <c r="M446" s="92">
        <f>IFERROR(VLOOKUP($E446, V一般接種!$A:$G, M$4, FALSE), 0)</f>
        <v>1579</v>
      </c>
      <c r="N446" s="93">
        <f>IFERROR(VLOOKUP($E446, V一般接種!$A:$G, N$4, FALSE), 0)</f>
        <v>285434</v>
      </c>
      <c r="O446" s="92">
        <f>SUMIF(V職域接種!$C:$C, 'Conv-vaccine'!$E446, V職域接種!F:F)</f>
        <v>8141454</v>
      </c>
      <c r="P446" s="92">
        <f>SUMIF(V職域接種!$C:$C, 'Conv-vaccine'!$E446, V職域接種!G:G)</f>
        <v>6220621</v>
      </c>
      <c r="Q446" s="92">
        <f>_xlfn.MAXIFS(V重複!F:F, V重複!$C:$C, 'Conv-vaccine'!$E446)</f>
        <v>5741895</v>
      </c>
      <c r="R446" s="92">
        <f>_xlfn.MAXIFS(V重複!G:G, V重複!$C:$C, 'Conv-vaccine'!$E446)</f>
        <v>4157526</v>
      </c>
      <c r="S446" s="107">
        <f>SUMIF('V3回目-接種日別'!$A:$A, 'Conv-vaccine'!$E446, 'V3回目-接種日別'!C:C)</f>
        <v>0</v>
      </c>
    </row>
    <row r="447" spans="1:19" ht="17.7">
      <c r="A447" s="49">
        <v>44444</v>
      </c>
      <c r="B447" s="110">
        <f>IF(COUNTIF($A$7:$A447, $A447)&gt;1, 0, IF($E447="","",G447+H447+K447+L447+O447-Q447))</f>
        <v>0</v>
      </c>
      <c r="C447" s="110">
        <f>IF(COUNTIF($A$7:$A447, $A447)&gt;1, 0, IF($E447="", "", I447+J447+M447+N447+P447-R447))</f>
        <v>0</v>
      </c>
      <c r="D447" s="110">
        <f>IF(COUNTIF($A$7:$A447, $A447)&gt;1, 0, S447)</f>
        <v>0</v>
      </c>
      <c r="E447" s="111">
        <v>44444</v>
      </c>
      <c r="F447" s="91" t="str">
        <f>IFERROR(VLOOKUP($E447, V医療従事者等!$A:$J, $F$4, FALSE), TEXT(E447, "aaa"))</f>
        <v>日</v>
      </c>
      <c r="G447" s="91">
        <f>IFERROR(VLOOKUP($E447, V医療従事者等!$A:$J, $G$4, FALSE), 0)</f>
        <v>0</v>
      </c>
      <c r="H447" s="91">
        <f>IFERROR(VLOOKUP($E447, V医療従事者等!$A:$J, $H$4, FALSE), 0)</f>
        <v>0</v>
      </c>
      <c r="I447" s="91">
        <f>IFERROR(VLOOKUP($E447, V医療従事者等!$A:$J, $I$4, FALSE), 0)</f>
        <v>0</v>
      </c>
      <c r="J447" s="91">
        <f>IFERROR(VLOOKUP($E447, V医療従事者等!$A:$J, $J$4, FALSE), 0)</f>
        <v>0</v>
      </c>
      <c r="K447" s="92">
        <f>IFERROR(VLOOKUP($E447, V一般接種!$A:$G, K$4, FALSE), 0)</f>
        <v>605038</v>
      </c>
      <c r="L447" s="92">
        <f>IFERROR(VLOOKUP($E447, V一般接種!$A:$G, L$4, FALSE), 0)</f>
        <v>169820</v>
      </c>
      <c r="M447" s="92">
        <f>IFERROR(VLOOKUP($E447, V一般接種!$A:$G, M$4, FALSE), 0)</f>
        <v>1579</v>
      </c>
      <c r="N447" s="93">
        <f>IFERROR(VLOOKUP($E447, V一般接種!$A:$G, N$4, FALSE), 0)</f>
        <v>285434</v>
      </c>
      <c r="O447" s="92">
        <f>SUMIF(V職域接種!$C:$C, 'Conv-vaccine'!$E447, V職域接種!F:F)</f>
        <v>8141454</v>
      </c>
      <c r="P447" s="92">
        <f>SUMIF(V職域接種!$C:$C, 'Conv-vaccine'!$E447, V職域接種!G:G)</f>
        <v>6220621</v>
      </c>
      <c r="Q447" s="92">
        <f>_xlfn.MAXIFS(V重複!F:F, V重複!$C:$C, 'Conv-vaccine'!$E447)</f>
        <v>5741895</v>
      </c>
      <c r="R447" s="92">
        <f>_xlfn.MAXIFS(V重複!G:G, V重複!$C:$C, 'Conv-vaccine'!$E447)</f>
        <v>4157526</v>
      </c>
      <c r="S447" s="107">
        <f>SUMIF('V3回目-接種日別'!$A:$A, 'Conv-vaccine'!$E447, 'V3回目-接種日別'!C:C)</f>
        <v>0</v>
      </c>
    </row>
    <row r="448" spans="1:19" ht="17.7">
      <c r="A448" s="49">
        <v>44445</v>
      </c>
      <c r="B448" s="110">
        <f>IF(COUNTIF($A$7:$A448, $A448)&gt;1, 0, IF($E448="","",G448+H448+K448+L448+O448-Q448))</f>
        <v>616212</v>
      </c>
      <c r="C448" s="110">
        <f>IF(COUNTIF($A$7:$A448, $A448)&gt;1, 0, IF($E448="", "", I448+J448+M448+N448+P448-R448))</f>
        <v>342298</v>
      </c>
      <c r="D448" s="110">
        <f>IF(COUNTIF($A$7:$A448, $A448)&gt;1, 0, S448)</f>
        <v>0</v>
      </c>
      <c r="E448" s="111">
        <v>44445</v>
      </c>
      <c r="F448" s="91" t="str">
        <f>IFERROR(VLOOKUP($E448, V医療従事者等!$A:$J, $F$4, FALSE), TEXT(E448, "aaa"))</f>
        <v>月</v>
      </c>
      <c r="G448" s="91">
        <f>IFERROR(VLOOKUP($E448, V医療従事者等!$A:$J, $G$4, FALSE), 0)</f>
        <v>0</v>
      </c>
      <c r="H448" s="91">
        <f>IFERROR(VLOOKUP($E448, V医療従事者等!$A:$J, $H$4, FALSE), 0)</f>
        <v>0</v>
      </c>
      <c r="I448" s="91">
        <f>IFERROR(VLOOKUP($E448, V医療従事者等!$A:$J, $I$4, FALSE), 0)</f>
        <v>0</v>
      </c>
      <c r="J448" s="91">
        <f>IFERROR(VLOOKUP($E448, V医療従事者等!$A:$J, $J$4, FALSE), 0)</f>
        <v>0</v>
      </c>
      <c r="K448" s="92">
        <f>IFERROR(VLOOKUP($E448, V一般接種!$A:$G, K$4, FALSE), 0)</f>
        <v>463058</v>
      </c>
      <c r="L448" s="92">
        <f>IFERROR(VLOOKUP($E448, V一般接種!$A:$G, L$4, FALSE), 0)</f>
        <v>153154</v>
      </c>
      <c r="M448" s="92">
        <f>IFERROR(VLOOKUP($E448, V一般接種!$A:$G, M$4, FALSE), 0)</f>
        <v>1513</v>
      </c>
      <c r="N448" s="93">
        <f>IFERROR(VLOOKUP($E448, V一般接種!$A:$G, N$4, FALSE), 0)</f>
        <v>340785</v>
      </c>
      <c r="O448" s="92">
        <f>SUMIF(V職域接種!$C:$C, 'Conv-vaccine'!$E448, V職域接種!F:F)</f>
        <v>0</v>
      </c>
      <c r="P448" s="92">
        <f>SUMIF(V職域接種!$C:$C, 'Conv-vaccine'!$E448, V職域接種!G:G)</f>
        <v>0</v>
      </c>
      <c r="Q448" s="92">
        <f>_xlfn.MAXIFS(V重複!F:F, V重複!$C:$C, 'Conv-vaccine'!$E448)</f>
        <v>0</v>
      </c>
      <c r="R448" s="92">
        <f>_xlfn.MAXIFS(V重複!G:G, V重複!$C:$C, 'Conv-vaccine'!$E448)</f>
        <v>0</v>
      </c>
      <c r="S448" s="107">
        <f>SUMIF('V3回目-接種日別'!$A:$A, 'Conv-vaccine'!$E448, 'V3回目-接種日別'!C:C)</f>
        <v>0</v>
      </c>
    </row>
    <row r="449" spans="1:19" ht="17.7">
      <c r="A449" s="49">
        <v>44445</v>
      </c>
      <c r="B449" s="110">
        <f>IF(COUNTIF($A$7:$A449, $A449)&gt;1, 0, IF($E449="","",G449+H449+K449+L449+O449-Q449))</f>
        <v>0</v>
      </c>
      <c r="C449" s="110">
        <f>IF(COUNTIF($A$7:$A449, $A449)&gt;1, 0, IF($E449="", "", I449+J449+M449+N449+P449-R449))</f>
        <v>0</v>
      </c>
      <c r="D449" s="110">
        <f>IF(COUNTIF($A$7:$A449, $A449)&gt;1, 0, S449)</f>
        <v>0</v>
      </c>
      <c r="E449" s="111">
        <v>44445</v>
      </c>
      <c r="F449" s="91" t="str">
        <f>IFERROR(VLOOKUP($E449, V医療従事者等!$A:$J, $F$4, FALSE), TEXT(E449, "aaa"))</f>
        <v>月</v>
      </c>
      <c r="G449" s="91">
        <f>IFERROR(VLOOKUP($E449, V医療従事者等!$A:$J, $G$4, FALSE), 0)</f>
        <v>0</v>
      </c>
      <c r="H449" s="91">
        <f>IFERROR(VLOOKUP($E449, V医療従事者等!$A:$J, $H$4, FALSE), 0)</f>
        <v>0</v>
      </c>
      <c r="I449" s="91">
        <f>IFERROR(VLOOKUP($E449, V医療従事者等!$A:$J, $I$4, FALSE), 0)</f>
        <v>0</v>
      </c>
      <c r="J449" s="91">
        <f>IFERROR(VLOOKUP($E449, V医療従事者等!$A:$J, $J$4, FALSE), 0)</f>
        <v>0</v>
      </c>
      <c r="K449" s="92">
        <f>IFERROR(VLOOKUP($E449, V一般接種!$A:$G, K$4, FALSE), 0)</f>
        <v>463058</v>
      </c>
      <c r="L449" s="92">
        <f>IFERROR(VLOOKUP($E449, V一般接種!$A:$G, L$4, FALSE), 0)</f>
        <v>153154</v>
      </c>
      <c r="M449" s="92">
        <f>IFERROR(VLOOKUP($E449, V一般接種!$A:$G, M$4, FALSE), 0)</f>
        <v>1513</v>
      </c>
      <c r="N449" s="93">
        <f>IFERROR(VLOOKUP($E449, V一般接種!$A:$G, N$4, FALSE), 0)</f>
        <v>340785</v>
      </c>
      <c r="O449" s="92">
        <f>SUMIF(V職域接種!$C:$C, 'Conv-vaccine'!$E449, V職域接種!F:F)</f>
        <v>0</v>
      </c>
      <c r="P449" s="92">
        <f>SUMIF(V職域接種!$C:$C, 'Conv-vaccine'!$E449, V職域接種!G:G)</f>
        <v>0</v>
      </c>
      <c r="Q449" s="92">
        <f>_xlfn.MAXIFS(V重複!F:F, V重複!$C:$C, 'Conv-vaccine'!$E449)</f>
        <v>0</v>
      </c>
      <c r="R449" s="92">
        <f>_xlfn.MAXIFS(V重複!G:G, V重複!$C:$C, 'Conv-vaccine'!$E449)</f>
        <v>0</v>
      </c>
      <c r="S449" s="107">
        <f>SUMIF('V3回目-接種日別'!$A:$A, 'Conv-vaccine'!$E449, 'V3回目-接種日別'!C:C)</f>
        <v>0</v>
      </c>
    </row>
    <row r="450" spans="1:19" ht="17.7">
      <c r="A450" s="49">
        <v>44445</v>
      </c>
      <c r="B450" s="110">
        <f>IF(COUNTIF($A$7:$A450, $A450)&gt;1, 0, IF($E450="","",G450+H450+K450+L450+O450-Q450))</f>
        <v>0</v>
      </c>
      <c r="C450" s="110">
        <f>IF(COUNTIF($A$7:$A450, $A450)&gt;1, 0, IF($E450="", "", I450+J450+M450+N450+P450-R450))</f>
        <v>0</v>
      </c>
      <c r="D450" s="110">
        <f>IF(COUNTIF($A$7:$A450, $A450)&gt;1, 0, S450)</f>
        <v>0</v>
      </c>
      <c r="E450" s="111">
        <v>44445</v>
      </c>
      <c r="F450" s="91" t="str">
        <f>IFERROR(VLOOKUP($E450, V医療従事者等!$A:$J, $F$4, FALSE), TEXT(E450, "aaa"))</f>
        <v>月</v>
      </c>
      <c r="G450" s="91">
        <f>IFERROR(VLOOKUP($E450, V医療従事者等!$A:$J, $G$4, FALSE), 0)</f>
        <v>0</v>
      </c>
      <c r="H450" s="91">
        <f>IFERROR(VLOOKUP($E450, V医療従事者等!$A:$J, $H$4, FALSE), 0)</f>
        <v>0</v>
      </c>
      <c r="I450" s="91">
        <f>IFERROR(VLOOKUP($E450, V医療従事者等!$A:$J, $I$4, FALSE), 0)</f>
        <v>0</v>
      </c>
      <c r="J450" s="91">
        <f>IFERROR(VLOOKUP($E450, V医療従事者等!$A:$J, $J$4, FALSE), 0)</f>
        <v>0</v>
      </c>
      <c r="K450" s="92">
        <f>IFERROR(VLOOKUP($E450, V一般接種!$A:$G, K$4, FALSE), 0)</f>
        <v>463058</v>
      </c>
      <c r="L450" s="92">
        <f>IFERROR(VLOOKUP($E450, V一般接種!$A:$G, L$4, FALSE), 0)</f>
        <v>153154</v>
      </c>
      <c r="M450" s="92">
        <f>IFERROR(VLOOKUP($E450, V一般接種!$A:$G, M$4, FALSE), 0)</f>
        <v>1513</v>
      </c>
      <c r="N450" s="93">
        <f>IFERROR(VLOOKUP($E450, V一般接種!$A:$G, N$4, FALSE), 0)</f>
        <v>340785</v>
      </c>
      <c r="O450" s="92">
        <f>SUMIF(V職域接種!$C:$C, 'Conv-vaccine'!$E450, V職域接種!F:F)</f>
        <v>0</v>
      </c>
      <c r="P450" s="92">
        <f>SUMIF(V職域接種!$C:$C, 'Conv-vaccine'!$E450, V職域接種!G:G)</f>
        <v>0</v>
      </c>
      <c r="Q450" s="92">
        <f>_xlfn.MAXIFS(V重複!F:F, V重複!$C:$C, 'Conv-vaccine'!$E450)</f>
        <v>0</v>
      </c>
      <c r="R450" s="92">
        <f>_xlfn.MAXIFS(V重複!G:G, V重複!$C:$C, 'Conv-vaccine'!$E450)</f>
        <v>0</v>
      </c>
      <c r="S450" s="107">
        <f>SUMIF('V3回目-接種日別'!$A:$A, 'Conv-vaccine'!$E450, 'V3回目-接種日別'!C:C)</f>
        <v>0</v>
      </c>
    </row>
    <row r="451" spans="1:19" ht="17.7">
      <c r="A451" s="49">
        <v>44446</v>
      </c>
      <c r="B451" s="110">
        <f>IF(COUNTIF($A$7:$A451, $A451)&gt;1, 0, IF($E451="","",G451+H451+K451+L451+O451-Q451))</f>
        <v>628666</v>
      </c>
      <c r="C451" s="110">
        <f>IF(COUNTIF($A$7:$A451, $A451)&gt;1, 0, IF($E451="", "", I451+J451+M451+N451+P451-R451))</f>
        <v>435866</v>
      </c>
      <c r="D451" s="110">
        <f>IF(COUNTIF($A$7:$A451, $A451)&gt;1, 0, S451)</f>
        <v>0</v>
      </c>
      <c r="E451" s="111">
        <v>44446</v>
      </c>
      <c r="F451" s="91" t="str">
        <f>IFERROR(VLOOKUP($E451, V医療従事者等!$A:$J, $F$4, FALSE), TEXT(E451, "aaa"))</f>
        <v>火</v>
      </c>
      <c r="G451" s="91">
        <f>IFERROR(VLOOKUP($E451, V医療従事者等!$A:$J, $G$4, FALSE), 0)</f>
        <v>0</v>
      </c>
      <c r="H451" s="91">
        <f>IFERROR(VLOOKUP($E451, V医療従事者等!$A:$J, $H$4, FALSE), 0)</f>
        <v>0</v>
      </c>
      <c r="I451" s="91">
        <f>IFERROR(VLOOKUP($E451, V医療従事者等!$A:$J, $I$4, FALSE), 0)</f>
        <v>0</v>
      </c>
      <c r="J451" s="91">
        <f>IFERROR(VLOOKUP($E451, V医療従事者等!$A:$J, $J$4, FALSE), 0)</f>
        <v>0</v>
      </c>
      <c r="K451" s="92">
        <f>IFERROR(VLOOKUP($E451, V一般接種!$A:$G, K$4, FALSE), 0)</f>
        <v>474182</v>
      </c>
      <c r="L451" s="92">
        <f>IFERROR(VLOOKUP($E451, V一般接種!$A:$G, L$4, FALSE), 0)</f>
        <v>154484</v>
      </c>
      <c r="M451" s="92">
        <f>IFERROR(VLOOKUP($E451, V一般接種!$A:$G, M$4, FALSE), 0)</f>
        <v>1742</v>
      </c>
      <c r="N451" s="93">
        <f>IFERROR(VLOOKUP($E451, V一般接種!$A:$G, N$4, FALSE), 0)</f>
        <v>434124</v>
      </c>
      <c r="O451" s="92">
        <f>SUMIF(V職域接種!$C:$C, 'Conv-vaccine'!$E451, V職域接種!F:F)</f>
        <v>0</v>
      </c>
      <c r="P451" s="92">
        <f>SUMIF(V職域接種!$C:$C, 'Conv-vaccine'!$E451, V職域接種!G:G)</f>
        <v>0</v>
      </c>
      <c r="Q451" s="92">
        <f>_xlfn.MAXIFS(V重複!F:F, V重複!$C:$C, 'Conv-vaccine'!$E451)</f>
        <v>0</v>
      </c>
      <c r="R451" s="92">
        <f>_xlfn.MAXIFS(V重複!G:G, V重複!$C:$C, 'Conv-vaccine'!$E451)</f>
        <v>0</v>
      </c>
      <c r="S451" s="107">
        <f>SUMIF('V3回目-接種日別'!$A:$A, 'Conv-vaccine'!$E451, 'V3回目-接種日別'!C:C)</f>
        <v>0</v>
      </c>
    </row>
    <row r="452" spans="1:19" ht="17.7">
      <c r="A452" s="49">
        <v>44446</v>
      </c>
      <c r="B452" s="110">
        <f>IF(COUNTIF($A$7:$A452, $A452)&gt;1, 0, IF($E452="","",G452+H452+K452+L452+O452-Q452))</f>
        <v>0</v>
      </c>
      <c r="C452" s="110">
        <f>IF(COUNTIF($A$7:$A452, $A452)&gt;1, 0, IF($E452="", "", I452+J452+M452+N452+P452-R452))</f>
        <v>0</v>
      </c>
      <c r="D452" s="110">
        <f>IF(COUNTIF($A$7:$A452, $A452)&gt;1, 0, S452)</f>
        <v>0</v>
      </c>
      <c r="E452" s="111">
        <v>44446</v>
      </c>
      <c r="F452" s="91" t="str">
        <f>IFERROR(VLOOKUP($E452, V医療従事者等!$A:$J, $F$4, FALSE), TEXT(E452, "aaa"))</f>
        <v>火</v>
      </c>
      <c r="G452" s="91">
        <f>IFERROR(VLOOKUP($E452, V医療従事者等!$A:$J, $G$4, FALSE), 0)</f>
        <v>0</v>
      </c>
      <c r="H452" s="91">
        <f>IFERROR(VLOOKUP($E452, V医療従事者等!$A:$J, $H$4, FALSE), 0)</f>
        <v>0</v>
      </c>
      <c r="I452" s="91">
        <f>IFERROR(VLOOKUP($E452, V医療従事者等!$A:$J, $I$4, FALSE), 0)</f>
        <v>0</v>
      </c>
      <c r="J452" s="91">
        <f>IFERROR(VLOOKUP($E452, V医療従事者等!$A:$J, $J$4, FALSE), 0)</f>
        <v>0</v>
      </c>
      <c r="K452" s="92">
        <f>IFERROR(VLOOKUP($E452, V一般接種!$A:$G, K$4, FALSE), 0)</f>
        <v>474182</v>
      </c>
      <c r="L452" s="92">
        <f>IFERROR(VLOOKUP($E452, V一般接種!$A:$G, L$4, FALSE), 0)</f>
        <v>154484</v>
      </c>
      <c r="M452" s="92">
        <f>IFERROR(VLOOKUP($E452, V一般接種!$A:$G, M$4, FALSE), 0)</f>
        <v>1742</v>
      </c>
      <c r="N452" s="93">
        <f>IFERROR(VLOOKUP($E452, V一般接種!$A:$G, N$4, FALSE), 0)</f>
        <v>434124</v>
      </c>
      <c r="O452" s="92">
        <f>SUMIF(V職域接種!$C:$C, 'Conv-vaccine'!$E452, V職域接種!F:F)</f>
        <v>0</v>
      </c>
      <c r="P452" s="92">
        <f>SUMIF(V職域接種!$C:$C, 'Conv-vaccine'!$E452, V職域接種!G:G)</f>
        <v>0</v>
      </c>
      <c r="Q452" s="92">
        <f>_xlfn.MAXIFS(V重複!F:F, V重複!$C:$C, 'Conv-vaccine'!$E452)</f>
        <v>0</v>
      </c>
      <c r="R452" s="92">
        <f>_xlfn.MAXIFS(V重複!G:G, V重複!$C:$C, 'Conv-vaccine'!$E452)</f>
        <v>0</v>
      </c>
      <c r="S452" s="107">
        <f>SUMIF('V3回目-接種日別'!$A:$A, 'Conv-vaccine'!$E452, 'V3回目-接種日別'!C:C)</f>
        <v>0</v>
      </c>
    </row>
    <row r="453" spans="1:19" ht="17.7">
      <c r="A453" s="49">
        <v>44446</v>
      </c>
      <c r="B453" s="110">
        <f>IF(COUNTIF($A$7:$A453, $A453)&gt;1, 0, IF($E453="","",G453+H453+K453+L453+O453-Q453))</f>
        <v>0</v>
      </c>
      <c r="C453" s="110">
        <f>IF(COUNTIF($A$7:$A453, $A453)&gt;1, 0, IF($E453="", "", I453+J453+M453+N453+P453-R453))</f>
        <v>0</v>
      </c>
      <c r="D453" s="110">
        <f>IF(COUNTIF($A$7:$A453, $A453)&gt;1, 0, S453)</f>
        <v>0</v>
      </c>
      <c r="E453" s="111">
        <v>44446</v>
      </c>
      <c r="F453" s="91" t="str">
        <f>IFERROR(VLOOKUP($E453, V医療従事者等!$A:$J, $F$4, FALSE), TEXT(E453, "aaa"))</f>
        <v>火</v>
      </c>
      <c r="G453" s="91">
        <f>IFERROR(VLOOKUP($E453, V医療従事者等!$A:$J, $G$4, FALSE), 0)</f>
        <v>0</v>
      </c>
      <c r="H453" s="91">
        <f>IFERROR(VLOOKUP($E453, V医療従事者等!$A:$J, $H$4, FALSE), 0)</f>
        <v>0</v>
      </c>
      <c r="I453" s="91">
        <f>IFERROR(VLOOKUP($E453, V医療従事者等!$A:$J, $I$4, FALSE), 0)</f>
        <v>0</v>
      </c>
      <c r="J453" s="91">
        <f>IFERROR(VLOOKUP($E453, V医療従事者等!$A:$J, $J$4, FALSE), 0)</f>
        <v>0</v>
      </c>
      <c r="K453" s="92">
        <f>IFERROR(VLOOKUP($E453, V一般接種!$A:$G, K$4, FALSE), 0)</f>
        <v>474182</v>
      </c>
      <c r="L453" s="92">
        <f>IFERROR(VLOOKUP($E453, V一般接種!$A:$G, L$4, FALSE), 0)</f>
        <v>154484</v>
      </c>
      <c r="M453" s="92">
        <f>IFERROR(VLOOKUP($E453, V一般接種!$A:$G, M$4, FALSE), 0)</f>
        <v>1742</v>
      </c>
      <c r="N453" s="93">
        <f>IFERROR(VLOOKUP($E453, V一般接種!$A:$G, N$4, FALSE), 0)</f>
        <v>434124</v>
      </c>
      <c r="O453" s="92">
        <f>SUMIF(V職域接種!$C:$C, 'Conv-vaccine'!$E453, V職域接種!F:F)</f>
        <v>0</v>
      </c>
      <c r="P453" s="92">
        <f>SUMIF(V職域接種!$C:$C, 'Conv-vaccine'!$E453, V職域接種!G:G)</f>
        <v>0</v>
      </c>
      <c r="Q453" s="92">
        <f>_xlfn.MAXIFS(V重複!F:F, V重複!$C:$C, 'Conv-vaccine'!$E453)</f>
        <v>0</v>
      </c>
      <c r="R453" s="92">
        <f>_xlfn.MAXIFS(V重複!G:G, V重複!$C:$C, 'Conv-vaccine'!$E453)</f>
        <v>0</v>
      </c>
      <c r="S453" s="107">
        <f>SUMIF('V3回目-接種日別'!$A:$A, 'Conv-vaccine'!$E453, 'V3回目-接種日別'!C:C)</f>
        <v>0</v>
      </c>
    </row>
    <row r="454" spans="1:19" ht="17.7">
      <c r="A454" s="49">
        <v>44447</v>
      </c>
      <c r="B454" s="110">
        <f>IF(COUNTIF($A$7:$A454, $A454)&gt;1, 0, IF($E454="","",G454+H454+K454+L454+O454-Q454))</f>
        <v>595832</v>
      </c>
      <c r="C454" s="110">
        <f>IF(COUNTIF($A$7:$A454, $A454)&gt;1, 0, IF($E454="", "", I454+J454+M454+N454+P454-R454))</f>
        <v>464169</v>
      </c>
      <c r="D454" s="110">
        <f>IF(COUNTIF($A$7:$A454, $A454)&gt;1, 0, S454)</f>
        <v>0</v>
      </c>
      <c r="E454" s="111">
        <v>44447</v>
      </c>
      <c r="F454" s="91" t="str">
        <f>IFERROR(VLOOKUP($E454, V医療従事者等!$A:$J, $F$4, FALSE), TEXT(E454, "aaa"))</f>
        <v>水</v>
      </c>
      <c r="G454" s="91">
        <f>IFERROR(VLOOKUP($E454, V医療従事者等!$A:$J, $G$4, FALSE), 0)</f>
        <v>0</v>
      </c>
      <c r="H454" s="91">
        <f>IFERROR(VLOOKUP($E454, V医療従事者等!$A:$J, $H$4, FALSE), 0)</f>
        <v>0</v>
      </c>
      <c r="I454" s="91">
        <f>IFERROR(VLOOKUP($E454, V医療従事者等!$A:$J, $I$4, FALSE), 0)</f>
        <v>0</v>
      </c>
      <c r="J454" s="91">
        <f>IFERROR(VLOOKUP($E454, V医療従事者等!$A:$J, $J$4, FALSE), 0)</f>
        <v>0</v>
      </c>
      <c r="K454" s="92">
        <f>IFERROR(VLOOKUP($E454, V一般接種!$A:$G, K$4, FALSE), 0)</f>
        <v>445899</v>
      </c>
      <c r="L454" s="92">
        <f>IFERROR(VLOOKUP($E454, V一般接種!$A:$G, L$4, FALSE), 0)</f>
        <v>149933</v>
      </c>
      <c r="M454" s="92">
        <f>IFERROR(VLOOKUP($E454, V一般接種!$A:$G, M$4, FALSE), 0)</f>
        <v>1517</v>
      </c>
      <c r="N454" s="93">
        <f>IFERROR(VLOOKUP($E454, V一般接種!$A:$G, N$4, FALSE), 0)</f>
        <v>462652</v>
      </c>
      <c r="O454" s="92">
        <f>SUMIF(V職域接種!$C:$C, 'Conv-vaccine'!$E454, V職域接種!F:F)</f>
        <v>0</v>
      </c>
      <c r="P454" s="92">
        <f>SUMIF(V職域接種!$C:$C, 'Conv-vaccine'!$E454, V職域接種!G:G)</f>
        <v>0</v>
      </c>
      <c r="Q454" s="92">
        <f>_xlfn.MAXIFS(V重複!F:F, V重複!$C:$C, 'Conv-vaccine'!$E454)</f>
        <v>0</v>
      </c>
      <c r="R454" s="92">
        <f>_xlfn.MAXIFS(V重複!G:G, V重複!$C:$C, 'Conv-vaccine'!$E454)</f>
        <v>0</v>
      </c>
      <c r="S454" s="107">
        <f>SUMIF('V3回目-接種日別'!$A:$A, 'Conv-vaccine'!$E454, 'V3回目-接種日別'!C:C)</f>
        <v>0</v>
      </c>
    </row>
    <row r="455" spans="1:19" ht="17.7">
      <c r="A455" s="49">
        <v>44447</v>
      </c>
      <c r="B455" s="110">
        <f>IF(COUNTIF($A$7:$A455, $A455)&gt;1, 0, IF($E455="","",G455+H455+K455+L455+O455-Q455))</f>
        <v>0</v>
      </c>
      <c r="C455" s="110">
        <f>IF(COUNTIF($A$7:$A455, $A455)&gt;1, 0, IF($E455="", "", I455+J455+M455+N455+P455-R455))</f>
        <v>0</v>
      </c>
      <c r="D455" s="110">
        <f>IF(COUNTIF($A$7:$A455, $A455)&gt;1, 0, S455)</f>
        <v>0</v>
      </c>
      <c r="E455" s="111">
        <v>44447</v>
      </c>
      <c r="F455" s="91" t="str">
        <f>IFERROR(VLOOKUP($E455, V医療従事者等!$A:$J, $F$4, FALSE), TEXT(E455, "aaa"))</f>
        <v>水</v>
      </c>
      <c r="G455" s="91">
        <f>IFERROR(VLOOKUP($E455, V医療従事者等!$A:$J, $G$4, FALSE), 0)</f>
        <v>0</v>
      </c>
      <c r="H455" s="91">
        <f>IFERROR(VLOOKUP($E455, V医療従事者等!$A:$J, $H$4, FALSE), 0)</f>
        <v>0</v>
      </c>
      <c r="I455" s="91">
        <f>IFERROR(VLOOKUP($E455, V医療従事者等!$A:$J, $I$4, FALSE), 0)</f>
        <v>0</v>
      </c>
      <c r="J455" s="91">
        <f>IFERROR(VLOOKUP($E455, V医療従事者等!$A:$J, $J$4, FALSE), 0)</f>
        <v>0</v>
      </c>
      <c r="K455" s="92">
        <f>IFERROR(VLOOKUP($E455, V一般接種!$A:$G, K$4, FALSE), 0)</f>
        <v>445899</v>
      </c>
      <c r="L455" s="92">
        <f>IFERROR(VLOOKUP($E455, V一般接種!$A:$G, L$4, FALSE), 0)</f>
        <v>149933</v>
      </c>
      <c r="M455" s="92">
        <f>IFERROR(VLOOKUP($E455, V一般接種!$A:$G, M$4, FALSE), 0)</f>
        <v>1517</v>
      </c>
      <c r="N455" s="93">
        <f>IFERROR(VLOOKUP($E455, V一般接種!$A:$G, N$4, FALSE), 0)</f>
        <v>462652</v>
      </c>
      <c r="O455" s="92">
        <f>SUMIF(V職域接種!$C:$C, 'Conv-vaccine'!$E455, V職域接種!F:F)</f>
        <v>0</v>
      </c>
      <c r="P455" s="92">
        <f>SUMIF(V職域接種!$C:$C, 'Conv-vaccine'!$E455, V職域接種!G:G)</f>
        <v>0</v>
      </c>
      <c r="Q455" s="92">
        <f>_xlfn.MAXIFS(V重複!F:F, V重複!$C:$C, 'Conv-vaccine'!$E455)</f>
        <v>0</v>
      </c>
      <c r="R455" s="92">
        <f>_xlfn.MAXIFS(V重複!G:G, V重複!$C:$C, 'Conv-vaccine'!$E455)</f>
        <v>0</v>
      </c>
      <c r="S455" s="107">
        <f>SUMIF('V3回目-接種日別'!$A:$A, 'Conv-vaccine'!$E455, 'V3回目-接種日別'!C:C)</f>
        <v>0</v>
      </c>
    </row>
    <row r="456" spans="1:19" ht="17.7">
      <c r="A456" s="49">
        <v>44447</v>
      </c>
      <c r="B456" s="110">
        <f>IF(COUNTIF($A$7:$A456, $A456)&gt;1, 0, IF($E456="","",G456+H456+K456+L456+O456-Q456))</f>
        <v>0</v>
      </c>
      <c r="C456" s="110">
        <f>IF(COUNTIF($A$7:$A456, $A456)&gt;1, 0, IF($E456="", "", I456+J456+M456+N456+P456-R456))</f>
        <v>0</v>
      </c>
      <c r="D456" s="110">
        <f>IF(COUNTIF($A$7:$A456, $A456)&gt;1, 0, S456)</f>
        <v>0</v>
      </c>
      <c r="E456" s="111">
        <v>44447</v>
      </c>
      <c r="F456" s="91" t="str">
        <f>IFERROR(VLOOKUP($E456, V医療従事者等!$A:$J, $F$4, FALSE), TEXT(E456, "aaa"))</f>
        <v>水</v>
      </c>
      <c r="G456" s="91">
        <f>IFERROR(VLOOKUP($E456, V医療従事者等!$A:$J, $G$4, FALSE), 0)</f>
        <v>0</v>
      </c>
      <c r="H456" s="91">
        <f>IFERROR(VLOOKUP($E456, V医療従事者等!$A:$J, $H$4, FALSE), 0)</f>
        <v>0</v>
      </c>
      <c r="I456" s="91">
        <f>IFERROR(VLOOKUP($E456, V医療従事者等!$A:$J, $I$4, FALSE), 0)</f>
        <v>0</v>
      </c>
      <c r="J456" s="91">
        <f>IFERROR(VLOOKUP($E456, V医療従事者等!$A:$J, $J$4, FALSE), 0)</f>
        <v>0</v>
      </c>
      <c r="K456" s="92">
        <f>IFERROR(VLOOKUP($E456, V一般接種!$A:$G, K$4, FALSE), 0)</f>
        <v>445899</v>
      </c>
      <c r="L456" s="92">
        <f>IFERROR(VLOOKUP($E456, V一般接種!$A:$G, L$4, FALSE), 0)</f>
        <v>149933</v>
      </c>
      <c r="M456" s="92">
        <f>IFERROR(VLOOKUP($E456, V一般接種!$A:$G, M$4, FALSE), 0)</f>
        <v>1517</v>
      </c>
      <c r="N456" s="93">
        <f>IFERROR(VLOOKUP($E456, V一般接種!$A:$G, N$4, FALSE), 0)</f>
        <v>462652</v>
      </c>
      <c r="O456" s="92">
        <f>SUMIF(V職域接種!$C:$C, 'Conv-vaccine'!$E456, V職域接種!F:F)</f>
        <v>0</v>
      </c>
      <c r="P456" s="92">
        <f>SUMIF(V職域接種!$C:$C, 'Conv-vaccine'!$E456, V職域接種!G:G)</f>
        <v>0</v>
      </c>
      <c r="Q456" s="92">
        <f>_xlfn.MAXIFS(V重複!F:F, V重複!$C:$C, 'Conv-vaccine'!$E456)</f>
        <v>0</v>
      </c>
      <c r="R456" s="92">
        <f>_xlfn.MAXIFS(V重複!G:G, V重複!$C:$C, 'Conv-vaccine'!$E456)</f>
        <v>0</v>
      </c>
      <c r="S456" s="107">
        <f>SUMIF('V3回目-接種日別'!$A:$A, 'Conv-vaccine'!$E456, 'V3回目-接種日別'!C:C)</f>
        <v>0</v>
      </c>
    </row>
    <row r="457" spans="1:19" ht="17.7">
      <c r="A457" s="49">
        <v>44448</v>
      </c>
      <c r="B457" s="110">
        <f>IF(COUNTIF($A$7:$A457, $A457)&gt;1, 0, IF($E457="","",G457+H457+K457+L457+O457-Q457))</f>
        <v>582964</v>
      </c>
      <c r="C457" s="110">
        <f>IF(COUNTIF($A$7:$A457, $A457)&gt;1, 0, IF($E457="", "", I457+J457+M457+N457+P457-R457))</f>
        <v>449995</v>
      </c>
      <c r="D457" s="110">
        <f>IF(COUNTIF($A$7:$A457, $A457)&gt;1, 0, S457)</f>
        <v>0</v>
      </c>
      <c r="E457" s="111">
        <v>44448</v>
      </c>
      <c r="F457" s="91" t="str">
        <f>IFERROR(VLOOKUP($E457, V医療従事者等!$A:$J, $F$4, FALSE), TEXT(E457, "aaa"))</f>
        <v>木</v>
      </c>
      <c r="G457" s="91">
        <f>IFERROR(VLOOKUP($E457, V医療従事者等!$A:$J, $G$4, FALSE), 0)</f>
        <v>0</v>
      </c>
      <c r="H457" s="91">
        <f>IFERROR(VLOOKUP($E457, V医療従事者等!$A:$J, $H$4, FALSE), 0)</f>
        <v>0</v>
      </c>
      <c r="I457" s="91">
        <f>IFERROR(VLOOKUP($E457, V医療従事者等!$A:$J, $I$4, FALSE), 0)</f>
        <v>0</v>
      </c>
      <c r="J457" s="91">
        <f>IFERROR(VLOOKUP($E457, V医療従事者等!$A:$J, $J$4, FALSE), 0)</f>
        <v>0</v>
      </c>
      <c r="K457" s="92">
        <f>IFERROR(VLOOKUP($E457, V一般接種!$A:$G, K$4, FALSE), 0)</f>
        <v>423453</v>
      </c>
      <c r="L457" s="92">
        <f>IFERROR(VLOOKUP($E457, V一般接種!$A:$G, L$4, FALSE), 0)</f>
        <v>159511</v>
      </c>
      <c r="M457" s="92">
        <f>IFERROR(VLOOKUP($E457, V一般接種!$A:$G, M$4, FALSE), 0)</f>
        <v>1849</v>
      </c>
      <c r="N457" s="93">
        <f>IFERROR(VLOOKUP($E457, V一般接種!$A:$G, N$4, FALSE), 0)</f>
        <v>448146</v>
      </c>
      <c r="O457" s="92">
        <f>SUMIF(V職域接種!$C:$C, 'Conv-vaccine'!$E457, V職域接種!F:F)</f>
        <v>0</v>
      </c>
      <c r="P457" s="92">
        <f>SUMIF(V職域接種!$C:$C, 'Conv-vaccine'!$E457, V職域接種!G:G)</f>
        <v>0</v>
      </c>
      <c r="Q457" s="92">
        <f>_xlfn.MAXIFS(V重複!F:F, V重複!$C:$C, 'Conv-vaccine'!$E457)</f>
        <v>0</v>
      </c>
      <c r="R457" s="92">
        <f>_xlfn.MAXIFS(V重複!G:G, V重複!$C:$C, 'Conv-vaccine'!$E457)</f>
        <v>0</v>
      </c>
      <c r="S457" s="107">
        <f>SUMIF('V3回目-接種日別'!$A:$A, 'Conv-vaccine'!$E457, 'V3回目-接種日別'!C:C)</f>
        <v>0</v>
      </c>
    </row>
    <row r="458" spans="1:19" ht="17.7">
      <c r="A458" s="49">
        <v>44448</v>
      </c>
      <c r="B458" s="110">
        <f>IF(COUNTIF($A$7:$A458, $A458)&gt;1, 0, IF($E458="","",G458+H458+K458+L458+O458-Q458))</f>
        <v>0</v>
      </c>
      <c r="C458" s="110">
        <f>IF(COUNTIF($A$7:$A458, $A458)&gt;1, 0, IF($E458="", "", I458+J458+M458+N458+P458-R458))</f>
        <v>0</v>
      </c>
      <c r="D458" s="110">
        <f>IF(COUNTIF($A$7:$A458, $A458)&gt;1, 0, S458)</f>
        <v>0</v>
      </c>
      <c r="E458" s="111">
        <v>44448</v>
      </c>
      <c r="F458" s="91" t="str">
        <f>IFERROR(VLOOKUP($E458, V医療従事者等!$A:$J, $F$4, FALSE), TEXT(E458, "aaa"))</f>
        <v>木</v>
      </c>
      <c r="G458" s="91">
        <f>IFERROR(VLOOKUP($E458, V医療従事者等!$A:$J, $G$4, FALSE), 0)</f>
        <v>0</v>
      </c>
      <c r="H458" s="91">
        <f>IFERROR(VLOOKUP($E458, V医療従事者等!$A:$J, $H$4, FALSE), 0)</f>
        <v>0</v>
      </c>
      <c r="I458" s="91">
        <f>IFERROR(VLOOKUP($E458, V医療従事者等!$A:$J, $I$4, FALSE), 0)</f>
        <v>0</v>
      </c>
      <c r="J458" s="91">
        <f>IFERROR(VLOOKUP($E458, V医療従事者等!$A:$J, $J$4, FALSE), 0)</f>
        <v>0</v>
      </c>
      <c r="K458" s="92">
        <f>IFERROR(VLOOKUP($E458, V一般接種!$A:$G, K$4, FALSE), 0)</f>
        <v>423453</v>
      </c>
      <c r="L458" s="92">
        <f>IFERROR(VLOOKUP($E458, V一般接種!$A:$G, L$4, FALSE), 0)</f>
        <v>159511</v>
      </c>
      <c r="M458" s="92">
        <f>IFERROR(VLOOKUP($E458, V一般接種!$A:$G, M$4, FALSE), 0)</f>
        <v>1849</v>
      </c>
      <c r="N458" s="93">
        <f>IFERROR(VLOOKUP($E458, V一般接種!$A:$G, N$4, FALSE), 0)</f>
        <v>448146</v>
      </c>
      <c r="O458" s="92">
        <f>SUMIF(V職域接種!$C:$C, 'Conv-vaccine'!$E458, V職域接種!F:F)</f>
        <v>0</v>
      </c>
      <c r="P458" s="92">
        <f>SUMIF(V職域接種!$C:$C, 'Conv-vaccine'!$E458, V職域接種!G:G)</f>
        <v>0</v>
      </c>
      <c r="Q458" s="92">
        <f>_xlfn.MAXIFS(V重複!F:F, V重複!$C:$C, 'Conv-vaccine'!$E458)</f>
        <v>0</v>
      </c>
      <c r="R458" s="92">
        <f>_xlfn.MAXIFS(V重複!G:G, V重複!$C:$C, 'Conv-vaccine'!$E458)</f>
        <v>0</v>
      </c>
      <c r="S458" s="107">
        <f>SUMIF('V3回目-接種日別'!$A:$A, 'Conv-vaccine'!$E458, 'V3回目-接種日別'!C:C)</f>
        <v>0</v>
      </c>
    </row>
    <row r="459" spans="1:19" ht="17.7">
      <c r="A459" s="49">
        <v>44448</v>
      </c>
      <c r="B459" s="110">
        <f>IF(COUNTIF($A$7:$A459, $A459)&gt;1, 0, IF($E459="","",G459+H459+K459+L459+O459-Q459))</f>
        <v>0</v>
      </c>
      <c r="C459" s="110">
        <f>IF(COUNTIF($A$7:$A459, $A459)&gt;1, 0, IF($E459="", "", I459+J459+M459+N459+P459-R459))</f>
        <v>0</v>
      </c>
      <c r="D459" s="110">
        <f>IF(COUNTIF($A$7:$A459, $A459)&gt;1, 0, S459)</f>
        <v>0</v>
      </c>
      <c r="E459" s="111">
        <v>44448</v>
      </c>
      <c r="F459" s="91" t="str">
        <f>IFERROR(VLOOKUP($E459, V医療従事者等!$A:$J, $F$4, FALSE), TEXT(E459, "aaa"))</f>
        <v>木</v>
      </c>
      <c r="G459" s="91">
        <f>IFERROR(VLOOKUP($E459, V医療従事者等!$A:$J, $G$4, FALSE), 0)</f>
        <v>0</v>
      </c>
      <c r="H459" s="91">
        <f>IFERROR(VLOOKUP($E459, V医療従事者等!$A:$J, $H$4, FALSE), 0)</f>
        <v>0</v>
      </c>
      <c r="I459" s="91">
        <f>IFERROR(VLOOKUP($E459, V医療従事者等!$A:$J, $I$4, FALSE), 0)</f>
        <v>0</v>
      </c>
      <c r="J459" s="91">
        <f>IFERROR(VLOOKUP($E459, V医療従事者等!$A:$J, $J$4, FALSE), 0)</f>
        <v>0</v>
      </c>
      <c r="K459" s="92">
        <f>IFERROR(VLOOKUP($E459, V一般接種!$A:$G, K$4, FALSE), 0)</f>
        <v>423453</v>
      </c>
      <c r="L459" s="92">
        <f>IFERROR(VLOOKUP($E459, V一般接種!$A:$G, L$4, FALSE), 0)</f>
        <v>159511</v>
      </c>
      <c r="M459" s="92">
        <f>IFERROR(VLOOKUP($E459, V一般接種!$A:$G, M$4, FALSE), 0)</f>
        <v>1849</v>
      </c>
      <c r="N459" s="93">
        <f>IFERROR(VLOOKUP($E459, V一般接種!$A:$G, N$4, FALSE), 0)</f>
        <v>448146</v>
      </c>
      <c r="O459" s="92">
        <f>SUMIF(V職域接種!$C:$C, 'Conv-vaccine'!$E459, V職域接種!F:F)</f>
        <v>0</v>
      </c>
      <c r="P459" s="92">
        <f>SUMIF(V職域接種!$C:$C, 'Conv-vaccine'!$E459, V職域接種!G:G)</f>
        <v>0</v>
      </c>
      <c r="Q459" s="92">
        <f>_xlfn.MAXIFS(V重複!F:F, V重複!$C:$C, 'Conv-vaccine'!$E459)</f>
        <v>0</v>
      </c>
      <c r="R459" s="92">
        <f>_xlfn.MAXIFS(V重複!G:G, V重複!$C:$C, 'Conv-vaccine'!$E459)</f>
        <v>0</v>
      </c>
      <c r="S459" s="107">
        <f>SUMIF('V3回目-接種日別'!$A:$A, 'Conv-vaccine'!$E459, 'V3回目-接種日別'!C:C)</f>
        <v>0</v>
      </c>
    </row>
    <row r="460" spans="1:19" ht="17.7">
      <c r="A460" s="49">
        <v>44449</v>
      </c>
      <c r="B460" s="110">
        <f>IF(COUNTIF($A$7:$A460, $A460)&gt;1, 0, IF($E460="","",G460+H460+K460+L460+O460-Q460))</f>
        <v>646883</v>
      </c>
      <c r="C460" s="110">
        <f>IF(COUNTIF($A$7:$A460, $A460)&gt;1, 0, IF($E460="", "", I460+J460+M460+N460+P460-R460))</f>
        <v>517956</v>
      </c>
      <c r="D460" s="110">
        <f>IF(COUNTIF($A$7:$A460, $A460)&gt;1, 0, S460)</f>
        <v>0</v>
      </c>
      <c r="E460" s="111">
        <v>44449</v>
      </c>
      <c r="F460" s="91" t="str">
        <f>IFERROR(VLOOKUP($E460, V医療従事者等!$A:$J, $F$4, FALSE), TEXT(E460, "aaa"))</f>
        <v>金</v>
      </c>
      <c r="G460" s="91">
        <f>IFERROR(VLOOKUP($E460, V医療従事者等!$A:$J, $G$4, FALSE), 0)</f>
        <v>0</v>
      </c>
      <c r="H460" s="91">
        <f>IFERROR(VLOOKUP($E460, V医療従事者等!$A:$J, $H$4, FALSE), 0)</f>
        <v>0</v>
      </c>
      <c r="I460" s="91">
        <f>IFERROR(VLOOKUP($E460, V医療従事者等!$A:$J, $I$4, FALSE), 0)</f>
        <v>0</v>
      </c>
      <c r="J460" s="91">
        <f>IFERROR(VLOOKUP($E460, V医療従事者等!$A:$J, $J$4, FALSE), 0)</f>
        <v>0</v>
      </c>
      <c r="K460" s="92">
        <f>IFERROR(VLOOKUP($E460, V一般接種!$A:$G, K$4, FALSE), 0)</f>
        <v>466100</v>
      </c>
      <c r="L460" s="92">
        <f>IFERROR(VLOOKUP($E460, V一般接種!$A:$G, L$4, FALSE), 0)</f>
        <v>180783</v>
      </c>
      <c r="M460" s="92">
        <f>IFERROR(VLOOKUP($E460, V一般接種!$A:$G, M$4, FALSE), 0)</f>
        <v>1618</v>
      </c>
      <c r="N460" s="93">
        <f>IFERROR(VLOOKUP($E460, V一般接種!$A:$G, N$4, FALSE), 0)</f>
        <v>516338</v>
      </c>
      <c r="O460" s="92">
        <f>SUMIF(V職域接種!$C:$C, 'Conv-vaccine'!$E460, V職域接種!F:F)</f>
        <v>0</v>
      </c>
      <c r="P460" s="92">
        <f>SUMIF(V職域接種!$C:$C, 'Conv-vaccine'!$E460, V職域接種!G:G)</f>
        <v>0</v>
      </c>
      <c r="Q460" s="92">
        <f>_xlfn.MAXIFS(V重複!F:F, V重複!$C:$C, 'Conv-vaccine'!$E460)</f>
        <v>0</v>
      </c>
      <c r="R460" s="92">
        <f>_xlfn.MAXIFS(V重複!G:G, V重複!$C:$C, 'Conv-vaccine'!$E460)</f>
        <v>0</v>
      </c>
      <c r="S460" s="107">
        <f>SUMIF('V3回目-接種日別'!$A:$A, 'Conv-vaccine'!$E460, 'V3回目-接種日別'!C:C)</f>
        <v>0</v>
      </c>
    </row>
    <row r="461" spans="1:19" ht="17.7">
      <c r="A461" s="49">
        <v>44449</v>
      </c>
      <c r="B461" s="110">
        <f>IF(COUNTIF($A$7:$A461, $A461)&gt;1, 0, IF($E461="","",G461+H461+K461+L461+O461-Q461))</f>
        <v>0</v>
      </c>
      <c r="C461" s="110">
        <f>IF(COUNTIF($A$7:$A461, $A461)&gt;1, 0, IF($E461="", "", I461+J461+M461+N461+P461-R461))</f>
        <v>0</v>
      </c>
      <c r="D461" s="110">
        <f>IF(COUNTIF($A$7:$A461, $A461)&gt;1, 0, S461)</f>
        <v>0</v>
      </c>
      <c r="E461" s="111">
        <v>44449</v>
      </c>
      <c r="F461" s="91" t="str">
        <f>IFERROR(VLOOKUP($E461, V医療従事者等!$A:$J, $F$4, FALSE), TEXT(E461, "aaa"))</f>
        <v>金</v>
      </c>
      <c r="G461" s="91">
        <f>IFERROR(VLOOKUP($E461, V医療従事者等!$A:$J, $G$4, FALSE), 0)</f>
        <v>0</v>
      </c>
      <c r="H461" s="91">
        <f>IFERROR(VLOOKUP($E461, V医療従事者等!$A:$J, $H$4, FALSE), 0)</f>
        <v>0</v>
      </c>
      <c r="I461" s="91">
        <f>IFERROR(VLOOKUP($E461, V医療従事者等!$A:$J, $I$4, FALSE), 0)</f>
        <v>0</v>
      </c>
      <c r="J461" s="91">
        <f>IFERROR(VLOOKUP($E461, V医療従事者等!$A:$J, $J$4, FALSE), 0)</f>
        <v>0</v>
      </c>
      <c r="K461" s="92">
        <f>IFERROR(VLOOKUP($E461, V一般接種!$A:$G, K$4, FALSE), 0)</f>
        <v>466100</v>
      </c>
      <c r="L461" s="92">
        <f>IFERROR(VLOOKUP($E461, V一般接種!$A:$G, L$4, FALSE), 0)</f>
        <v>180783</v>
      </c>
      <c r="M461" s="92">
        <f>IFERROR(VLOOKUP($E461, V一般接種!$A:$G, M$4, FALSE), 0)</f>
        <v>1618</v>
      </c>
      <c r="N461" s="93">
        <f>IFERROR(VLOOKUP($E461, V一般接種!$A:$G, N$4, FALSE), 0)</f>
        <v>516338</v>
      </c>
      <c r="O461" s="92">
        <f>SUMIF(V職域接種!$C:$C, 'Conv-vaccine'!$E461, V職域接種!F:F)</f>
        <v>0</v>
      </c>
      <c r="P461" s="92">
        <f>SUMIF(V職域接種!$C:$C, 'Conv-vaccine'!$E461, V職域接種!G:G)</f>
        <v>0</v>
      </c>
      <c r="Q461" s="92">
        <f>_xlfn.MAXIFS(V重複!F:F, V重複!$C:$C, 'Conv-vaccine'!$E461)</f>
        <v>0</v>
      </c>
      <c r="R461" s="92">
        <f>_xlfn.MAXIFS(V重複!G:G, V重複!$C:$C, 'Conv-vaccine'!$E461)</f>
        <v>0</v>
      </c>
      <c r="S461" s="107">
        <f>SUMIF('V3回目-接種日別'!$A:$A, 'Conv-vaccine'!$E461, 'V3回目-接種日別'!C:C)</f>
        <v>0</v>
      </c>
    </row>
    <row r="462" spans="1:19" ht="17.7">
      <c r="A462" s="49">
        <v>44449</v>
      </c>
      <c r="B462" s="110">
        <f>IF(COUNTIF($A$7:$A462, $A462)&gt;1, 0, IF($E462="","",G462+H462+K462+L462+O462-Q462))</f>
        <v>0</v>
      </c>
      <c r="C462" s="110">
        <f>IF(COUNTIF($A$7:$A462, $A462)&gt;1, 0, IF($E462="", "", I462+J462+M462+N462+P462-R462))</f>
        <v>0</v>
      </c>
      <c r="D462" s="110">
        <f>IF(COUNTIF($A$7:$A462, $A462)&gt;1, 0, S462)</f>
        <v>0</v>
      </c>
      <c r="E462" s="111">
        <v>44449</v>
      </c>
      <c r="F462" s="91" t="str">
        <f>IFERROR(VLOOKUP($E462, V医療従事者等!$A:$J, $F$4, FALSE), TEXT(E462, "aaa"))</f>
        <v>金</v>
      </c>
      <c r="G462" s="91">
        <f>IFERROR(VLOOKUP($E462, V医療従事者等!$A:$J, $G$4, FALSE), 0)</f>
        <v>0</v>
      </c>
      <c r="H462" s="91">
        <f>IFERROR(VLOOKUP($E462, V医療従事者等!$A:$J, $H$4, FALSE), 0)</f>
        <v>0</v>
      </c>
      <c r="I462" s="91">
        <f>IFERROR(VLOOKUP($E462, V医療従事者等!$A:$J, $I$4, FALSE), 0)</f>
        <v>0</v>
      </c>
      <c r="J462" s="91">
        <f>IFERROR(VLOOKUP($E462, V医療従事者等!$A:$J, $J$4, FALSE), 0)</f>
        <v>0</v>
      </c>
      <c r="K462" s="92">
        <f>IFERROR(VLOOKUP($E462, V一般接種!$A:$G, K$4, FALSE), 0)</f>
        <v>466100</v>
      </c>
      <c r="L462" s="92">
        <f>IFERROR(VLOOKUP($E462, V一般接種!$A:$G, L$4, FALSE), 0)</f>
        <v>180783</v>
      </c>
      <c r="M462" s="92">
        <f>IFERROR(VLOOKUP($E462, V一般接種!$A:$G, M$4, FALSE), 0)</f>
        <v>1618</v>
      </c>
      <c r="N462" s="93">
        <f>IFERROR(VLOOKUP($E462, V一般接種!$A:$G, N$4, FALSE), 0)</f>
        <v>516338</v>
      </c>
      <c r="O462" s="92">
        <f>SUMIF(V職域接種!$C:$C, 'Conv-vaccine'!$E462, V職域接種!F:F)</f>
        <v>0</v>
      </c>
      <c r="P462" s="92">
        <f>SUMIF(V職域接種!$C:$C, 'Conv-vaccine'!$E462, V職域接種!G:G)</f>
        <v>0</v>
      </c>
      <c r="Q462" s="92">
        <f>_xlfn.MAXIFS(V重複!F:F, V重複!$C:$C, 'Conv-vaccine'!$E462)</f>
        <v>0</v>
      </c>
      <c r="R462" s="92">
        <f>_xlfn.MAXIFS(V重複!G:G, V重複!$C:$C, 'Conv-vaccine'!$E462)</f>
        <v>0</v>
      </c>
      <c r="S462" s="107">
        <f>SUMIF('V3回目-接種日別'!$A:$A, 'Conv-vaccine'!$E462, 'V3回目-接種日別'!C:C)</f>
        <v>0</v>
      </c>
    </row>
    <row r="463" spans="1:19" ht="17.7">
      <c r="A463" s="49">
        <v>44450</v>
      </c>
      <c r="B463" s="110">
        <f>IF(COUNTIF($A$7:$A463, $A463)&gt;1, 0, IF($E463="","",G463+H463+K463+L463+O463-Q463))</f>
        <v>783535</v>
      </c>
      <c r="C463" s="110">
        <f>IF(COUNTIF($A$7:$A463, $A463)&gt;1, 0, IF($E463="", "", I463+J463+M463+N463+P463-R463))</f>
        <v>624974</v>
      </c>
      <c r="D463" s="110">
        <f>IF(COUNTIF($A$7:$A463, $A463)&gt;1, 0, S463)</f>
        <v>0</v>
      </c>
      <c r="E463" s="111">
        <v>44450</v>
      </c>
      <c r="F463" s="91" t="str">
        <f>IFERROR(VLOOKUP($E463, V医療従事者等!$A:$J, $F$4, FALSE), TEXT(E463, "aaa"))</f>
        <v>土</v>
      </c>
      <c r="G463" s="91">
        <f>IFERROR(VLOOKUP($E463, V医療従事者等!$A:$J, $G$4, FALSE), 0)</f>
        <v>0</v>
      </c>
      <c r="H463" s="91">
        <f>IFERROR(VLOOKUP($E463, V医療従事者等!$A:$J, $H$4, FALSE), 0)</f>
        <v>0</v>
      </c>
      <c r="I463" s="91">
        <f>IFERROR(VLOOKUP($E463, V医療従事者等!$A:$J, $I$4, FALSE), 0)</f>
        <v>0</v>
      </c>
      <c r="J463" s="91">
        <f>IFERROR(VLOOKUP($E463, V医療従事者等!$A:$J, $J$4, FALSE), 0)</f>
        <v>0</v>
      </c>
      <c r="K463" s="92">
        <f>IFERROR(VLOOKUP($E463, V一般接種!$A:$G, K$4, FALSE), 0)</f>
        <v>582876</v>
      </c>
      <c r="L463" s="92">
        <f>IFERROR(VLOOKUP($E463, V一般接種!$A:$G, L$4, FALSE), 0)</f>
        <v>200659</v>
      </c>
      <c r="M463" s="92">
        <f>IFERROR(VLOOKUP($E463, V一般接種!$A:$G, M$4, FALSE), 0)</f>
        <v>1823</v>
      </c>
      <c r="N463" s="93">
        <f>IFERROR(VLOOKUP($E463, V一般接種!$A:$G, N$4, FALSE), 0)</f>
        <v>623151</v>
      </c>
      <c r="O463" s="92">
        <f>SUMIF(V職域接種!$C:$C, 'Conv-vaccine'!$E463, V職域接種!F:F)</f>
        <v>0</v>
      </c>
      <c r="P463" s="92">
        <f>SUMIF(V職域接種!$C:$C, 'Conv-vaccine'!$E463, V職域接種!G:G)</f>
        <v>0</v>
      </c>
      <c r="Q463" s="92">
        <f>_xlfn.MAXIFS(V重複!F:F, V重複!$C:$C, 'Conv-vaccine'!$E463)</f>
        <v>0</v>
      </c>
      <c r="R463" s="92">
        <f>_xlfn.MAXIFS(V重複!G:G, V重複!$C:$C, 'Conv-vaccine'!$E463)</f>
        <v>0</v>
      </c>
      <c r="S463" s="107">
        <f>SUMIF('V3回目-接種日別'!$A:$A, 'Conv-vaccine'!$E463, 'V3回目-接種日別'!C:C)</f>
        <v>0</v>
      </c>
    </row>
    <row r="464" spans="1:19" ht="17.7">
      <c r="A464" s="49">
        <v>44450</v>
      </c>
      <c r="B464" s="110">
        <f>IF(COUNTIF($A$7:$A464, $A464)&gt;1, 0, IF($E464="","",G464+H464+K464+L464+O464-Q464))</f>
        <v>0</v>
      </c>
      <c r="C464" s="110">
        <f>IF(COUNTIF($A$7:$A464, $A464)&gt;1, 0, IF($E464="", "", I464+J464+M464+N464+P464-R464))</f>
        <v>0</v>
      </c>
      <c r="D464" s="110">
        <f>IF(COUNTIF($A$7:$A464, $A464)&gt;1, 0, S464)</f>
        <v>0</v>
      </c>
      <c r="E464" s="111">
        <v>44450</v>
      </c>
      <c r="F464" s="91" t="str">
        <f>IFERROR(VLOOKUP($E464, V医療従事者等!$A:$J, $F$4, FALSE), TEXT(E464, "aaa"))</f>
        <v>土</v>
      </c>
      <c r="G464" s="91">
        <f>IFERROR(VLOOKUP($E464, V医療従事者等!$A:$J, $G$4, FALSE), 0)</f>
        <v>0</v>
      </c>
      <c r="H464" s="91">
        <f>IFERROR(VLOOKUP($E464, V医療従事者等!$A:$J, $H$4, FALSE), 0)</f>
        <v>0</v>
      </c>
      <c r="I464" s="91">
        <f>IFERROR(VLOOKUP($E464, V医療従事者等!$A:$J, $I$4, FALSE), 0)</f>
        <v>0</v>
      </c>
      <c r="J464" s="91">
        <f>IFERROR(VLOOKUP($E464, V医療従事者等!$A:$J, $J$4, FALSE), 0)</f>
        <v>0</v>
      </c>
      <c r="K464" s="92">
        <f>IFERROR(VLOOKUP($E464, V一般接種!$A:$G, K$4, FALSE), 0)</f>
        <v>582876</v>
      </c>
      <c r="L464" s="92">
        <f>IFERROR(VLOOKUP($E464, V一般接種!$A:$G, L$4, FALSE), 0)</f>
        <v>200659</v>
      </c>
      <c r="M464" s="92">
        <f>IFERROR(VLOOKUP($E464, V一般接種!$A:$G, M$4, FALSE), 0)</f>
        <v>1823</v>
      </c>
      <c r="N464" s="93">
        <f>IFERROR(VLOOKUP($E464, V一般接種!$A:$G, N$4, FALSE), 0)</f>
        <v>623151</v>
      </c>
      <c r="O464" s="92">
        <f>SUMIF(V職域接種!$C:$C, 'Conv-vaccine'!$E464, V職域接種!F:F)</f>
        <v>0</v>
      </c>
      <c r="P464" s="92">
        <f>SUMIF(V職域接種!$C:$C, 'Conv-vaccine'!$E464, V職域接種!G:G)</f>
        <v>0</v>
      </c>
      <c r="Q464" s="92">
        <f>_xlfn.MAXIFS(V重複!F:F, V重複!$C:$C, 'Conv-vaccine'!$E464)</f>
        <v>0</v>
      </c>
      <c r="R464" s="92">
        <f>_xlfn.MAXIFS(V重複!G:G, V重複!$C:$C, 'Conv-vaccine'!$E464)</f>
        <v>0</v>
      </c>
      <c r="S464" s="107">
        <f>SUMIF('V3回目-接種日別'!$A:$A, 'Conv-vaccine'!$E464, 'V3回目-接種日別'!C:C)</f>
        <v>0</v>
      </c>
    </row>
    <row r="465" spans="1:19" ht="17.7">
      <c r="A465" s="49">
        <v>44450</v>
      </c>
      <c r="B465" s="110">
        <f>IF(COUNTIF($A$7:$A465, $A465)&gt;1, 0, IF($E465="","",G465+H465+K465+L465+O465-Q465))</f>
        <v>0</v>
      </c>
      <c r="C465" s="110">
        <f>IF(COUNTIF($A$7:$A465, $A465)&gt;1, 0, IF($E465="", "", I465+J465+M465+N465+P465-R465))</f>
        <v>0</v>
      </c>
      <c r="D465" s="110">
        <f>IF(COUNTIF($A$7:$A465, $A465)&gt;1, 0, S465)</f>
        <v>0</v>
      </c>
      <c r="E465" s="111">
        <v>44450</v>
      </c>
      <c r="F465" s="91" t="str">
        <f>IFERROR(VLOOKUP($E465, V医療従事者等!$A:$J, $F$4, FALSE), TEXT(E465, "aaa"))</f>
        <v>土</v>
      </c>
      <c r="G465" s="91">
        <f>IFERROR(VLOOKUP($E465, V医療従事者等!$A:$J, $G$4, FALSE), 0)</f>
        <v>0</v>
      </c>
      <c r="H465" s="91">
        <f>IFERROR(VLOOKUP($E465, V医療従事者等!$A:$J, $H$4, FALSE), 0)</f>
        <v>0</v>
      </c>
      <c r="I465" s="91">
        <f>IFERROR(VLOOKUP($E465, V医療従事者等!$A:$J, $I$4, FALSE), 0)</f>
        <v>0</v>
      </c>
      <c r="J465" s="91">
        <f>IFERROR(VLOOKUP($E465, V医療従事者等!$A:$J, $J$4, FALSE), 0)</f>
        <v>0</v>
      </c>
      <c r="K465" s="92">
        <f>IFERROR(VLOOKUP($E465, V一般接種!$A:$G, K$4, FALSE), 0)</f>
        <v>582876</v>
      </c>
      <c r="L465" s="92">
        <f>IFERROR(VLOOKUP($E465, V一般接種!$A:$G, L$4, FALSE), 0)</f>
        <v>200659</v>
      </c>
      <c r="M465" s="92">
        <f>IFERROR(VLOOKUP($E465, V一般接種!$A:$G, M$4, FALSE), 0)</f>
        <v>1823</v>
      </c>
      <c r="N465" s="93">
        <f>IFERROR(VLOOKUP($E465, V一般接種!$A:$G, N$4, FALSE), 0)</f>
        <v>623151</v>
      </c>
      <c r="O465" s="92">
        <f>SUMIF(V職域接種!$C:$C, 'Conv-vaccine'!$E465, V職域接種!F:F)</f>
        <v>0</v>
      </c>
      <c r="P465" s="92">
        <f>SUMIF(V職域接種!$C:$C, 'Conv-vaccine'!$E465, V職域接種!G:G)</f>
        <v>0</v>
      </c>
      <c r="Q465" s="92">
        <f>_xlfn.MAXIFS(V重複!F:F, V重複!$C:$C, 'Conv-vaccine'!$E465)</f>
        <v>0</v>
      </c>
      <c r="R465" s="92">
        <f>_xlfn.MAXIFS(V重複!G:G, V重複!$C:$C, 'Conv-vaccine'!$E465)</f>
        <v>0</v>
      </c>
      <c r="S465" s="107">
        <f>SUMIF('V3回目-接種日別'!$A:$A, 'Conv-vaccine'!$E465, 'V3回目-接種日別'!C:C)</f>
        <v>0</v>
      </c>
    </row>
    <row r="466" spans="1:19" ht="17.7">
      <c r="A466" s="49">
        <v>44451</v>
      </c>
      <c r="B466" s="110">
        <f>IF(COUNTIF($A$7:$A466, $A466)&gt;1, 0, IF($E466="","",G466+H466+K466+L466+O466-Q466))</f>
        <v>2765677</v>
      </c>
      <c r="C466" s="110">
        <f>IF(COUNTIF($A$7:$A466, $A466)&gt;1, 0, IF($E466="", "", I466+J466+M466+N466+P466-R466))</f>
        <v>2261730</v>
      </c>
      <c r="D466" s="110">
        <f>IF(COUNTIF($A$7:$A466, $A466)&gt;1, 0, S466)</f>
        <v>0</v>
      </c>
      <c r="E466" s="111">
        <v>44451</v>
      </c>
      <c r="F466" s="91" t="str">
        <f>IFERROR(VLOOKUP($E466, V医療従事者等!$A:$J, $F$4, FALSE), TEXT(E466, "aaa"))</f>
        <v>日</v>
      </c>
      <c r="G466" s="91">
        <f>IFERROR(VLOOKUP($E466, V医療従事者等!$A:$J, $G$4, FALSE), 0)</f>
        <v>0</v>
      </c>
      <c r="H466" s="91">
        <f>IFERROR(VLOOKUP($E466, V医療従事者等!$A:$J, $H$4, FALSE), 0)</f>
        <v>0</v>
      </c>
      <c r="I466" s="91">
        <f>IFERROR(VLOOKUP($E466, V医療従事者等!$A:$J, $I$4, FALSE), 0)</f>
        <v>0</v>
      </c>
      <c r="J466" s="91">
        <f>IFERROR(VLOOKUP($E466, V医療従事者等!$A:$J, $J$4, FALSE), 0)</f>
        <v>0</v>
      </c>
      <c r="K466" s="92">
        <f>IFERROR(VLOOKUP($E466, V一般接種!$A:$G, K$4, FALSE), 0)</f>
        <v>457395</v>
      </c>
      <c r="L466" s="92">
        <f>IFERROR(VLOOKUP($E466, V一般接種!$A:$G, L$4, FALSE), 0)</f>
        <v>159205</v>
      </c>
      <c r="M466" s="92">
        <f>IFERROR(VLOOKUP($E466, V一般接種!$A:$G, M$4, FALSE), 0)</f>
        <v>1647</v>
      </c>
      <c r="N466" s="93">
        <f>IFERROR(VLOOKUP($E466, V一般接種!$A:$G, N$4, FALSE), 0)</f>
        <v>502936</v>
      </c>
      <c r="O466" s="92">
        <f>SUMIF(V職域接種!$C:$C, 'Conv-vaccine'!$E466, V職域接種!F:F)</f>
        <v>8914497</v>
      </c>
      <c r="P466" s="92">
        <f>SUMIF(V職域接種!$C:$C, 'Conv-vaccine'!$E466, V職域接種!G:G)</f>
        <v>6485722</v>
      </c>
      <c r="Q466" s="92">
        <f>_xlfn.MAXIFS(V重複!F:F, V重複!$C:$C, 'Conv-vaccine'!$E466)</f>
        <v>6765420</v>
      </c>
      <c r="R466" s="92">
        <f>_xlfn.MAXIFS(V重複!G:G, V重複!$C:$C, 'Conv-vaccine'!$E466)</f>
        <v>4728575</v>
      </c>
      <c r="S466" s="107">
        <f>SUMIF('V3回目-接種日別'!$A:$A, 'Conv-vaccine'!$E466, 'V3回目-接種日別'!C:C)</f>
        <v>0</v>
      </c>
    </row>
    <row r="467" spans="1:19" ht="17.7">
      <c r="A467" s="49">
        <v>44451</v>
      </c>
      <c r="B467" s="110">
        <f>IF(COUNTIF($A$7:$A467, $A467)&gt;1, 0, IF($E467="","",G467+H467+K467+L467+O467-Q467))</f>
        <v>0</v>
      </c>
      <c r="C467" s="110">
        <f>IF(COUNTIF($A$7:$A467, $A467)&gt;1, 0, IF($E467="", "", I467+J467+M467+N467+P467-R467))</f>
        <v>0</v>
      </c>
      <c r="D467" s="110">
        <f>IF(COUNTIF($A$7:$A467, $A467)&gt;1, 0, S467)</f>
        <v>0</v>
      </c>
      <c r="E467" s="111">
        <v>44451</v>
      </c>
      <c r="F467" s="91" t="str">
        <f>IFERROR(VLOOKUP($E467, V医療従事者等!$A:$J, $F$4, FALSE), TEXT(E467, "aaa"))</f>
        <v>日</v>
      </c>
      <c r="G467" s="91">
        <f>IFERROR(VLOOKUP($E467, V医療従事者等!$A:$J, $G$4, FALSE), 0)</f>
        <v>0</v>
      </c>
      <c r="H467" s="91">
        <f>IFERROR(VLOOKUP($E467, V医療従事者等!$A:$J, $H$4, FALSE), 0)</f>
        <v>0</v>
      </c>
      <c r="I467" s="91">
        <f>IFERROR(VLOOKUP($E467, V医療従事者等!$A:$J, $I$4, FALSE), 0)</f>
        <v>0</v>
      </c>
      <c r="J467" s="91">
        <f>IFERROR(VLOOKUP($E467, V医療従事者等!$A:$J, $J$4, FALSE), 0)</f>
        <v>0</v>
      </c>
      <c r="K467" s="92">
        <f>IFERROR(VLOOKUP($E467, V一般接種!$A:$G, K$4, FALSE), 0)</f>
        <v>457395</v>
      </c>
      <c r="L467" s="92">
        <f>IFERROR(VLOOKUP($E467, V一般接種!$A:$G, L$4, FALSE), 0)</f>
        <v>159205</v>
      </c>
      <c r="M467" s="92">
        <f>IFERROR(VLOOKUP($E467, V一般接種!$A:$G, M$4, FALSE), 0)</f>
        <v>1647</v>
      </c>
      <c r="N467" s="93">
        <f>IFERROR(VLOOKUP($E467, V一般接種!$A:$G, N$4, FALSE), 0)</f>
        <v>502936</v>
      </c>
      <c r="O467" s="92">
        <f>SUMIF(V職域接種!$C:$C, 'Conv-vaccine'!$E467, V職域接種!F:F)</f>
        <v>8914497</v>
      </c>
      <c r="P467" s="92">
        <f>SUMIF(V職域接種!$C:$C, 'Conv-vaccine'!$E467, V職域接種!G:G)</f>
        <v>6485722</v>
      </c>
      <c r="Q467" s="92">
        <f>_xlfn.MAXIFS(V重複!F:F, V重複!$C:$C, 'Conv-vaccine'!$E467)</f>
        <v>6765420</v>
      </c>
      <c r="R467" s="92">
        <f>_xlfn.MAXIFS(V重複!G:G, V重複!$C:$C, 'Conv-vaccine'!$E467)</f>
        <v>4728575</v>
      </c>
      <c r="S467" s="107">
        <f>SUMIF('V3回目-接種日別'!$A:$A, 'Conv-vaccine'!$E467, 'V3回目-接種日別'!C:C)</f>
        <v>0</v>
      </c>
    </row>
    <row r="468" spans="1:19" ht="17.7">
      <c r="A468" s="49">
        <v>44451</v>
      </c>
      <c r="B468" s="110">
        <f>IF(COUNTIF($A$7:$A468, $A468)&gt;1, 0, IF($E468="","",G468+H468+K468+L468+O468-Q468))</f>
        <v>0</v>
      </c>
      <c r="C468" s="110">
        <f>IF(COUNTIF($A$7:$A468, $A468)&gt;1, 0, IF($E468="", "", I468+J468+M468+N468+P468-R468))</f>
        <v>0</v>
      </c>
      <c r="D468" s="110">
        <f>IF(COUNTIF($A$7:$A468, $A468)&gt;1, 0, S468)</f>
        <v>0</v>
      </c>
      <c r="E468" s="111">
        <v>44451</v>
      </c>
      <c r="F468" s="91" t="str">
        <f>IFERROR(VLOOKUP($E468, V医療従事者等!$A:$J, $F$4, FALSE), TEXT(E468, "aaa"))</f>
        <v>日</v>
      </c>
      <c r="G468" s="91">
        <f>IFERROR(VLOOKUP($E468, V医療従事者等!$A:$J, $G$4, FALSE), 0)</f>
        <v>0</v>
      </c>
      <c r="H468" s="91">
        <f>IFERROR(VLOOKUP($E468, V医療従事者等!$A:$J, $H$4, FALSE), 0)</f>
        <v>0</v>
      </c>
      <c r="I468" s="91">
        <f>IFERROR(VLOOKUP($E468, V医療従事者等!$A:$J, $I$4, FALSE), 0)</f>
        <v>0</v>
      </c>
      <c r="J468" s="91">
        <f>IFERROR(VLOOKUP($E468, V医療従事者等!$A:$J, $J$4, FALSE), 0)</f>
        <v>0</v>
      </c>
      <c r="K468" s="92">
        <f>IFERROR(VLOOKUP($E468, V一般接種!$A:$G, K$4, FALSE), 0)</f>
        <v>457395</v>
      </c>
      <c r="L468" s="92">
        <f>IFERROR(VLOOKUP($E468, V一般接種!$A:$G, L$4, FALSE), 0)</f>
        <v>159205</v>
      </c>
      <c r="M468" s="92">
        <f>IFERROR(VLOOKUP($E468, V一般接種!$A:$G, M$4, FALSE), 0)</f>
        <v>1647</v>
      </c>
      <c r="N468" s="93">
        <f>IFERROR(VLOOKUP($E468, V一般接種!$A:$G, N$4, FALSE), 0)</f>
        <v>502936</v>
      </c>
      <c r="O468" s="92">
        <f>SUMIF(V職域接種!$C:$C, 'Conv-vaccine'!$E468, V職域接種!F:F)</f>
        <v>8914497</v>
      </c>
      <c r="P468" s="92">
        <f>SUMIF(V職域接種!$C:$C, 'Conv-vaccine'!$E468, V職域接種!G:G)</f>
        <v>6485722</v>
      </c>
      <c r="Q468" s="92">
        <f>_xlfn.MAXIFS(V重複!F:F, V重複!$C:$C, 'Conv-vaccine'!$E468)</f>
        <v>6765420</v>
      </c>
      <c r="R468" s="92">
        <f>_xlfn.MAXIFS(V重複!G:G, V重複!$C:$C, 'Conv-vaccine'!$E468)</f>
        <v>4728575</v>
      </c>
      <c r="S468" s="107">
        <f>SUMIF('V3回目-接種日別'!$A:$A, 'Conv-vaccine'!$E468, 'V3回目-接種日別'!C:C)</f>
        <v>0</v>
      </c>
    </row>
    <row r="469" spans="1:19" ht="17.7">
      <c r="A469" s="49">
        <v>44452</v>
      </c>
      <c r="B469" s="110">
        <f>IF(COUNTIF($A$7:$A469, $A469)&gt;1, 0, IF($E469="","",G469+H469+K469+L469+O469-Q469))</f>
        <v>508438</v>
      </c>
      <c r="C469" s="110">
        <f>IF(COUNTIF($A$7:$A469, $A469)&gt;1, 0, IF($E469="", "", I469+J469+M469+N469+P469-R469))</f>
        <v>438988</v>
      </c>
      <c r="D469" s="110">
        <f>IF(COUNTIF($A$7:$A469, $A469)&gt;1, 0, S469)</f>
        <v>0</v>
      </c>
      <c r="E469" s="111">
        <v>44452</v>
      </c>
      <c r="F469" s="91" t="str">
        <f>IFERROR(VLOOKUP($E469, V医療従事者等!$A:$J, $F$4, FALSE), TEXT(E469, "aaa"))</f>
        <v>月</v>
      </c>
      <c r="G469" s="91">
        <f>IFERROR(VLOOKUP($E469, V医療従事者等!$A:$J, $G$4, FALSE), 0)</f>
        <v>0</v>
      </c>
      <c r="H469" s="91">
        <f>IFERROR(VLOOKUP($E469, V医療従事者等!$A:$J, $H$4, FALSE), 0)</f>
        <v>0</v>
      </c>
      <c r="I469" s="91">
        <f>IFERROR(VLOOKUP($E469, V医療従事者等!$A:$J, $I$4, FALSE), 0)</f>
        <v>0</v>
      </c>
      <c r="J469" s="91">
        <f>IFERROR(VLOOKUP($E469, V医療従事者等!$A:$J, $J$4, FALSE), 0)</f>
        <v>0</v>
      </c>
      <c r="K469" s="92">
        <f>IFERROR(VLOOKUP($E469, V一般接種!$A:$G, K$4, FALSE), 0)</f>
        <v>399200</v>
      </c>
      <c r="L469" s="92">
        <f>IFERROR(VLOOKUP($E469, V一般接種!$A:$G, L$4, FALSE), 0)</f>
        <v>109238</v>
      </c>
      <c r="M469" s="92">
        <f>IFERROR(VLOOKUP($E469, V一般接種!$A:$G, M$4, FALSE), 0)</f>
        <v>2307</v>
      </c>
      <c r="N469" s="93">
        <f>IFERROR(VLOOKUP($E469, V一般接種!$A:$G, N$4, FALSE), 0)</f>
        <v>436681</v>
      </c>
      <c r="O469" s="92">
        <f>SUMIF(V職域接種!$C:$C, 'Conv-vaccine'!$E469, V職域接種!F:F)</f>
        <v>0</v>
      </c>
      <c r="P469" s="92">
        <f>SUMIF(V職域接種!$C:$C, 'Conv-vaccine'!$E469, V職域接種!G:G)</f>
        <v>0</v>
      </c>
      <c r="Q469" s="92">
        <f>_xlfn.MAXIFS(V重複!F:F, V重複!$C:$C, 'Conv-vaccine'!$E469)</f>
        <v>0</v>
      </c>
      <c r="R469" s="92">
        <f>_xlfn.MAXIFS(V重複!G:G, V重複!$C:$C, 'Conv-vaccine'!$E469)</f>
        <v>0</v>
      </c>
      <c r="S469" s="107">
        <f>SUMIF('V3回目-接種日別'!$A:$A, 'Conv-vaccine'!$E469, 'V3回目-接種日別'!C:C)</f>
        <v>0</v>
      </c>
    </row>
    <row r="470" spans="1:19" ht="17.7">
      <c r="A470" s="49">
        <v>44452</v>
      </c>
      <c r="B470" s="110">
        <f>IF(COUNTIF($A$7:$A470, $A470)&gt;1, 0, IF($E470="","",G470+H470+K470+L470+O470-Q470))</f>
        <v>0</v>
      </c>
      <c r="C470" s="110">
        <f>IF(COUNTIF($A$7:$A470, $A470)&gt;1, 0, IF($E470="", "", I470+J470+M470+N470+P470-R470))</f>
        <v>0</v>
      </c>
      <c r="D470" s="110">
        <f>IF(COUNTIF($A$7:$A470, $A470)&gt;1, 0, S470)</f>
        <v>0</v>
      </c>
      <c r="E470" s="111">
        <v>44452</v>
      </c>
      <c r="F470" s="91" t="str">
        <f>IFERROR(VLOOKUP($E470, V医療従事者等!$A:$J, $F$4, FALSE), TEXT(E470, "aaa"))</f>
        <v>月</v>
      </c>
      <c r="G470" s="91">
        <f>IFERROR(VLOOKUP($E470, V医療従事者等!$A:$J, $G$4, FALSE), 0)</f>
        <v>0</v>
      </c>
      <c r="H470" s="91">
        <f>IFERROR(VLOOKUP($E470, V医療従事者等!$A:$J, $H$4, FALSE), 0)</f>
        <v>0</v>
      </c>
      <c r="I470" s="91">
        <f>IFERROR(VLOOKUP($E470, V医療従事者等!$A:$J, $I$4, FALSE), 0)</f>
        <v>0</v>
      </c>
      <c r="J470" s="91">
        <f>IFERROR(VLOOKUP($E470, V医療従事者等!$A:$J, $J$4, FALSE), 0)</f>
        <v>0</v>
      </c>
      <c r="K470" s="92">
        <f>IFERROR(VLOOKUP($E470, V一般接種!$A:$G, K$4, FALSE), 0)</f>
        <v>399200</v>
      </c>
      <c r="L470" s="92">
        <f>IFERROR(VLOOKUP($E470, V一般接種!$A:$G, L$4, FALSE), 0)</f>
        <v>109238</v>
      </c>
      <c r="M470" s="92">
        <f>IFERROR(VLOOKUP($E470, V一般接種!$A:$G, M$4, FALSE), 0)</f>
        <v>2307</v>
      </c>
      <c r="N470" s="93">
        <f>IFERROR(VLOOKUP($E470, V一般接種!$A:$G, N$4, FALSE), 0)</f>
        <v>436681</v>
      </c>
      <c r="O470" s="92">
        <f>SUMIF(V職域接種!$C:$C, 'Conv-vaccine'!$E470, V職域接種!F:F)</f>
        <v>0</v>
      </c>
      <c r="P470" s="92">
        <f>SUMIF(V職域接種!$C:$C, 'Conv-vaccine'!$E470, V職域接種!G:G)</f>
        <v>0</v>
      </c>
      <c r="Q470" s="92">
        <f>_xlfn.MAXIFS(V重複!F:F, V重複!$C:$C, 'Conv-vaccine'!$E470)</f>
        <v>0</v>
      </c>
      <c r="R470" s="92">
        <f>_xlfn.MAXIFS(V重複!G:G, V重複!$C:$C, 'Conv-vaccine'!$E470)</f>
        <v>0</v>
      </c>
      <c r="S470" s="107">
        <f>SUMIF('V3回目-接種日別'!$A:$A, 'Conv-vaccine'!$E470, 'V3回目-接種日別'!C:C)</f>
        <v>0</v>
      </c>
    </row>
    <row r="471" spans="1:19" ht="17.7">
      <c r="A471" s="49">
        <v>44452</v>
      </c>
      <c r="B471" s="110">
        <f>IF(COUNTIF($A$7:$A471, $A471)&gt;1, 0, IF($E471="","",G471+H471+K471+L471+O471-Q471))</f>
        <v>0</v>
      </c>
      <c r="C471" s="110">
        <f>IF(COUNTIF($A$7:$A471, $A471)&gt;1, 0, IF($E471="", "", I471+J471+M471+N471+P471-R471))</f>
        <v>0</v>
      </c>
      <c r="D471" s="110">
        <f>IF(COUNTIF($A$7:$A471, $A471)&gt;1, 0, S471)</f>
        <v>0</v>
      </c>
      <c r="E471" s="111">
        <v>44452</v>
      </c>
      <c r="F471" s="91" t="str">
        <f>IFERROR(VLOOKUP($E471, V医療従事者等!$A:$J, $F$4, FALSE), TEXT(E471, "aaa"))</f>
        <v>月</v>
      </c>
      <c r="G471" s="91">
        <f>IFERROR(VLOOKUP($E471, V医療従事者等!$A:$J, $G$4, FALSE), 0)</f>
        <v>0</v>
      </c>
      <c r="H471" s="91">
        <f>IFERROR(VLOOKUP($E471, V医療従事者等!$A:$J, $H$4, FALSE), 0)</f>
        <v>0</v>
      </c>
      <c r="I471" s="91">
        <f>IFERROR(VLOOKUP($E471, V医療従事者等!$A:$J, $I$4, FALSE), 0)</f>
        <v>0</v>
      </c>
      <c r="J471" s="91">
        <f>IFERROR(VLOOKUP($E471, V医療従事者等!$A:$J, $J$4, FALSE), 0)</f>
        <v>0</v>
      </c>
      <c r="K471" s="92">
        <f>IFERROR(VLOOKUP($E471, V一般接種!$A:$G, K$4, FALSE), 0)</f>
        <v>399200</v>
      </c>
      <c r="L471" s="92">
        <f>IFERROR(VLOOKUP($E471, V一般接種!$A:$G, L$4, FALSE), 0)</f>
        <v>109238</v>
      </c>
      <c r="M471" s="92">
        <f>IFERROR(VLOOKUP($E471, V一般接種!$A:$G, M$4, FALSE), 0)</f>
        <v>2307</v>
      </c>
      <c r="N471" s="93">
        <f>IFERROR(VLOOKUP($E471, V一般接種!$A:$G, N$4, FALSE), 0)</f>
        <v>436681</v>
      </c>
      <c r="O471" s="92">
        <f>SUMIF(V職域接種!$C:$C, 'Conv-vaccine'!$E471, V職域接種!F:F)</f>
        <v>0</v>
      </c>
      <c r="P471" s="92">
        <f>SUMIF(V職域接種!$C:$C, 'Conv-vaccine'!$E471, V職域接種!G:G)</f>
        <v>0</v>
      </c>
      <c r="Q471" s="92">
        <f>_xlfn.MAXIFS(V重複!F:F, V重複!$C:$C, 'Conv-vaccine'!$E471)</f>
        <v>0</v>
      </c>
      <c r="R471" s="92">
        <f>_xlfn.MAXIFS(V重複!G:G, V重複!$C:$C, 'Conv-vaccine'!$E471)</f>
        <v>0</v>
      </c>
      <c r="S471" s="107">
        <f>SUMIF('V3回目-接種日別'!$A:$A, 'Conv-vaccine'!$E471, 'V3回目-接種日別'!C:C)</f>
        <v>0</v>
      </c>
    </row>
    <row r="472" spans="1:19" ht="17.7">
      <c r="A472" s="49">
        <v>44453</v>
      </c>
      <c r="B472" s="110">
        <f>IF(COUNTIF($A$7:$A472, $A472)&gt;1, 0, IF($E472="","",G472+H472+K472+L472+O472-Q472))</f>
        <v>534303</v>
      </c>
      <c r="C472" s="110">
        <f>IF(COUNTIF($A$7:$A472, $A472)&gt;1, 0, IF($E472="", "", I472+J472+M472+N472+P472-R472))</f>
        <v>469351</v>
      </c>
      <c r="D472" s="110">
        <f>IF(COUNTIF($A$7:$A472, $A472)&gt;1, 0, S472)</f>
        <v>0</v>
      </c>
      <c r="E472" s="111">
        <v>44453</v>
      </c>
      <c r="F472" s="91" t="str">
        <f>IFERROR(VLOOKUP($E472, V医療従事者等!$A:$J, $F$4, FALSE), TEXT(E472, "aaa"))</f>
        <v>火</v>
      </c>
      <c r="G472" s="91">
        <f>IFERROR(VLOOKUP($E472, V医療従事者等!$A:$J, $G$4, FALSE), 0)</f>
        <v>0</v>
      </c>
      <c r="H472" s="91">
        <f>IFERROR(VLOOKUP($E472, V医療従事者等!$A:$J, $H$4, FALSE), 0)</f>
        <v>0</v>
      </c>
      <c r="I472" s="91">
        <f>IFERROR(VLOOKUP($E472, V医療従事者等!$A:$J, $I$4, FALSE), 0)</f>
        <v>0</v>
      </c>
      <c r="J472" s="91">
        <f>IFERROR(VLOOKUP($E472, V医療従事者等!$A:$J, $J$4, FALSE), 0)</f>
        <v>0</v>
      </c>
      <c r="K472" s="92">
        <f>IFERROR(VLOOKUP($E472, V一般接種!$A:$G, K$4, FALSE), 0)</f>
        <v>430084</v>
      </c>
      <c r="L472" s="92">
        <f>IFERROR(VLOOKUP($E472, V一般接種!$A:$G, L$4, FALSE), 0)</f>
        <v>104219</v>
      </c>
      <c r="M472" s="92">
        <f>IFERROR(VLOOKUP($E472, V一般接種!$A:$G, M$4, FALSE), 0)</f>
        <v>1895</v>
      </c>
      <c r="N472" s="93">
        <f>IFERROR(VLOOKUP($E472, V一般接種!$A:$G, N$4, FALSE), 0)</f>
        <v>467456</v>
      </c>
      <c r="O472" s="92">
        <f>SUMIF(V職域接種!$C:$C, 'Conv-vaccine'!$E472, V職域接種!F:F)</f>
        <v>0</v>
      </c>
      <c r="P472" s="92">
        <f>SUMIF(V職域接種!$C:$C, 'Conv-vaccine'!$E472, V職域接種!G:G)</f>
        <v>0</v>
      </c>
      <c r="Q472" s="92">
        <f>_xlfn.MAXIFS(V重複!F:F, V重複!$C:$C, 'Conv-vaccine'!$E472)</f>
        <v>0</v>
      </c>
      <c r="R472" s="92">
        <f>_xlfn.MAXIFS(V重複!G:G, V重複!$C:$C, 'Conv-vaccine'!$E472)</f>
        <v>0</v>
      </c>
      <c r="S472" s="107">
        <f>SUMIF('V3回目-接種日別'!$A:$A, 'Conv-vaccine'!$E472, 'V3回目-接種日別'!C:C)</f>
        <v>0</v>
      </c>
    </row>
    <row r="473" spans="1:19" ht="17.7">
      <c r="A473" s="49">
        <v>44453</v>
      </c>
      <c r="B473" s="110">
        <f>IF(COUNTIF($A$7:$A473, $A473)&gt;1, 0, IF($E473="","",G473+H473+K473+L473+O473-Q473))</f>
        <v>0</v>
      </c>
      <c r="C473" s="110">
        <f>IF(COUNTIF($A$7:$A473, $A473)&gt;1, 0, IF($E473="", "", I473+J473+M473+N473+P473-R473))</f>
        <v>0</v>
      </c>
      <c r="D473" s="110">
        <f>IF(COUNTIF($A$7:$A473, $A473)&gt;1, 0, S473)</f>
        <v>0</v>
      </c>
      <c r="E473" s="111">
        <v>44453</v>
      </c>
      <c r="F473" s="91" t="str">
        <f>IFERROR(VLOOKUP($E473, V医療従事者等!$A:$J, $F$4, FALSE), TEXT(E473, "aaa"))</f>
        <v>火</v>
      </c>
      <c r="G473" s="91">
        <f>IFERROR(VLOOKUP($E473, V医療従事者等!$A:$J, $G$4, FALSE), 0)</f>
        <v>0</v>
      </c>
      <c r="H473" s="91">
        <f>IFERROR(VLOOKUP($E473, V医療従事者等!$A:$J, $H$4, FALSE), 0)</f>
        <v>0</v>
      </c>
      <c r="I473" s="91">
        <f>IFERROR(VLOOKUP($E473, V医療従事者等!$A:$J, $I$4, FALSE), 0)</f>
        <v>0</v>
      </c>
      <c r="J473" s="91">
        <f>IFERROR(VLOOKUP($E473, V医療従事者等!$A:$J, $J$4, FALSE), 0)</f>
        <v>0</v>
      </c>
      <c r="K473" s="92">
        <f>IFERROR(VLOOKUP($E473, V一般接種!$A:$G, K$4, FALSE), 0)</f>
        <v>430084</v>
      </c>
      <c r="L473" s="92">
        <f>IFERROR(VLOOKUP($E473, V一般接種!$A:$G, L$4, FALSE), 0)</f>
        <v>104219</v>
      </c>
      <c r="M473" s="92">
        <f>IFERROR(VLOOKUP($E473, V一般接種!$A:$G, M$4, FALSE), 0)</f>
        <v>1895</v>
      </c>
      <c r="N473" s="93">
        <f>IFERROR(VLOOKUP($E473, V一般接種!$A:$G, N$4, FALSE), 0)</f>
        <v>467456</v>
      </c>
      <c r="O473" s="92">
        <f>SUMIF(V職域接種!$C:$C, 'Conv-vaccine'!$E473, V職域接種!F:F)</f>
        <v>0</v>
      </c>
      <c r="P473" s="92">
        <f>SUMIF(V職域接種!$C:$C, 'Conv-vaccine'!$E473, V職域接種!G:G)</f>
        <v>0</v>
      </c>
      <c r="Q473" s="92">
        <f>_xlfn.MAXIFS(V重複!F:F, V重複!$C:$C, 'Conv-vaccine'!$E473)</f>
        <v>0</v>
      </c>
      <c r="R473" s="92">
        <f>_xlfn.MAXIFS(V重複!G:G, V重複!$C:$C, 'Conv-vaccine'!$E473)</f>
        <v>0</v>
      </c>
      <c r="S473" s="107">
        <f>SUMIF('V3回目-接種日別'!$A:$A, 'Conv-vaccine'!$E473, 'V3回目-接種日別'!C:C)</f>
        <v>0</v>
      </c>
    </row>
    <row r="474" spans="1:19" ht="17.7">
      <c r="A474" s="49">
        <v>44453</v>
      </c>
      <c r="B474" s="110">
        <f>IF(COUNTIF($A$7:$A474, $A474)&gt;1, 0, IF($E474="","",G474+H474+K474+L474+O474-Q474))</f>
        <v>0</v>
      </c>
      <c r="C474" s="110">
        <f>IF(COUNTIF($A$7:$A474, $A474)&gt;1, 0, IF($E474="", "", I474+J474+M474+N474+P474-R474))</f>
        <v>0</v>
      </c>
      <c r="D474" s="110">
        <f>IF(COUNTIF($A$7:$A474, $A474)&gt;1, 0, S474)</f>
        <v>0</v>
      </c>
      <c r="E474" s="111">
        <v>44453</v>
      </c>
      <c r="F474" s="91" t="str">
        <f>IFERROR(VLOOKUP($E474, V医療従事者等!$A:$J, $F$4, FALSE), TEXT(E474, "aaa"))</f>
        <v>火</v>
      </c>
      <c r="G474" s="91">
        <f>IFERROR(VLOOKUP($E474, V医療従事者等!$A:$J, $G$4, FALSE), 0)</f>
        <v>0</v>
      </c>
      <c r="H474" s="91">
        <f>IFERROR(VLOOKUP($E474, V医療従事者等!$A:$J, $H$4, FALSE), 0)</f>
        <v>0</v>
      </c>
      <c r="I474" s="91">
        <f>IFERROR(VLOOKUP($E474, V医療従事者等!$A:$J, $I$4, FALSE), 0)</f>
        <v>0</v>
      </c>
      <c r="J474" s="91">
        <f>IFERROR(VLOOKUP($E474, V医療従事者等!$A:$J, $J$4, FALSE), 0)</f>
        <v>0</v>
      </c>
      <c r="K474" s="92">
        <f>IFERROR(VLOOKUP($E474, V一般接種!$A:$G, K$4, FALSE), 0)</f>
        <v>430084</v>
      </c>
      <c r="L474" s="92">
        <f>IFERROR(VLOOKUP($E474, V一般接種!$A:$G, L$4, FALSE), 0)</f>
        <v>104219</v>
      </c>
      <c r="M474" s="92">
        <f>IFERROR(VLOOKUP($E474, V一般接種!$A:$G, M$4, FALSE), 0)</f>
        <v>1895</v>
      </c>
      <c r="N474" s="93">
        <f>IFERROR(VLOOKUP($E474, V一般接種!$A:$G, N$4, FALSE), 0)</f>
        <v>467456</v>
      </c>
      <c r="O474" s="92">
        <f>SUMIF(V職域接種!$C:$C, 'Conv-vaccine'!$E474, V職域接種!F:F)</f>
        <v>0</v>
      </c>
      <c r="P474" s="92">
        <f>SUMIF(V職域接種!$C:$C, 'Conv-vaccine'!$E474, V職域接種!G:G)</f>
        <v>0</v>
      </c>
      <c r="Q474" s="92">
        <f>_xlfn.MAXIFS(V重複!F:F, V重複!$C:$C, 'Conv-vaccine'!$E474)</f>
        <v>0</v>
      </c>
      <c r="R474" s="92">
        <f>_xlfn.MAXIFS(V重複!G:G, V重複!$C:$C, 'Conv-vaccine'!$E474)</f>
        <v>0</v>
      </c>
      <c r="S474" s="107">
        <f>SUMIF('V3回目-接種日別'!$A:$A, 'Conv-vaccine'!$E474, 'V3回目-接種日別'!C:C)</f>
        <v>0</v>
      </c>
    </row>
    <row r="475" spans="1:19" ht="17.7">
      <c r="A475" s="49">
        <v>44454</v>
      </c>
      <c r="B475" s="110">
        <f>IF(COUNTIF($A$7:$A475, $A475)&gt;1, 0, IF($E475="","",G475+H475+K475+L475+O475-Q475))</f>
        <v>512379</v>
      </c>
      <c r="C475" s="110">
        <f>IF(COUNTIF($A$7:$A475, $A475)&gt;1, 0, IF($E475="", "", I475+J475+M475+N475+P475-R475))</f>
        <v>468152</v>
      </c>
      <c r="D475" s="110">
        <f>IF(COUNTIF($A$7:$A475, $A475)&gt;1, 0, S475)</f>
        <v>0</v>
      </c>
      <c r="E475" s="111">
        <v>44454</v>
      </c>
      <c r="F475" s="91" t="str">
        <f>IFERROR(VLOOKUP($E475, V医療従事者等!$A:$J, $F$4, FALSE), TEXT(E475, "aaa"))</f>
        <v>水</v>
      </c>
      <c r="G475" s="91">
        <f>IFERROR(VLOOKUP($E475, V医療従事者等!$A:$J, $G$4, FALSE), 0)</f>
        <v>0</v>
      </c>
      <c r="H475" s="91">
        <f>IFERROR(VLOOKUP($E475, V医療従事者等!$A:$J, $H$4, FALSE), 0)</f>
        <v>0</v>
      </c>
      <c r="I475" s="91">
        <f>IFERROR(VLOOKUP($E475, V医療従事者等!$A:$J, $I$4, FALSE), 0)</f>
        <v>0</v>
      </c>
      <c r="J475" s="91">
        <f>IFERROR(VLOOKUP($E475, V医療従事者等!$A:$J, $J$4, FALSE), 0)</f>
        <v>0</v>
      </c>
      <c r="K475" s="92">
        <f>IFERROR(VLOOKUP($E475, V一般接種!$A:$G, K$4, FALSE), 0)</f>
        <v>414624</v>
      </c>
      <c r="L475" s="92">
        <f>IFERROR(VLOOKUP($E475, V一般接種!$A:$G, L$4, FALSE), 0)</f>
        <v>97755</v>
      </c>
      <c r="M475" s="92">
        <f>IFERROR(VLOOKUP($E475, V一般接種!$A:$G, M$4, FALSE), 0)</f>
        <v>1579</v>
      </c>
      <c r="N475" s="93">
        <f>IFERROR(VLOOKUP($E475, V一般接種!$A:$G, N$4, FALSE), 0)</f>
        <v>466573</v>
      </c>
      <c r="O475" s="92">
        <f>SUMIF(V職域接種!$C:$C, 'Conv-vaccine'!$E475, V職域接種!F:F)</f>
        <v>0</v>
      </c>
      <c r="P475" s="92">
        <f>SUMIF(V職域接種!$C:$C, 'Conv-vaccine'!$E475, V職域接種!G:G)</f>
        <v>0</v>
      </c>
      <c r="Q475" s="92">
        <f>_xlfn.MAXIFS(V重複!F:F, V重複!$C:$C, 'Conv-vaccine'!$E475)</f>
        <v>0</v>
      </c>
      <c r="R475" s="92">
        <f>_xlfn.MAXIFS(V重複!G:G, V重複!$C:$C, 'Conv-vaccine'!$E475)</f>
        <v>0</v>
      </c>
      <c r="S475" s="107">
        <f>SUMIF('V3回目-接種日別'!$A:$A, 'Conv-vaccine'!$E475, 'V3回目-接種日別'!C:C)</f>
        <v>0</v>
      </c>
    </row>
    <row r="476" spans="1:19" ht="17.7">
      <c r="A476" s="49">
        <v>44454</v>
      </c>
      <c r="B476" s="110">
        <f>IF(COUNTIF($A$7:$A476, $A476)&gt;1, 0, IF($E476="","",G476+H476+K476+L476+O476-Q476))</f>
        <v>0</v>
      </c>
      <c r="C476" s="110">
        <f>IF(COUNTIF($A$7:$A476, $A476)&gt;1, 0, IF($E476="", "", I476+J476+M476+N476+P476-R476))</f>
        <v>0</v>
      </c>
      <c r="D476" s="110">
        <f>IF(COUNTIF($A$7:$A476, $A476)&gt;1, 0, S476)</f>
        <v>0</v>
      </c>
      <c r="E476" s="111">
        <v>44454</v>
      </c>
      <c r="F476" s="91" t="str">
        <f>IFERROR(VLOOKUP($E476, V医療従事者等!$A:$J, $F$4, FALSE), TEXT(E476, "aaa"))</f>
        <v>水</v>
      </c>
      <c r="G476" s="91">
        <f>IFERROR(VLOOKUP($E476, V医療従事者等!$A:$J, $G$4, FALSE), 0)</f>
        <v>0</v>
      </c>
      <c r="H476" s="91">
        <f>IFERROR(VLOOKUP($E476, V医療従事者等!$A:$J, $H$4, FALSE), 0)</f>
        <v>0</v>
      </c>
      <c r="I476" s="91">
        <f>IFERROR(VLOOKUP($E476, V医療従事者等!$A:$J, $I$4, FALSE), 0)</f>
        <v>0</v>
      </c>
      <c r="J476" s="91">
        <f>IFERROR(VLOOKUP($E476, V医療従事者等!$A:$J, $J$4, FALSE), 0)</f>
        <v>0</v>
      </c>
      <c r="K476" s="92">
        <f>IFERROR(VLOOKUP($E476, V一般接種!$A:$G, K$4, FALSE), 0)</f>
        <v>414624</v>
      </c>
      <c r="L476" s="92">
        <f>IFERROR(VLOOKUP($E476, V一般接種!$A:$G, L$4, FALSE), 0)</f>
        <v>97755</v>
      </c>
      <c r="M476" s="92">
        <f>IFERROR(VLOOKUP($E476, V一般接種!$A:$G, M$4, FALSE), 0)</f>
        <v>1579</v>
      </c>
      <c r="N476" s="93">
        <f>IFERROR(VLOOKUP($E476, V一般接種!$A:$G, N$4, FALSE), 0)</f>
        <v>466573</v>
      </c>
      <c r="O476" s="92">
        <f>SUMIF(V職域接種!$C:$C, 'Conv-vaccine'!$E476, V職域接種!F:F)</f>
        <v>0</v>
      </c>
      <c r="P476" s="92">
        <f>SUMIF(V職域接種!$C:$C, 'Conv-vaccine'!$E476, V職域接種!G:G)</f>
        <v>0</v>
      </c>
      <c r="Q476" s="92">
        <f>_xlfn.MAXIFS(V重複!F:F, V重複!$C:$C, 'Conv-vaccine'!$E476)</f>
        <v>0</v>
      </c>
      <c r="R476" s="92">
        <f>_xlfn.MAXIFS(V重複!G:G, V重複!$C:$C, 'Conv-vaccine'!$E476)</f>
        <v>0</v>
      </c>
      <c r="S476" s="107">
        <f>SUMIF('V3回目-接種日別'!$A:$A, 'Conv-vaccine'!$E476, 'V3回目-接種日別'!C:C)</f>
        <v>0</v>
      </c>
    </row>
    <row r="477" spans="1:19" ht="17.7">
      <c r="A477" s="49">
        <v>44454</v>
      </c>
      <c r="B477" s="110">
        <f>IF(COUNTIF($A$7:$A477, $A477)&gt;1, 0, IF($E477="","",G477+H477+K477+L477+O477-Q477))</f>
        <v>0</v>
      </c>
      <c r="C477" s="110">
        <f>IF(COUNTIF($A$7:$A477, $A477)&gt;1, 0, IF($E477="", "", I477+J477+M477+N477+P477-R477))</f>
        <v>0</v>
      </c>
      <c r="D477" s="110">
        <f>IF(COUNTIF($A$7:$A477, $A477)&gt;1, 0, S477)</f>
        <v>0</v>
      </c>
      <c r="E477" s="111">
        <v>44454</v>
      </c>
      <c r="F477" s="91" t="str">
        <f>IFERROR(VLOOKUP($E477, V医療従事者等!$A:$J, $F$4, FALSE), TEXT(E477, "aaa"))</f>
        <v>水</v>
      </c>
      <c r="G477" s="91">
        <f>IFERROR(VLOOKUP($E477, V医療従事者等!$A:$J, $G$4, FALSE), 0)</f>
        <v>0</v>
      </c>
      <c r="H477" s="91">
        <f>IFERROR(VLOOKUP($E477, V医療従事者等!$A:$J, $H$4, FALSE), 0)</f>
        <v>0</v>
      </c>
      <c r="I477" s="91">
        <f>IFERROR(VLOOKUP($E477, V医療従事者等!$A:$J, $I$4, FALSE), 0)</f>
        <v>0</v>
      </c>
      <c r="J477" s="91">
        <f>IFERROR(VLOOKUP($E477, V医療従事者等!$A:$J, $J$4, FALSE), 0)</f>
        <v>0</v>
      </c>
      <c r="K477" s="92">
        <f>IFERROR(VLOOKUP($E477, V一般接種!$A:$G, K$4, FALSE), 0)</f>
        <v>414624</v>
      </c>
      <c r="L477" s="92">
        <f>IFERROR(VLOOKUP($E477, V一般接種!$A:$G, L$4, FALSE), 0)</f>
        <v>97755</v>
      </c>
      <c r="M477" s="92">
        <f>IFERROR(VLOOKUP($E477, V一般接種!$A:$G, M$4, FALSE), 0)</f>
        <v>1579</v>
      </c>
      <c r="N477" s="93">
        <f>IFERROR(VLOOKUP($E477, V一般接種!$A:$G, N$4, FALSE), 0)</f>
        <v>466573</v>
      </c>
      <c r="O477" s="92">
        <f>SUMIF(V職域接種!$C:$C, 'Conv-vaccine'!$E477, V職域接種!F:F)</f>
        <v>0</v>
      </c>
      <c r="P477" s="92">
        <f>SUMIF(V職域接種!$C:$C, 'Conv-vaccine'!$E477, V職域接種!G:G)</f>
        <v>0</v>
      </c>
      <c r="Q477" s="92">
        <f>_xlfn.MAXIFS(V重複!F:F, V重複!$C:$C, 'Conv-vaccine'!$E477)</f>
        <v>0</v>
      </c>
      <c r="R477" s="92">
        <f>_xlfn.MAXIFS(V重複!G:G, V重複!$C:$C, 'Conv-vaccine'!$E477)</f>
        <v>0</v>
      </c>
      <c r="S477" s="107">
        <f>SUMIF('V3回目-接種日別'!$A:$A, 'Conv-vaccine'!$E477, 'V3回目-接種日別'!C:C)</f>
        <v>0</v>
      </c>
    </row>
    <row r="478" spans="1:19" ht="17.7">
      <c r="A478" s="49">
        <v>44455</v>
      </c>
      <c r="B478" s="110">
        <f>IF(COUNTIF($A$7:$A478, $A478)&gt;1, 0, IF($E478="","",G478+H478+K478+L478+O478-Q478))</f>
        <v>497946</v>
      </c>
      <c r="C478" s="110">
        <f>IF(COUNTIF($A$7:$A478, $A478)&gt;1, 0, IF($E478="", "", I478+J478+M478+N478+P478-R478))</f>
        <v>457533</v>
      </c>
      <c r="D478" s="110">
        <f>IF(COUNTIF($A$7:$A478, $A478)&gt;1, 0, S478)</f>
        <v>0</v>
      </c>
      <c r="E478" s="111">
        <v>44455</v>
      </c>
      <c r="F478" s="91" t="str">
        <f>IFERROR(VLOOKUP($E478, V医療従事者等!$A:$J, $F$4, FALSE), TEXT(E478, "aaa"))</f>
        <v>木</v>
      </c>
      <c r="G478" s="91">
        <f>IFERROR(VLOOKUP($E478, V医療従事者等!$A:$J, $G$4, FALSE), 0)</f>
        <v>0</v>
      </c>
      <c r="H478" s="91">
        <f>IFERROR(VLOOKUP($E478, V医療従事者等!$A:$J, $H$4, FALSE), 0)</f>
        <v>0</v>
      </c>
      <c r="I478" s="91">
        <f>IFERROR(VLOOKUP($E478, V医療従事者等!$A:$J, $I$4, FALSE), 0)</f>
        <v>0</v>
      </c>
      <c r="J478" s="91">
        <f>IFERROR(VLOOKUP($E478, V医療従事者等!$A:$J, $J$4, FALSE), 0)</f>
        <v>0</v>
      </c>
      <c r="K478" s="92">
        <f>IFERROR(VLOOKUP($E478, V一般接種!$A:$G, K$4, FALSE), 0)</f>
        <v>396879</v>
      </c>
      <c r="L478" s="92">
        <f>IFERROR(VLOOKUP($E478, V一般接種!$A:$G, L$4, FALSE), 0)</f>
        <v>101067</v>
      </c>
      <c r="M478" s="92">
        <f>IFERROR(VLOOKUP($E478, V一般接種!$A:$G, M$4, FALSE), 0)</f>
        <v>1729</v>
      </c>
      <c r="N478" s="93">
        <f>IFERROR(VLOOKUP($E478, V一般接種!$A:$G, N$4, FALSE), 0)</f>
        <v>455804</v>
      </c>
      <c r="O478" s="92">
        <f>SUMIF(V職域接種!$C:$C, 'Conv-vaccine'!$E478, V職域接種!F:F)</f>
        <v>0</v>
      </c>
      <c r="P478" s="92">
        <f>SUMIF(V職域接種!$C:$C, 'Conv-vaccine'!$E478, V職域接種!G:G)</f>
        <v>0</v>
      </c>
      <c r="Q478" s="92">
        <f>_xlfn.MAXIFS(V重複!F:F, V重複!$C:$C, 'Conv-vaccine'!$E478)</f>
        <v>0</v>
      </c>
      <c r="R478" s="92">
        <f>_xlfn.MAXIFS(V重複!G:G, V重複!$C:$C, 'Conv-vaccine'!$E478)</f>
        <v>0</v>
      </c>
      <c r="S478" s="107">
        <f>SUMIF('V3回目-接種日別'!$A:$A, 'Conv-vaccine'!$E478, 'V3回目-接種日別'!C:C)</f>
        <v>0</v>
      </c>
    </row>
    <row r="479" spans="1:19" ht="17.7">
      <c r="A479" s="49">
        <v>44455</v>
      </c>
      <c r="B479" s="110">
        <f>IF(COUNTIF($A$7:$A479, $A479)&gt;1, 0, IF($E479="","",G479+H479+K479+L479+O479-Q479))</f>
        <v>0</v>
      </c>
      <c r="C479" s="110">
        <f>IF(COUNTIF($A$7:$A479, $A479)&gt;1, 0, IF($E479="", "", I479+J479+M479+N479+P479-R479))</f>
        <v>0</v>
      </c>
      <c r="D479" s="110">
        <f>IF(COUNTIF($A$7:$A479, $A479)&gt;1, 0, S479)</f>
        <v>0</v>
      </c>
      <c r="E479" s="111">
        <v>44455</v>
      </c>
      <c r="F479" s="91" t="str">
        <f>IFERROR(VLOOKUP($E479, V医療従事者等!$A:$J, $F$4, FALSE), TEXT(E479, "aaa"))</f>
        <v>木</v>
      </c>
      <c r="G479" s="91">
        <f>IFERROR(VLOOKUP($E479, V医療従事者等!$A:$J, $G$4, FALSE), 0)</f>
        <v>0</v>
      </c>
      <c r="H479" s="91">
        <f>IFERROR(VLOOKUP($E479, V医療従事者等!$A:$J, $H$4, FALSE), 0)</f>
        <v>0</v>
      </c>
      <c r="I479" s="91">
        <f>IFERROR(VLOOKUP($E479, V医療従事者等!$A:$J, $I$4, FALSE), 0)</f>
        <v>0</v>
      </c>
      <c r="J479" s="91">
        <f>IFERROR(VLOOKUP($E479, V医療従事者等!$A:$J, $J$4, FALSE), 0)</f>
        <v>0</v>
      </c>
      <c r="K479" s="92">
        <f>IFERROR(VLOOKUP($E479, V一般接種!$A:$G, K$4, FALSE), 0)</f>
        <v>396879</v>
      </c>
      <c r="L479" s="92">
        <f>IFERROR(VLOOKUP($E479, V一般接種!$A:$G, L$4, FALSE), 0)</f>
        <v>101067</v>
      </c>
      <c r="M479" s="92">
        <f>IFERROR(VLOOKUP($E479, V一般接種!$A:$G, M$4, FALSE), 0)</f>
        <v>1729</v>
      </c>
      <c r="N479" s="93">
        <f>IFERROR(VLOOKUP($E479, V一般接種!$A:$G, N$4, FALSE), 0)</f>
        <v>455804</v>
      </c>
      <c r="O479" s="92">
        <f>SUMIF(V職域接種!$C:$C, 'Conv-vaccine'!$E479, V職域接種!F:F)</f>
        <v>0</v>
      </c>
      <c r="P479" s="92">
        <f>SUMIF(V職域接種!$C:$C, 'Conv-vaccine'!$E479, V職域接種!G:G)</f>
        <v>0</v>
      </c>
      <c r="Q479" s="92">
        <f>_xlfn.MAXIFS(V重複!F:F, V重複!$C:$C, 'Conv-vaccine'!$E479)</f>
        <v>0</v>
      </c>
      <c r="R479" s="92">
        <f>_xlfn.MAXIFS(V重複!G:G, V重複!$C:$C, 'Conv-vaccine'!$E479)</f>
        <v>0</v>
      </c>
      <c r="S479" s="107">
        <f>SUMIF('V3回目-接種日別'!$A:$A, 'Conv-vaccine'!$E479, 'V3回目-接種日別'!C:C)</f>
        <v>0</v>
      </c>
    </row>
    <row r="480" spans="1:19" ht="17.7">
      <c r="A480" s="49">
        <v>44455</v>
      </c>
      <c r="B480" s="110">
        <f>IF(COUNTIF($A$7:$A480, $A480)&gt;1, 0, IF($E480="","",G480+H480+K480+L480+O480-Q480))</f>
        <v>0</v>
      </c>
      <c r="C480" s="110">
        <f>IF(COUNTIF($A$7:$A480, $A480)&gt;1, 0, IF($E480="", "", I480+J480+M480+N480+P480-R480))</f>
        <v>0</v>
      </c>
      <c r="D480" s="110">
        <f>IF(COUNTIF($A$7:$A480, $A480)&gt;1, 0, S480)</f>
        <v>0</v>
      </c>
      <c r="E480" s="111">
        <v>44455</v>
      </c>
      <c r="F480" s="91" t="str">
        <f>IFERROR(VLOOKUP($E480, V医療従事者等!$A:$J, $F$4, FALSE), TEXT(E480, "aaa"))</f>
        <v>木</v>
      </c>
      <c r="G480" s="91">
        <f>IFERROR(VLOOKUP($E480, V医療従事者等!$A:$J, $G$4, FALSE), 0)</f>
        <v>0</v>
      </c>
      <c r="H480" s="91">
        <f>IFERROR(VLOOKUP($E480, V医療従事者等!$A:$J, $H$4, FALSE), 0)</f>
        <v>0</v>
      </c>
      <c r="I480" s="91">
        <f>IFERROR(VLOOKUP($E480, V医療従事者等!$A:$J, $I$4, FALSE), 0)</f>
        <v>0</v>
      </c>
      <c r="J480" s="91">
        <f>IFERROR(VLOOKUP($E480, V医療従事者等!$A:$J, $J$4, FALSE), 0)</f>
        <v>0</v>
      </c>
      <c r="K480" s="92">
        <f>IFERROR(VLOOKUP($E480, V一般接種!$A:$G, K$4, FALSE), 0)</f>
        <v>396879</v>
      </c>
      <c r="L480" s="92">
        <f>IFERROR(VLOOKUP($E480, V一般接種!$A:$G, L$4, FALSE), 0)</f>
        <v>101067</v>
      </c>
      <c r="M480" s="92">
        <f>IFERROR(VLOOKUP($E480, V一般接種!$A:$G, M$4, FALSE), 0)</f>
        <v>1729</v>
      </c>
      <c r="N480" s="93">
        <f>IFERROR(VLOOKUP($E480, V一般接種!$A:$G, N$4, FALSE), 0)</f>
        <v>455804</v>
      </c>
      <c r="O480" s="92">
        <f>SUMIF(V職域接種!$C:$C, 'Conv-vaccine'!$E480, V職域接種!F:F)</f>
        <v>0</v>
      </c>
      <c r="P480" s="92">
        <f>SUMIF(V職域接種!$C:$C, 'Conv-vaccine'!$E480, V職域接種!G:G)</f>
        <v>0</v>
      </c>
      <c r="Q480" s="92">
        <f>_xlfn.MAXIFS(V重複!F:F, V重複!$C:$C, 'Conv-vaccine'!$E480)</f>
        <v>0</v>
      </c>
      <c r="R480" s="92">
        <f>_xlfn.MAXIFS(V重複!G:G, V重複!$C:$C, 'Conv-vaccine'!$E480)</f>
        <v>0</v>
      </c>
      <c r="S480" s="107">
        <f>SUMIF('V3回目-接種日別'!$A:$A, 'Conv-vaccine'!$E480, 'V3回目-接種日別'!C:C)</f>
        <v>0</v>
      </c>
    </row>
    <row r="481" spans="1:19" ht="17.7">
      <c r="A481" s="49">
        <v>44456</v>
      </c>
      <c r="B481" s="110">
        <f>IF(COUNTIF($A$7:$A481, $A481)&gt;1, 0, IF($E481="","",G481+H481+K481+L481+O481-Q481))</f>
        <v>573904</v>
      </c>
      <c r="C481" s="110">
        <f>IF(COUNTIF($A$7:$A481, $A481)&gt;1, 0, IF($E481="", "", I481+J481+M481+N481+P481-R481))</f>
        <v>535823</v>
      </c>
      <c r="D481" s="110">
        <f>IF(COUNTIF($A$7:$A481, $A481)&gt;1, 0, S481)</f>
        <v>0</v>
      </c>
      <c r="E481" s="111">
        <v>44456</v>
      </c>
      <c r="F481" s="91" t="str">
        <f>IFERROR(VLOOKUP($E481, V医療従事者等!$A:$J, $F$4, FALSE), TEXT(E481, "aaa"))</f>
        <v>金</v>
      </c>
      <c r="G481" s="91">
        <f>IFERROR(VLOOKUP($E481, V医療従事者等!$A:$J, $G$4, FALSE), 0)</f>
        <v>0</v>
      </c>
      <c r="H481" s="91">
        <f>IFERROR(VLOOKUP($E481, V医療従事者等!$A:$J, $H$4, FALSE), 0)</f>
        <v>0</v>
      </c>
      <c r="I481" s="91">
        <f>IFERROR(VLOOKUP($E481, V医療従事者等!$A:$J, $I$4, FALSE), 0)</f>
        <v>0</v>
      </c>
      <c r="J481" s="91">
        <f>IFERROR(VLOOKUP($E481, V医療従事者等!$A:$J, $J$4, FALSE), 0)</f>
        <v>0</v>
      </c>
      <c r="K481" s="92">
        <f>IFERROR(VLOOKUP($E481, V一般接種!$A:$G, K$4, FALSE), 0)</f>
        <v>456269</v>
      </c>
      <c r="L481" s="92">
        <f>IFERROR(VLOOKUP($E481, V一般接種!$A:$G, L$4, FALSE), 0)</f>
        <v>117635</v>
      </c>
      <c r="M481" s="92">
        <f>IFERROR(VLOOKUP($E481, V一般接種!$A:$G, M$4, FALSE), 0)</f>
        <v>1989</v>
      </c>
      <c r="N481" s="93">
        <f>IFERROR(VLOOKUP($E481, V一般接種!$A:$G, N$4, FALSE), 0)</f>
        <v>533834</v>
      </c>
      <c r="O481" s="92">
        <f>SUMIF(V職域接種!$C:$C, 'Conv-vaccine'!$E481, V職域接種!F:F)</f>
        <v>0</v>
      </c>
      <c r="P481" s="92">
        <f>SUMIF(V職域接種!$C:$C, 'Conv-vaccine'!$E481, V職域接種!G:G)</f>
        <v>0</v>
      </c>
      <c r="Q481" s="92">
        <f>_xlfn.MAXIFS(V重複!F:F, V重複!$C:$C, 'Conv-vaccine'!$E481)</f>
        <v>0</v>
      </c>
      <c r="R481" s="92">
        <f>_xlfn.MAXIFS(V重複!G:G, V重複!$C:$C, 'Conv-vaccine'!$E481)</f>
        <v>0</v>
      </c>
      <c r="S481" s="107">
        <f>SUMIF('V3回目-接種日別'!$A:$A, 'Conv-vaccine'!$E481, 'V3回目-接種日別'!C:C)</f>
        <v>0</v>
      </c>
    </row>
    <row r="482" spans="1:19" ht="17.7">
      <c r="A482" s="49">
        <v>44456</v>
      </c>
      <c r="B482" s="110">
        <f>IF(COUNTIF($A$7:$A482, $A482)&gt;1, 0, IF($E482="","",G482+H482+K482+L482+O482-Q482))</f>
        <v>0</v>
      </c>
      <c r="C482" s="110">
        <f>IF(COUNTIF($A$7:$A482, $A482)&gt;1, 0, IF($E482="", "", I482+J482+M482+N482+P482-R482))</f>
        <v>0</v>
      </c>
      <c r="D482" s="110">
        <f>IF(COUNTIF($A$7:$A482, $A482)&gt;1, 0, S482)</f>
        <v>0</v>
      </c>
      <c r="E482" s="111">
        <v>44456</v>
      </c>
      <c r="F482" s="91" t="str">
        <f>IFERROR(VLOOKUP($E482, V医療従事者等!$A:$J, $F$4, FALSE), TEXT(E482, "aaa"))</f>
        <v>金</v>
      </c>
      <c r="G482" s="91">
        <f>IFERROR(VLOOKUP($E482, V医療従事者等!$A:$J, $G$4, FALSE), 0)</f>
        <v>0</v>
      </c>
      <c r="H482" s="91">
        <f>IFERROR(VLOOKUP($E482, V医療従事者等!$A:$J, $H$4, FALSE), 0)</f>
        <v>0</v>
      </c>
      <c r="I482" s="91">
        <f>IFERROR(VLOOKUP($E482, V医療従事者等!$A:$J, $I$4, FALSE), 0)</f>
        <v>0</v>
      </c>
      <c r="J482" s="91">
        <f>IFERROR(VLOOKUP($E482, V医療従事者等!$A:$J, $J$4, FALSE), 0)</f>
        <v>0</v>
      </c>
      <c r="K482" s="92">
        <f>IFERROR(VLOOKUP($E482, V一般接種!$A:$G, K$4, FALSE), 0)</f>
        <v>456269</v>
      </c>
      <c r="L482" s="92">
        <f>IFERROR(VLOOKUP($E482, V一般接種!$A:$G, L$4, FALSE), 0)</f>
        <v>117635</v>
      </c>
      <c r="M482" s="92">
        <f>IFERROR(VLOOKUP($E482, V一般接種!$A:$G, M$4, FALSE), 0)</f>
        <v>1989</v>
      </c>
      <c r="N482" s="93">
        <f>IFERROR(VLOOKUP($E482, V一般接種!$A:$G, N$4, FALSE), 0)</f>
        <v>533834</v>
      </c>
      <c r="O482" s="92">
        <f>SUMIF(V職域接種!$C:$C, 'Conv-vaccine'!$E482, V職域接種!F:F)</f>
        <v>0</v>
      </c>
      <c r="P482" s="92">
        <f>SUMIF(V職域接種!$C:$C, 'Conv-vaccine'!$E482, V職域接種!G:G)</f>
        <v>0</v>
      </c>
      <c r="Q482" s="92">
        <f>_xlfn.MAXIFS(V重複!F:F, V重複!$C:$C, 'Conv-vaccine'!$E482)</f>
        <v>0</v>
      </c>
      <c r="R482" s="92">
        <f>_xlfn.MAXIFS(V重複!G:G, V重複!$C:$C, 'Conv-vaccine'!$E482)</f>
        <v>0</v>
      </c>
      <c r="S482" s="107">
        <f>SUMIF('V3回目-接種日別'!$A:$A, 'Conv-vaccine'!$E482, 'V3回目-接種日別'!C:C)</f>
        <v>0</v>
      </c>
    </row>
    <row r="483" spans="1:19" ht="17.7">
      <c r="A483" s="49">
        <v>44456</v>
      </c>
      <c r="B483" s="110">
        <f>IF(COUNTIF($A$7:$A483, $A483)&gt;1, 0, IF($E483="","",G483+H483+K483+L483+O483-Q483))</f>
        <v>0</v>
      </c>
      <c r="C483" s="110">
        <f>IF(COUNTIF($A$7:$A483, $A483)&gt;1, 0, IF($E483="", "", I483+J483+M483+N483+P483-R483))</f>
        <v>0</v>
      </c>
      <c r="D483" s="110">
        <f>IF(COUNTIF($A$7:$A483, $A483)&gt;1, 0, S483)</f>
        <v>0</v>
      </c>
      <c r="E483" s="111">
        <v>44456</v>
      </c>
      <c r="F483" s="91" t="str">
        <f>IFERROR(VLOOKUP($E483, V医療従事者等!$A:$J, $F$4, FALSE), TEXT(E483, "aaa"))</f>
        <v>金</v>
      </c>
      <c r="G483" s="91">
        <f>IFERROR(VLOOKUP($E483, V医療従事者等!$A:$J, $G$4, FALSE), 0)</f>
        <v>0</v>
      </c>
      <c r="H483" s="91">
        <f>IFERROR(VLOOKUP($E483, V医療従事者等!$A:$J, $H$4, FALSE), 0)</f>
        <v>0</v>
      </c>
      <c r="I483" s="91">
        <f>IFERROR(VLOOKUP($E483, V医療従事者等!$A:$J, $I$4, FALSE), 0)</f>
        <v>0</v>
      </c>
      <c r="J483" s="91">
        <f>IFERROR(VLOOKUP($E483, V医療従事者等!$A:$J, $J$4, FALSE), 0)</f>
        <v>0</v>
      </c>
      <c r="K483" s="92">
        <f>IFERROR(VLOOKUP($E483, V一般接種!$A:$G, K$4, FALSE), 0)</f>
        <v>456269</v>
      </c>
      <c r="L483" s="92">
        <f>IFERROR(VLOOKUP($E483, V一般接種!$A:$G, L$4, FALSE), 0)</f>
        <v>117635</v>
      </c>
      <c r="M483" s="92">
        <f>IFERROR(VLOOKUP($E483, V一般接種!$A:$G, M$4, FALSE), 0)</f>
        <v>1989</v>
      </c>
      <c r="N483" s="93">
        <f>IFERROR(VLOOKUP($E483, V一般接種!$A:$G, N$4, FALSE), 0)</f>
        <v>533834</v>
      </c>
      <c r="O483" s="92">
        <f>SUMIF(V職域接種!$C:$C, 'Conv-vaccine'!$E483, V職域接種!F:F)</f>
        <v>0</v>
      </c>
      <c r="P483" s="92">
        <f>SUMIF(V職域接種!$C:$C, 'Conv-vaccine'!$E483, V職域接種!G:G)</f>
        <v>0</v>
      </c>
      <c r="Q483" s="92">
        <f>_xlfn.MAXIFS(V重複!F:F, V重複!$C:$C, 'Conv-vaccine'!$E483)</f>
        <v>0</v>
      </c>
      <c r="R483" s="92">
        <f>_xlfn.MAXIFS(V重複!G:G, V重複!$C:$C, 'Conv-vaccine'!$E483)</f>
        <v>0</v>
      </c>
      <c r="S483" s="107">
        <f>SUMIF('V3回目-接種日別'!$A:$A, 'Conv-vaccine'!$E483, 'V3回目-接種日別'!C:C)</f>
        <v>0</v>
      </c>
    </row>
    <row r="484" spans="1:19" ht="17.7">
      <c r="A484" s="49">
        <v>44457</v>
      </c>
      <c r="B484" s="110">
        <f>IF(COUNTIF($A$7:$A484, $A484)&gt;1, 0, IF($E484="","",G484+H484+K484+L484+O484-Q484))</f>
        <v>736000</v>
      </c>
      <c r="C484" s="110">
        <f>IF(COUNTIF($A$7:$A484, $A484)&gt;1, 0, IF($E484="", "", I484+J484+M484+N484+P484-R484))</f>
        <v>617575</v>
      </c>
      <c r="D484" s="110">
        <f>IF(COUNTIF($A$7:$A484, $A484)&gt;1, 0, S484)</f>
        <v>0</v>
      </c>
      <c r="E484" s="111">
        <v>44457</v>
      </c>
      <c r="F484" s="91" t="str">
        <f>IFERROR(VLOOKUP($E484, V医療従事者等!$A:$J, $F$4, FALSE), TEXT(E484, "aaa"))</f>
        <v>土</v>
      </c>
      <c r="G484" s="91">
        <f>IFERROR(VLOOKUP($E484, V医療従事者等!$A:$J, $G$4, FALSE), 0)</f>
        <v>0</v>
      </c>
      <c r="H484" s="91">
        <f>IFERROR(VLOOKUP($E484, V医療従事者等!$A:$J, $H$4, FALSE), 0)</f>
        <v>0</v>
      </c>
      <c r="I484" s="91">
        <f>IFERROR(VLOOKUP($E484, V医療従事者等!$A:$J, $I$4, FALSE), 0)</f>
        <v>0</v>
      </c>
      <c r="J484" s="91">
        <f>IFERROR(VLOOKUP($E484, V医療従事者等!$A:$J, $J$4, FALSE), 0)</f>
        <v>0</v>
      </c>
      <c r="K484" s="92">
        <f>IFERROR(VLOOKUP($E484, V一般接種!$A:$G, K$4, FALSE), 0)</f>
        <v>597508</v>
      </c>
      <c r="L484" s="92">
        <f>IFERROR(VLOOKUP($E484, V一般接種!$A:$G, L$4, FALSE), 0)</f>
        <v>138492</v>
      </c>
      <c r="M484" s="92">
        <f>IFERROR(VLOOKUP($E484, V一般接種!$A:$G, M$4, FALSE), 0)</f>
        <v>2399</v>
      </c>
      <c r="N484" s="93">
        <f>IFERROR(VLOOKUP($E484, V一般接種!$A:$G, N$4, FALSE), 0)</f>
        <v>615176</v>
      </c>
      <c r="O484" s="92">
        <f>SUMIF(V職域接種!$C:$C, 'Conv-vaccine'!$E484, V職域接種!F:F)</f>
        <v>0</v>
      </c>
      <c r="P484" s="92">
        <f>SUMIF(V職域接種!$C:$C, 'Conv-vaccine'!$E484, V職域接種!G:G)</f>
        <v>0</v>
      </c>
      <c r="Q484" s="92">
        <f>_xlfn.MAXIFS(V重複!F:F, V重複!$C:$C, 'Conv-vaccine'!$E484)</f>
        <v>0</v>
      </c>
      <c r="R484" s="92">
        <f>_xlfn.MAXIFS(V重複!G:G, V重複!$C:$C, 'Conv-vaccine'!$E484)</f>
        <v>0</v>
      </c>
      <c r="S484" s="107">
        <f>SUMIF('V3回目-接種日別'!$A:$A, 'Conv-vaccine'!$E484, 'V3回目-接種日別'!C:C)</f>
        <v>0</v>
      </c>
    </row>
    <row r="485" spans="1:19" ht="17.7">
      <c r="A485" s="49">
        <v>44457</v>
      </c>
      <c r="B485" s="110">
        <f>IF(COUNTIF($A$7:$A485, $A485)&gt;1, 0, IF($E485="","",G485+H485+K485+L485+O485-Q485))</f>
        <v>0</v>
      </c>
      <c r="C485" s="110">
        <f>IF(COUNTIF($A$7:$A485, $A485)&gt;1, 0, IF($E485="", "", I485+J485+M485+N485+P485-R485))</f>
        <v>0</v>
      </c>
      <c r="D485" s="110">
        <f>IF(COUNTIF($A$7:$A485, $A485)&gt;1, 0, S485)</f>
        <v>0</v>
      </c>
      <c r="E485" s="111">
        <v>44457</v>
      </c>
      <c r="F485" s="91" t="str">
        <f>IFERROR(VLOOKUP($E485, V医療従事者等!$A:$J, $F$4, FALSE), TEXT(E485, "aaa"))</f>
        <v>土</v>
      </c>
      <c r="G485" s="91">
        <f>IFERROR(VLOOKUP($E485, V医療従事者等!$A:$J, $G$4, FALSE), 0)</f>
        <v>0</v>
      </c>
      <c r="H485" s="91">
        <f>IFERROR(VLOOKUP($E485, V医療従事者等!$A:$J, $H$4, FALSE), 0)</f>
        <v>0</v>
      </c>
      <c r="I485" s="91">
        <f>IFERROR(VLOOKUP($E485, V医療従事者等!$A:$J, $I$4, FALSE), 0)</f>
        <v>0</v>
      </c>
      <c r="J485" s="91">
        <f>IFERROR(VLOOKUP($E485, V医療従事者等!$A:$J, $J$4, FALSE), 0)</f>
        <v>0</v>
      </c>
      <c r="K485" s="92">
        <f>IFERROR(VLOOKUP($E485, V一般接種!$A:$G, K$4, FALSE), 0)</f>
        <v>597508</v>
      </c>
      <c r="L485" s="92">
        <f>IFERROR(VLOOKUP($E485, V一般接種!$A:$G, L$4, FALSE), 0)</f>
        <v>138492</v>
      </c>
      <c r="M485" s="92">
        <f>IFERROR(VLOOKUP($E485, V一般接種!$A:$G, M$4, FALSE), 0)</f>
        <v>2399</v>
      </c>
      <c r="N485" s="93">
        <f>IFERROR(VLOOKUP($E485, V一般接種!$A:$G, N$4, FALSE), 0)</f>
        <v>615176</v>
      </c>
      <c r="O485" s="92">
        <f>SUMIF(V職域接種!$C:$C, 'Conv-vaccine'!$E485, V職域接種!F:F)</f>
        <v>0</v>
      </c>
      <c r="P485" s="92">
        <f>SUMIF(V職域接種!$C:$C, 'Conv-vaccine'!$E485, V職域接種!G:G)</f>
        <v>0</v>
      </c>
      <c r="Q485" s="92">
        <f>_xlfn.MAXIFS(V重複!F:F, V重複!$C:$C, 'Conv-vaccine'!$E485)</f>
        <v>0</v>
      </c>
      <c r="R485" s="92">
        <f>_xlfn.MAXIFS(V重複!G:G, V重複!$C:$C, 'Conv-vaccine'!$E485)</f>
        <v>0</v>
      </c>
      <c r="S485" s="107">
        <f>SUMIF('V3回目-接種日別'!$A:$A, 'Conv-vaccine'!$E485, 'V3回目-接種日別'!C:C)</f>
        <v>0</v>
      </c>
    </row>
    <row r="486" spans="1:19" ht="17.7">
      <c r="A486" s="49">
        <v>44457</v>
      </c>
      <c r="B486" s="110">
        <f>IF(COUNTIF($A$7:$A486, $A486)&gt;1, 0, IF($E486="","",G486+H486+K486+L486+O486-Q486))</f>
        <v>0</v>
      </c>
      <c r="C486" s="110">
        <f>IF(COUNTIF($A$7:$A486, $A486)&gt;1, 0, IF($E486="", "", I486+J486+M486+N486+P486-R486))</f>
        <v>0</v>
      </c>
      <c r="D486" s="110">
        <f>IF(COUNTIF($A$7:$A486, $A486)&gt;1, 0, S486)</f>
        <v>0</v>
      </c>
      <c r="E486" s="111">
        <v>44457</v>
      </c>
      <c r="F486" s="91" t="str">
        <f>IFERROR(VLOOKUP($E486, V医療従事者等!$A:$J, $F$4, FALSE), TEXT(E486, "aaa"))</f>
        <v>土</v>
      </c>
      <c r="G486" s="91">
        <f>IFERROR(VLOOKUP($E486, V医療従事者等!$A:$J, $G$4, FALSE), 0)</f>
        <v>0</v>
      </c>
      <c r="H486" s="91">
        <f>IFERROR(VLOOKUP($E486, V医療従事者等!$A:$J, $H$4, FALSE), 0)</f>
        <v>0</v>
      </c>
      <c r="I486" s="91">
        <f>IFERROR(VLOOKUP($E486, V医療従事者等!$A:$J, $I$4, FALSE), 0)</f>
        <v>0</v>
      </c>
      <c r="J486" s="91">
        <f>IFERROR(VLOOKUP($E486, V医療従事者等!$A:$J, $J$4, FALSE), 0)</f>
        <v>0</v>
      </c>
      <c r="K486" s="92">
        <f>IFERROR(VLOOKUP($E486, V一般接種!$A:$G, K$4, FALSE), 0)</f>
        <v>597508</v>
      </c>
      <c r="L486" s="92">
        <f>IFERROR(VLOOKUP($E486, V一般接種!$A:$G, L$4, FALSE), 0)</f>
        <v>138492</v>
      </c>
      <c r="M486" s="92">
        <f>IFERROR(VLOOKUP($E486, V一般接種!$A:$G, M$4, FALSE), 0)</f>
        <v>2399</v>
      </c>
      <c r="N486" s="93">
        <f>IFERROR(VLOOKUP($E486, V一般接種!$A:$G, N$4, FALSE), 0)</f>
        <v>615176</v>
      </c>
      <c r="O486" s="92">
        <f>SUMIF(V職域接種!$C:$C, 'Conv-vaccine'!$E486, V職域接種!F:F)</f>
        <v>0</v>
      </c>
      <c r="P486" s="92">
        <f>SUMIF(V職域接種!$C:$C, 'Conv-vaccine'!$E486, V職域接種!G:G)</f>
        <v>0</v>
      </c>
      <c r="Q486" s="92">
        <f>_xlfn.MAXIFS(V重複!F:F, V重複!$C:$C, 'Conv-vaccine'!$E486)</f>
        <v>0</v>
      </c>
      <c r="R486" s="92">
        <f>_xlfn.MAXIFS(V重複!G:G, V重複!$C:$C, 'Conv-vaccine'!$E486)</f>
        <v>0</v>
      </c>
      <c r="S486" s="107">
        <f>SUMIF('V3回目-接種日別'!$A:$A, 'Conv-vaccine'!$E486, 'V3回目-接種日別'!C:C)</f>
        <v>0</v>
      </c>
    </row>
    <row r="487" spans="1:19" ht="17.7">
      <c r="A487" s="49">
        <v>44458</v>
      </c>
      <c r="B487" s="110">
        <f>IF(COUNTIF($A$7:$A487, $A487)&gt;1, 0, IF($E487="","",G487+H487+K487+L487+O487-Q487))</f>
        <v>2388344</v>
      </c>
      <c r="C487" s="110">
        <f>IF(COUNTIF($A$7:$A487, $A487)&gt;1, 0, IF($E487="", "", I487+J487+M487+N487+P487-R487))</f>
        <v>1960767</v>
      </c>
      <c r="D487" s="110">
        <f>IF(COUNTIF($A$7:$A487, $A487)&gt;1, 0, S487)</f>
        <v>0</v>
      </c>
      <c r="E487" s="111">
        <v>44458</v>
      </c>
      <c r="F487" s="91" t="str">
        <f>IFERROR(VLOOKUP($E487, V医療従事者等!$A:$J, $F$4, FALSE), TEXT(E487, "aaa"))</f>
        <v>日</v>
      </c>
      <c r="G487" s="91">
        <f>IFERROR(VLOOKUP($E487, V医療従事者等!$A:$J, $G$4, FALSE), 0)</f>
        <v>0</v>
      </c>
      <c r="H487" s="91">
        <f>IFERROR(VLOOKUP($E487, V医療従事者等!$A:$J, $H$4, FALSE), 0)</f>
        <v>0</v>
      </c>
      <c r="I487" s="91">
        <f>IFERROR(VLOOKUP($E487, V医療従事者等!$A:$J, $I$4, FALSE), 0)</f>
        <v>0</v>
      </c>
      <c r="J487" s="91">
        <f>IFERROR(VLOOKUP($E487, V医療従事者等!$A:$J, $J$4, FALSE), 0)</f>
        <v>0</v>
      </c>
      <c r="K487" s="92">
        <f>IFERROR(VLOOKUP($E487, V一般接種!$A:$G, K$4, FALSE), 0)</f>
        <v>457717</v>
      </c>
      <c r="L487" s="92">
        <f>IFERROR(VLOOKUP($E487, V一般接種!$A:$G, L$4, FALSE), 0)</f>
        <v>116480</v>
      </c>
      <c r="M487" s="92">
        <f>IFERROR(VLOOKUP($E487, V一般接種!$A:$G, M$4, FALSE), 0)</f>
        <v>1557</v>
      </c>
      <c r="N487" s="93">
        <f>IFERROR(VLOOKUP($E487, V一般接種!$A:$G, N$4, FALSE), 0)</f>
        <v>464018</v>
      </c>
      <c r="O487" s="92">
        <f>SUMIF(V職域接種!$C:$C, 'Conv-vaccine'!$E487, V職域接種!F:F)</f>
        <v>9364198</v>
      </c>
      <c r="P487" s="92">
        <f>SUMIF(V職域接種!$C:$C, 'Conv-vaccine'!$E487, V職域接種!G:G)</f>
        <v>6741957</v>
      </c>
      <c r="Q487" s="92">
        <f>_xlfn.MAXIFS(V重複!F:F, V重複!$C:$C, 'Conv-vaccine'!$E487)</f>
        <v>7550051</v>
      </c>
      <c r="R487" s="92">
        <f>_xlfn.MAXIFS(V重複!G:G, V重複!$C:$C, 'Conv-vaccine'!$E487)</f>
        <v>5246765</v>
      </c>
      <c r="S487" s="107">
        <f>SUMIF('V3回目-接種日別'!$A:$A, 'Conv-vaccine'!$E487, 'V3回目-接種日別'!C:C)</f>
        <v>0</v>
      </c>
    </row>
    <row r="488" spans="1:19" ht="17.7">
      <c r="A488" s="49">
        <v>44458</v>
      </c>
      <c r="B488" s="110">
        <f>IF(COUNTIF($A$7:$A488, $A488)&gt;1, 0, IF($E488="","",G488+H488+K488+L488+O488-Q488))</f>
        <v>0</v>
      </c>
      <c r="C488" s="110">
        <f>IF(COUNTIF($A$7:$A488, $A488)&gt;1, 0, IF($E488="", "", I488+J488+M488+N488+P488-R488))</f>
        <v>0</v>
      </c>
      <c r="D488" s="110">
        <f>IF(COUNTIF($A$7:$A488, $A488)&gt;1, 0, S488)</f>
        <v>0</v>
      </c>
      <c r="E488" s="111">
        <v>44458</v>
      </c>
      <c r="F488" s="91" t="str">
        <f>IFERROR(VLOOKUP($E488, V医療従事者等!$A:$J, $F$4, FALSE), TEXT(E488, "aaa"))</f>
        <v>日</v>
      </c>
      <c r="G488" s="91">
        <f>IFERROR(VLOOKUP($E488, V医療従事者等!$A:$J, $G$4, FALSE), 0)</f>
        <v>0</v>
      </c>
      <c r="H488" s="91">
        <f>IFERROR(VLOOKUP($E488, V医療従事者等!$A:$J, $H$4, FALSE), 0)</f>
        <v>0</v>
      </c>
      <c r="I488" s="91">
        <f>IFERROR(VLOOKUP($E488, V医療従事者等!$A:$J, $I$4, FALSE), 0)</f>
        <v>0</v>
      </c>
      <c r="J488" s="91">
        <f>IFERROR(VLOOKUP($E488, V医療従事者等!$A:$J, $J$4, FALSE), 0)</f>
        <v>0</v>
      </c>
      <c r="K488" s="92">
        <f>IFERROR(VLOOKUP($E488, V一般接種!$A:$G, K$4, FALSE), 0)</f>
        <v>457717</v>
      </c>
      <c r="L488" s="92">
        <f>IFERROR(VLOOKUP($E488, V一般接種!$A:$G, L$4, FALSE), 0)</f>
        <v>116480</v>
      </c>
      <c r="M488" s="92">
        <f>IFERROR(VLOOKUP($E488, V一般接種!$A:$G, M$4, FALSE), 0)</f>
        <v>1557</v>
      </c>
      <c r="N488" s="93">
        <f>IFERROR(VLOOKUP($E488, V一般接種!$A:$G, N$4, FALSE), 0)</f>
        <v>464018</v>
      </c>
      <c r="O488" s="92">
        <f>SUMIF(V職域接種!$C:$C, 'Conv-vaccine'!$E488, V職域接種!F:F)</f>
        <v>9364198</v>
      </c>
      <c r="P488" s="92">
        <f>SUMIF(V職域接種!$C:$C, 'Conv-vaccine'!$E488, V職域接種!G:G)</f>
        <v>6741957</v>
      </c>
      <c r="Q488" s="92">
        <f>_xlfn.MAXIFS(V重複!F:F, V重複!$C:$C, 'Conv-vaccine'!$E488)</f>
        <v>7550051</v>
      </c>
      <c r="R488" s="92">
        <f>_xlfn.MAXIFS(V重複!G:G, V重複!$C:$C, 'Conv-vaccine'!$E488)</f>
        <v>5246765</v>
      </c>
      <c r="S488" s="107">
        <f>SUMIF('V3回目-接種日別'!$A:$A, 'Conv-vaccine'!$E488, 'V3回目-接種日別'!C:C)</f>
        <v>0</v>
      </c>
    </row>
    <row r="489" spans="1:19" ht="17.7">
      <c r="A489" s="49">
        <v>44458</v>
      </c>
      <c r="B489" s="110">
        <f>IF(COUNTIF($A$7:$A489, $A489)&gt;1, 0, IF($E489="","",G489+H489+K489+L489+O489-Q489))</f>
        <v>0</v>
      </c>
      <c r="C489" s="110">
        <f>IF(COUNTIF($A$7:$A489, $A489)&gt;1, 0, IF($E489="", "", I489+J489+M489+N489+P489-R489))</f>
        <v>0</v>
      </c>
      <c r="D489" s="110">
        <f>IF(COUNTIF($A$7:$A489, $A489)&gt;1, 0, S489)</f>
        <v>0</v>
      </c>
      <c r="E489" s="111">
        <v>44458</v>
      </c>
      <c r="F489" s="91" t="str">
        <f>IFERROR(VLOOKUP($E489, V医療従事者等!$A:$J, $F$4, FALSE), TEXT(E489, "aaa"))</f>
        <v>日</v>
      </c>
      <c r="G489" s="91">
        <f>IFERROR(VLOOKUP($E489, V医療従事者等!$A:$J, $G$4, FALSE), 0)</f>
        <v>0</v>
      </c>
      <c r="H489" s="91">
        <f>IFERROR(VLOOKUP($E489, V医療従事者等!$A:$J, $H$4, FALSE), 0)</f>
        <v>0</v>
      </c>
      <c r="I489" s="91">
        <f>IFERROR(VLOOKUP($E489, V医療従事者等!$A:$J, $I$4, FALSE), 0)</f>
        <v>0</v>
      </c>
      <c r="J489" s="91">
        <f>IFERROR(VLOOKUP($E489, V医療従事者等!$A:$J, $J$4, FALSE), 0)</f>
        <v>0</v>
      </c>
      <c r="K489" s="92">
        <f>IFERROR(VLOOKUP($E489, V一般接種!$A:$G, K$4, FALSE), 0)</f>
        <v>457717</v>
      </c>
      <c r="L489" s="92">
        <f>IFERROR(VLOOKUP($E489, V一般接種!$A:$G, L$4, FALSE), 0)</f>
        <v>116480</v>
      </c>
      <c r="M489" s="92">
        <f>IFERROR(VLOOKUP($E489, V一般接種!$A:$G, M$4, FALSE), 0)</f>
        <v>1557</v>
      </c>
      <c r="N489" s="93">
        <f>IFERROR(VLOOKUP($E489, V一般接種!$A:$G, N$4, FALSE), 0)</f>
        <v>464018</v>
      </c>
      <c r="O489" s="92">
        <f>SUMIF(V職域接種!$C:$C, 'Conv-vaccine'!$E489, V職域接種!F:F)</f>
        <v>9364198</v>
      </c>
      <c r="P489" s="92">
        <f>SUMIF(V職域接種!$C:$C, 'Conv-vaccine'!$E489, V職域接種!G:G)</f>
        <v>6741957</v>
      </c>
      <c r="Q489" s="92">
        <f>_xlfn.MAXIFS(V重複!F:F, V重複!$C:$C, 'Conv-vaccine'!$E489)</f>
        <v>7550051</v>
      </c>
      <c r="R489" s="92">
        <f>_xlfn.MAXIFS(V重複!G:G, V重複!$C:$C, 'Conv-vaccine'!$E489)</f>
        <v>5246765</v>
      </c>
      <c r="S489" s="107">
        <f>SUMIF('V3回目-接種日別'!$A:$A, 'Conv-vaccine'!$E489, 'V3回目-接種日別'!C:C)</f>
        <v>0</v>
      </c>
    </row>
    <row r="490" spans="1:19" ht="17.7">
      <c r="A490" s="49">
        <v>44459</v>
      </c>
      <c r="B490" s="110">
        <f>IF(COUNTIF($A$7:$A490, $A490)&gt;1, 0, IF($E490="","",G490+H490+K490+L490+O490-Q490))</f>
        <v>155437</v>
      </c>
      <c r="C490" s="110">
        <f>IF(COUNTIF($A$7:$A490, $A490)&gt;1, 0, IF($E490="", "", I490+J490+M490+N490+P490-R490))</f>
        <v>81237</v>
      </c>
      <c r="D490" s="110">
        <f>IF(COUNTIF($A$7:$A490, $A490)&gt;1, 0, S490)</f>
        <v>0</v>
      </c>
      <c r="E490" s="111">
        <v>44459</v>
      </c>
      <c r="F490" s="91" t="str">
        <f>IFERROR(VLOOKUP($E490, V医療従事者等!$A:$J, $F$4, FALSE), TEXT(E490, "aaa"))</f>
        <v>月</v>
      </c>
      <c r="G490" s="91">
        <f>IFERROR(VLOOKUP($E490, V医療従事者等!$A:$J, $G$4, FALSE), 0)</f>
        <v>0</v>
      </c>
      <c r="H490" s="91">
        <f>IFERROR(VLOOKUP($E490, V医療従事者等!$A:$J, $H$4, FALSE), 0)</f>
        <v>0</v>
      </c>
      <c r="I490" s="91">
        <f>IFERROR(VLOOKUP($E490, V医療従事者等!$A:$J, $I$4, FALSE), 0)</f>
        <v>0</v>
      </c>
      <c r="J490" s="91">
        <f>IFERROR(VLOOKUP($E490, V医療従事者等!$A:$J, $J$4, FALSE), 0)</f>
        <v>0</v>
      </c>
      <c r="K490" s="92">
        <f>IFERROR(VLOOKUP($E490, V一般接種!$A:$G, K$4, FALSE), 0)</f>
        <v>102004</v>
      </c>
      <c r="L490" s="92">
        <f>IFERROR(VLOOKUP($E490, V一般接種!$A:$G, L$4, FALSE), 0)</f>
        <v>53433</v>
      </c>
      <c r="M490" s="92">
        <f>IFERROR(VLOOKUP($E490, V一般接種!$A:$G, M$4, FALSE), 0)</f>
        <v>670</v>
      </c>
      <c r="N490" s="93">
        <f>IFERROR(VLOOKUP($E490, V一般接種!$A:$G, N$4, FALSE), 0)</f>
        <v>80567</v>
      </c>
      <c r="O490" s="92">
        <f>SUMIF(V職域接種!$C:$C, 'Conv-vaccine'!$E490, V職域接種!F:F)</f>
        <v>0</v>
      </c>
      <c r="P490" s="92">
        <f>SUMIF(V職域接種!$C:$C, 'Conv-vaccine'!$E490, V職域接種!G:G)</f>
        <v>0</v>
      </c>
      <c r="Q490" s="92">
        <f>_xlfn.MAXIFS(V重複!F:F, V重複!$C:$C, 'Conv-vaccine'!$E490)</f>
        <v>0</v>
      </c>
      <c r="R490" s="92">
        <f>_xlfn.MAXIFS(V重複!G:G, V重複!$C:$C, 'Conv-vaccine'!$E490)</f>
        <v>0</v>
      </c>
      <c r="S490" s="107">
        <f>SUMIF('V3回目-接種日別'!$A:$A, 'Conv-vaccine'!$E490, 'V3回目-接種日別'!C:C)</f>
        <v>0</v>
      </c>
    </row>
    <row r="491" spans="1:19" ht="17.7">
      <c r="A491" s="49">
        <v>44459</v>
      </c>
      <c r="B491" s="110">
        <f>IF(COUNTIF($A$7:$A491, $A491)&gt;1, 0, IF($E491="","",G491+H491+K491+L491+O491-Q491))</f>
        <v>0</v>
      </c>
      <c r="C491" s="110">
        <f>IF(COUNTIF($A$7:$A491, $A491)&gt;1, 0, IF($E491="", "", I491+J491+M491+N491+P491-R491))</f>
        <v>0</v>
      </c>
      <c r="D491" s="110">
        <f>IF(COUNTIF($A$7:$A491, $A491)&gt;1, 0, S491)</f>
        <v>0</v>
      </c>
      <c r="E491" s="111">
        <v>44459</v>
      </c>
      <c r="F491" s="91" t="str">
        <f>IFERROR(VLOOKUP($E491, V医療従事者等!$A:$J, $F$4, FALSE), TEXT(E491, "aaa"))</f>
        <v>月</v>
      </c>
      <c r="G491" s="91">
        <f>IFERROR(VLOOKUP($E491, V医療従事者等!$A:$J, $G$4, FALSE), 0)</f>
        <v>0</v>
      </c>
      <c r="H491" s="91">
        <f>IFERROR(VLOOKUP($E491, V医療従事者等!$A:$J, $H$4, FALSE), 0)</f>
        <v>0</v>
      </c>
      <c r="I491" s="91">
        <f>IFERROR(VLOOKUP($E491, V医療従事者等!$A:$J, $I$4, FALSE), 0)</f>
        <v>0</v>
      </c>
      <c r="J491" s="91">
        <f>IFERROR(VLOOKUP($E491, V医療従事者等!$A:$J, $J$4, FALSE), 0)</f>
        <v>0</v>
      </c>
      <c r="K491" s="92">
        <f>IFERROR(VLOOKUP($E491, V一般接種!$A:$G, K$4, FALSE), 0)</f>
        <v>102004</v>
      </c>
      <c r="L491" s="92">
        <f>IFERROR(VLOOKUP($E491, V一般接種!$A:$G, L$4, FALSE), 0)</f>
        <v>53433</v>
      </c>
      <c r="M491" s="92">
        <f>IFERROR(VLOOKUP($E491, V一般接種!$A:$G, M$4, FALSE), 0)</f>
        <v>670</v>
      </c>
      <c r="N491" s="93">
        <f>IFERROR(VLOOKUP($E491, V一般接種!$A:$G, N$4, FALSE), 0)</f>
        <v>80567</v>
      </c>
      <c r="O491" s="92">
        <f>SUMIF(V職域接種!$C:$C, 'Conv-vaccine'!$E491, V職域接種!F:F)</f>
        <v>0</v>
      </c>
      <c r="P491" s="92">
        <f>SUMIF(V職域接種!$C:$C, 'Conv-vaccine'!$E491, V職域接種!G:G)</f>
        <v>0</v>
      </c>
      <c r="Q491" s="92">
        <f>_xlfn.MAXIFS(V重複!F:F, V重複!$C:$C, 'Conv-vaccine'!$E491)</f>
        <v>0</v>
      </c>
      <c r="R491" s="92">
        <f>_xlfn.MAXIFS(V重複!G:G, V重複!$C:$C, 'Conv-vaccine'!$E491)</f>
        <v>0</v>
      </c>
      <c r="S491" s="107">
        <f>SUMIF('V3回目-接種日別'!$A:$A, 'Conv-vaccine'!$E491, 'V3回目-接種日別'!C:C)</f>
        <v>0</v>
      </c>
    </row>
    <row r="492" spans="1:19" ht="17.7">
      <c r="A492" s="49">
        <v>44459</v>
      </c>
      <c r="B492" s="110">
        <f>IF(COUNTIF($A$7:$A492, $A492)&gt;1, 0, IF($E492="","",G492+H492+K492+L492+O492-Q492))</f>
        <v>0</v>
      </c>
      <c r="C492" s="110">
        <f>IF(COUNTIF($A$7:$A492, $A492)&gt;1, 0, IF($E492="", "", I492+J492+M492+N492+P492-R492))</f>
        <v>0</v>
      </c>
      <c r="D492" s="110">
        <f>IF(COUNTIF($A$7:$A492, $A492)&gt;1, 0, S492)</f>
        <v>0</v>
      </c>
      <c r="E492" s="111">
        <v>44459</v>
      </c>
      <c r="F492" s="91" t="str">
        <f>IFERROR(VLOOKUP($E492, V医療従事者等!$A:$J, $F$4, FALSE), TEXT(E492, "aaa"))</f>
        <v>月</v>
      </c>
      <c r="G492" s="91">
        <f>IFERROR(VLOOKUP($E492, V医療従事者等!$A:$J, $G$4, FALSE), 0)</f>
        <v>0</v>
      </c>
      <c r="H492" s="91">
        <f>IFERROR(VLOOKUP($E492, V医療従事者等!$A:$J, $H$4, FALSE), 0)</f>
        <v>0</v>
      </c>
      <c r="I492" s="91">
        <f>IFERROR(VLOOKUP($E492, V医療従事者等!$A:$J, $I$4, FALSE), 0)</f>
        <v>0</v>
      </c>
      <c r="J492" s="91">
        <f>IFERROR(VLOOKUP($E492, V医療従事者等!$A:$J, $J$4, FALSE), 0)</f>
        <v>0</v>
      </c>
      <c r="K492" s="92">
        <f>IFERROR(VLOOKUP($E492, V一般接種!$A:$G, K$4, FALSE), 0)</f>
        <v>102004</v>
      </c>
      <c r="L492" s="92">
        <f>IFERROR(VLOOKUP($E492, V一般接種!$A:$G, L$4, FALSE), 0)</f>
        <v>53433</v>
      </c>
      <c r="M492" s="92">
        <f>IFERROR(VLOOKUP($E492, V一般接種!$A:$G, M$4, FALSE), 0)</f>
        <v>670</v>
      </c>
      <c r="N492" s="93">
        <f>IFERROR(VLOOKUP($E492, V一般接種!$A:$G, N$4, FALSE), 0)</f>
        <v>80567</v>
      </c>
      <c r="O492" s="92">
        <f>SUMIF(V職域接種!$C:$C, 'Conv-vaccine'!$E492, V職域接種!F:F)</f>
        <v>0</v>
      </c>
      <c r="P492" s="92">
        <f>SUMIF(V職域接種!$C:$C, 'Conv-vaccine'!$E492, V職域接種!G:G)</f>
        <v>0</v>
      </c>
      <c r="Q492" s="92">
        <f>_xlfn.MAXIFS(V重複!F:F, V重複!$C:$C, 'Conv-vaccine'!$E492)</f>
        <v>0</v>
      </c>
      <c r="R492" s="92">
        <f>_xlfn.MAXIFS(V重複!G:G, V重複!$C:$C, 'Conv-vaccine'!$E492)</f>
        <v>0</v>
      </c>
      <c r="S492" s="107">
        <f>SUMIF('V3回目-接種日別'!$A:$A, 'Conv-vaccine'!$E492, 'V3回目-接種日別'!C:C)</f>
        <v>0</v>
      </c>
    </row>
    <row r="493" spans="1:19" ht="17.7">
      <c r="A493" s="49">
        <v>44460</v>
      </c>
      <c r="B493" s="110">
        <f>IF(COUNTIF($A$7:$A493, $A493)&gt;1, 0, IF($E493="","",G493+H493+K493+L493+O493-Q493))</f>
        <v>410314</v>
      </c>
      <c r="C493" s="110">
        <f>IF(COUNTIF($A$7:$A493, $A493)&gt;1, 0, IF($E493="", "", I493+J493+M493+N493+P493-R493))</f>
        <v>563279</v>
      </c>
      <c r="D493" s="110">
        <f>IF(COUNTIF($A$7:$A493, $A493)&gt;1, 0, S493)</f>
        <v>0</v>
      </c>
      <c r="E493" s="111">
        <v>44460</v>
      </c>
      <c r="F493" s="91" t="str">
        <f>IFERROR(VLOOKUP($E493, V医療従事者等!$A:$J, $F$4, FALSE), TEXT(E493, "aaa"))</f>
        <v>火</v>
      </c>
      <c r="G493" s="91">
        <f>IFERROR(VLOOKUP($E493, V医療従事者等!$A:$J, $G$4, FALSE), 0)</f>
        <v>0</v>
      </c>
      <c r="H493" s="91">
        <f>IFERROR(VLOOKUP($E493, V医療従事者等!$A:$J, $H$4, FALSE), 0)</f>
        <v>0</v>
      </c>
      <c r="I493" s="91">
        <f>IFERROR(VLOOKUP($E493, V医療従事者等!$A:$J, $I$4, FALSE), 0)</f>
        <v>0</v>
      </c>
      <c r="J493" s="91">
        <f>IFERROR(VLOOKUP($E493, V医療従事者等!$A:$J, $J$4, FALSE), 0)</f>
        <v>0</v>
      </c>
      <c r="K493" s="92">
        <f>IFERROR(VLOOKUP($E493, V一般接種!$A:$G, K$4, FALSE), 0)</f>
        <v>341221</v>
      </c>
      <c r="L493" s="92">
        <f>IFERROR(VLOOKUP($E493, V一般接種!$A:$G, L$4, FALSE), 0)</f>
        <v>69093</v>
      </c>
      <c r="M493" s="92">
        <f>IFERROR(VLOOKUP($E493, V一般接種!$A:$G, M$4, FALSE), 0)</f>
        <v>633</v>
      </c>
      <c r="N493" s="93">
        <f>IFERROR(VLOOKUP($E493, V一般接種!$A:$G, N$4, FALSE), 0)</f>
        <v>562646</v>
      </c>
      <c r="O493" s="92">
        <f>SUMIF(V職域接種!$C:$C, 'Conv-vaccine'!$E493, V職域接種!F:F)</f>
        <v>0</v>
      </c>
      <c r="P493" s="92">
        <f>SUMIF(V職域接種!$C:$C, 'Conv-vaccine'!$E493, V職域接種!G:G)</f>
        <v>0</v>
      </c>
      <c r="Q493" s="92">
        <f>_xlfn.MAXIFS(V重複!F:F, V重複!$C:$C, 'Conv-vaccine'!$E493)</f>
        <v>0</v>
      </c>
      <c r="R493" s="92">
        <f>_xlfn.MAXIFS(V重複!G:G, V重複!$C:$C, 'Conv-vaccine'!$E493)</f>
        <v>0</v>
      </c>
      <c r="S493" s="107">
        <f>SUMIF('V3回目-接種日別'!$A:$A, 'Conv-vaccine'!$E493, 'V3回目-接種日別'!C:C)</f>
        <v>0</v>
      </c>
    </row>
    <row r="494" spans="1:19" ht="17.7">
      <c r="A494" s="49">
        <v>44460</v>
      </c>
      <c r="B494" s="110">
        <f>IF(COUNTIF($A$7:$A494, $A494)&gt;1, 0, IF($E494="","",G494+H494+K494+L494+O494-Q494))</f>
        <v>0</v>
      </c>
      <c r="C494" s="110">
        <f>IF(COUNTIF($A$7:$A494, $A494)&gt;1, 0, IF($E494="", "", I494+J494+M494+N494+P494-R494))</f>
        <v>0</v>
      </c>
      <c r="D494" s="110">
        <f>IF(COUNTIF($A$7:$A494, $A494)&gt;1, 0, S494)</f>
        <v>0</v>
      </c>
      <c r="E494" s="111">
        <v>44460</v>
      </c>
      <c r="F494" s="91" t="str">
        <f>IFERROR(VLOOKUP($E494, V医療従事者等!$A:$J, $F$4, FALSE), TEXT(E494, "aaa"))</f>
        <v>火</v>
      </c>
      <c r="G494" s="91">
        <f>IFERROR(VLOOKUP($E494, V医療従事者等!$A:$J, $G$4, FALSE), 0)</f>
        <v>0</v>
      </c>
      <c r="H494" s="91">
        <f>IFERROR(VLOOKUP($E494, V医療従事者等!$A:$J, $H$4, FALSE), 0)</f>
        <v>0</v>
      </c>
      <c r="I494" s="91">
        <f>IFERROR(VLOOKUP($E494, V医療従事者等!$A:$J, $I$4, FALSE), 0)</f>
        <v>0</v>
      </c>
      <c r="J494" s="91">
        <f>IFERROR(VLOOKUP($E494, V医療従事者等!$A:$J, $J$4, FALSE), 0)</f>
        <v>0</v>
      </c>
      <c r="K494" s="92">
        <f>IFERROR(VLOOKUP($E494, V一般接種!$A:$G, K$4, FALSE), 0)</f>
        <v>341221</v>
      </c>
      <c r="L494" s="92">
        <f>IFERROR(VLOOKUP($E494, V一般接種!$A:$G, L$4, FALSE), 0)</f>
        <v>69093</v>
      </c>
      <c r="M494" s="92">
        <f>IFERROR(VLOOKUP($E494, V一般接種!$A:$G, M$4, FALSE), 0)</f>
        <v>633</v>
      </c>
      <c r="N494" s="93">
        <f>IFERROR(VLOOKUP($E494, V一般接種!$A:$G, N$4, FALSE), 0)</f>
        <v>562646</v>
      </c>
      <c r="O494" s="92">
        <f>SUMIF(V職域接種!$C:$C, 'Conv-vaccine'!$E494, V職域接種!F:F)</f>
        <v>0</v>
      </c>
      <c r="P494" s="92">
        <f>SUMIF(V職域接種!$C:$C, 'Conv-vaccine'!$E494, V職域接種!G:G)</f>
        <v>0</v>
      </c>
      <c r="Q494" s="92">
        <f>_xlfn.MAXIFS(V重複!F:F, V重複!$C:$C, 'Conv-vaccine'!$E494)</f>
        <v>0</v>
      </c>
      <c r="R494" s="92">
        <f>_xlfn.MAXIFS(V重複!G:G, V重複!$C:$C, 'Conv-vaccine'!$E494)</f>
        <v>0</v>
      </c>
      <c r="S494" s="107">
        <f>SUMIF('V3回目-接種日別'!$A:$A, 'Conv-vaccine'!$E494, 'V3回目-接種日別'!C:C)</f>
        <v>0</v>
      </c>
    </row>
    <row r="495" spans="1:19" ht="17.7">
      <c r="A495" s="49">
        <v>44460</v>
      </c>
      <c r="B495" s="110">
        <f>IF(COUNTIF($A$7:$A495, $A495)&gt;1, 0, IF($E495="","",G495+H495+K495+L495+O495-Q495))</f>
        <v>0</v>
      </c>
      <c r="C495" s="110">
        <f>IF(COUNTIF($A$7:$A495, $A495)&gt;1, 0, IF($E495="", "", I495+J495+M495+N495+P495-R495))</f>
        <v>0</v>
      </c>
      <c r="D495" s="110">
        <f>IF(COUNTIF($A$7:$A495, $A495)&gt;1, 0, S495)</f>
        <v>0</v>
      </c>
      <c r="E495" s="111">
        <v>44460</v>
      </c>
      <c r="F495" s="91" t="str">
        <f>IFERROR(VLOOKUP($E495, V医療従事者等!$A:$J, $F$4, FALSE), TEXT(E495, "aaa"))</f>
        <v>火</v>
      </c>
      <c r="G495" s="91">
        <f>IFERROR(VLOOKUP($E495, V医療従事者等!$A:$J, $G$4, FALSE), 0)</f>
        <v>0</v>
      </c>
      <c r="H495" s="91">
        <f>IFERROR(VLOOKUP($E495, V医療従事者等!$A:$J, $H$4, FALSE), 0)</f>
        <v>0</v>
      </c>
      <c r="I495" s="91">
        <f>IFERROR(VLOOKUP($E495, V医療従事者等!$A:$J, $I$4, FALSE), 0)</f>
        <v>0</v>
      </c>
      <c r="J495" s="91">
        <f>IFERROR(VLOOKUP($E495, V医療従事者等!$A:$J, $J$4, FALSE), 0)</f>
        <v>0</v>
      </c>
      <c r="K495" s="92">
        <f>IFERROR(VLOOKUP($E495, V一般接種!$A:$G, K$4, FALSE), 0)</f>
        <v>341221</v>
      </c>
      <c r="L495" s="92">
        <f>IFERROR(VLOOKUP($E495, V一般接種!$A:$G, L$4, FALSE), 0)</f>
        <v>69093</v>
      </c>
      <c r="M495" s="92">
        <f>IFERROR(VLOOKUP($E495, V一般接種!$A:$G, M$4, FALSE), 0)</f>
        <v>633</v>
      </c>
      <c r="N495" s="93">
        <f>IFERROR(VLOOKUP($E495, V一般接種!$A:$G, N$4, FALSE), 0)</f>
        <v>562646</v>
      </c>
      <c r="O495" s="92">
        <f>SUMIF(V職域接種!$C:$C, 'Conv-vaccine'!$E495, V職域接種!F:F)</f>
        <v>0</v>
      </c>
      <c r="P495" s="92">
        <f>SUMIF(V職域接種!$C:$C, 'Conv-vaccine'!$E495, V職域接種!G:G)</f>
        <v>0</v>
      </c>
      <c r="Q495" s="92">
        <f>_xlfn.MAXIFS(V重複!F:F, V重複!$C:$C, 'Conv-vaccine'!$E495)</f>
        <v>0</v>
      </c>
      <c r="R495" s="92">
        <f>_xlfn.MAXIFS(V重複!G:G, V重複!$C:$C, 'Conv-vaccine'!$E495)</f>
        <v>0</v>
      </c>
      <c r="S495" s="107">
        <f>SUMIF('V3回目-接種日別'!$A:$A, 'Conv-vaccine'!$E495, 'V3回目-接種日別'!C:C)</f>
        <v>0</v>
      </c>
    </row>
    <row r="496" spans="1:19" ht="17.7">
      <c r="A496" s="49">
        <v>44461</v>
      </c>
      <c r="B496" s="110">
        <f>IF(COUNTIF($A$7:$A496, $A496)&gt;1, 0, IF($E496="","",G496+H496+K496+L496+O496-Q496))</f>
        <v>419112</v>
      </c>
      <c r="C496" s="110">
        <f>IF(COUNTIF($A$7:$A496, $A496)&gt;1, 0, IF($E496="", "", I496+J496+M496+N496+P496-R496))</f>
        <v>528610</v>
      </c>
      <c r="D496" s="110">
        <f>IF(COUNTIF($A$7:$A496, $A496)&gt;1, 0, S496)</f>
        <v>0</v>
      </c>
      <c r="E496" s="111">
        <v>44461</v>
      </c>
      <c r="F496" s="91" t="str">
        <f>IFERROR(VLOOKUP($E496, V医療従事者等!$A:$J, $F$4, FALSE), TEXT(E496, "aaa"))</f>
        <v>水</v>
      </c>
      <c r="G496" s="91">
        <f>IFERROR(VLOOKUP($E496, V医療従事者等!$A:$J, $G$4, FALSE), 0)</f>
        <v>0</v>
      </c>
      <c r="H496" s="91">
        <f>IFERROR(VLOOKUP($E496, V医療従事者等!$A:$J, $H$4, FALSE), 0)</f>
        <v>0</v>
      </c>
      <c r="I496" s="91">
        <f>IFERROR(VLOOKUP($E496, V医療従事者等!$A:$J, $I$4, FALSE), 0)</f>
        <v>0</v>
      </c>
      <c r="J496" s="91">
        <f>IFERROR(VLOOKUP($E496, V医療従事者等!$A:$J, $J$4, FALSE), 0)</f>
        <v>0</v>
      </c>
      <c r="K496" s="92">
        <f>IFERROR(VLOOKUP($E496, V一般接種!$A:$G, K$4, FALSE), 0)</f>
        <v>350628</v>
      </c>
      <c r="L496" s="92">
        <f>IFERROR(VLOOKUP($E496, V一般接種!$A:$G, L$4, FALSE), 0)</f>
        <v>68484</v>
      </c>
      <c r="M496" s="92">
        <f>IFERROR(VLOOKUP($E496, V一般接種!$A:$G, M$4, FALSE), 0)</f>
        <v>1031</v>
      </c>
      <c r="N496" s="93">
        <f>IFERROR(VLOOKUP($E496, V一般接種!$A:$G, N$4, FALSE), 0)</f>
        <v>527579</v>
      </c>
      <c r="O496" s="92">
        <f>SUMIF(V職域接種!$C:$C, 'Conv-vaccine'!$E496, V職域接種!F:F)</f>
        <v>0</v>
      </c>
      <c r="P496" s="92">
        <f>SUMIF(V職域接種!$C:$C, 'Conv-vaccine'!$E496, V職域接種!G:G)</f>
        <v>0</v>
      </c>
      <c r="Q496" s="92">
        <f>_xlfn.MAXIFS(V重複!F:F, V重複!$C:$C, 'Conv-vaccine'!$E496)</f>
        <v>0</v>
      </c>
      <c r="R496" s="92">
        <f>_xlfn.MAXIFS(V重複!G:G, V重複!$C:$C, 'Conv-vaccine'!$E496)</f>
        <v>0</v>
      </c>
      <c r="S496" s="107">
        <f>SUMIF('V3回目-接種日別'!$A:$A, 'Conv-vaccine'!$E496, 'V3回目-接種日別'!C:C)</f>
        <v>0</v>
      </c>
    </row>
    <row r="497" spans="1:19" ht="17.7">
      <c r="A497" s="49">
        <v>44461</v>
      </c>
      <c r="B497" s="110">
        <f>IF(COUNTIF($A$7:$A497, $A497)&gt;1, 0, IF($E497="","",G497+H497+K497+L497+O497-Q497))</f>
        <v>0</v>
      </c>
      <c r="C497" s="110">
        <f>IF(COUNTIF($A$7:$A497, $A497)&gt;1, 0, IF($E497="", "", I497+J497+M497+N497+P497-R497))</f>
        <v>0</v>
      </c>
      <c r="D497" s="110">
        <f>IF(COUNTIF($A$7:$A497, $A497)&gt;1, 0, S497)</f>
        <v>0</v>
      </c>
      <c r="E497" s="111">
        <v>44461</v>
      </c>
      <c r="F497" s="91" t="str">
        <f>IFERROR(VLOOKUP($E497, V医療従事者等!$A:$J, $F$4, FALSE), TEXT(E497, "aaa"))</f>
        <v>水</v>
      </c>
      <c r="G497" s="91">
        <f>IFERROR(VLOOKUP($E497, V医療従事者等!$A:$J, $G$4, FALSE), 0)</f>
        <v>0</v>
      </c>
      <c r="H497" s="91">
        <f>IFERROR(VLOOKUP($E497, V医療従事者等!$A:$J, $H$4, FALSE), 0)</f>
        <v>0</v>
      </c>
      <c r="I497" s="91">
        <f>IFERROR(VLOOKUP($E497, V医療従事者等!$A:$J, $I$4, FALSE), 0)</f>
        <v>0</v>
      </c>
      <c r="J497" s="91">
        <f>IFERROR(VLOOKUP($E497, V医療従事者等!$A:$J, $J$4, FALSE), 0)</f>
        <v>0</v>
      </c>
      <c r="K497" s="92">
        <f>IFERROR(VLOOKUP($E497, V一般接種!$A:$G, K$4, FALSE), 0)</f>
        <v>350628</v>
      </c>
      <c r="L497" s="92">
        <f>IFERROR(VLOOKUP($E497, V一般接種!$A:$G, L$4, FALSE), 0)</f>
        <v>68484</v>
      </c>
      <c r="M497" s="92">
        <f>IFERROR(VLOOKUP($E497, V一般接種!$A:$G, M$4, FALSE), 0)</f>
        <v>1031</v>
      </c>
      <c r="N497" s="93">
        <f>IFERROR(VLOOKUP($E497, V一般接種!$A:$G, N$4, FALSE), 0)</f>
        <v>527579</v>
      </c>
      <c r="O497" s="92">
        <f>SUMIF(V職域接種!$C:$C, 'Conv-vaccine'!$E497, V職域接種!F:F)</f>
        <v>0</v>
      </c>
      <c r="P497" s="92">
        <f>SUMIF(V職域接種!$C:$C, 'Conv-vaccine'!$E497, V職域接種!G:G)</f>
        <v>0</v>
      </c>
      <c r="Q497" s="92">
        <f>_xlfn.MAXIFS(V重複!F:F, V重複!$C:$C, 'Conv-vaccine'!$E497)</f>
        <v>0</v>
      </c>
      <c r="R497" s="92">
        <f>_xlfn.MAXIFS(V重複!G:G, V重複!$C:$C, 'Conv-vaccine'!$E497)</f>
        <v>0</v>
      </c>
      <c r="S497" s="107">
        <f>SUMIF('V3回目-接種日別'!$A:$A, 'Conv-vaccine'!$E497, 'V3回目-接種日別'!C:C)</f>
        <v>0</v>
      </c>
    </row>
    <row r="498" spans="1:19" ht="17.7">
      <c r="A498" s="49">
        <v>44461</v>
      </c>
      <c r="B498" s="110">
        <f>IF(COUNTIF($A$7:$A498, $A498)&gt;1, 0, IF($E498="","",G498+H498+K498+L498+O498-Q498))</f>
        <v>0</v>
      </c>
      <c r="C498" s="110">
        <f>IF(COUNTIF($A$7:$A498, $A498)&gt;1, 0, IF($E498="", "", I498+J498+M498+N498+P498-R498))</f>
        <v>0</v>
      </c>
      <c r="D498" s="110">
        <f>IF(COUNTIF($A$7:$A498, $A498)&gt;1, 0, S498)</f>
        <v>0</v>
      </c>
      <c r="E498" s="111">
        <v>44461</v>
      </c>
      <c r="F498" s="91" t="str">
        <f>IFERROR(VLOOKUP($E498, V医療従事者等!$A:$J, $F$4, FALSE), TEXT(E498, "aaa"))</f>
        <v>水</v>
      </c>
      <c r="G498" s="91">
        <f>IFERROR(VLOOKUP($E498, V医療従事者等!$A:$J, $G$4, FALSE), 0)</f>
        <v>0</v>
      </c>
      <c r="H498" s="91">
        <f>IFERROR(VLOOKUP($E498, V医療従事者等!$A:$J, $H$4, FALSE), 0)</f>
        <v>0</v>
      </c>
      <c r="I498" s="91">
        <f>IFERROR(VLOOKUP($E498, V医療従事者等!$A:$J, $I$4, FALSE), 0)</f>
        <v>0</v>
      </c>
      <c r="J498" s="91">
        <f>IFERROR(VLOOKUP($E498, V医療従事者等!$A:$J, $J$4, FALSE), 0)</f>
        <v>0</v>
      </c>
      <c r="K498" s="92">
        <f>IFERROR(VLOOKUP($E498, V一般接種!$A:$G, K$4, FALSE), 0)</f>
        <v>350628</v>
      </c>
      <c r="L498" s="92">
        <f>IFERROR(VLOOKUP($E498, V一般接種!$A:$G, L$4, FALSE), 0)</f>
        <v>68484</v>
      </c>
      <c r="M498" s="92">
        <f>IFERROR(VLOOKUP($E498, V一般接種!$A:$G, M$4, FALSE), 0)</f>
        <v>1031</v>
      </c>
      <c r="N498" s="93">
        <f>IFERROR(VLOOKUP($E498, V一般接種!$A:$G, N$4, FALSE), 0)</f>
        <v>527579</v>
      </c>
      <c r="O498" s="92">
        <f>SUMIF(V職域接種!$C:$C, 'Conv-vaccine'!$E498, V職域接種!F:F)</f>
        <v>0</v>
      </c>
      <c r="P498" s="92">
        <f>SUMIF(V職域接種!$C:$C, 'Conv-vaccine'!$E498, V職域接種!G:G)</f>
        <v>0</v>
      </c>
      <c r="Q498" s="92">
        <f>_xlfn.MAXIFS(V重複!F:F, V重複!$C:$C, 'Conv-vaccine'!$E498)</f>
        <v>0</v>
      </c>
      <c r="R498" s="92">
        <f>_xlfn.MAXIFS(V重複!G:G, V重複!$C:$C, 'Conv-vaccine'!$E498)</f>
        <v>0</v>
      </c>
      <c r="S498" s="107">
        <f>SUMIF('V3回目-接種日別'!$A:$A, 'Conv-vaccine'!$E498, 'V3回目-接種日別'!C:C)</f>
        <v>0</v>
      </c>
    </row>
    <row r="499" spans="1:19" ht="17.7">
      <c r="A499" s="49">
        <v>44462</v>
      </c>
      <c r="B499" s="110">
        <f>IF(COUNTIF($A$7:$A499, $A499)&gt;1, 0, IF($E499="","",G499+H499+K499+L499+O499-Q499))</f>
        <v>193781</v>
      </c>
      <c r="C499" s="110">
        <f>IF(COUNTIF($A$7:$A499, $A499)&gt;1, 0, IF($E499="", "", I499+J499+M499+N499+P499-R499))</f>
        <v>149429</v>
      </c>
      <c r="D499" s="110">
        <f>IF(COUNTIF($A$7:$A499, $A499)&gt;1, 0, S499)</f>
        <v>0</v>
      </c>
      <c r="E499" s="111">
        <v>44462</v>
      </c>
      <c r="F499" s="91" t="str">
        <f>IFERROR(VLOOKUP($E499, V医療従事者等!$A:$J, $F$4, FALSE), TEXT(E499, "aaa"))</f>
        <v>木</v>
      </c>
      <c r="G499" s="91">
        <f>IFERROR(VLOOKUP($E499, V医療従事者等!$A:$J, $G$4, FALSE), 0)</f>
        <v>0</v>
      </c>
      <c r="H499" s="91">
        <f>IFERROR(VLOOKUP($E499, V医療従事者等!$A:$J, $H$4, FALSE), 0)</f>
        <v>0</v>
      </c>
      <c r="I499" s="91">
        <f>IFERROR(VLOOKUP($E499, V医療従事者等!$A:$J, $I$4, FALSE), 0)</f>
        <v>0</v>
      </c>
      <c r="J499" s="91">
        <f>IFERROR(VLOOKUP($E499, V医療従事者等!$A:$J, $J$4, FALSE), 0)</f>
        <v>0</v>
      </c>
      <c r="K499" s="92">
        <f>IFERROR(VLOOKUP($E499, V一般接種!$A:$G, K$4, FALSE), 0)</f>
        <v>144829</v>
      </c>
      <c r="L499" s="92">
        <f>IFERROR(VLOOKUP($E499, V一般接種!$A:$G, L$4, FALSE), 0)</f>
        <v>48952</v>
      </c>
      <c r="M499" s="92">
        <f>IFERROR(VLOOKUP($E499, V一般接種!$A:$G, M$4, FALSE), 0)</f>
        <v>888</v>
      </c>
      <c r="N499" s="93">
        <f>IFERROR(VLOOKUP($E499, V一般接種!$A:$G, N$4, FALSE), 0)</f>
        <v>148541</v>
      </c>
      <c r="O499" s="92">
        <f>SUMIF(V職域接種!$C:$C, 'Conv-vaccine'!$E499, V職域接種!F:F)</f>
        <v>0</v>
      </c>
      <c r="P499" s="92">
        <f>SUMIF(V職域接種!$C:$C, 'Conv-vaccine'!$E499, V職域接種!G:G)</f>
        <v>0</v>
      </c>
      <c r="Q499" s="92">
        <f>_xlfn.MAXIFS(V重複!F:F, V重複!$C:$C, 'Conv-vaccine'!$E499)</f>
        <v>0</v>
      </c>
      <c r="R499" s="92">
        <f>_xlfn.MAXIFS(V重複!G:G, V重複!$C:$C, 'Conv-vaccine'!$E499)</f>
        <v>0</v>
      </c>
      <c r="S499" s="107">
        <f>SUMIF('V3回目-接種日別'!$A:$A, 'Conv-vaccine'!$E499, 'V3回目-接種日別'!C:C)</f>
        <v>0</v>
      </c>
    </row>
    <row r="500" spans="1:19" ht="17.7">
      <c r="A500" s="49">
        <v>44462</v>
      </c>
      <c r="B500" s="110">
        <f>IF(COUNTIF($A$7:$A500, $A500)&gt;1, 0, IF($E500="","",G500+H500+K500+L500+O500-Q500))</f>
        <v>0</v>
      </c>
      <c r="C500" s="110">
        <f>IF(COUNTIF($A$7:$A500, $A500)&gt;1, 0, IF($E500="", "", I500+J500+M500+N500+P500-R500))</f>
        <v>0</v>
      </c>
      <c r="D500" s="110">
        <f>IF(COUNTIF($A$7:$A500, $A500)&gt;1, 0, S500)</f>
        <v>0</v>
      </c>
      <c r="E500" s="111">
        <v>44462</v>
      </c>
      <c r="F500" s="91" t="str">
        <f>IFERROR(VLOOKUP($E500, V医療従事者等!$A:$J, $F$4, FALSE), TEXT(E500, "aaa"))</f>
        <v>木</v>
      </c>
      <c r="G500" s="91">
        <f>IFERROR(VLOOKUP($E500, V医療従事者等!$A:$J, $G$4, FALSE), 0)</f>
        <v>0</v>
      </c>
      <c r="H500" s="91">
        <f>IFERROR(VLOOKUP($E500, V医療従事者等!$A:$J, $H$4, FALSE), 0)</f>
        <v>0</v>
      </c>
      <c r="I500" s="91">
        <f>IFERROR(VLOOKUP($E500, V医療従事者等!$A:$J, $I$4, FALSE), 0)</f>
        <v>0</v>
      </c>
      <c r="J500" s="91">
        <f>IFERROR(VLOOKUP($E500, V医療従事者等!$A:$J, $J$4, FALSE), 0)</f>
        <v>0</v>
      </c>
      <c r="K500" s="92">
        <f>IFERROR(VLOOKUP($E500, V一般接種!$A:$G, K$4, FALSE), 0)</f>
        <v>144829</v>
      </c>
      <c r="L500" s="92">
        <f>IFERROR(VLOOKUP($E500, V一般接種!$A:$G, L$4, FALSE), 0)</f>
        <v>48952</v>
      </c>
      <c r="M500" s="92">
        <f>IFERROR(VLOOKUP($E500, V一般接種!$A:$G, M$4, FALSE), 0)</f>
        <v>888</v>
      </c>
      <c r="N500" s="93">
        <f>IFERROR(VLOOKUP($E500, V一般接種!$A:$G, N$4, FALSE), 0)</f>
        <v>148541</v>
      </c>
      <c r="O500" s="92">
        <f>SUMIF(V職域接種!$C:$C, 'Conv-vaccine'!$E500, V職域接種!F:F)</f>
        <v>0</v>
      </c>
      <c r="P500" s="92">
        <f>SUMIF(V職域接種!$C:$C, 'Conv-vaccine'!$E500, V職域接種!G:G)</f>
        <v>0</v>
      </c>
      <c r="Q500" s="92">
        <f>_xlfn.MAXIFS(V重複!F:F, V重複!$C:$C, 'Conv-vaccine'!$E500)</f>
        <v>0</v>
      </c>
      <c r="R500" s="92">
        <f>_xlfn.MAXIFS(V重複!G:G, V重複!$C:$C, 'Conv-vaccine'!$E500)</f>
        <v>0</v>
      </c>
      <c r="S500" s="107">
        <f>SUMIF('V3回目-接種日別'!$A:$A, 'Conv-vaccine'!$E500, 'V3回目-接種日別'!C:C)</f>
        <v>0</v>
      </c>
    </row>
    <row r="501" spans="1:19" ht="17.7">
      <c r="A501" s="49">
        <v>44462</v>
      </c>
      <c r="B501" s="110">
        <f>IF(COUNTIF($A$7:$A501, $A501)&gt;1, 0, IF($E501="","",G501+H501+K501+L501+O501-Q501))</f>
        <v>0</v>
      </c>
      <c r="C501" s="110">
        <f>IF(COUNTIF($A$7:$A501, $A501)&gt;1, 0, IF($E501="", "", I501+J501+M501+N501+P501-R501))</f>
        <v>0</v>
      </c>
      <c r="D501" s="110">
        <f>IF(COUNTIF($A$7:$A501, $A501)&gt;1, 0, S501)</f>
        <v>0</v>
      </c>
      <c r="E501" s="111">
        <v>44462</v>
      </c>
      <c r="F501" s="91" t="str">
        <f>IFERROR(VLOOKUP($E501, V医療従事者等!$A:$J, $F$4, FALSE), TEXT(E501, "aaa"))</f>
        <v>木</v>
      </c>
      <c r="G501" s="91">
        <f>IFERROR(VLOOKUP($E501, V医療従事者等!$A:$J, $G$4, FALSE), 0)</f>
        <v>0</v>
      </c>
      <c r="H501" s="91">
        <f>IFERROR(VLOOKUP($E501, V医療従事者等!$A:$J, $H$4, FALSE), 0)</f>
        <v>0</v>
      </c>
      <c r="I501" s="91">
        <f>IFERROR(VLOOKUP($E501, V医療従事者等!$A:$J, $I$4, FALSE), 0)</f>
        <v>0</v>
      </c>
      <c r="J501" s="91">
        <f>IFERROR(VLOOKUP($E501, V医療従事者等!$A:$J, $J$4, FALSE), 0)</f>
        <v>0</v>
      </c>
      <c r="K501" s="92">
        <f>IFERROR(VLOOKUP($E501, V一般接種!$A:$G, K$4, FALSE), 0)</f>
        <v>144829</v>
      </c>
      <c r="L501" s="92">
        <f>IFERROR(VLOOKUP($E501, V一般接種!$A:$G, L$4, FALSE), 0)</f>
        <v>48952</v>
      </c>
      <c r="M501" s="92">
        <f>IFERROR(VLOOKUP($E501, V一般接種!$A:$G, M$4, FALSE), 0)</f>
        <v>888</v>
      </c>
      <c r="N501" s="93">
        <f>IFERROR(VLOOKUP($E501, V一般接種!$A:$G, N$4, FALSE), 0)</f>
        <v>148541</v>
      </c>
      <c r="O501" s="92">
        <f>SUMIF(V職域接種!$C:$C, 'Conv-vaccine'!$E501, V職域接種!F:F)</f>
        <v>0</v>
      </c>
      <c r="P501" s="92">
        <f>SUMIF(V職域接種!$C:$C, 'Conv-vaccine'!$E501, V職域接種!G:G)</f>
        <v>0</v>
      </c>
      <c r="Q501" s="92">
        <f>_xlfn.MAXIFS(V重複!F:F, V重複!$C:$C, 'Conv-vaccine'!$E501)</f>
        <v>0</v>
      </c>
      <c r="R501" s="92">
        <f>_xlfn.MAXIFS(V重複!G:G, V重複!$C:$C, 'Conv-vaccine'!$E501)</f>
        <v>0</v>
      </c>
      <c r="S501" s="107">
        <f>SUMIF('V3回目-接種日別'!$A:$A, 'Conv-vaccine'!$E501, 'V3回目-接種日別'!C:C)</f>
        <v>0</v>
      </c>
    </row>
    <row r="502" spans="1:19" ht="17.7">
      <c r="A502" s="49">
        <v>44463</v>
      </c>
      <c r="B502" s="110">
        <f>IF(COUNTIF($A$7:$A502, $A502)&gt;1, 0, IF($E502="","",G502+H502+K502+L502+O502-Q502))</f>
        <v>434815</v>
      </c>
      <c r="C502" s="110">
        <f>IF(COUNTIF($A$7:$A502, $A502)&gt;1, 0, IF($E502="", "", I502+J502+M502+N502+P502-R502))</f>
        <v>635213</v>
      </c>
      <c r="D502" s="110">
        <f>IF(COUNTIF($A$7:$A502, $A502)&gt;1, 0, S502)</f>
        <v>0</v>
      </c>
      <c r="E502" s="111">
        <v>44463</v>
      </c>
      <c r="F502" s="91" t="str">
        <f>IFERROR(VLOOKUP($E502, V医療従事者等!$A:$J, $F$4, FALSE), TEXT(E502, "aaa"))</f>
        <v>金</v>
      </c>
      <c r="G502" s="91">
        <f>IFERROR(VLOOKUP($E502, V医療従事者等!$A:$J, $G$4, FALSE), 0)</f>
        <v>0</v>
      </c>
      <c r="H502" s="91">
        <f>IFERROR(VLOOKUP($E502, V医療従事者等!$A:$J, $H$4, FALSE), 0)</f>
        <v>0</v>
      </c>
      <c r="I502" s="91">
        <f>IFERROR(VLOOKUP($E502, V医療従事者等!$A:$J, $I$4, FALSE), 0)</f>
        <v>0</v>
      </c>
      <c r="J502" s="91">
        <f>IFERROR(VLOOKUP($E502, V医療従事者等!$A:$J, $J$4, FALSE), 0)</f>
        <v>0</v>
      </c>
      <c r="K502" s="92">
        <f>IFERROR(VLOOKUP($E502, V一般接種!$A:$G, K$4, FALSE), 0)</f>
        <v>359030</v>
      </c>
      <c r="L502" s="92">
        <f>IFERROR(VLOOKUP($E502, V一般接種!$A:$G, L$4, FALSE), 0)</f>
        <v>75785</v>
      </c>
      <c r="M502" s="92">
        <f>IFERROR(VLOOKUP($E502, V一般接種!$A:$G, M$4, FALSE), 0)</f>
        <v>816</v>
      </c>
      <c r="N502" s="93">
        <f>IFERROR(VLOOKUP($E502, V一般接種!$A:$G, N$4, FALSE), 0)</f>
        <v>634397</v>
      </c>
      <c r="O502" s="92">
        <f>SUMIF(V職域接種!$C:$C, 'Conv-vaccine'!$E502, V職域接種!F:F)</f>
        <v>0</v>
      </c>
      <c r="P502" s="92">
        <f>SUMIF(V職域接種!$C:$C, 'Conv-vaccine'!$E502, V職域接種!G:G)</f>
        <v>0</v>
      </c>
      <c r="Q502" s="92">
        <f>_xlfn.MAXIFS(V重複!F:F, V重複!$C:$C, 'Conv-vaccine'!$E502)</f>
        <v>0</v>
      </c>
      <c r="R502" s="92">
        <f>_xlfn.MAXIFS(V重複!G:G, V重複!$C:$C, 'Conv-vaccine'!$E502)</f>
        <v>0</v>
      </c>
      <c r="S502" s="107">
        <f>SUMIF('V3回目-接種日別'!$A:$A, 'Conv-vaccine'!$E502, 'V3回目-接種日別'!C:C)</f>
        <v>0</v>
      </c>
    </row>
    <row r="503" spans="1:19" ht="17.7">
      <c r="A503" s="49">
        <v>44463</v>
      </c>
      <c r="B503" s="110">
        <f>IF(COUNTIF($A$7:$A503, $A503)&gt;1, 0, IF($E503="","",G503+H503+K503+L503+O503-Q503))</f>
        <v>0</v>
      </c>
      <c r="C503" s="110">
        <f>IF(COUNTIF($A$7:$A503, $A503)&gt;1, 0, IF($E503="", "", I503+J503+M503+N503+P503-R503))</f>
        <v>0</v>
      </c>
      <c r="D503" s="110">
        <f>IF(COUNTIF($A$7:$A503, $A503)&gt;1, 0, S503)</f>
        <v>0</v>
      </c>
      <c r="E503" s="111">
        <v>44463</v>
      </c>
      <c r="F503" s="91" t="str">
        <f>IFERROR(VLOOKUP($E503, V医療従事者等!$A:$J, $F$4, FALSE), TEXT(E503, "aaa"))</f>
        <v>金</v>
      </c>
      <c r="G503" s="91">
        <f>IFERROR(VLOOKUP($E503, V医療従事者等!$A:$J, $G$4, FALSE), 0)</f>
        <v>0</v>
      </c>
      <c r="H503" s="91">
        <f>IFERROR(VLOOKUP($E503, V医療従事者等!$A:$J, $H$4, FALSE), 0)</f>
        <v>0</v>
      </c>
      <c r="I503" s="91">
        <f>IFERROR(VLOOKUP($E503, V医療従事者等!$A:$J, $I$4, FALSE), 0)</f>
        <v>0</v>
      </c>
      <c r="J503" s="91">
        <f>IFERROR(VLOOKUP($E503, V医療従事者等!$A:$J, $J$4, FALSE), 0)</f>
        <v>0</v>
      </c>
      <c r="K503" s="92">
        <f>IFERROR(VLOOKUP($E503, V一般接種!$A:$G, K$4, FALSE), 0)</f>
        <v>359030</v>
      </c>
      <c r="L503" s="92">
        <f>IFERROR(VLOOKUP($E503, V一般接種!$A:$G, L$4, FALSE), 0)</f>
        <v>75785</v>
      </c>
      <c r="M503" s="92">
        <f>IFERROR(VLOOKUP($E503, V一般接種!$A:$G, M$4, FALSE), 0)</f>
        <v>816</v>
      </c>
      <c r="N503" s="93">
        <f>IFERROR(VLOOKUP($E503, V一般接種!$A:$G, N$4, FALSE), 0)</f>
        <v>634397</v>
      </c>
      <c r="O503" s="92">
        <f>SUMIF(V職域接種!$C:$C, 'Conv-vaccine'!$E503, V職域接種!F:F)</f>
        <v>0</v>
      </c>
      <c r="P503" s="92">
        <f>SUMIF(V職域接種!$C:$C, 'Conv-vaccine'!$E503, V職域接種!G:G)</f>
        <v>0</v>
      </c>
      <c r="Q503" s="92">
        <f>_xlfn.MAXIFS(V重複!F:F, V重複!$C:$C, 'Conv-vaccine'!$E503)</f>
        <v>0</v>
      </c>
      <c r="R503" s="92">
        <f>_xlfn.MAXIFS(V重複!G:G, V重複!$C:$C, 'Conv-vaccine'!$E503)</f>
        <v>0</v>
      </c>
      <c r="S503" s="107">
        <f>SUMIF('V3回目-接種日別'!$A:$A, 'Conv-vaccine'!$E503, 'V3回目-接種日別'!C:C)</f>
        <v>0</v>
      </c>
    </row>
    <row r="504" spans="1:19" ht="17.7">
      <c r="A504" s="49">
        <v>44463</v>
      </c>
      <c r="B504" s="110">
        <f>IF(COUNTIF($A$7:$A504, $A504)&gt;1, 0, IF($E504="","",G504+H504+K504+L504+O504-Q504))</f>
        <v>0</v>
      </c>
      <c r="C504" s="110">
        <f>IF(COUNTIF($A$7:$A504, $A504)&gt;1, 0, IF($E504="", "", I504+J504+M504+N504+P504-R504))</f>
        <v>0</v>
      </c>
      <c r="D504" s="110">
        <f>IF(COUNTIF($A$7:$A504, $A504)&gt;1, 0, S504)</f>
        <v>0</v>
      </c>
      <c r="E504" s="111">
        <v>44463</v>
      </c>
      <c r="F504" s="91" t="str">
        <f>IFERROR(VLOOKUP($E504, V医療従事者等!$A:$J, $F$4, FALSE), TEXT(E504, "aaa"))</f>
        <v>金</v>
      </c>
      <c r="G504" s="91">
        <f>IFERROR(VLOOKUP($E504, V医療従事者等!$A:$J, $G$4, FALSE), 0)</f>
        <v>0</v>
      </c>
      <c r="H504" s="91">
        <f>IFERROR(VLOOKUP($E504, V医療従事者等!$A:$J, $H$4, FALSE), 0)</f>
        <v>0</v>
      </c>
      <c r="I504" s="91">
        <f>IFERROR(VLOOKUP($E504, V医療従事者等!$A:$J, $I$4, FALSE), 0)</f>
        <v>0</v>
      </c>
      <c r="J504" s="91">
        <f>IFERROR(VLOOKUP($E504, V医療従事者等!$A:$J, $J$4, FALSE), 0)</f>
        <v>0</v>
      </c>
      <c r="K504" s="92">
        <f>IFERROR(VLOOKUP($E504, V一般接種!$A:$G, K$4, FALSE), 0)</f>
        <v>359030</v>
      </c>
      <c r="L504" s="92">
        <f>IFERROR(VLOOKUP($E504, V一般接種!$A:$G, L$4, FALSE), 0)</f>
        <v>75785</v>
      </c>
      <c r="M504" s="92">
        <f>IFERROR(VLOOKUP($E504, V一般接種!$A:$G, M$4, FALSE), 0)</f>
        <v>816</v>
      </c>
      <c r="N504" s="93">
        <f>IFERROR(VLOOKUP($E504, V一般接種!$A:$G, N$4, FALSE), 0)</f>
        <v>634397</v>
      </c>
      <c r="O504" s="92">
        <f>SUMIF(V職域接種!$C:$C, 'Conv-vaccine'!$E504, V職域接種!F:F)</f>
        <v>0</v>
      </c>
      <c r="P504" s="92">
        <f>SUMIF(V職域接種!$C:$C, 'Conv-vaccine'!$E504, V職域接種!G:G)</f>
        <v>0</v>
      </c>
      <c r="Q504" s="92">
        <f>_xlfn.MAXIFS(V重複!F:F, V重複!$C:$C, 'Conv-vaccine'!$E504)</f>
        <v>0</v>
      </c>
      <c r="R504" s="92">
        <f>_xlfn.MAXIFS(V重複!G:G, V重複!$C:$C, 'Conv-vaccine'!$E504)</f>
        <v>0</v>
      </c>
      <c r="S504" s="107">
        <f>SUMIF('V3回目-接種日別'!$A:$A, 'Conv-vaccine'!$E504, 'V3回目-接種日別'!C:C)</f>
        <v>0</v>
      </c>
    </row>
    <row r="505" spans="1:19" ht="17.7">
      <c r="A505" s="49">
        <v>44464</v>
      </c>
      <c r="B505" s="110">
        <f>IF(COUNTIF($A$7:$A505, $A505)&gt;1, 0, IF($E505="","",G505+H505+K505+L505+O505-Q505))</f>
        <v>573267</v>
      </c>
      <c r="C505" s="110">
        <f>IF(COUNTIF($A$7:$A505, $A505)&gt;1, 0, IF($E505="", "", I505+J505+M505+N505+P505-R505))</f>
        <v>794388</v>
      </c>
      <c r="D505" s="110">
        <f>IF(COUNTIF($A$7:$A505, $A505)&gt;1, 0, S505)</f>
        <v>0</v>
      </c>
      <c r="E505" s="111">
        <v>44464</v>
      </c>
      <c r="F505" s="91" t="str">
        <f>IFERROR(VLOOKUP($E505, V医療従事者等!$A:$J, $F$4, FALSE), TEXT(E505, "aaa"))</f>
        <v>土</v>
      </c>
      <c r="G505" s="91">
        <f>IFERROR(VLOOKUP($E505, V医療従事者等!$A:$J, $G$4, FALSE), 0)</f>
        <v>0</v>
      </c>
      <c r="H505" s="91">
        <f>IFERROR(VLOOKUP($E505, V医療従事者等!$A:$J, $H$4, FALSE), 0)</f>
        <v>0</v>
      </c>
      <c r="I505" s="91">
        <f>IFERROR(VLOOKUP($E505, V医療従事者等!$A:$J, $I$4, FALSE), 0)</f>
        <v>0</v>
      </c>
      <c r="J505" s="91">
        <f>IFERROR(VLOOKUP($E505, V医療従事者等!$A:$J, $J$4, FALSE), 0)</f>
        <v>0</v>
      </c>
      <c r="K505" s="92">
        <f>IFERROR(VLOOKUP($E505, V一般接種!$A:$G, K$4, FALSE), 0)</f>
        <v>469353</v>
      </c>
      <c r="L505" s="92">
        <f>IFERROR(VLOOKUP($E505, V一般接種!$A:$G, L$4, FALSE), 0)</f>
        <v>103914</v>
      </c>
      <c r="M505" s="92">
        <f>IFERROR(VLOOKUP($E505, V一般接種!$A:$G, M$4, FALSE), 0)</f>
        <v>1476</v>
      </c>
      <c r="N505" s="93">
        <f>IFERROR(VLOOKUP($E505, V一般接種!$A:$G, N$4, FALSE), 0)</f>
        <v>792912</v>
      </c>
      <c r="O505" s="92">
        <f>SUMIF(V職域接種!$C:$C, 'Conv-vaccine'!$E505, V職域接種!F:F)</f>
        <v>0</v>
      </c>
      <c r="P505" s="92">
        <f>SUMIF(V職域接種!$C:$C, 'Conv-vaccine'!$E505, V職域接種!G:G)</f>
        <v>0</v>
      </c>
      <c r="Q505" s="92">
        <f>_xlfn.MAXIFS(V重複!F:F, V重複!$C:$C, 'Conv-vaccine'!$E505)</f>
        <v>0</v>
      </c>
      <c r="R505" s="92">
        <f>_xlfn.MAXIFS(V重複!G:G, V重複!$C:$C, 'Conv-vaccine'!$E505)</f>
        <v>0</v>
      </c>
      <c r="S505" s="107">
        <f>SUMIF('V3回目-接種日別'!$A:$A, 'Conv-vaccine'!$E505, 'V3回目-接種日別'!C:C)</f>
        <v>0</v>
      </c>
    </row>
    <row r="506" spans="1:19" ht="17.7">
      <c r="A506" s="49">
        <v>44464</v>
      </c>
      <c r="B506" s="110">
        <f>IF(COUNTIF($A$7:$A506, $A506)&gt;1, 0, IF($E506="","",G506+H506+K506+L506+O506-Q506))</f>
        <v>0</v>
      </c>
      <c r="C506" s="110">
        <f>IF(COUNTIF($A$7:$A506, $A506)&gt;1, 0, IF($E506="", "", I506+J506+M506+N506+P506-R506))</f>
        <v>0</v>
      </c>
      <c r="D506" s="110">
        <f>IF(COUNTIF($A$7:$A506, $A506)&gt;1, 0, S506)</f>
        <v>0</v>
      </c>
      <c r="E506" s="111">
        <v>44464</v>
      </c>
      <c r="F506" s="91" t="str">
        <f>IFERROR(VLOOKUP($E506, V医療従事者等!$A:$J, $F$4, FALSE), TEXT(E506, "aaa"))</f>
        <v>土</v>
      </c>
      <c r="G506" s="91">
        <f>IFERROR(VLOOKUP($E506, V医療従事者等!$A:$J, $G$4, FALSE), 0)</f>
        <v>0</v>
      </c>
      <c r="H506" s="91">
        <f>IFERROR(VLOOKUP($E506, V医療従事者等!$A:$J, $H$4, FALSE), 0)</f>
        <v>0</v>
      </c>
      <c r="I506" s="91">
        <f>IFERROR(VLOOKUP($E506, V医療従事者等!$A:$J, $I$4, FALSE), 0)</f>
        <v>0</v>
      </c>
      <c r="J506" s="91">
        <f>IFERROR(VLOOKUP($E506, V医療従事者等!$A:$J, $J$4, FALSE), 0)</f>
        <v>0</v>
      </c>
      <c r="K506" s="92">
        <f>IFERROR(VLOOKUP($E506, V一般接種!$A:$G, K$4, FALSE), 0)</f>
        <v>469353</v>
      </c>
      <c r="L506" s="92">
        <f>IFERROR(VLOOKUP($E506, V一般接種!$A:$G, L$4, FALSE), 0)</f>
        <v>103914</v>
      </c>
      <c r="M506" s="92">
        <f>IFERROR(VLOOKUP($E506, V一般接種!$A:$G, M$4, FALSE), 0)</f>
        <v>1476</v>
      </c>
      <c r="N506" s="93">
        <f>IFERROR(VLOOKUP($E506, V一般接種!$A:$G, N$4, FALSE), 0)</f>
        <v>792912</v>
      </c>
      <c r="O506" s="92">
        <f>SUMIF(V職域接種!$C:$C, 'Conv-vaccine'!$E506, V職域接種!F:F)</f>
        <v>0</v>
      </c>
      <c r="P506" s="92">
        <f>SUMIF(V職域接種!$C:$C, 'Conv-vaccine'!$E506, V職域接種!G:G)</f>
        <v>0</v>
      </c>
      <c r="Q506" s="92">
        <f>_xlfn.MAXIFS(V重複!F:F, V重複!$C:$C, 'Conv-vaccine'!$E506)</f>
        <v>0</v>
      </c>
      <c r="R506" s="92">
        <f>_xlfn.MAXIFS(V重複!G:G, V重複!$C:$C, 'Conv-vaccine'!$E506)</f>
        <v>0</v>
      </c>
      <c r="S506" s="107">
        <f>SUMIF('V3回目-接種日別'!$A:$A, 'Conv-vaccine'!$E506, 'V3回目-接種日別'!C:C)</f>
        <v>0</v>
      </c>
    </row>
    <row r="507" spans="1:19" ht="17.7">
      <c r="A507" s="49">
        <v>44464</v>
      </c>
      <c r="B507" s="110">
        <f>IF(COUNTIF($A$7:$A507, $A507)&gt;1, 0, IF($E507="","",G507+H507+K507+L507+O507-Q507))</f>
        <v>0</v>
      </c>
      <c r="C507" s="110">
        <f>IF(COUNTIF($A$7:$A507, $A507)&gt;1, 0, IF($E507="", "", I507+J507+M507+N507+P507-R507))</f>
        <v>0</v>
      </c>
      <c r="D507" s="110">
        <f>IF(COUNTIF($A$7:$A507, $A507)&gt;1, 0, S507)</f>
        <v>0</v>
      </c>
      <c r="E507" s="111">
        <v>44464</v>
      </c>
      <c r="F507" s="91" t="str">
        <f>IFERROR(VLOOKUP($E507, V医療従事者等!$A:$J, $F$4, FALSE), TEXT(E507, "aaa"))</f>
        <v>土</v>
      </c>
      <c r="G507" s="91">
        <f>IFERROR(VLOOKUP($E507, V医療従事者等!$A:$J, $G$4, FALSE), 0)</f>
        <v>0</v>
      </c>
      <c r="H507" s="91">
        <f>IFERROR(VLOOKUP($E507, V医療従事者等!$A:$J, $H$4, FALSE), 0)</f>
        <v>0</v>
      </c>
      <c r="I507" s="91">
        <f>IFERROR(VLOOKUP($E507, V医療従事者等!$A:$J, $I$4, FALSE), 0)</f>
        <v>0</v>
      </c>
      <c r="J507" s="91">
        <f>IFERROR(VLOOKUP($E507, V医療従事者等!$A:$J, $J$4, FALSE), 0)</f>
        <v>0</v>
      </c>
      <c r="K507" s="92">
        <f>IFERROR(VLOOKUP($E507, V一般接種!$A:$G, K$4, FALSE), 0)</f>
        <v>469353</v>
      </c>
      <c r="L507" s="92">
        <f>IFERROR(VLOOKUP($E507, V一般接種!$A:$G, L$4, FALSE), 0)</f>
        <v>103914</v>
      </c>
      <c r="M507" s="92">
        <f>IFERROR(VLOOKUP($E507, V一般接種!$A:$G, M$4, FALSE), 0)</f>
        <v>1476</v>
      </c>
      <c r="N507" s="93">
        <f>IFERROR(VLOOKUP($E507, V一般接種!$A:$G, N$4, FALSE), 0)</f>
        <v>792912</v>
      </c>
      <c r="O507" s="92">
        <f>SUMIF(V職域接種!$C:$C, 'Conv-vaccine'!$E507, V職域接種!F:F)</f>
        <v>0</v>
      </c>
      <c r="P507" s="92">
        <f>SUMIF(V職域接種!$C:$C, 'Conv-vaccine'!$E507, V職域接種!G:G)</f>
        <v>0</v>
      </c>
      <c r="Q507" s="92">
        <f>_xlfn.MAXIFS(V重複!F:F, V重複!$C:$C, 'Conv-vaccine'!$E507)</f>
        <v>0</v>
      </c>
      <c r="R507" s="92">
        <f>_xlfn.MAXIFS(V重複!G:G, V重複!$C:$C, 'Conv-vaccine'!$E507)</f>
        <v>0</v>
      </c>
      <c r="S507" s="107">
        <f>SUMIF('V3回目-接種日別'!$A:$A, 'Conv-vaccine'!$E507, 'V3回目-接種日別'!C:C)</f>
        <v>0</v>
      </c>
    </row>
    <row r="508" spans="1:19" ht="17.7">
      <c r="A508" s="49">
        <v>44465</v>
      </c>
      <c r="B508" s="110">
        <f>IF(COUNTIF($A$7:$A508, $A508)&gt;1, 0, IF($E508="","",G508+H508+K508+L508+O508-Q508))</f>
        <v>1963576</v>
      </c>
      <c r="C508" s="110">
        <f>IF(COUNTIF($A$7:$A508, $A508)&gt;1, 0, IF($E508="", "", I508+J508+M508+N508+P508-R508))</f>
        <v>1952912</v>
      </c>
      <c r="D508" s="110">
        <f>IF(COUNTIF($A$7:$A508, $A508)&gt;1, 0, S508)</f>
        <v>0</v>
      </c>
      <c r="E508" s="111">
        <v>44465</v>
      </c>
      <c r="F508" s="91" t="str">
        <f>IFERROR(VLOOKUP($E508, V医療従事者等!$A:$J, $F$4, FALSE), TEXT(E508, "aaa"))</f>
        <v>日</v>
      </c>
      <c r="G508" s="91">
        <f>IFERROR(VLOOKUP($E508, V医療従事者等!$A:$J, $G$4, FALSE), 0)</f>
        <v>0</v>
      </c>
      <c r="H508" s="91">
        <f>IFERROR(VLOOKUP($E508, V医療従事者等!$A:$J, $H$4, FALSE), 0)</f>
        <v>0</v>
      </c>
      <c r="I508" s="91">
        <f>IFERROR(VLOOKUP($E508, V医療従事者等!$A:$J, $I$4, FALSE), 0)</f>
        <v>0</v>
      </c>
      <c r="J508" s="91">
        <f>IFERROR(VLOOKUP($E508, V医療従事者等!$A:$J, $J$4, FALSE), 0)</f>
        <v>0</v>
      </c>
      <c r="K508" s="92">
        <f>IFERROR(VLOOKUP($E508, V一般接種!$A:$G, K$4, FALSE), 0)</f>
        <v>366262</v>
      </c>
      <c r="L508" s="92">
        <f>IFERROR(VLOOKUP($E508, V一般接種!$A:$G, L$4, FALSE), 0)</f>
        <v>80158</v>
      </c>
      <c r="M508" s="92">
        <f>IFERROR(VLOOKUP($E508, V一般接種!$A:$G, M$4, FALSE), 0)</f>
        <v>775</v>
      </c>
      <c r="N508" s="93">
        <f>IFERROR(VLOOKUP($E508, V一般接種!$A:$G, N$4, FALSE), 0)</f>
        <v>610748</v>
      </c>
      <c r="O508" s="92">
        <f>SUMIF(V職域接種!$C:$C, 'Conv-vaccine'!$E508, V職域接種!F:F)</f>
        <v>9578689</v>
      </c>
      <c r="P508" s="92">
        <f>SUMIF(V職域接種!$C:$C, 'Conv-vaccine'!$E508, V職域接種!G:G)</f>
        <v>7150320</v>
      </c>
      <c r="Q508" s="92">
        <f>_xlfn.MAXIFS(V重複!F:F, V重複!$C:$C, 'Conv-vaccine'!$E508)</f>
        <v>8061533</v>
      </c>
      <c r="R508" s="92">
        <f>_xlfn.MAXIFS(V重複!G:G, V重複!$C:$C, 'Conv-vaccine'!$E508)</f>
        <v>5808931</v>
      </c>
      <c r="S508" s="107">
        <f>SUMIF('V3回目-接種日別'!$A:$A, 'Conv-vaccine'!$E508, 'V3回目-接種日別'!C:C)</f>
        <v>0</v>
      </c>
    </row>
    <row r="509" spans="1:19" ht="17.7">
      <c r="A509" s="49">
        <v>44465</v>
      </c>
      <c r="B509" s="110">
        <f>IF(COUNTIF($A$7:$A509, $A509)&gt;1, 0, IF($E509="","",G509+H509+K509+L509+O509-Q509))</f>
        <v>0</v>
      </c>
      <c r="C509" s="110">
        <f>IF(COUNTIF($A$7:$A509, $A509)&gt;1, 0, IF($E509="", "", I509+J509+M509+N509+P509-R509))</f>
        <v>0</v>
      </c>
      <c r="D509" s="110">
        <f>IF(COUNTIF($A$7:$A509, $A509)&gt;1, 0, S509)</f>
        <v>0</v>
      </c>
      <c r="E509" s="111">
        <v>44465</v>
      </c>
      <c r="F509" s="91" t="str">
        <f>IFERROR(VLOOKUP($E509, V医療従事者等!$A:$J, $F$4, FALSE), TEXT(E509, "aaa"))</f>
        <v>日</v>
      </c>
      <c r="G509" s="91">
        <f>IFERROR(VLOOKUP($E509, V医療従事者等!$A:$J, $G$4, FALSE), 0)</f>
        <v>0</v>
      </c>
      <c r="H509" s="91">
        <f>IFERROR(VLOOKUP($E509, V医療従事者等!$A:$J, $H$4, FALSE), 0)</f>
        <v>0</v>
      </c>
      <c r="I509" s="91">
        <f>IFERROR(VLOOKUP($E509, V医療従事者等!$A:$J, $I$4, FALSE), 0)</f>
        <v>0</v>
      </c>
      <c r="J509" s="91">
        <f>IFERROR(VLOOKUP($E509, V医療従事者等!$A:$J, $J$4, FALSE), 0)</f>
        <v>0</v>
      </c>
      <c r="K509" s="92">
        <f>IFERROR(VLOOKUP($E509, V一般接種!$A:$G, K$4, FALSE), 0)</f>
        <v>366262</v>
      </c>
      <c r="L509" s="92">
        <f>IFERROR(VLOOKUP($E509, V一般接種!$A:$G, L$4, FALSE), 0)</f>
        <v>80158</v>
      </c>
      <c r="M509" s="92">
        <f>IFERROR(VLOOKUP($E509, V一般接種!$A:$G, M$4, FALSE), 0)</f>
        <v>775</v>
      </c>
      <c r="N509" s="93">
        <f>IFERROR(VLOOKUP($E509, V一般接種!$A:$G, N$4, FALSE), 0)</f>
        <v>610748</v>
      </c>
      <c r="O509" s="92">
        <f>SUMIF(V職域接種!$C:$C, 'Conv-vaccine'!$E509, V職域接種!F:F)</f>
        <v>9578689</v>
      </c>
      <c r="P509" s="92">
        <f>SUMIF(V職域接種!$C:$C, 'Conv-vaccine'!$E509, V職域接種!G:G)</f>
        <v>7150320</v>
      </c>
      <c r="Q509" s="92">
        <f>_xlfn.MAXIFS(V重複!F:F, V重複!$C:$C, 'Conv-vaccine'!$E509)</f>
        <v>8061533</v>
      </c>
      <c r="R509" s="92">
        <f>_xlfn.MAXIFS(V重複!G:G, V重複!$C:$C, 'Conv-vaccine'!$E509)</f>
        <v>5808931</v>
      </c>
      <c r="S509" s="107">
        <f>SUMIF('V3回目-接種日別'!$A:$A, 'Conv-vaccine'!$E509, 'V3回目-接種日別'!C:C)</f>
        <v>0</v>
      </c>
    </row>
    <row r="510" spans="1:19" ht="17.7">
      <c r="A510" s="49">
        <v>44465</v>
      </c>
      <c r="B510" s="110">
        <f>IF(COUNTIF($A$7:$A510, $A510)&gt;1, 0, IF($E510="","",G510+H510+K510+L510+O510-Q510))</f>
        <v>0</v>
      </c>
      <c r="C510" s="110">
        <f>IF(COUNTIF($A$7:$A510, $A510)&gt;1, 0, IF($E510="", "", I510+J510+M510+N510+P510-R510))</f>
        <v>0</v>
      </c>
      <c r="D510" s="110">
        <f>IF(COUNTIF($A$7:$A510, $A510)&gt;1, 0, S510)</f>
        <v>0</v>
      </c>
      <c r="E510" s="111">
        <v>44465</v>
      </c>
      <c r="F510" s="91" t="str">
        <f>IFERROR(VLOOKUP($E510, V医療従事者等!$A:$J, $F$4, FALSE), TEXT(E510, "aaa"))</f>
        <v>日</v>
      </c>
      <c r="G510" s="91">
        <f>IFERROR(VLOOKUP($E510, V医療従事者等!$A:$J, $G$4, FALSE), 0)</f>
        <v>0</v>
      </c>
      <c r="H510" s="91">
        <f>IFERROR(VLOOKUP($E510, V医療従事者等!$A:$J, $H$4, FALSE), 0)</f>
        <v>0</v>
      </c>
      <c r="I510" s="91">
        <f>IFERROR(VLOOKUP($E510, V医療従事者等!$A:$J, $I$4, FALSE), 0)</f>
        <v>0</v>
      </c>
      <c r="J510" s="91">
        <f>IFERROR(VLOOKUP($E510, V医療従事者等!$A:$J, $J$4, FALSE), 0)</f>
        <v>0</v>
      </c>
      <c r="K510" s="92">
        <f>IFERROR(VLOOKUP($E510, V一般接種!$A:$G, K$4, FALSE), 0)</f>
        <v>366262</v>
      </c>
      <c r="L510" s="92">
        <f>IFERROR(VLOOKUP($E510, V一般接種!$A:$G, L$4, FALSE), 0)</f>
        <v>80158</v>
      </c>
      <c r="M510" s="92">
        <f>IFERROR(VLOOKUP($E510, V一般接種!$A:$G, M$4, FALSE), 0)</f>
        <v>775</v>
      </c>
      <c r="N510" s="93">
        <f>IFERROR(VLOOKUP($E510, V一般接種!$A:$G, N$4, FALSE), 0)</f>
        <v>610748</v>
      </c>
      <c r="O510" s="92">
        <f>SUMIF(V職域接種!$C:$C, 'Conv-vaccine'!$E510, V職域接種!F:F)</f>
        <v>9578689</v>
      </c>
      <c r="P510" s="92">
        <f>SUMIF(V職域接種!$C:$C, 'Conv-vaccine'!$E510, V職域接種!G:G)</f>
        <v>7150320</v>
      </c>
      <c r="Q510" s="92">
        <f>_xlfn.MAXIFS(V重複!F:F, V重複!$C:$C, 'Conv-vaccine'!$E510)</f>
        <v>8061533</v>
      </c>
      <c r="R510" s="92">
        <f>_xlfn.MAXIFS(V重複!G:G, V重複!$C:$C, 'Conv-vaccine'!$E510)</f>
        <v>5808931</v>
      </c>
      <c r="S510" s="107">
        <f>SUMIF('V3回目-接種日別'!$A:$A, 'Conv-vaccine'!$E510, 'V3回目-接種日別'!C:C)</f>
        <v>0</v>
      </c>
    </row>
    <row r="511" spans="1:19" ht="17.7">
      <c r="A511" s="49">
        <v>44466</v>
      </c>
      <c r="B511" s="110">
        <f>IF(COUNTIF($A$7:$A511, $A511)&gt;1, 0, IF($E511="","",G511+H511+K511+L511+O511-Q511))</f>
        <v>376286</v>
      </c>
      <c r="C511" s="110">
        <f>IF(COUNTIF($A$7:$A511, $A511)&gt;1, 0, IF($E511="", "", I511+J511+M511+N511+P511-R511))</f>
        <v>478414</v>
      </c>
      <c r="D511" s="110">
        <f>IF(COUNTIF($A$7:$A511, $A511)&gt;1, 0, S511)</f>
        <v>0</v>
      </c>
      <c r="E511" s="111">
        <v>44466</v>
      </c>
      <c r="F511" s="91" t="str">
        <f>IFERROR(VLOOKUP($E511, V医療従事者等!$A:$J, $F$4, FALSE), TEXT(E511, "aaa"))</f>
        <v>月</v>
      </c>
      <c r="G511" s="91">
        <f>IFERROR(VLOOKUP($E511, V医療従事者等!$A:$J, $G$4, FALSE), 0)</f>
        <v>0</v>
      </c>
      <c r="H511" s="91">
        <f>IFERROR(VLOOKUP($E511, V医療従事者等!$A:$J, $H$4, FALSE), 0)</f>
        <v>0</v>
      </c>
      <c r="I511" s="91">
        <f>IFERROR(VLOOKUP($E511, V医療従事者等!$A:$J, $I$4, FALSE), 0)</f>
        <v>0</v>
      </c>
      <c r="J511" s="91">
        <f>IFERROR(VLOOKUP($E511, V医療従事者等!$A:$J, $J$4, FALSE), 0)</f>
        <v>0</v>
      </c>
      <c r="K511" s="92">
        <f>IFERROR(VLOOKUP($E511, V一般接種!$A:$G, K$4, FALSE), 0)</f>
        <v>332330</v>
      </c>
      <c r="L511" s="92">
        <f>IFERROR(VLOOKUP($E511, V一般接種!$A:$G, L$4, FALSE), 0)</f>
        <v>43956</v>
      </c>
      <c r="M511" s="92">
        <f>IFERROR(VLOOKUP($E511, V一般接種!$A:$G, M$4, FALSE), 0)</f>
        <v>448</v>
      </c>
      <c r="N511" s="93">
        <f>IFERROR(VLOOKUP($E511, V一般接種!$A:$G, N$4, FALSE), 0)</f>
        <v>477966</v>
      </c>
      <c r="O511" s="92">
        <f>SUMIF(V職域接種!$C:$C, 'Conv-vaccine'!$E511, V職域接種!F:F)</f>
        <v>0</v>
      </c>
      <c r="P511" s="92">
        <f>SUMIF(V職域接種!$C:$C, 'Conv-vaccine'!$E511, V職域接種!G:G)</f>
        <v>0</v>
      </c>
      <c r="Q511" s="92">
        <f>_xlfn.MAXIFS(V重複!F:F, V重複!$C:$C, 'Conv-vaccine'!$E511)</f>
        <v>0</v>
      </c>
      <c r="R511" s="92">
        <f>_xlfn.MAXIFS(V重複!G:G, V重複!$C:$C, 'Conv-vaccine'!$E511)</f>
        <v>0</v>
      </c>
      <c r="S511" s="107">
        <f>SUMIF('V3回目-接種日別'!$A:$A, 'Conv-vaccine'!$E511, 'V3回目-接種日別'!C:C)</f>
        <v>0</v>
      </c>
    </row>
    <row r="512" spans="1:19" ht="17.7">
      <c r="A512" s="49">
        <v>44466</v>
      </c>
      <c r="B512" s="110">
        <f>IF(COUNTIF($A$7:$A512, $A512)&gt;1, 0, IF($E512="","",G512+H512+K512+L512+O512-Q512))</f>
        <v>0</v>
      </c>
      <c r="C512" s="110">
        <f>IF(COUNTIF($A$7:$A512, $A512)&gt;1, 0, IF($E512="", "", I512+J512+M512+N512+P512-R512))</f>
        <v>0</v>
      </c>
      <c r="D512" s="110">
        <f>IF(COUNTIF($A$7:$A512, $A512)&gt;1, 0, S512)</f>
        <v>0</v>
      </c>
      <c r="E512" s="111">
        <v>44466</v>
      </c>
      <c r="F512" s="91" t="str">
        <f>IFERROR(VLOOKUP($E512, V医療従事者等!$A:$J, $F$4, FALSE), TEXT(E512, "aaa"))</f>
        <v>月</v>
      </c>
      <c r="G512" s="91">
        <f>IFERROR(VLOOKUP($E512, V医療従事者等!$A:$J, $G$4, FALSE), 0)</f>
        <v>0</v>
      </c>
      <c r="H512" s="91">
        <f>IFERROR(VLOOKUP($E512, V医療従事者等!$A:$J, $H$4, FALSE), 0)</f>
        <v>0</v>
      </c>
      <c r="I512" s="91">
        <f>IFERROR(VLOOKUP($E512, V医療従事者等!$A:$J, $I$4, FALSE), 0)</f>
        <v>0</v>
      </c>
      <c r="J512" s="91">
        <f>IFERROR(VLOOKUP($E512, V医療従事者等!$A:$J, $J$4, FALSE), 0)</f>
        <v>0</v>
      </c>
      <c r="K512" s="92">
        <f>IFERROR(VLOOKUP($E512, V一般接種!$A:$G, K$4, FALSE), 0)</f>
        <v>332330</v>
      </c>
      <c r="L512" s="92">
        <f>IFERROR(VLOOKUP($E512, V一般接種!$A:$G, L$4, FALSE), 0)</f>
        <v>43956</v>
      </c>
      <c r="M512" s="92">
        <f>IFERROR(VLOOKUP($E512, V一般接種!$A:$G, M$4, FALSE), 0)</f>
        <v>448</v>
      </c>
      <c r="N512" s="93">
        <f>IFERROR(VLOOKUP($E512, V一般接種!$A:$G, N$4, FALSE), 0)</f>
        <v>477966</v>
      </c>
      <c r="O512" s="92">
        <f>SUMIF(V職域接種!$C:$C, 'Conv-vaccine'!$E512, V職域接種!F:F)</f>
        <v>0</v>
      </c>
      <c r="P512" s="92">
        <f>SUMIF(V職域接種!$C:$C, 'Conv-vaccine'!$E512, V職域接種!G:G)</f>
        <v>0</v>
      </c>
      <c r="Q512" s="92">
        <f>_xlfn.MAXIFS(V重複!F:F, V重複!$C:$C, 'Conv-vaccine'!$E512)</f>
        <v>0</v>
      </c>
      <c r="R512" s="92">
        <f>_xlfn.MAXIFS(V重複!G:G, V重複!$C:$C, 'Conv-vaccine'!$E512)</f>
        <v>0</v>
      </c>
      <c r="S512" s="107">
        <f>SUMIF('V3回目-接種日別'!$A:$A, 'Conv-vaccine'!$E512, 'V3回目-接種日別'!C:C)</f>
        <v>0</v>
      </c>
    </row>
    <row r="513" spans="1:19" ht="17.7">
      <c r="A513" s="49">
        <v>44466</v>
      </c>
      <c r="B513" s="110">
        <f>IF(COUNTIF($A$7:$A513, $A513)&gt;1, 0, IF($E513="","",G513+H513+K513+L513+O513-Q513))</f>
        <v>0</v>
      </c>
      <c r="C513" s="110">
        <f>IF(COUNTIF($A$7:$A513, $A513)&gt;1, 0, IF($E513="", "", I513+J513+M513+N513+P513-R513))</f>
        <v>0</v>
      </c>
      <c r="D513" s="110">
        <f>IF(COUNTIF($A$7:$A513, $A513)&gt;1, 0, S513)</f>
        <v>0</v>
      </c>
      <c r="E513" s="111">
        <v>44466</v>
      </c>
      <c r="F513" s="91" t="str">
        <f>IFERROR(VLOOKUP($E513, V医療従事者等!$A:$J, $F$4, FALSE), TEXT(E513, "aaa"))</f>
        <v>月</v>
      </c>
      <c r="G513" s="91">
        <f>IFERROR(VLOOKUP($E513, V医療従事者等!$A:$J, $G$4, FALSE), 0)</f>
        <v>0</v>
      </c>
      <c r="H513" s="91">
        <f>IFERROR(VLOOKUP($E513, V医療従事者等!$A:$J, $H$4, FALSE), 0)</f>
        <v>0</v>
      </c>
      <c r="I513" s="91">
        <f>IFERROR(VLOOKUP($E513, V医療従事者等!$A:$J, $I$4, FALSE), 0)</f>
        <v>0</v>
      </c>
      <c r="J513" s="91">
        <f>IFERROR(VLOOKUP($E513, V医療従事者等!$A:$J, $J$4, FALSE), 0)</f>
        <v>0</v>
      </c>
      <c r="K513" s="92">
        <f>IFERROR(VLOOKUP($E513, V一般接種!$A:$G, K$4, FALSE), 0)</f>
        <v>332330</v>
      </c>
      <c r="L513" s="92">
        <f>IFERROR(VLOOKUP($E513, V一般接種!$A:$G, L$4, FALSE), 0)</f>
        <v>43956</v>
      </c>
      <c r="M513" s="92">
        <f>IFERROR(VLOOKUP($E513, V一般接種!$A:$G, M$4, FALSE), 0)</f>
        <v>448</v>
      </c>
      <c r="N513" s="93">
        <f>IFERROR(VLOOKUP($E513, V一般接種!$A:$G, N$4, FALSE), 0)</f>
        <v>477966</v>
      </c>
      <c r="O513" s="92">
        <f>SUMIF(V職域接種!$C:$C, 'Conv-vaccine'!$E513, V職域接種!F:F)</f>
        <v>0</v>
      </c>
      <c r="P513" s="92">
        <f>SUMIF(V職域接種!$C:$C, 'Conv-vaccine'!$E513, V職域接種!G:G)</f>
        <v>0</v>
      </c>
      <c r="Q513" s="92">
        <f>_xlfn.MAXIFS(V重複!F:F, V重複!$C:$C, 'Conv-vaccine'!$E513)</f>
        <v>0</v>
      </c>
      <c r="R513" s="92">
        <f>_xlfn.MAXIFS(V重複!G:G, V重複!$C:$C, 'Conv-vaccine'!$E513)</f>
        <v>0</v>
      </c>
      <c r="S513" s="107">
        <f>SUMIF('V3回目-接種日別'!$A:$A, 'Conv-vaccine'!$E513, 'V3回目-接種日別'!C:C)</f>
        <v>0</v>
      </c>
    </row>
    <row r="514" spans="1:19" ht="17.7">
      <c r="A514" s="49">
        <v>44467</v>
      </c>
      <c r="B514" s="110">
        <f>IF(COUNTIF($A$7:$A514, $A514)&gt;1, 0, IF($E514="","",G514+H514+K514+L514+O514-Q514))</f>
        <v>406309</v>
      </c>
      <c r="C514" s="110">
        <f>IF(COUNTIF($A$7:$A514, $A514)&gt;1, 0, IF($E514="", "", I514+J514+M514+N514+P514-R514))</f>
        <v>486075</v>
      </c>
      <c r="D514" s="110">
        <f>IF(COUNTIF($A$7:$A514, $A514)&gt;1, 0, S514)</f>
        <v>0</v>
      </c>
      <c r="E514" s="111">
        <v>44467</v>
      </c>
      <c r="F514" s="91" t="str">
        <f>IFERROR(VLOOKUP($E514, V医療従事者等!$A:$J, $F$4, FALSE), TEXT(E514, "aaa"))</f>
        <v>火</v>
      </c>
      <c r="G514" s="91">
        <f>IFERROR(VLOOKUP($E514, V医療従事者等!$A:$J, $G$4, FALSE), 0)</f>
        <v>0</v>
      </c>
      <c r="H514" s="91">
        <f>IFERROR(VLOOKUP($E514, V医療従事者等!$A:$J, $H$4, FALSE), 0)</f>
        <v>0</v>
      </c>
      <c r="I514" s="91">
        <f>IFERROR(VLOOKUP($E514, V医療従事者等!$A:$J, $I$4, FALSE), 0)</f>
        <v>0</v>
      </c>
      <c r="J514" s="91">
        <f>IFERROR(VLOOKUP($E514, V医療従事者等!$A:$J, $J$4, FALSE), 0)</f>
        <v>0</v>
      </c>
      <c r="K514" s="92">
        <f>IFERROR(VLOOKUP($E514, V一般接種!$A:$G, K$4, FALSE), 0)</f>
        <v>364893</v>
      </c>
      <c r="L514" s="92">
        <f>IFERROR(VLOOKUP($E514, V一般接種!$A:$G, L$4, FALSE), 0)</f>
        <v>41416</v>
      </c>
      <c r="M514" s="92">
        <f>IFERROR(VLOOKUP($E514, V一般接種!$A:$G, M$4, FALSE), 0)</f>
        <v>350</v>
      </c>
      <c r="N514" s="93">
        <f>IFERROR(VLOOKUP($E514, V一般接種!$A:$G, N$4, FALSE), 0)</f>
        <v>485725</v>
      </c>
      <c r="O514" s="92">
        <f>SUMIF(V職域接種!$C:$C, 'Conv-vaccine'!$E514, V職域接種!F:F)</f>
        <v>0</v>
      </c>
      <c r="P514" s="92">
        <f>SUMIF(V職域接種!$C:$C, 'Conv-vaccine'!$E514, V職域接種!G:G)</f>
        <v>0</v>
      </c>
      <c r="Q514" s="92">
        <f>_xlfn.MAXIFS(V重複!F:F, V重複!$C:$C, 'Conv-vaccine'!$E514)</f>
        <v>0</v>
      </c>
      <c r="R514" s="92">
        <f>_xlfn.MAXIFS(V重複!G:G, V重複!$C:$C, 'Conv-vaccine'!$E514)</f>
        <v>0</v>
      </c>
      <c r="S514" s="107">
        <f>SUMIF('V3回目-接種日別'!$A:$A, 'Conv-vaccine'!$E514, 'V3回目-接種日別'!C:C)</f>
        <v>0</v>
      </c>
    </row>
    <row r="515" spans="1:19" ht="17.7">
      <c r="A515" s="49">
        <v>44467</v>
      </c>
      <c r="B515" s="110">
        <f>IF(COUNTIF($A$7:$A515, $A515)&gt;1, 0, IF($E515="","",G515+H515+K515+L515+O515-Q515))</f>
        <v>0</v>
      </c>
      <c r="C515" s="110">
        <f>IF(COUNTIF($A$7:$A515, $A515)&gt;1, 0, IF($E515="", "", I515+J515+M515+N515+P515-R515))</f>
        <v>0</v>
      </c>
      <c r="D515" s="110">
        <f>IF(COUNTIF($A$7:$A515, $A515)&gt;1, 0, S515)</f>
        <v>0</v>
      </c>
      <c r="E515" s="111">
        <v>44467</v>
      </c>
      <c r="F515" s="91" t="str">
        <f>IFERROR(VLOOKUP($E515, V医療従事者等!$A:$J, $F$4, FALSE), TEXT(E515, "aaa"))</f>
        <v>火</v>
      </c>
      <c r="G515" s="91">
        <f>IFERROR(VLOOKUP($E515, V医療従事者等!$A:$J, $G$4, FALSE), 0)</f>
        <v>0</v>
      </c>
      <c r="H515" s="91">
        <f>IFERROR(VLOOKUP($E515, V医療従事者等!$A:$J, $H$4, FALSE), 0)</f>
        <v>0</v>
      </c>
      <c r="I515" s="91">
        <f>IFERROR(VLOOKUP($E515, V医療従事者等!$A:$J, $I$4, FALSE), 0)</f>
        <v>0</v>
      </c>
      <c r="J515" s="91">
        <f>IFERROR(VLOOKUP($E515, V医療従事者等!$A:$J, $J$4, FALSE), 0)</f>
        <v>0</v>
      </c>
      <c r="K515" s="92">
        <f>IFERROR(VLOOKUP($E515, V一般接種!$A:$G, K$4, FALSE), 0)</f>
        <v>364893</v>
      </c>
      <c r="L515" s="92">
        <f>IFERROR(VLOOKUP($E515, V一般接種!$A:$G, L$4, FALSE), 0)</f>
        <v>41416</v>
      </c>
      <c r="M515" s="92">
        <f>IFERROR(VLOOKUP($E515, V一般接種!$A:$G, M$4, FALSE), 0)</f>
        <v>350</v>
      </c>
      <c r="N515" s="93">
        <f>IFERROR(VLOOKUP($E515, V一般接種!$A:$G, N$4, FALSE), 0)</f>
        <v>485725</v>
      </c>
      <c r="O515" s="92">
        <f>SUMIF(V職域接種!$C:$C, 'Conv-vaccine'!$E515, V職域接種!F:F)</f>
        <v>0</v>
      </c>
      <c r="P515" s="92">
        <f>SUMIF(V職域接種!$C:$C, 'Conv-vaccine'!$E515, V職域接種!G:G)</f>
        <v>0</v>
      </c>
      <c r="Q515" s="92">
        <f>_xlfn.MAXIFS(V重複!F:F, V重複!$C:$C, 'Conv-vaccine'!$E515)</f>
        <v>0</v>
      </c>
      <c r="R515" s="92">
        <f>_xlfn.MAXIFS(V重複!G:G, V重複!$C:$C, 'Conv-vaccine'!$E515)</f>
        <v>0</v>
      </c>
      <c r="S515" s="107">
        <f>SUMIF('V3回目-接種日別'!$A:$A, 'Conv-vaccine'!$E515, 'V3回目-接種日別'!C:C)</f>
        <v>0</v>
      </c>
    </row>
    <row r="516" spans="1:19" ht="17.7">
      <c r="A516" s="49">
        <v>44467</v>
      </c>
      <c r="B516" s="110">
        <f>IF(COUNTIF($A$7:$A516, $A516)&gt;1, 0, IF($E516="","",G516+H516+K516+L516+O516-Q516))</f>
        <v>0</v>
      </c>
      <c r="C516" s="110">
        <f>IF(COUNTIF($A$7:$A516, $A516)&gt;1, 0, IF($E516="", "", I516+J516+M516+N516+P516-R516))</f>
        <v>0</v>
      </c>
      <c r="D516" s="110">
        <f>IF(COUNTIF($A$7:$A516, $A516)&gt;1, 0, S516)</f>
        <v>0</v>
      </c>
      <c r="E516" s="111">
        <v>44467</v>
      </c>
      <c r="F516" s="91" t="str">
        <f>IFERROR(VLOOKUP($E516, V医療従事者等!$A:$J, $F$4, FALSE), TEXT(E516, "aaa"))</f>
        <v>火</v>
      </c>
      <c r="G516" s="91">
        <f>IFERROR(VLOOKUP($E516, V医療従事者等!$A:$J, $G$4, FALSE), 0)</f>
        <v>0</v>
      </c>
      <c r="H516" s="91">
        <f>IFERROR(VLOOKUP($E516, V医療従事者等!$A:$J, $H$4, FALSE), 0)</f>
        <v>0</v>
      </c>
      <c r="I516" s="91">
        <f>IFERROR(VLOOKUP($E516, V医療従事者等!$A:$J, $I$4, FALSE), 0)</f>
        <v>0</v>
      </c>
      <c r="J516" s="91">
        <f>IFERROR(VLOOKUP($E516, V医療従事者等!$A:$J, $J$4, FALSE), 0)</f>
        <v>0</v>
      </c>
      <c r="K516" s="92">
        <f>IFERROR(VLOOKUP($E516, V一般接種!$A:$G, K$4, FALSE), 0)</f>
        <v>364893</v>
      </c>
      <c r="L516" s="92">
        <f>IFERROR(VLOOKUP($E516, V一般接種!$A:$G, L$4, FALSE), 0)</f>
        <v>41416</v>
      </c>
      <c r="M516" s="92">
        <f>IFERROR(VLOOKUP($E516, V一般接種!$A:$G, M$4, FALSE), 0)</f>
        <v>350</v>
      </c>
      <c r="N516" s="93">
        <f>IFERROR(VLOOKUP($E516, V一般接種!$A:$G, N$4, FALSE), 0)</f>
        <v>485725</v>
      </c>
      <c r="O516" s="92">
        <f>SUMIF(V職域接種!$C:$C, 'Conv-vaccine'!$E516, V職域接種!F:F)</f>
        <v>0</v>
      </c>
      <c r="P516" s="92">
        <f>SUMIF(V職域接種!$C:$C, 'Conv-vaccine'!$E516, V職域接種!G:G)</f>
        <v>0</v>
      </c>
      <c r="Q516" s="92">
        <f>_xlfn.MAXIFS(V重複!F:F, V重複!$C:$C, 'Conv-vaccine'!$E516)</f>
        <v>0</v>
      </c>
      <c r="R516" s="92">
        <f>_xlfn.MAXIFS(V重複!G:G, V重複!$C:$C, 'Conv-vaccine'!$E516)</f>
        <v>0</v>
      </c>
      <c r="S516" s="107">
        <f>SUMIF('V3回目-接種日別'!$A:$A, 'Conv-vaccine'!$E516, 'V3回目-接種日別'!C:C)</f>
        <v>0</v>
      </c>
    </row>
    <row r="517" spans="1:19" ht="17.7">
      <c r="A517" s="49">
        <v>44468</v>
      </c>
      <c r="B517" s="110">
        <f>IF(COUNTIF($A$7:$A517, $A517)&gt;1, 0, IF($E517="","",G517+H517+K517+L517+O517-Q517))</f>
        <v>402706</v>
      </c>
      <c r="C517" s="110">
        <f>IF(COUNTIF($A$7:$A517, $A517)&gt;1, 0, IF($E517="", "", I517+J517+M517+N517+P517-R517))</f>
        <v>450359</v>
      </c>
      <c r="D517" s="110">
        <f>IF(COUNTIF($A$7:$A517, $A517)&gt;1, 0, S517)</f>
        <v>0</v>
      </c>
      <c r="E517" s="111">
        <v>44468</v>
      </c>
      <c r="F517" s="91" t="str">
        <f>IFERROR(VLOOKUP($E517, V医療従事者等!$A:$J, $F$4, FALSE), TEXT(E517, "aaa"))</f>
        <v>水</v>
      </c>
      <c r="G517" s="91">
        <f>IFERROR(VLOOKUP($E517, V医療従事者等!$A:$J, $G$4, FALSE), 0)</f>
        <v>0</v>
      </c>
      <c r="H517" s="91">
        <f>IFERROR(VLOOKUP($E517, V医療従事者等!$A:$J, $H$4, FALSE), 0)</f>
        <v>0</v>
      </c>
      <c r="I517" s="91">
        <f>IFERROR(VLOOKUP($E517, V医療従事者等!$A:$J, $I$4, FALSE), 0)</f>
        <v>0</v>
      </c>
      <c r="J517" s="91">
        <f>IFERROR(VLOOKUP($E517, V医療従事者等!$A:$J, $J$4, FALSE), 0)</f>
        <v>0</v>
      </c>
      <c r="K517" s="92">
        <f>IFERROR(VLOOKUP($E517, V一般接種!$A:$G, K$4, FALSE), 0)</f>
        <v>360255</v>
      </c>
      <c r="L517" s="92">
        <f>IFERROR(VLOOKUP($E517, V一般接種!$A:$G, L$4, FALSE), 0)</f>
        <v>42451</v>
      </c>
      <c r="M517" s="92">
        <f>IFERROR(VLOOKUP($E517, V一般接種!$A:$G, M$4, FALSE), 0)</f>
        <v>510</v>
      </c>
      <c r="N517" s="93">
        <f>IFERROR(VLOOKUP($E517, V一般接種!$A:$G, N$4, FALSE), 0)</f>
        <v>449849</v>
      </c>
      <c r="O517" s="92">
        <f>SUMIF(V職域接種!$C:$C, 'Conv-vaccine'!$E517, V職域接種!F:F)</f>
        <v>0</v>
      </c>
      <c r="P517" s="92">
        <f>SUMIF(V職域接種!$C:$C, 'Conv-vaccine'!$E517, V職域接種!G:G)</f>
        <v>0</v>
      </c>
      <c r="Q517" s="92">
        <f>_xlfn.MAXIFS(V重複!F:F, V重複!$C:$C, 'Conv-vaccine'!$E517)</f>
        <v>0</v>
      </c>
      <c r="R517" s="92">
        <f>_xlfn.MAXIFS(V重複!G:G, V重複!$C:$C, 'Conv-vaccine'!$E517)</f>
        <v>0</v>
      </c>
      <c r="S517" s="107">
        <f>SUMIF('V3回目-接種日別'!$A:$A, 'Conv-vaccine'!$E517, 'V3回目-接種日別'!C:C)</f>
        <v>0</v>
      </c>
    </row>
    <row r="518" spans="1:19" ht="17.7">
      <c r="A518" s="49">
        <v>44468</v>
      </c>
      <c r="B518" s="110">
        <f>IF(COUNTIF($A$7:$A518, $A518)&gt;1, 0, IF($E518="","",G518+H518+K518+L518+O518-Q518))</f>
        <v>0</v>
      </c>
      <c r="C518" s="110">
        <f>IF(COUNTIF($A$7:$A518, $A518)&gt;1, 0, IF($E518="", "", I518+J518+M518+N518+P518-R518))</f>
        <v>0</v>
      </c>
      <c r="D518" s="110">
        <f>IF(COUNTIF($A$7:$A518, $A518)&gt;1, 0, S518)</f>
        <v>0</v>
      </c>
      <c r="E518" s="111">
        <v>44468</v>
      </c>
      <c r="F518" s="91" t="str">
        <f>IFERROR(VLOOKUP($E518, V医療従事者等!$A:$J, $F$4, FALSE), TEXT(E518, "aaa"))</f>
        <v>水</v>
      </c>
      <c r="G518" s="91">
        <f>IFERROR(VLOOKUP($E518, V医療従事者等!$A:$J, $G$4, FALSE), 0)</f>
        <v>0</v>
      </c>
      <c r="H518" s="91">
        <f>IFERROR(VLOOKUP($E518, V医療従事者等!$A:$J, $H$4, FALSE), 0)</f>
        <v>0</v>
      </c>
      <c r="I518" s="91">
        <f>IFERROR(VLOOKUP($E518, V医療従事者等!$A:$J, $I$4, FALSE), 0)</f>
        <v>0</v>
      </c>
      <c r="J518" s="91">
        <f>IFERROR(VLOOKUP($E518, V医療従事者等!$A:$J, $J$4, FALSE), 0)</f>
        <v>0</v>
      </c>
      <c r="K518" s="92">
        <f>IFERROR(VLOOKUP($E518, V一般接種!$A:$G, K$4, FALSE), 0)</f>
        <v>360255</v>
      </c>
      <c r="L518" s="92">
        <f>IFERROR(VLOOKUP($E518, V一般接種!$A:$G, L$4, FALSE), 0)</f>
        <v>42451</v>
      </c>
      <c r="M518" s="92">
        <f>IFERROR(VLOOKUP($E518, V一般接種!$A:$G, M$4, FALSE), 0)</f>
        <v>510</v>
      </c>
      <c r="N518" s="93">
        <f>IFERROR(VLOOKUP($E518, V一般接種!$A:$G, N$4, FALSE), 0)</f>
        <v>449849</v>
      </c>
      <c r="O518" s="92">
        <f>SUMIF(V職域接種!$C:$C, 'Conv-vaccine'!$E518, V職域接種!F:F)</f>
        <v>0</v>
      </c>
      <c r="P518" s="92">
        <f>SUMIF(V職域接種!$C:$C, 'Conv-vaccine'!$E518, V職域接種!G:G)</f>
        <v>0</v>
      </c>
      <c r="Q518" s="92">
        <f>_xlfn.MAXIFS(V重複!F:F, V重複!$C:$C, 'Conv-vaccine'!$E518)</f>
        <v>0</v>
      </c>
      <c r="R518" s="92">
        <f>_xlfn.MAXIFS(V重複!G:G, V重複!$C:$C, 'Conv-vaccine'!$E518)</f>
        <v>0</v>
      </c>
      <c r="S518" s="107">
        <f>SUMIF('V3回目-接種日別'!$A:$A, 'Conv-vaccine'!$E518, 'V3回目-接種日別'!C:C)</f>
        <v>0</v>
      </c>
    </row>
    <row r="519" spans="1:19" ht="17.7">
      <c r="A519" s="49">
        <v>44468</v>
      </c>
      <c r="B519" s="110">
        <f>IF(COUNTIF($A$7:$A519, $A519)&gt;1, 0, IF($E519="","",G519+H519+K519+L519+O519-Q519))</f>
        <v>0</v>
      </c>
      <c r="C519" s="110">
        <f>IF(COUNTIF($A$7:$A519, $A519)&gt;1, 0, IF($E519="", "", I519+J519+M519+N519+P519-R519))</f>
        <v>0</v>
      </c>
      <c r="D519" s="110">
        <f>IF(COUNTIF($A$7:$A519, $A519)&gt;1, 0, S519)</f>
        <v>0</v>
      </c>
      <c r="E519" s="111">
        <v>44468</v>
      </c>
      <c r="F519" s="91" t="str">
        <f>IFERROR(VLOOKUP($E519, V医療従事者等!$A:$J, $F$4, FALSE), TEXT(E519, "aaa"))</f>
        <v>水</v>
      </c>
      <c r="G519" s="91">
        <f>IFERROR(VLOOKUP($E519, V医療従事者等!$A:$J, $G$4, FALSE), 0)</f>
        <v>0</v>
      </c>
      <c r="H519" s="91">
        <f>IFERROR(VLOOKUP($E519, V医療従事者等!$A:$J, $H$4, FALSE), 0)</f>
        <v>0</v>
      </c>
      <c r="I519" s="91">
        <f>IFERROR(VLOOKUP($E519, V医療従事者等!$A:$J, $I$4, FALSE), 0)</f>
        <v>0</v>
      </c>
      <c r="J519" s="91">
        <f>IFERROR(VLOOKUP($E519, V医療従事者等!$A:$J, $J$4, FALSE), 0)</f>
        <v>0</v>
      </c>
      <c r="K519" s="92">
        <f>IFERROR(VLOOKUP($E519, V一般接種!$A:$G, K$4, FALSE), 0)</f>
        <v>360255</v>
      </c>
      <c r="L519" s="92">
        <f>IFERROR(VLOOKUP($E519, V一般接種!$A:$G, L$4, FALSE), 0)</f>
        <v>42451</v>
      </c>
      <c r="M519" s="92">
        <f>IFERROR(VLOOKUP($E519, V一般接種!$A:$G, M$4, FALSE), 0)</f>
        <v>510</v>
      </c>
      <c r="N519" s="93">
        <f>IFERROR(VLOOKUP($E519, V一般接種!$A:$G, N$4, FALSE), 0)</f>
        <v>449849</v>
      </c>
      <c r="O519" s="92">
        <f>SUMIF(V職域接種!$C:$C, 'Conv-vaccine'!$E519, V職域接種!F:F)</f>
        <v>0</v>
      </c>
      <c r="P519" s="92">
        <f>SUMIF(V職域接種!$C:$C, 'Conv-vaccine'!$E519, V職域接種!G:G)</f>
        <v>0</v>
      </c>
      <c r="Q519" s="92">
        <f>_xlfn.MAXIFS(V重複!F:F, V重複!$C:$C, 'Conv-vaccine'!$E519)</f>
        <v>0</v>
      </c>
      <c r="R519" s="92">
        <f>_xlfn.MAXIFS(V重複!G:G, V重複!$C:$C, 'Conv-vaccine'!$E519)</f>
        <v>0</v>
      </c>
      <c r="S519" s="107">
        <f>SUMIF('V3回目-接種日別'!$A:$A, 'Conv-vaccine'!$E519, 'V3回目-接種日別'!C:C)</f>
        <v>0</v>
      </c>
    </row>
    <row r="520" spans="1:19" ht="17.7">
      <c r="A520" s="49">
        <v>44469</v>
      </c>
      <c r="B520" s="110">
        <f>IF(COUNTIF($A$7:$A520, $A520)&gt;1, 0, IF($E520="","",G520+H520+K520+L520+O520-Q520))</f>
        <v>388233</v>
      </c>
      <c r="C520" s="110">
        <f>IF(COUNTIF($A$7:$A520, $A520)&gt;1, 0, IF($E520="", "", I520+J520+M520+N520+P520-R520))</f>
        <v>439733</v>
      </c>
      <c r="D520" s="110">
        <f>IF(COUNTIF($A$7:$A520, $A520)&gt;1, 0, S520)</f>
        <v>0</v>
      </c>
      <c r="E520" s="111">
        <v>44469</v>
      </c>
      <c r="F520" s="91" t="str">
        <f>IFERROR(VLOOKUP($E520, V医療従事者等!$A:$J, $F$4, FALSE), TEXT(E520, "aaa"))</f>
        <v>木</v>
      </c>
      <c r="G520" s="91">
        <f>IFERROR(VLOOKUP($E520, V医療従事者等!$A:$J, $G$4, FALSE), 0)</f>
        <v>0</v>
      </c>
      <c r="H520" s="91">
        <f>IFERROR(VLOOKUP($E520, V医療従事者等!$A:$J, $H$4, FALSE), 0)</f>
        <v>0</v>
      </c>
      <c r="I520" s="91">
        <f>IFERROR(VLOOKUP($E520, V医療従事者等!$A:$J, $I$4, FALSE), 0)</f>
        <v>0</v>
      </c>
      <c r="J520" s="91">
        <f>IFERROR(VLOOKUP($E520, V医療従事者等!$A:$J, $J$4, FALSE), 0)</f>
        <v>0</v>
      </c>
      <c r="K520" s="92">
        <f>IFERROR(VLOOKUP($E520, V一般接種!$A:$G, K$4, FALSE), 0)</f>
        <v>347085</v>
      </c>
      <c r="L520" s="92">
        <f>IFERROR(VLOOKUP($E520, V一般接種!$A:$G, L$4, FALSE), 0)</f>
        <v>41148</v>
      </c>
      <c r="M520" s="92">
        <f>IFERROR(VLOOKUP($E520, V一般接種!$A:$G, M$4, FALSE), 0)</f>
        <v>378</v>
      </c>
      <c r="N520" s="93">
        <f>IFERROR(VLOOKUP($E520, V一般接種!$A:$G, N$4, FALSE), 0)</f>
        <v>439355</v>
      </c>
      <c r="O520" s="92">
        <f>SUMIF(V職域接種!$C:$C, 'Conv-vaccine'!$E520, V職域接種!F:F)</f>
        <v>0</v>
      </c>
      <c r="P520" s="92">
        <f>SUMIF(V職域接種!$C:$C, 'Conv-vaccine'!$E520, V職域接種!G:G)</f>
        <v>0</v>
      </c>
      <c r="Q520" s="92">
        <f>_xlfn.MAXIFS(V重複!F:F, V重複!$C:$C, 'Conv-vaccine'!$E520)</f>
        <v>0</v>
      </c>
      <c r="R520" s="92">
        <f>_xlfn.MAXIFS(V重複!G:G, V重複!$C:$C, 'Conv-vaccine'!$E520)</f>
        <v>0</v>
      </c>
      <c r="S520" s="107">
        <f>SUMIF('V3回目-接種日別'!$A:$A, 'Conv-vaccine'!$E520, 'V3回目-接種日別'!C:C)</f>
        <v>0</v>
      </c>
    </row>
    <row r="521" spans="1:19" ht="17.7">
      <c r="A521" s="49">
        <v>44469</v>
      </c>
      <c r="B521" s="110">
        <f>IF(COUNTIF($A$7:$A521, $A521)&gt;1, 0, IF($E521="","",G521+H521+K521+L521+O521-Q521))</f>
        <v>0</v>
      </c>
      <c r="C521" s="110">
        <f>IF(COUNTIF($A$7:$A521, $A521)&gt;1, 0, IF($E521="", "", I521+J521+M521+N521+P521-R521))</f>
        <v>0</v>
      </c>
      <c r="D521" s="110">
        <f>IF(COUNTIF($A$7:$A521, $A521)&gt;1, 0, S521)</f>
        <v>0</v>
      </c>
      <c r="E521" s="111">
        <v>44469</v>
      </c>
      <c r="F521" s="91" t="str">
        <f>IFERROR(VLOOKUP($E521, V医療従事者等!$A:$J, $F$4, FALSE), TEXT(E521, "aaa"))</f>
        <v>木</v>
      </c>
      <c r="G521" s="91">
        <f>IFERROR(VLOOKUP($E521, V医療従事者等!$A:$J, $G$4, FALSE), 0)</f>
        <v>0</v>
      </c>
      <c r="H521" s="91">
        <f>IFERROR(VLOOKUP($E521, V医療従事者等!$A:$J, $H$4, FALSE), 0)</f>
        <v>0</v>
      </c>
      <c r="I521" s="91">
        <f>IFERROR(VLOOKUP($E521, V医療従事者等!$A:$J, $I$4, FALSE), 0)</f>
        <v>0</v>
      </c>
      <c r="J521" s="91">
        <f>IFERROR(VLOOKUP($E521, V医療従事者等!$A:$J, $J$4, FALSE), 0)</f>
        <v>0</v>
      </c>
      <c r="K521" s="92">
        <f>IFERROR(VLOOKUP($E521, V一般接種!$A:$G, K$4, FALSE), 0)</f>
        <v>347085</v>
      </c>
      <c r="L521" s="92">
        <f>IFERROR(VLOOKUP($E521, V一般接種!$A:$G, L$4, FALSE), 0)</f>
        <v>41148</v>
      </c>
      <c r="M521" s="92">
        <f>IFERROR(VLOOKUP($E521, V一般接種!$A:$G, M$4, FALSE), 0)</f>
        <v>378</v>
      </c>
      <c r="N521" s="93">
        <f>IFERROR(VLOOKUP($E521, V一般接種!$A:$G, N$4, FALSE), 0)</f>
        <v>439355</v>
      </c>
      <c r="O521" s="92">
        <f>SUMIF(V職域接種!$C:$C, 'Conv-vaccine'!$E521, V職域接種!F:F)</f>
        <v>0</v>
      </c>
      <c r="P521" s="92">
        <f>SUMIF(V職域接種!$C:$C, 'Conv-vaccine'!$E521, V職域接種!G:G)</f>
        <v>0</v>
      </c>
      <c r="Q521" s="92">
        <f>_xlfn.MAXIFS(V重複!F:F, V重複!$C:$C, 'Conv-vaccine'!$E521)</f>
        <v>0</v>
      </c>
      <c r="R521" s="92">
        <f>_xlfn.MAXIFS(V重複!G:G, V重複!$C:$C, 'Conv-vaccine'!$E521)</f>
        <v>0</v>
      </c>
      <c r="S521" s="107">
        <f>SUMIF('V3回目-接種日別'!$A:$A, 'Conv-vaccine'!$E521, 'V3回目-接種日別'!C:C)</f>
        <v>0</v>
      </c>
    </row>
    <row r="522" spans="1:19" ht="17.7">
      <c r="A522" s="49">
        <v>44469</v>
      </c>
      <c r="B522" s="110">
        <f>IF(COUNTIF($A$7:$A522, $A522)&gt;1, 0, IF($E522="","",G522+H522+K522+L522+O522-Q522))</f>
        <v>0</v>
      </c>
      <c r="C522" s="110">
        <f>IF(COUNTIF($A$7:$A522, $A522)&gt;1, 0, IF($E522="", "", I522+J522+M522+N522+P522-R522))</f>
        <v>0</v>
      </c>
      <c r="D522" s="110">
        <f>IF(COUNTIF($A$7:$A522, $A522)&gt;1, 0, S522)</f>
        <v>0</v>
      </c>
      <c r="E522" s="111">
        <v>44469</v>
      </c>
      <c r="F522" s="91" t="str">
        <f>IFERROR(VLOOKUP($E522, V医療従事者等!$A:$J, $F$4, FALSE), TEXT(E522, "aaa"))</f>
        <v>木</v>
      </c>
      <c r="G522" s="91">
        <f>IFERROR(VLOOKUP($E522, V医療従事者等!$A:$J, $G$4, FALSE), 0)</f>
        <v>0</v>
      </c>
      <c r="H522" s="91">
        <f>IFERROR(VLOOKUP($E522, V医療従事者等!$A:$J, $H$4, FALSE), 0)</f>
        <v>0</v>
      </c>
      <c r="I522" s="91">
        <f>IFERROR(VLOOKUP($E522, V医療従事者等!$A:$J, $I$4, FALSE), 0)</f>
        <v>0</v>
      </c>
      <c r="J522" s="91">
        <f>IFERROR(VLOOKUP($E522, V医療従事者等!$A:$J, $J$4, FALSE), 0)</f>
        <v>0</v>
      </c>
      <c r="K522" s="92">
        <f>IFERROR(VLOOKUP($E522, V一般接種!$A:$G, K$4, FALSE), 0)</f>
        <v>347085</v>
      </c>
      <c r="L522" s="92">
        <f>IFERROR(VLOOKUP($E522, V一般接種!$A:$G, L$4, FALSE), 0)</f>
        <v>41148</v>
      </c>
      <c r="M522" s="92">
        <f>IFERROR(VLOOKUP($E522, V一般接種!$A:$G, M$4, FALSE), 0)</f>
        <v>378</v>
      </c>
      <c r="N522" s="93">
        <f>IFERROR(VLOOKUP($E522, V一般接種!$A:$G, N$4, FALSE), 0)</f>
        <v>439355</v>
      </c>
      <c r="O522" s="92">
        <f>SUMIF(V職域接種!$C:$C, 'Conv-vaccine'!$E522, V職域接種!F:F)</f>
        <v>0</v>
      </c>
      <c r="P522" s="92">
        <f>SUMIF(V職域接種!$C:$C, 'Conv-vaccine'!$E522, V職域接種!G:G)</f>
        <v>0</v>
      </c>
      <c r="Q522" s="92">
        <f>_xlfn.MAXIFS(V重複!F:F, V重複!$C:$C, 'Conv-vaccine'!$E522)</f>
        <v>0</v>
      </c>
      <c r="R522" s="92">
        <f>_xlfn.MAXIFS(V重複!G:G, V重複!$C:$C, 'Conv-vaccine'!$E522)</f>
        <v>0</v>
      </c>
      <c r="S522" s="107">
        <f>SUMIF('V3回目-接種日別'!$A:$A, 'Conv-vaccine'!$E522, 'V3回目-接種日別'!C:C)</f>
        <v>0</v>
      </c>
    </row>
    <row r="523" spans="1:19" ht="17.7">
      <c r="A523" s="49">
        <v>44470</v>
      </c>
      <c r="B523" s="110">
        <f>IF(COUNTIF($A$7:$A523, $A523)&gt;1, 0, IF($E523="","",G523+H523+K523+L523+O523-Q523))</f>
        <v>438718</v>
      </c>
      <c r="C523" s="110">
        <f>IF(COUNTIF($A$7:$A523, $A523)&gt;1, 0, IF($E523="", "", I523+J523+M523+N523+P523-R523))</f>
        <v>478254</v>
      </c>
      <c r="D523" s="110">
        <f>IF(COUNTIF($A$7:$A523, $A523)&gt;1, 0, S523)</f>
        <v>0</v>
      </c>
      <c r="E523" s="111">
        <v>44470</v>
      </c>
      <c r="F523" s="91" t="str">
        <f>IFERROR(VLOOKUP($E523, V医療従事者等!$A:$J, $F$4, FALSE), TEXT(E523, "aaa"))</f>
        <v>金</v>
      </c>
      <c r="G523" s="91">
        <f>IFERROR(VLOOKUP($E523, V医療従事者等!$A:$J, $G$4, FALSE), 0)</f>
        <v>0</v>
      </c>
      <c r="H523" s="91">
        <f>IFERROR(VLOOKUP($E523, V医療従事者等!$A:$J, $H$4, FALSE), 0)</f>
        <v>0</v>
      </c>
      <c r="I523" s="91">
        <f>IFERROR(VLOOKUP($E523, V医療従事者等!$A:$J, $I$4, FALSE), 0)</f>
        <v>0</v>
      </c>
      <c r="J523" s="91">
        <f>IFERROR(VLOOKUP($E523, V医療従事者等!$A:$J, $J$4, FALSE), 0)</f>
        <v>0</v>
      </c>
      <c r="K523" s="92">
        <f>IFERROR(VLOOKUP($E523, V一般接種!$A:$G, K$4, FALSE), 0)</f>
        <v>393941</v>
      </c>
      <c r="L523" s="92">
        <f>IFERROR(VLOOKUP($E523, V一般接種!$A:$G, L$4, FALSE), 0)</f>
        <v>44777</v>
      </c>
      <c r="M523" s="92">
        <f>IFERROR(VLOOKUP($E523, V一般接種!$A:$G, M$4, FALSE), 0)</f>
        <v>239</v>
      </c>
      <c r="N523" s="93">
        <f>IFERROR(VLOOKUP($E523, V一般接種!$A:$G, N$4, FALSE), 0)</f>
        <v>478015</v>
      </c>
      <c r="O523" s="92">
        <f>SUMIF(V職域接種!$C:$C, 'Conv-vaccine'!$E523, V職域接種!F:F)</f>
        <v>0</v>
      </c>
      <c r="P523" s="92">
        <f>SUMIF(V職域接種!$C:$C, 'Conv-vaccine'!$E523, V職域接種!G:G)</f>
        <v>0</v>
      </c>
      <c r="Q523" s="92">
        <f>_xlfn.MAXIFS(V重複!F:F, V重複!$C:$C, 'Conv-vaccine'!$E523)</f>
        <v>0</v>
      </c>
      <c r="R523" s="92">
        <f>_xlfn.MAXIFS(V重複!G:G, V重複!$C:$C, 'Conv-vaccine'!$E523)</f>
        <v>0</v>
      </c>
      <c r="S523" s="107">
        <f>SUMIF('V3回目-接種日別'!$A:$A, 'Conv-vaccine'!$E523, 'V3回目-接種日別'!C:C)</f>
        <v>0</v>
      </c>
    </row>
    <row r="524" spans="1:19" ht="17.7">
      <c r="A524" s="49">
        <v>44470</v>
      </c>
      <c r="B524" s="110">
        <f>IF(COUNTIF($A$7:$A524, $A524)&gt;1, 0, IF($E524="","",G524+H524+K524+L524+O524-Q524))</f>
        <v>0</v>
      </c>
      <c r="C524" s="110">
        <f>IF(COUNTIF($A$7:$A524, $A524)&gt;1, 0, IF($E524="", "", I524+J524+M524+N524+P524-R524))</f>
        <v>0</v>
      </c>
      <c r="D524" s="110">
        <f>IF(COUNTIF($A$7:$A524, $A524)&gt;1, 0, S524)</f>
        <v>0</v>
      </c>
      <c r="E524" s="111">
        <v>44470</v>
      </c>
      <c r="F524" s="91" t="str">
        <f>IFERROR(VLOOKUP($E524, V医療従事者等!$A:$J, $F$4, FALSE), TEXT(E524, "aaa"))</f>
        <v>金</v>
      </c>
      <c r="G524" s="91">
        <f>IFERROR(VLOOKUP($E524, V医療従事者等!$A:$J, $G$4, FALSE), 0)</f>
        <v>0</v>
      </c>
      <c r="H524" s="91">
        <f>IFERROR(VLOOKUP($E524, V医療従事者等!$A:$J, $H$4, FALSE), 0)</f>
        <v>0</v>
      </c>
      <c r="I524" s="91">
        <f>IFERROR(VLOOKUP($E524, V医療従事者等!$A:$J, $I$4, FALSE), 0)</f>
        <v>0</v>
      </c>
      <c r="J524" s="91">
        <f>IFERROR(VLOOKUP($E524, V医療従事者等!$A:$J, $J$4, FALSE), 0)</f>
        <v>0</v>
      </c>
      <c r="K524" s="92">
        <f>IFERROR(VLOOKUP($E524, V一般接種!$A:$G, K$4, FALSE), 0)</f>
        <v>393941</v>
      </c>
      <c r="L524" s="92">
        <f>IFERROR(VLOOKUP($E524, V一般接種!$A:$G, L$4, FALSE), 0)</f>
        <v>44777</v>
      </c>
      <c r="M524" s="92">
        <f>IFERROR(VLOOKUP($E524, V一般接種!$A:$G, M$4, FALSE), 0)</f>
        <v>239</v>
      </c>
      <c r="N524" s="93">
        <f>IFERROR(VLOOKUP($E524, V一般接種!$A:$G, N$4, FALSE), 0)</f>
        <v>478015</v>
      </c>
      <c r="O524" s="92">
        <f>SUMIF(V職域接種!$C:$C, 'Conv-vaccine'!$E524, V職域接種!F:F)</f>
        <v>0</v>
      </c>
      <c r="P524" s="92">
        <f>SUMIF(V職域接種!$C:$C, 'Conv-vaccine'!$E524, V職域接種!G:G)</f>
        <v>0</v>
      </c>
      <c r="Q524" s="92">
        <f>_xlfn.MAXIFS(V重複!F:F, V重複!$C:$C, 'Conv-vaccine'!$E524)</f>
        <v>0</v>
      </c>
      <c r="R524" s="92">
        <f>_xlfn.MAXIFS(V重複!G:G, V重複!$C:$C, 'Conv-vaccine'!$E524)</f>
        <v>0</v>
      </c>
      <c r="S524" s="107">
        <f>SUMIF('V3回目-接種日別'!$A:$A, 'Conv-vaccine'!$E524, 'V3回目-接種日別'!C:C)</f>
        <v>0</v>
      </c>
    </row>
    <row r="525" spans="1:19" ht="17.7">
      <c r="A525" s="49">
        <v>44470</v>
      </c>
      <c r="B525" s="110">
        <f>IF(COUNTIF($A$7:$A525, $A525)&gt;1, 0, IF($E525="","",G525+H525+K525+L525+O525-Q525))</f>
        <v>0</v>
      </c>
      <c r="C525" s="110">
        <f>IF(COUNTIF($A$7:$A525, $A525)&gt;1, 0, IF($E525="", "", I525+J525+M525+N525+P525-R525))</f>
        <v>0</v>
      </c>
      <c r="D525" s="110">
        <f>IF(COUNTIF($A$7:$A525, $A525)&gt;1, 0, S525)</f>
        <v>0</v>
      </c>
      <c r="E525" s="111">
        <v>44470</v>
      </c>
      <c r="F525" s="91" t="str">
        <f>IFERROR(VLOOKUP($E525, V医療従事者等!$A:$J, $F$4, FALSE), TEXT(E525, "aaa"))</f>
        <v>金</v>
      </c>
      <c r="G525" s="91">
        <f>IFERROR(VLOOKUP($E525, V医療従事者等!$A:$J, $G$4, FALSE), 0)</f>
        <v>0</v>
      </c>
      <c r="H525" s="91">
        <f>IFERROR(VLOOKUP($E525, V医療従事者等!$A:$J, $H$4, FALSE), 0)</f>
        <v>0</v>
      </c>
      <c r="I525" s="91">
        <f>IFERROR(VLOOKUP($E525, V医療従事者等!$A:$J, $I$4, FALSE), 0)</f>
        <v>0</v>
      </c>
      <c r="J525" s="91">
        <f>IFERROR(VLOOKUP($E525, V医療従事者等!$A:$J, $J$4, FALSE), 0)</f>
        <v>0</v>
      </c>
      <c r="K525" s="92">
        <f>IFERROR(VLOOKUP($E525, V一般接種!$A:$G, K$4, FALSE), 0)</f>
        <v>393941</v>
      </c>
      <c r="L525" s="92">
        <f>IFERROR(VLOOKUP($E525, V一般接種!$A:$G, L$4, FALSE), 0)</f>
        <v>44777</v>
      </c>
      <c r="M525" s="92">
        <f>IFERROR(VLOOKUP($E525, V一般接種!$A:$G, M$4, FALSE), 0)</f>
        <v>239</v>
      </c>
      <c r="N525" s="93">
        <f>IFERROR(VLOOKUP($E525, V一般接種!$A:$G, N$4, FALSE), 0)</f>
        <v>478015</v>
      </c>
      <c r="O525" s="92">
        <f>SUMIF(V職域接種!$C:$C, 'Conv-vaccine'!$E525, V職域接種!F:F)</f>
        <v>0</v>
      </c>
      <c r="P525" s="92">
        <f>SUMIF(V職域接種!$C:$C, 'Conv-vaccine'!$E525, V職域接種!G:G)</f>
        <v>0</v>
      </c>
      <c r="Q525" s="92">
        <f>_xlfn.MAXIFS(V重複!F:F, V重複!$C:$C, 'Conv-vaccine'!$E525)</f>
        <v>0</v>
      </c>
      <c r="R525" s="92">
        <f>_xlfn.MAXIFS(V重複!G:G, V重複!$C:$C, 'Conv-vaccine'!$E525)</f>
        <v>0</v>
      </c>
      <c r="S525" s="107">
        <f>SUMIF('V3回目-接種日別'!$A:$A, 'Conv-vaccine'!$E525, 'V3回目-接種日別'!C:C)</f>
        <v>0</v>
      </c>
    </row>
    <row r="526" spans="1:19" ht="17.7">
      <c r="A526" s="49">
        <v>44471</v>
      </c>
      <c r="B526" s="110">
        <f>IF(COUNTIF($A$7:$A526, $A526)&gt;1, 0, IF($E526="","",G526+H526+K526+L526+O526-Q526))</f>
        <v>596660</v>
      </c>
      <c r="C526" s="110">
        <f>IF(COUNTIF($A$7:$A526, $A526)&gt;1, 0, IF($E526="", "", I526+J526+M526+N526+P526-R526))</f>
        <v>596215</v>
      </c>
      <c r="D526" s="110">
        <f>IF(COUNTIF($A$7:$A526, $A526)&gt;1, 0, S526)</f>
        <v>0</v>
      </c>
      <c r="E526" s="111">
        <v>44471</v>
      </c>
      <c r="F526" s="91" t="str">
        <f>IFERROR(VLOOKUP($E526, V医療従事者等!$A:$J, $F$4, FALSE), TEXT(E526, "aaa"))</f>
        <v>土</v>
      </c>
      <c r="G526" s="91">
        <f>IFERROR(VLOOKUP($E526, V医療従事者等!$A:$J, $G$4, FALSE), 0)</f>
        <v>0</v>
      </c>
      <c r="H526" s="91">
        <f>IFERROR(VLOOKUP($E526, V医療従事者等!$A:$J, $H$4, FALSE), 0)</f>
        <v>0</v>
      </c>
      <c r="I526" s="91">
        <f>IFERROR(VLOOKUP($E526, V医療従事者等!$A:$J, $I$4, FALSE), 0)</f>
        <v>0</v>
      </c>
      <c r="J526" s="91">
        <f>IFERROR(VLOOKUP($E526, V医療従事者等!$A:$J, $J$4, FALSE), 0)</f>
        <v>0</v>
      </c>
      <c r="K526" s="92">
        <f>IFERROR(VLOOKUP($E526, V一般接種!$A:$G, K$4, FALSE), 0)</f>
        <v>525811</v>
      </c>
      <c r="L526" s="92">
        <f>IFERROR(VLOOKUP($E526, V一般接種!$A:$G, L$4, FALSE), 0)</f>
        <v>70849</v>
      </c>
      <c r="M526" s="92">
        <f>IFERROR(VLOOKUP($E526, V一般接種!$A:$G, M$4, FALSE), 0)</f>
        <v>555</v>
      </c>
      <c r="N526" s="93">
        <f>IFERROR(VLOOKUP($E526, V一般接種!$A:$G, N$4, FALSE), 0)</f>
        <v>595660</v>
      </c>
      <c r="O526" s="92">
        <f>SUMIF(V職域接種!$C:$C, 'Conv-vaccine'!$E526, V職域接種!F:F)</f>
        <v>0</v>
      </c>
      <c r="P526" s="92">
        <f>SUMIF(V職域接種!$C:$C, 'Conv-vaccine'!$E526, V職域接種!G:G)</f>
        <v>0</v>
      </c>
      <c r="Q526" s="92">
        <f>_xlfn.MAXIFS(V重複!F:F, V重複!$C:$C, 'Conv-vaccine'!$E526)</f>
        <v>0</v>
      </c>
      <c r="R526" s="92">
        <f>_xlfn.MAXIFS(V重複!G:G, V重複!$C:$C, 'Conv-vaccine'!$E526)</f>
        <v>0</v>
      </c>
      <c r="S526" s="107">
        <f>SUMIF('V3回目-接種日別'!$A:$A, 'Conv-vaccine'!$E526, 'V3回目-接種日別'!C:C)</f>
        <v>0</v>
      </c>
    </row>
    <row r="527" spans="1:19" ht="17.7">
      <c r="A527" s="49">
        <v>44471</v>
      </c>
      <c r="B527" s="110">
        <f>IF(COUNTIF($A$7:$A527, $A527)&gt;1, 0, IF($E527="","",G527+H527+K527+L527+O527-Q527))</f>
        <v>0</v>
      </c>
      <c r="C527" s="110">
        <f>IF(COUNTIF($A$7:$A527, $A527)&gt;1, 0, IF($E527="", "", I527+J527+M527+N527+P527-R527))</f>
        <v>0</v>
      </c>
      <c r="D527" s="110">
        <f>IF(COUNTIF($A$7:$A527, $A527)&gt;1, 0, S527)</f>
        <v>0</v>
      </c>
      <c r="E527" s="111">
        <v>44471</v>
      </c>
      <c r="F527" s="91" t="str">
        <f>IFERROR(VLOOKUP($E527, V医療従事者等!$A:$J, $F$4, FALSE), TEXT(E527, "aaa"))</f>
        <v>土</v>
      </c>
      <c r="G527" s="91">
        <f>IFERROR(VLOOKUP($E527, V医療従事者等!$A:$J, $G$4, FALSE), 0)</f>
        <v>0</v>
      </c>
      <c r="H527" s="91">
        <f>IFERROR(VLOOKUP($E527, V医療従事者等!$A:$J, $H$4, FALSE), 0)</f>
        <v>0</v>
      </c>
      <c r="I527" s="91">
        <f>IFERROR(VLOOKUP($E527, V医療従事者等!$A:$J, $I$4, FALSE), 0)</f>
        <v>0</v>
      </c>
      <c r="J527" s="91">
        <f>IFERROR(VLOOKUP($E527, V医療従事者等!$A:$J, $J$4, FALSE), 0)</f>
        <v>0</v>
      </c>
      <c r="K527" s="92">
        <f>IFERROR(VLOOKUP($E527, V一般接種!$A:$G, K$4, FALSE), 0)</f>
        <v>525811</v>
      </c>
      <c r="L527" s="92">
        <f>IFERROR(VLOOKUP($E527, V一般接種!$A:$G, L$4, FALSE), 0)</f>
        <v>70849</v>
      </c>
      <c r="M527" s="92">
        <f>IFERROR(VLOOKUP($E527, V一般接種!$A:$G, M$4, FALSE), 0)</f>
        <v>555</v>
      </c>
      <c r="N527" s="93">
        <f>IFERROR(VLOOKUP($E527, V一般接種!$A:$G, N$4, FALSE), 0)</f>
        <v>595660</v>
      </c>
      <c r="O527" s="92">
        <f>SUMIF(V職域接種!$C:$C, 'Conv-vaccine'!$E527, V職域接種!F:F)</f>
        <v>0</v>
      </c>
      <c r="P527" s="92">
        <f>SUMIF(V職域接種!$C:$C, 'Conv-vaccine'!$E527, V職域接種!G:G)</f>
        <v>0</v>
      </c>
      <c r="Q527" s="92">
        <f>_xlfn.MAXIFS(V重複!F:F, V重複!$C:$C, 'Conv-vaccine'!$E527)</f>
        <v>0</v>
      </c>
      <c r="R527" s="92">
        <f>_xlfn.MAXIFS(V重複!G:G, V重複!$C:$C, 'Conv-vaccine'!$E527)</f>
        <v>0</v>
      </c>
      <c r="S527" s="107">
        <f>SUMIF('V3回目-接種日別'!$A:$A, 'Conv-vaccine'!$E527, 'V3回目-接種日別'!C:C)</f>
        <v>0</v>
      </c>
    </row>
    <row r="528" spans="1:19" ht="17.7">
      <c r="A528" s="49">
        <v>44471</v>
      </c>
      <c r="B528" s="110">
        <f>IF(COUNTIF($A$7:$A528, $A528)&gt;1, 0, IF($E528="","",G528+H528+K528+L528+O528-Q528))</f>
        <v>0</v>
      </c>
      <c r="C528" s="110">
        <f>IF(COUNTIF($A$7:$A528, $A528)&gt;1, 0, IF($E528="", "", I528+J528+M528+N528+P528-R528))</f>
        <v>0</v>
      </c>
      <c r="D528" s="110">
        <f>IF(COUNTIF($A$7:$A528, $A528)&gt;1, 0, S528)</f>
        <v>0</v>
      </c>
      <c r="E528" s="111">
        <v>44471</v>
      </c>
      <c r="F528" s="91" t="str">
        <f>IFERROR(VLOOKUP($E528, V医療従事者等!$A:$J, $F$4, FALSE), TEXT(E528, "aaa"))</f>
        <v>土</v>
      </c>
      <c r="G528" s="91">
        <f>IFERROR(VLOOKUP($E528, V医療従事者等!$A:$J, $G$4, FALSE), 0)</f>
        <v>0</v>
      </c>
      <c r="H528" s="91">
        <f>IFERROR(VLOOKUP($E528, V医療従事者等!$A:$J, $H$4, FALSE), 0)</f>
        <v>0</v>
      </c>
      <c r="I528" s="91">
        <f>IFERROR(VLOOKUP($E528, V医療従事者等!$A:$J, $I$4, FALSE), 0)</f>
        <v>0</v>
      </c>
      <c r="J528" s="91">
        <f>IFERROR(VLOOKUP($E528, V医療従事者等!$A:$J, $J$4, FALSE), 0)</f>
        <v>0</v>
      </c>
      <c r="K528" s="92">
        <f>IFERROR(VLOOKUP($E528, V一般接種!$A:$G, K$4, FALSE), 0)</f>
        <v>525811</v>
      </c>
      <c r="L528" s="92">
        <f>IFERROR(VLOOKUP($E528, V一般接種!$A:$G, L$4, FALSE), 0)</f>
        <v>70849</v>
      </c>
      <c r="M528" s="92">
        <f>IFERROR(VLOOKUP($E528, V一般接種!$A:$G, M$4, FALSE), 0)</f>
        <v>555</v>
      </c>
      <c r="N528" s="93">
        <f>IFERROR(VLOOKUP($E528, V一般接種!$A:$G, N$4, FALSE), 0)</f>
        <v>595660</v>
      </c>
      <c r="O528" s="92">
        <f>SUMIF(V職域接種!$C:$C, 'Conv-vaccine'!$E528, V職域接種!F:F)</f>
        <v>0</v>
      </c>
      <c r="P528" s="92">
        <f>SUMIF(V職域接種!$C:$C, 'Conv-vaccine'!$E528, V職域接種!G:G)</f>
        <v>0</v>
      </c>
      <c r="Q528" s="92">
        <f>_xlfn.MAXIFS(V重複!F:F, V重複!$C:$C, 'Conv-vaccine'!$E528)</f>
        <v>0</v>
      </c>
      <c r="R528" s="92">
        <f>_xlfn.MAXIFS(V重複!G:G, V重複!$C:$C, 'Conv-vaccine'!$E528)</f>
        <v>0</v>
      </c>
      <c r="S528" s="107">
        <f>SUMIF('V3回目-接種日別'!$A:$A, 'Conv-vaccine'!$E528, 'V3回目-接種日別'!C:C)</f>
        <v>0</v>
      </c>
    </row>
    <row r="529" spans="1:19" ht="17.7">
      <c r="A529" s="49">
        <v>44472</v>
      </c>
      <c r="B529" s="110">
        <f>IF(COUNTIF($A$7:$A529, $A529)&gt;1, 0, IF($E529="","",G529+H529+K529+L529+O529-Q529))</f>
        <v>1777205</v>
      </c>
      <c r="C529" s="110">
        <f>IF(COUNTIF($A$7:$A529, $A529)&gt;1, 0, IF($E529="", "", I529+J529+M529+N529+P529-R529))</f>
        <v>1637876</v>
      </c>
      <c r="D529" s="110">
        <f>IF(COUNTIF($A$7:$A529, $A529)&gt;1, 0, S529)</f>
        <v>0</v>
      </c>
      <c r="E529" s="111">
        <v>44472</v>
      </c>
      <c r="F529" s="91" t="str">
        <f>IFERROR(VLOOKUP($E529, V医療従事者等!$A:$J, $F$4, FALSE), TEXT(E529, "aaa"))</f>
        <v>日</v>
      </c>
      <c r="G529" s="91">
        <f>IFERROR(VLOOKUP($E529, V医療従事者等!$A:$J, $G$4, FALSE), 0)</f>
        <v>0</v>
      </c>
      <c r="H529" s="91">
        <f>IFERROR(VLOOKUP($E529, V医療従事者等!$A:$J, $H$4, FALSE), 0)</f>
        <v>0</v>
      </c>
      <c r="I529" s="91">
        <f>IFERROR(VLOOKUP($E529, V医療従事者等!$A:$J, $I$4, FALSE), 0)</f>
        <v>0</v>
      </c>
      <c r="J529" s="91">
        <f>IFERROR(VLOOKUP($E529, V医療従事者等!$A:$J, $J$4, FALSE), 0)</f>
        <v>0</v>
      </c>
      <c r="K529" s="92">
        <f>IFERROR(VLOOKUP($E529, V一般接種!$A:$G, K$4, FALSE), 0)</f>
        <v>407989</v>
      </c>
      <c r="L529" s="92">
        <f>IFERROR(VLOOKUP($E529, V一般接種!$A:$G, L$4, FALSE), 0)</f>
        <v>59918</v>
      </c>
      <c r="M529" s="92">
        <f>IFERROR(VLOOKUP($E529, V一般接種!$A:$G, M$4, FALSE), 0)</f>
        <v>185</v>
      </c>
      <c r="N529" s="93">
        <f>IFERROR(VLOOKUP($E529, V一般接種!$A:$G, N$4, FALSE), 0)</f>
        <v>442250</v>
      </c>
      <c r="O529" s="92">
        <f>SUMIF(V職域接種!$C:$C, 'Conv-vaccine'!$E529, V職域接種!F:F)</f>
        <v>9707240</v>
      </c>
      <c r="P529" s="92">
        <f>SUMIF(V職域接種!$C:$C, 'Conv-vaccine'!$E529, V職域接種!G:G)</f>
        <v>7816313</v>
      </c>
      <c r="Q529" s="92">
        <f>_xlfn.MAXIFS(V重複!F:F, V重複!$C:$C, 'Conv-vaccine'!$E529)</f>
        <v>8397942</v>
      </c>
      <c r="R529" s="92">
        <f>_xlfn.MAXIFS(V重複!G:G, V重複!$C:$C, 'Conv-vaccine'!$E529)</f>
        <v>6620872</v>
      </c>
      <c r="S529" s="107">
        <f>SUMIF('V3回目-接種日別'!$A:$A, 'Conv-vaccine'!$E529, 'V3回目-接種日別'!C:C)</f>
        <v>0</v>
      </c>
    </row>
    <row r="530" spans="1:19" ht="17.7">
      <c r="A530" s="49">
        <v>44472</v>
      </c>
      <c r="B530" s="110">
        <f>IF(COUNTIF($A$7:$A530, $A530)&gt;1, 0, IF($E530="","",G530+H530+K530+L530+O530-Q530))</f>
        <v>0</v>
      </c>
      <c r="C530" s="110">
        <f>IF(COUNTIF($A$7:$A530, $A530)&gt;1, 0, IF($E530="", "", I530+J530+M530+N530+P530-R530))</f>
        <v>0</v>
      </c>
      <c r="D530" s="110">
        <f>IF(COUNTIF($A$7:$A530, $A530)&gt;1, 0, S530)</f>
        <v>0</v>
      </c>
      <c r="E530" s="111">
        <v>44472</v>
      </c>
      <c r="F530" s="91" t="str">
        <f>IFERROR(VLOOKUP($E530, V医療従事者等!$A:$J, $F$4, FALSE), TEXT(E530, "aaa"))</f>
        <v>日</v>
      </c>
      <c r="G530" s="91">
        <f>IFERROR(VLOOKUP($E530, V医療従事者等!$A:$J, $G$4, FALSE), 0)</f>
        <v>0</v>
      </c>
      <c r="H530" s="91">
        <f>IFERROR(VLOOKUP($E530, V医療従事者等!$A:$J, $H$4, FALSE), 0)</f>
        <v>0</v>
      </c>
      <c r="I530" s="91">
        <f>IFERROR(VLOOKUP($E530, V医療従事者等!$A:$J, $I$4, FALSE), 0)</f>
        <v>0</v>
      </c>
      <c r="J530" s="91">
        <f>IFERROR(VLOOKUP($E530, V医療従事者等!$A:$J, $J$4, FALSE), 0)</f>
        <v>0</v>
      </c>
      <c r="K530" s="92">
        <f>IFERROR(VLOOKUP($E530, V一般接種!$A:$G, K$4, FALSE), 0)</f>
        <v>407989</v>
      </c>
      <c r="L530" s="92">
        <f>IFERROR(VLOOKUP($E530, V一般接種!$A:$G, L$4, FALSE), 0)</f>
        <v>59918</v>
      </c>
      <c r="M530" s="92">
        <f>IFERROR(VLOOKUP($E530, V一般接種!$A:$G, M$4, FALSE), 0)</f>
        <v>185</v>
      </c>
      <c r="N530" s="93">
        <f>IFERROR(VLOOKUP($E530, V一般接種!$A:$G, N$4, FALSE), 0)</f>
        <v>442250</v>
      </c>
      <c r="O530" s="92">
        <f>SUMIF(V職域接種!$C:$C, 'Conv-vaccine'!$E530, V職域接種!F:F)</f>
        <v>9707240</v>
      </c>
      <c r="P530" s="92">
        <f>SUMIF(V職域接種!$C:$C, 'Conv-vaccine'!$E530, V職域接種!G:G)</f>
        <v>7816313</v>
      </c>
      <c r="Q530" s="92">
        <f>_xlfn.MAXIFS(V重複!F:F, V重複!$C:$C, 'Conv-vaccine'!$E530)</f>
        <v>8397942</v>
      </c>
      <c r="R530" s="92">
        <f>_xlfn.MAXIFS(V重複!G:G, V重複!$C:$C, 'Conv-vaccine'!$E530)</f>
        <v>6620872</v>
      </c>
      <c r="S530" s="107">
        <f>SUMIF('V3回目-接種日別'!$A:$A, 'Conv-vaccine'!$E530, 'V3回目-接種日別'!C:C)</f>
        <v>0</v>
      </c>
    </row>
    <row r="531" spans="1:19" ht="17.7">
      <c r="A531" s="49">
        <v>44472</v>
      </c>
      <c r="B531" s="110">
        <f>IF(COUNTIF($A$7:$A531, $A531)&gt;1, 0, IF($E531="","",G531+H531+K531+L531+O531-Q531))</f>
        <v>0</v>
      </c>
      <c r="C531" s="110">
        <f>IF(COUNTIF($A$7:$A531, $A531)&gt;1, 0, IF($E531="", "", I531+J531+M531+N531+P531-R531))</f>
        <v>0</v>
      </c>
      <c r="D531" s="110">
        <f>IF(COUNTIF($A$7:$A531, $A531)&gt;1, 0, S531)</f>
        <v>0</v>
      </c>
      <c r="E531" s="111">
        <v>44472</v>
      </c>
      <c r="F531" s="91" t="str">
        <f>IFERROR(VLOOKUP($E531, V医療従事者等!$A:$J, $F$4, FALSE), TEXT(E531, "aaa"))</f>
        <v>日</v>
      </c>
      <c r="G531" s="91">
        <f>IFERROR(VLOOKUP($E531, V医療従事者等!$A:$J, $G$4, FALSE), 0)</f>
        <v>0</v>
      </c>
      <c r="H531" s="91">
        <f>IFERROR(VLOOKUP($E531, V医療従事者等!$A:$J, $H$4, FALSE), 0)</f>
        <v>0</v>
      </c>
      <c r="I531" s="91">
        <f>IFERROR(VLOOKUP($E531, V医療従事者等!$A:$J, $I$4, FALSE), 0)</f>
        <v>0</v>
      </c>
      <c r="J531" s="91">
        <f>IFERROR(VLOOKUP($E531, V医療従事者等!$A:$J, $J$4, FALSE), 0)</f>
        <v>0</v>
      </c>
      <c r="K531" s="92">
        <f>IFERROR(VLOOKUP($E531, V一般接種!$A:$G, K$4, FALSE), 0)</f>
        <v>407989</v>
      </c>
      <c r="L531" s="92">
        <f>IFERROR(VLOOKUP($E531, V一般接種!$A:$G, L$4, FALSE), 0)</f>
        <v>59918</v>
      </c>
      <c r="M531" s="92">
        <f>IFERROR(VLOOKUP($E531, V一般接種!$A:$G, M$4, FALSE), 0)</f>
        <v>185</v>
      </c>
      <c r="N531" s="93">
        <f>IFERROR(VLOOKUP($E531, V一般接種!$A:$G, N$4, FALSE), 0)</f>
        <v>442250</v>
      </c>
      <c r="O531" s="92">
        <f>SUMIF(V職域接種!$C:$C, 'Conv-vaccine'!$E531, V職域接種!F:F)</f>
        <v>9707240</v>
      </c>
      <c r="P531" s="92">
        <f>SUMIF(V職域接種!$C:$C, 'Conv-vaccine'!$E531, V職域接種!G:G)</f>
        <v>7816313</v>
      </c>
      <c r="Q531" s="92">
        <f>_xlfn.MAXIFS(V重複!F:F, V重複!$C:$C, 'Conv-vaccine'!$E531)</f>
        <v>8397942</v>
      </c>
      <c r="R531" s="92">
        <f>_xlfn.MAXIFS(V重複!G:G, V重複!$C:$C, 'Conv-vaccine'!$E531)</f>
        <v>6620872</v>
      </c>
      <c r="S531" s="107">
        <f>SUMIF('V3回目-接種日別'!$A:$A, 'Conv-vaccine'!$E531, 'V3回目-接種日別'!C:C)</f>
        <v>0</v>
      </c>
    </row>
    <row r="532" spans="1:19" ht="17.7">
      <c r="A532" s="49">
        <v>44473</v>
      </c>
      <c r="B532" s="110">
        <f>IF(COUNTIF($A$7:$A532, $A532)&gt;1, 0, IF($E532="","",G532+H532+K532+L532+O532-Q532))</f>
        <v>330255</v>
      </c>
      <c r="C532" s="110">
        <f>IF(COUNTIF($A$7:$A532, $A532)&gt;1, 0, IF($E532="", "", I532+J532+M532+N532+P532-R532))</f>
        <v>384419</v>
      </c>
      <c r="D532" s="110">
        <f>IF(COUNTIF($A$7:$A532, $A532)&gt;1, 0, S532)</f>
        <v>0</v>
      </c>
      <c r="E532" s="111">
        <v>44473</v>
      </c>
      <c r="F532" s="91" t="str">
        <f>IFERROR(VLOOKUP($E532, V医療従事者等!$A:$J, $F$4, FALSE), TEXT(E532, "aaa"))</f>
        <v>月</v>
      </c>
      <c r="G532" s="91">
        <f>IFERROR(VLOOKUP($E532, V医療従事者等!$A:$J, $G$4, FALSE), 0)</f>
        <v>0</v>
      </c>
      <c r="H532" s="91">
        <f>IFERROR(VLOOKUP($E532, V医療従事者等!$A:$J, $H$4, FALSE), 0)</f>
        <v>0</v>
      </c>
      <c r="I532" s="91">
        <f>IFERROR(VLOOKUP($E532, V医療従事者等!$A:$J, $I$4, FALSE), 0)</f>
        <v>0</v>
      </c>
      <c r="J532" s="91">
        <f>IFERROR(VLOOKUP($E532, V医療従事者等!$A:$J, $J$4, FALSE), 0)</f>
        <v>0</v>
      </c>
      <c r="K532" s="92">
        <f>IFERROR(VLOOKUP($E532, V一般接種!$A:$G, K$4, FALSE), 0)</f>
        <v>307192</v>
      </c>
      <c r="L532" s="92">
        <f>IFERROR(VLOOKUP($E532, V一般接種!$A:$G, L$4, FALSE), 0)</f>
        <v>23063</v>
      </c>
      <c r="M532" s="92">
        <f>IFERROR(VLOOKUP($E532, V一般接種!$A:$G, M$4, FALSE), 0)</f>
        <v>182</v>
      </c>
      <c r="N532" s="93">
        <f>IFERROR(VLOOKUP($E532, V一般接種!$A:$G, N$4, FALSE), 0)</f>
        <v>384237</v>
      </c>
      <c r="O532" s="92">
        <f>SUMIF(V職域接種!$C:$C, 'Conv-vaccine'!$E532, V職域接種!F:F)</f>
        <v>0</v>
      </c>
      <c r="P532" s="92">
        <f>SUMIF(V職域接種!$C:$C, 'Conv-vaccine'!$E532, V職域接種!G:G)</f>
        <v>0</v>
      </c>
      <c r="Q532" s="92">
        <f>_xlfn.MAXIFS(V重複!F:F, V重複!$C:$C, 'Conv-vaccine'!$E532)</f>
        <v>0</v>
      </c>
      <c r="R532" s="92">
        <f>_xlfn.MAXIFS(V重複!G:G, V重複!$C:$C, 'Conv-vaccine'!$E532)</f>
        <v>0</v>
      </c>
      <c r="S532" s="107">
        <f>SUMIF('V3回目-接種日別'!$A:$A, 'Conv-vaccine'!$E532, 'V3回目-接種日別'!C:C)</f>
        <v>0</v>
      </c>
    </row>
    <row r="533" spans="1:19" ht="17.7">
      <c r="A533" s="49">
        <v>44473</v>
      </c>
      <c r="B533" s="110">
        <f>IF(COUNTIF($A$7:$A533, $A533)&gt;1, 0, IF($E533="","",G533+H533+K533+L533+O533-Q533))</f>
        <v>0</v>
      </c>
      <c r="C533" s="110">
        <f>IF(COUNTIF($A$7:$A533, $A533)&gt;1, 0, IF($E533="", "", I533+J533+M533+N533+P533-R533))</f>
        <v>0</v>
      </c>
      <c r="D533" s="110">
        <f>IF(COUNTIF($A$7:$A533, $A533)&gt;1, 0, S533)</f>
        <v>0</v>
      </c>
      <c r="E533" s="111">
        <v>44473</v>
      </c>
      <c r="F533" s="91" t="str">
        <f>IFERROR(VLOOKUP($E533, V医療従事者等!$A:$J, $F$4, FALSE), TEXT(E533, "aaa"))</f>
        <v>月</v>
      </c>
      <c r="G533" s="91">
        <f>IFERROR(VLOOKUP($E533, V医療従事者等!$A:$J, $G$4, FALSE), 0)</f>
        <v>0</v>
      </c>
      <c r="H533" s="91">
        <f>IFERROR(VLOOKUP($E533, V医療従事者等!$A:$J, $H$4, FALSE), 0)</f>
        <v>0</v>
      </c>
      <c r="I533" s="91">
        <f>IFERROR(VLOOKUP($E533, V医療従事者等!$A:$J, $I$4, FALSE), 0)</f>
        <v>0</v>
      </c>
      <c r="J533" s="91">
        <f>IFERROR(VLOOKUP($E533, V医療従事者等!$A:$J, $J$4, FALSE), 0)</f>
        <v>0</v>
      </c>
      <c r="K533" s="92">
        <f>IFERROR(VLOOKUP($E533, V一般接種!$A:$G, K$4, FALSE), 0)</f>
        <v>307192</v>
      </c>
      <c r="L533" s="92">
        <f>IFERROR(VLOOKUP($E533, V一般接種!$A:$G, L$4, FALSE), 0)</f>
        <v>23063</v>
      </c>
      <c r="M533" s="92">
        <f>IFERROR(VLOOKUP($E533, V一般接種!$A:$G, M$4, FALSE), 0)</f>
        <v>182</v>
      </c>
      <c r="N533" s="93">
        <f>IFERROR(VLOOKUP($E533, V一般接種!$A:$G, N$4, FALSE), 0)</f>
        <v>384237</v>
      </c>
      <c r="O533" s="92">
        <f>SUMIF(V職域接種!$C:$C, 'Conv-vaccine'!$E533, V職域接種!F:F)</f>
        <v>0</v>
      </c>
      <c r="P533" s="92">
        <f>SUMIF(V職域接種!$C:$C, 'Conv-vaccine'!$E533, V職域接種!G:G)</f>
        <v>0</v>
      </c>
      <c r="Q533" s="92">
        <f>_xlfn.MAXIFS(V重複!F:F, V重複!$C:$C, 'Conv-vaccine'!$E533)</f>
        <v>0</v>
      </c>
      <c r="R533" s="92">
        <f>_xlfn.MAXIFS(V重複!G:G, V重複!$C:$C, 'Conv-vaccine'!$E533)</f>
        <v>0</v>
      </c>
      <c r="S533" s="107">
        <f>SUMIF('V3回目-接種日別'!$A:$A, 'Conv-vaccine'!$E533, 'V3回目-接種日別'!C:C)</f>
        <v>0</v>
      </c>
    </row>
    <row r="534" spans="1:19" ht="17.7">
      <c r="A534" s="49">
        <v>44473</v>
      </c>
      <c r="B534" s="110">
        <f>IF(COUNTIF($A$7:$A534, $A534)&gt;1, 0, IF($E534="","",G534+H534+K534+L534+O534-Q534))</f>
        <v>0</v>
      </c>
      <c r="C534" s="110">
        <f>IF(COUNTIF($A$7:$A534, $A534)&gt;1, 0, IF($E534="", "", I534+J534+M534+N534+P534-R534))</f>
        <v>0</v>
      </c>
      <c r="D534" s="110">
        <f>IF(COUNTIF($A$7:$A534, $A534)&gt;1, 0, S534)</f>
        <v>0</v>
      </c>
      <c r="E534" s="111">
        <v>44473</v>
      </c>
      <c r="F534" s="91" t="str">
        <f>IFERROR(VLOOKUP($E534, V医療従事者等!$A:$J, $F$4, FALSE), TEXT(E534, "aaa"))</f>
        <v>月</v>
      </c>
      <c r="G534" s="91">
        <f>IFERROR(VLOOKUP($E534, V医療従事者等!$A:$J, $G$4, FALSE), 0)</f>
        <v>0</v>
      </c>
      <c r="H534" s="91">
        <f>IFERROR(VLOOKUP($E534, V医療従事者等!$A:$J, $H$4, FALSE), 0)</f>
        <v>0</v>
      </c>
      <c r="I534" s="91">
        <f>IFERROR(VLOOKUP($E534, V医療従事者等!$A:$J, $I$4, FALSE), 0)</f>
        <v>0</v>
      </c>
      <c r="J534" s="91">
        <f>IFERROR(VLOOKUP($E534, V医療従事者等!$A:$J, $J$4, FALSE), 0)</f>
        <v>0</v>
      </c>
      <c r="K534" s="92">
        <f>IFERROR(VLOOKUP($E534, V一般接種!$A:$G, K$4, FALSE), 0)</f>
        <v>307192</v>
      </c>
      <c r="L534" s="92">
        <f>IFERROR(VLOOKUP($E534, V一般接種!$A:$G, L$4, FALSE), 0)</f>
        <v>23063</v>
      </c>
      <c r="M534" s="92">
        <f>IFERROR(VLOOKUP($E534, V一般接種!$A:$G, M$4, FALSE), 0)</f>
        <v>182</v>
      </c>
      <c r="N534" s="93">
        <f>IFERROR(VLOOKUP($E534, V一般接種!$A:$G, N$4, FALSE), 0)</f>
        <v>384237</v>
      </c>
      <c r="O534" s="92">
        <f>SUMIF(V職域接種!$C:$C, 'Conv-vaccine'!$E534, V職域接種!F:F)</f>
        <v>0</v>
      </c>
      <c r="P534" s="92">
        <f>SUMIF(V職域接種!$C:$C, 'Conv-vaccine'!$E534, V職域接種!G:G)</f>
        <v>0</v>
      </c>
      <c r="Q534" s="92">
        <f>_xlfn.MAXIFS(V重複!F:F, V重複!$C:$C, 'Conv-vaccine'!$E534)</f>
        <v>0</v>
      </c>
      <c r="R534" s="92">
        <f>_xlfn.MAXIFS(V重複!G:G, V重複!$C:$C, 'Conv-vaccine'!$E534)</f>
        <v>0</v>
      </c>
      <c r="S534" s="107">
        <f>SUMIF('V3回目-接種日別'!$A:$A, 'Conv-vaccine'!$E534, 'V3回目-接種日別'!C:C)</f>
        <v>0</v>
      </c>
    </row>
    <row r="535" spans="1:19" ht="17.7">
      <c r="A535" s="49">
        <v>44474</v>
      </c>
      <c r="B535" s="110">
        <f>IF(COUNTIF($A$7:$A535, $A535)&gt;1, 0, IF($E535="","",G535+H535+K535+L535+O535-Q535))</f>
        <v>345179</v>
      </c>
      <c r="C535" s="110">
        <f>IF(COUNTIF($A$7:$A535, $A535)&gt;1, 0, IF($E535="", "", I535+J535+M535+N535+P535-R535))</f>
        <v>409243</v>
      </c>
      <c r="D535" s="110">
        <f>IF(COUNTIF($A$7:$A535, $A535)&gt;1, 0, S535)</f>
        <v>0</v>
      </c>
      <c r="E535" s="111">
        <v>44474</v>
      </c>
      <c r="F535" s="91" t="str">
        <f>IFERROR(VLOOKUP($E535, V医療従事者等!$A:$J, $F$4, FALSE), TEXT(E535, "aaa"))</f>
        <v>火</v>
      </c>
      <c r="G535" s="91">
        <f>IFERROR(VLOOKUP($E535, V医療従事者等!$A:$J, $G$4, FALSE), 0)</f>
        <v>0</v>
      </c>
      <c r="H535" s="91">
        <f>IFERROR(VLOOKUP($E535, V医療従事者等!$A:$J, $H$4, FALSE), 0)</f>
        <v>0</v>
      </c>
      <c r="I535" s="91">
        <f>IFERROR(VLOOKUP($E535, V医療従事者等!$A:$J, $I$4, FALSE), 0)</f>
        <v>0</v>
      </c>
      <c r="J535" s="91">
        <f>IFERROR(VLOOKUP($E535, V医療従事者等!$A:$J, $J$4, FALSE), 0)</f>
        <v>0</v>
      </c>
      <c r="K535" s="92">
        <f>IFERROR(VLOOKUP($E535, V一般接種!$A:$G, K$4, FALSE), 0)</f>
        <v>320631</v>
      </c>
      <c r="L535" s="92">
        <f>IFERROR(VLOOKUP($E535, V一般接種!$A:$G, L$4, FALSE), 0)</f>
        <v>24548</v>
      </c>
      <c r="M535" s="92">
        <f>IFERROR(VLOOKUP($E535, V一般接種!$A:$G, M$4, FALSE), 0)</f>
        <v>110</v>
      </c>
      <c r="N535" s="93">
        <f>IFERROR(VLOOKUP($E535, V一般接種!$A:$G, N$4, FALSE), 0)</f>
        <v>409133</v>
      </c>
      <c r="O535" s="92">
        <f>SUMIF(V職域接種!$C:$C, 'Conv-vaccine'!$E535, V職域接種!F:F)</f>
        <v>0</v>
      </c>
      <c r="P535" s="92">
        <f>SUMIF(V職域接種!$C:$C, 'Conv-vaccine'!$E535, V職域接種!G:G)</f>
        <v>0</v>
      </c>
      <c r="Q535" s="92">
        <f>_xlfn.MAXIFS(V重複!F:F, V重複!$C:$C, 'Conv-vaccine'!$E535)</f>
        <v>0</v>
      </c>
      <c r="R535" s="92">
        <f>_xlfn.MAXIFS(V重複!G:G, V重複!$C:$C, 'Conv-vaccine'!$E535)</f>
        <v>0</v>
      </c>
      <c r="S535" s="107">
        <f>SUMIF('V3回目-接種日別'!$A:$A, 'Conv-vaccine'!$E535, 'V3回目-接種日別'!C:C)</f>
        <v>0</v>
      </c>
    </row>
    <row r="536" spans="1:19" ht="17.7">
      <c r="A536" s="49">
        <v>44474</v>
      </c>
      <c r="B536" s="110">
        <f>IF(COUNTIF($A$7:$A536, $A536)&gt;1, 0, IF($E536="","",G536+H536+K536+L536+O536-Q536))</f>
        <v>0</v>
      </c>
      <c r="C536" s="110">
        <f>IF(COUNTIF($A$7:$A536, $A536)&gt;1, 0, IF($E536="", "", I536+J536+M536+N536+P536-R536))</f>
        <v>0</v>
      </c>
      <c r="D536" s="110">
        <f>IF(COUNTIF($A$7:$A536, $A536)&gt;1, 0, S536)</f>
        <v>0</v>
      </c>
      <c r="E536" s="111">
        <v>44474</v>
      </c>
      <c r="F536" s="91" t="str">
        <f>IFERROR(VLOOKUP($E536, V医療従事者等!$A:$J, $F$4, FALSE), TEXT(E536, "aaa"))</f>
        <v>火</v>
      </c>
      <c r="G536" s="91">
        <f>IFERROR(VLOOKUP($E536, V医療従事者等!$A:$J, $G$4, FALSE), 0)</f>
        <v>0</v>
      </c>
      <c r="H536" s="91">
        <f>IFERROR(VLOOKUP($E536, V医療従事者等!$A:$J, $H$4, FALSE), 0)</f>
        <v>0</v>
      </c>
      <c r="I536" s="91">
        <f>IFERROR(VLOOKUP($E536, V医療従事者等!$A:$J, $I$4, FALSE), 0)</f>
        <v>0</v>
      </c>
      <c r="J536" s="91">
        <f>IFERROR(VLOOKUP($E536, V医療従事者等!$A:$J, $J$4, FALSE), 0)</f>
        <v>0</v>
      </c>
      <c r="K536" s="92">
        <f>IFERROR(VLOOKUP($E536, V一般接種!$A:$G, K$4, FALSE), 0)</f>
        <v>320631</v>
      </c>
      <c r="L536" s="92">
        <f>IFERROR(VLOOKUP($E536, V一般接種!$A:$G, L$4, FALSE), 0)</f>
        <v>24548</v>
      </c>
      <c r="M536" s="92">
        <f>IFERROR(VLOOKUP($E536, V一般接種!$A:$G, M$4, FALSE), 0)</f>
        <v>110</v>
      </c>
      <c r="N536" s="93">
        <f>IFERROR(VLOOKUP($E536, V一般接種!$A:$G, N$4, FALSE), 0)</f>
        <v>409133</v>
      </c>
      <c r="O536" s="92">
        <f>SUMIF(V職域接種!$C:$C, 'Conv-vaccine'!$E536, V職域接種!F:F)</f>
        <v>0</v>
      </c>
      <c r="P536" s="92">
        <f>SUMIF(V職域接種!$C:$C, 'Conv-vaccine'!$E536, V職域接種!G:G)</f>
        <v>0</v>
      </c>
      <c r="Q536" s="92">
        <f>_xlfn.MAXIFS(V重複!F:F, V重複!$C:$C, 'Conv-vaccine'!$E536)</f>
        <v>0</v>
      </c>
      <c r="R536" s="92">
        <f>_xlfn.MAXIFS(V重複!G:G, V重複!$C:$C, 'Conv-vaccine'!$E536)</f>
        <v>0</v>
      </c>
      <c r="S536" s="107">
        <f>SUMIF('V3回目-接種日別'!$A:$A, 'Conv-vaccine'!$E536, 'V3回目-接種日別'!C:C)</f>
        <v>0</v>
      </c>
    </row>
    <row r="537" spans="1:19" ht="17.7">
      <c r="A537" s="49">
        <v>44474</v>
      </c>
      <c r="B537" s="110">
        <f>IF(COUNTIF($A$7:$A537, $A537)&gt;1, 0, IF($E537="","",G537+H537+K537+L537+O537-Q537))</f>
        <v>0</v>
      </c>
      <c r="C537" s="110">
        <f>IF(COUNTIF($A$7:$A537, $A537)&gt;1, 0, IF($E537="", "", I537+J537+M537+N537+P537-R537))</f>
        <v>0</v>
      </c>
      <c r="D537" s="110">
        <f>IF(COUNTIF($A$7:$A537, $A537)&gt;1, 0, S537)</f>
        <v>0</v>
      </c>
      <c r="E537" s="111">
        <v>44474</v>
      </c>
      <c r="F537" s="91" t="str">
        <f>IFERROR(VLOOKUP($E537, V医療従事者等!$A:$J, $F$4, FALSE), TEXT(E537, "aaa"))</f>
        <v>火</v>
      </c>
      <c r="G537" s="91">
        <f>IFERROR(VLOOKUP($E537, V医療従事者等!$A:$J, $G$4, FALSE), 0)</f>
        <v>0</v>
      </c>
      <c r="H537" s="91">
        <f>IFERROR(VLOOKUP($E537, V医療従事者等!$A:$J, $H$4, FALSE), 0)</f>
        <v>0</v>
      </c>
      <c r="I537" s="91">
        <f>IFERROR(VLOOKUP($E537, V医療従事者等!$A:$J, $I$4, FALSE), 0)</f>
        <v>0</v>
      </c>
      <c r="J537" s="91">
        <f>IFERROR(VLOOKUP($E537, V医療従事者等!$A:$J, $J$4, FALSE), 0)</f>
        <v>0</v>
      </c>
      <c r="K537" s="92">
        <f>IFERROR(VLOOKUP($E537, V一般接種!$A:$G, K$4, FALSE), 0)</f>
        <v>320631</v>
      </c>
      <c r="L537" s="92">
        <f>IFERROR(VLOOKUP($E537, V一般接種!$A:$G, L$4, FALSE), 0)</f>
        <v>24548</v>
      </c>
      <c r="M537" s="92">
        <f>IFERROR(VLOOKUP($E537, V一般接種!$A:$G, M$4, FALSE), 0)</f>
        <v>110</v>
      </c>
      <c r="N537" s="93">
        <f>IFERROR(VLOOKUP($E537, V一般接種!$A:$G, N$4, FALSE), 0)</f>
        <v>409133</v>
      </c>
      <c r="O537" s="92">
        <f>SUMIF(V職域接種!$C:$C, 'Conv-vaccine'!$E537, V職域接種!F:F)</f>
        <v>0</v>
      </c>
      <c r="P537" s="92">
        <f>SUMIF(V職域接種!$C:$C, 'Conv-vaccine'!$E537, V職域接種!G:G)</f>
        <v>0</v>
      </c>
      <c r="Q537" s="92">
        <f>_xlfn.MAXIFS(V重複!F:F, V重複!$C:$C, 'Conv-vaccine'!$E537)</f>
        <v>0</v>
      </c>
      <c r="R537" s="92">
        <f>_xlfn.MAXIFS(V重複!G:G, V重複!$C:$C, 'Conv-vaccine'!$E537)</f>
        <v>0</v>
      </c>
      <c r="S537" s="107">
        <f>SUMIF('V3回目-接種日別'!$A:$A, 'Conv-vaccine'!$E537, 'V3回目-接種日別'!C:C)</f>
        <v>0</v>
      </c>
    </row>
    <row r="538" spans="1:19" ht="17.7">
      <c r="A538" s="49">
        <v>44475</v>
      </c>
      <c r="B538" s="110">
        <f>IF(COUNTIF($A$7:$A538, $A538)&gt;1, 0, IF($E538="","",G538+H538+K538+L538+O538-Q538))</f>
        <v>330281</v>
      </c>
      <c r="C538" s="110">
        <f>IF(COUNTIF($A$7:$A538, $A538)&gt;1, 0, IF($E538="", "", I538+J538+M538+N538+P538-R538))</f>
        <v>392797</v>
      </c>
      <c r="D538" s="110">
        <f>IF(COUNTIF($A$7:$A538, $A538)&gt;1, 0, S538)</f>
        <v>0</v>
      </c>
      <c r="E538" s="111">
        <v>44475</v>
      </c>
      <c r="F538" s="91" t="str">
        <f>IFERROR(VLOOKUP($E538, V医療従事者等!$A:$J, $F$4, FALSE), TEXT(E538, "aaa"))</f>
        <v>水</v>
      </c>
      <c r="G538" s="91">
        <f>IFERROR(VLOOKUP($E538, V医療従事者等!$A:$J, $G$4, FALSE), 0)</f>
        <v>0</v>
      </c>
      <c r="H538" s="91">
        <f>IFERROR(VLOOKUP($E538, V医療従事者等!$A:$J, $H$4, FALSE), 0)</f>
        <v>0</v>
      </c>
      <c r="I538" s="91">
        <f>IFERROR(VLOOKUP($E538, V医療従事者等!$A:$J, $I$4, FALSE), 0)</f>
        <v>0</v>
      </c>
      <c r="J538" s="91">
        <f>IFERROR(VLOOKUP($E538, V医療従事者等!$A:$J, $J$4, FALSE), 0)</f>
        <v>0</v>
      </c>
      <c r="K538" s="92">
        <f>IFERROR(VLOOKUP($E538, V一般接種!$A:$G, K$4, FALSE), 0)</f>
        <v>305014</v>
      </c>
      <c r="L538" s="92">
        <f>IFERROR(VLOOKUP($E538, V一般接種!$A:$G, L$4, FALSE), 0)</f>
        <v>25267</v>
      </c>
      <c r="M538" s="92">
        <f>IFERROR(VLOOKUP($E538, V一般接種!$A:$G, M$4, FALSE), 0)</f>
        <v>109</v>
      </c>
      <c r="N538" s="93">
        <f>IFERROR(VLOOKUP($E538, V一般接種!$A:$G, N$4, FALSE), 0)</f>
        <v>392688</v>
      </c>
      <c r="O538" s="92">
        <f>SUMIF(V職域接種!$C:$C, 'Conv-vaccine'!$E538, V職域接種!F:F)</f>
        <v>0</v>
      </c>
      <c r="P538" s="92">
        <f>SUMIF(V職域接種!$C:$C, 'Conv-vaccine'!$E538, V職域接種!G:G)</f>
        <v>0</v>
      </c>
      <c r="Q538" s="92">
        <f>_xlfn.MAXIFS(V重複!F:F, V重複!$C:$C, 'Conv-vaccine'!$E538)</f>
        <v>0</v>
      </c>
      <c r="R538" s="92">
        <f>_xlfn.MAXIFS(V重複!G:G, V重複!$C:$C, 'Conv-vaccine'!$E538)</f>
        <v>0</v>
      </c>
      <c r="S538" s="107">
        <f>SUMIF('V3回目-接種日別'!$A:$A, 'Conv-vaccine'!$E538, 'V3回目-接種日別'!C:C)</f>
        <v>0</v>
      </c>
    </row>
    <row r="539" spans="1:19" ht="17.7">
      <c r="A539" s="49">
        <v>44475</v>
      </c>
      <c r="B539" s="110">
        <f>IF(COUNTIF($A$7:$A539, $A539)&gt;1, 0, IF($E539="","",G539+H539+K539+L539+O539-Q539))</f>
        <v>0</v>
      </c>
      <c r="C539" s="110">
        <f>IF(COUNTIF($A$7:$A539, $A539)&gt;1, 0, IF($E539="", "", I539+J539+M539+N539+P539-R539))</f>
        <v>0</v>
      </c>
      <c r="D539" s="110">
        <f>IF(COUNTIF($A$7:$A539, $A539)&gt;1, 0, S539)</f>
        <v>0</v>
      </c>
      <c r="E539" s="111">
        <v>44475</v>
      </c>
      <c r="F539" s="91" t="str">
        <f>IFERROR(VLOOKUP($E539, V医療従事者等!$A:$J, $F$4, FALSE), TEXT(E539, "aaa"))</f>
        <v>水</v>
      </c>
      <c r="G539" s="91">
        <f>IFERROR(VLOOKUP($E539, V医療従事者等!$A:$J, $G$4, FALSE), 0)</f>
        <v>0</v>
      </c>
      <c r="H539" s="91">
        <f>IFERROR(VLOOKUP($E539, V医療従事者等!$A:$J, $H$4, FALSE), 0)</f>
        <v>0</v>
      </c>
      <c r="I539" s="91">
        <f>IFERROR(VLOOKUP($E539, V医療従事者等!$A:$J, $I$4, FALSE), 0)</f>
        <v>0</v>
      </c>
      <c r="J539" s="91">
        <f>IFERROR(VLOOKUP($E539, V医療従事者等!$A:$J, $J$4, FALSE), 0)</f>
        <v>0</v>
      </c>
      <c r="K539" s="92">
        <f>IFERROR(VLOOKUP($E539, V一般接種!$A:$G, K$4, FALSE), 0)</f>
        <v>305014</v>
      </c>
      <c r="L539" s="92">
        <f>IFERROR(VLOOKUP($E539, V一般接種!$A:$G, L$4, FALSE), 0)</f>
        <v>25267</v>
      </c>
      <c r="M539" s="92">
        <f>IFERROR(VLOOKUP($E539, V一般接種!$A:$G, M$4, FALSE), 0)</f>
        <v>109</v>
      </c>
      <c r="N539" s="93">
        <f>IFERROR(VLOOKUP($E539, V一般接種!$A:$G, N$4, FALSE), 0)</f>
        <v>392688</v>
      </c>
      <c r="O539" s="92">
        <f>SUMIF(V職域接種!$C:$C, 'Conv-vaccine'!$E539, V職域接種!F:F)</f>
        <v>0</v>
      </c>
      <c r="P539" s="92">
        <f>SUMIF(V職域接種!$C:$C, 'Conv-vaccine'!$E539, V職域接種!G:G)</f>
        <v>0</v>
      </c>
      <c r="Q539" s="92">
        <f>_xlfn.MAXIFS(V重複!F:F, V重複!$C:$C, 'Conv-vaccine'!$E539)</f>
        <v>0</v>
      </c>
      <c r="R539" s="92">
        <f>_xlfn.MAXIFS(V重複!G:G, V重複!$C:$C, 'Conv-vaccine'!$E539)</f>
        <v>0</v>
      </c>
      <c r="S539" s="107">
        <f>SUMIF('V3回目-接種日別'!$A:$A, 'Conv-vaccine'!$E539, 'V3回目-接種日別'!C:C)</f>
        <v>0</v>
      </c>
    </row>
    <row r="540" spans="1:19" ht="17.7">
      <c r="A540" s="49">
        <v>44475</v>
      </c>
      <c r="B540" s="110">
        <f>IF(COUNTIF($A$7:$A540, $A540)&gt;1, 0, IF($E540="","",G540+H540+K540+L540+O540-Q540))</f>
        <v>0</v>
      </c>
      <c r="C540" s="110">
        <f>IF(COUNTIF($A$7:$A540, $A540)&gt;1, 0, IF($E540="", "", I540+J540+M540+N540+P540-R540))</f>
        <v>0</v>
      </c>
      <c r="D540" s="110">
        <f>IF(COUNTIF($A$7:$A540, $A540)&gt;1, 0, S540)</f>
        <v>0</v>
      </c>
      <c r="E540" s="111">
        <v>44475</v>
      </c>
      <c r="F540" s="91" t="str">
        <f>IFERROR(VLOOKUP($E540, V医療従事者等!$A:$J, $F$4, FALSE), TEXT(E540, "aaa"))</f>
        <v>水</v>
      </c>
      <c r="G540" s="91">
        <f>IFERROR(VLOOKUP($E540, V医療従事者等!$A:$J, $G$4, FALSE), 0)</f>
        <v>0</v>
      </c>
      <c r="H540" s="91">
        <f>IFERROR(VLOOKUP($E540, V医療従事者等!$A:$J, $H$4, FALSE), 0)</f>
        <v>0</v>
      </c>
      <c r="I540" s="91">
        <f>IFERROR(VLOOKUP($E540, V医療従事者等!$A:$J, $I$4, FALSE), 0)</f>
        <v>0</v>
      </c>
      <c r="J540" s="91">
        <f>IFERROR(VLOOKUP($E540, V医療従事者等!$A:$J, $J$4, FALSE), 0)</f>
        <v>0</v>
      </c>
      <c r="K540" s="92">
        <f>IFERROR(VLOOKUP($E540, V一般接種!$A:$G, K$4, FALSE), 0)</f>
        <v>305014</v>
      </c>
      <c r="L540" s="92">
        <f>IFERROR(VLOOKUP($E540, V一般接種!$A:$G, L$4, FALSE), 0)</f>
        <v>25267</v>
      </c>
      <c r="M540" s="92">
        <f>IFERROR(VLOOKUP($E540, V一般接種!$A:$G, M$4, FALSE), 0)</f>
        <v>109</v>
      </c>
      <c r="N540" s="93">
        <f>IFERROR(VLOOKUP($E540, V一般接種!$A:$G, N$4, FALSE), 0)</f>
        <v>392688</v>
      </c>
      <c r="O540" s="92">
        <f>SUMIF(V職域接種!$C:$C, 'Conv-vaccine'!$E540, V職域接種!F:F)</f>
        <v>0</v>
      </c>
      <c r="P540" s="92">
        <f>SUMIF(V職域接種!$C:$C, 'Conv-vaccine'!$E540, V職域接種!G:G)</f>
        <v>0</v>
      </c>
      <c r="Q540" s="92">
        <f>_xlfn.MAXIFS(V重複!F:F, V重複!$C:$C, 'Conv-vaccine'!$E540)</f>
        <v>0</v>
      </c>
      <c r="R540" s="92">
        <f>_xlfn.MAXIFS(V重複!G:G, V重複!$C:$C, 'Conv-vaccine'!$E540)</f>
        <v>0</v>
      </c>
      <c r="S540" s="107">
        <f>SUMIF('V3回目-接種日別'!$A:$A, 'Conv-vaccine'!$E540, 'V3回目-接種日別'!C:C)</f>
        <v>0</v>
      </c>
    </row>
    <row r="541" spans="1:19" ht="17.7">
      <c r="A541" s="49">
        <v>44476</v>
      </c>
      <c r="B541" s="110">
        <f>IF(COUNTIF($A$7:$A541, $A541)&gt;1, 0, IF($E541="","",G541+H541+K541+L541+O541-Q541))</f>
        <v>316928</v>
      </c>
      <c r="C541" s="110">
        <f>IF(COUNTIF($A$7:$A541, $A541)&gt;1, 0, IF($E541="", "", I541+J541+M541+N541+P541-R541))</f>
        <v>382499</v>
      </c>
      <c r="D541" s="110">
        <f>IF(COUNTIF($A$7:$A541, $A541)&gt;1, 0, S541)</f>
        <v>0</v>
      </c>
      <c r="E541" s="111">
        <v>44476</v>
      </c>
      <c r="F541" s="91" t="str">
        <f>IFERROR(VLOOKUP($E541, V医療従事者等!$A:$J, $F$4, FALSE), TEXT(E541, "aaa"))</f>
        <v>木</v>
      </c>
      <c r="G541" s="91">
        <f>IFERROR(VLOOKUP($E541, V医療従事者等!$A:$J, $G$4, FALSE), 0)</f>
        <v>0</v>
      </c>
      <c r="H541" s="91">
        <f>IFERROR(VLOOKUP($E541, V医療従事者等!$A:$J, $H$4, FALSE), 0)</f>
        <v>0</v>
      </c>
      <c r="I541" s="91">
        <f>IFERROR(VLOOKUP($E541, V医療従事者等!$A:$J, $I$4, FALSE), 0)</f>
        <v>0</v>
      </c>
      <c r="J541" s="91">
        <f>IFERROR(VLOOKUP($E541, V医療従事者等!$A:$J, $J$4, FALSE), 0)</f>
        <v>0</v>
      </c>
      <c r="K541" s="92">
        <f>IFERROR(VLOOKUP($E541, V一般接種!$A:$G, K$4, FALSE), 0)</f>
        <v>292977</v>
      </c>
      <c r="L541" s="92">
        <f>IFERROR(VLOOKUP($E541, V一般接種!$A:$G, L$4, FALSE), 0)</f>
        <v>23951</v>
      </c>
      <c r="M541" s="92">
        <f>IFERROR(VLOOKUP($E541, V一般接種!$A:$G, M$4, FALSE), 0)</f>
        <v>450</v>
      </c>
      <c r="N541" s="93">
        <f>IFERROR(VLOOKUP($E541, V一般接種!$A:$G, N$4, FALSE), 0)</f>
        <v>382049</v>
      </c>
      <c r="O541" s="92">
        <f>SUMIF(V職域接種!$C:$C, 'Conv-vaccine'!$E541, V職域接種!F:F)</f>
        <v>0</v>
      </c>
      <c r="P541" s="92">
        <f>SUMIF(V職域接種!$C:$C, 'Conv-vaccine'!$E541, V職域接種!G:G)</f>
        <v>0</v>
      </c>
      <c r="Q541" s="92">
        <f>_xlfn.MAXIFS(V重複!F:F, V重複!$C:$C, 'Conv-vaccine'!$E541)</f>
        <v>0</v>
      </c>
      <c r="R541" s="92">
        <f>_xlfn.MAXIFS(V重複!G:G, V重複!$C:$C, 'Conv-vaccine'!$E541)</f>
        <v>0</v>
      </c>
      <c r="S541" s="107">
        <f>SUMIF('V3回目-接種日別'!$A:$A, 'Conv-vaccine'!$E541, 'V3回目-接種日別'!C:C)</f>
        <v>0</v>
      </c>
    </row>
    <row r="542" spans="1:19" ht="17.7">
      <c r="A542" s="49">
        <v>44476</v>
      </c>
      <c r="B542" s="110">
        <f>IF(COUNTIF($A$7:$A542, $A542)&gt;1, 0, IF($E542="","",G542+H542+K542+L542+O542-Q542))</f>
        <v>0</v>
      </c>
      <c r="C542" s="110">
        <f>IF(COUNTIF($A$7:$A542, $A542)&gt;1, 0, IF($E542="", "", I542+J542+M542+N542+P542-R542))</f>
        <v>0</v>
      </c>
      <c r="D542" s="110">
        <f>IF(COUNTIF($A$7:$A542, $A542)&gt;1, 0, S542)</f>
        <v>0</v>
      </c>
      <c r="E542" s="111">
        <v>44476</v>
      </c>
      <c r="F542" s="91" t="str">
        <f>IFERROR(VLOOKUP($E542, V医療従事者等!$A:$J, $F$4, FALSE), TEXT(E542, "aaa"))</f>
        <v>木</v>
      </c>
      <c r="G542" s="91">
        <f>IFERROR(VLOOKUP($E542, V医療従事者等!$A:$J, $G$4, FALSE), 0)</f>
        <v>0</v>
      </c>
      <c r="H542" s="91">
        <f>IFERROR(VLOOKUP($E542, V医療従事者等!$A:$J, $H$4, FALSE), 0)</f>
        <v>0</v>
      </c>
      <c r="I542" s="91">
        <f>IFERROR(VLOOKUP($E542, V医療従事者等!$A:$J, $I$4, FALSE), 0)</f>
        <v>0</v>
      </c>
      <c r="J542" s="91">
        <f>IFERROR(VLOOKUP($E542, V医療従事者等!$A:$J, $J$4, FALSE), 0)</f>
        <v>0</v>
      </c>
      <c r="K542" s="92">
        <f>IFERROR(VLOOKUP($E542, V一般接種!$A:$G, K$4, FALSE), 0)</f>
        <v>292977</v>
      </c>
      <c r="L542" s="92">
        <f>IFERROR(VLOOKUP($E542, V一般接種!$A:$G, L$4, FALSE), 0)</f>
        <v>23951</v>
      </c>
      <c r="M542" s="92">
        <f>IFERROR(VLOOKUP($E542, V一般接種!$A:$G, M$4, FALSE), 0)</f>
        <v>450</v>
      </c>
      <c r="N542" s="93">
        <f>IFERROR(VLOOKUP($E542, V一般接種!$A:$G, N$4, FALSE), 0)</f>
        <v>382049</v>
      </c>
      <c r="O542" s="92">
        <f>SUMIF(V職域接種!$C:$C, 'Conv-vaccine'!$E542, V職域接種!F:F)</f>
        <v>0</v>
      </c>
      <c r="P542" s="92">
        <f>SUMIF(V職域接種!$C:$C, 'Conv-vaccine'!$E542, V職域接種!G:G)</f>
        <v>0</v>
      </c>
      <c r="Q542" s="92">
        <f>_xlfn.MAXIFS(V重複!F:F, V重複!$C:$C, 'Conv-vaccine'!$E542)</f>
        <v>0</v>
      </c>
      <c r="R542" s="92">
        <f>_xlfn.MAXIFS(V重複!G:G, V重複!$C:$C, 'Conv-vaccine'!$E542)</f>
        <v>0</v>
      </c>
      <c r="S542" s="107">
        <f>SUMIF('V3回目-接種日別'!$A:$A, 'Conv-vaccine'!$E542, 'V3回目-接種日別'!C:C)</f>
        <v>0</v>
      </c>
    </row>
    <row r="543" spans="1:19" ht="17.7">
      <c r="A543" s="49">
        <v>44476</v>
      </c>
      <c r="B543" s="110">
        <f>IF(COUNTIF($A$7:$A543, $A543)&gt;1, 0, IF($E543="","",G543+H543+K543+L543+O543-Q543))</f>
        <v>0</v>
      </c>
      <c r="C543" s="110">
        <f>IF(COUNTIF($A$7:$A543, $A543)&gt;1, 0, IF($E543="", "", I543+J543+M543+N543+P543-R543))</f>
        <v>0</v>
      </c>
      <c r="D543" s="110">
        <f>IF(COUNTIF($A$7:$A543, $A543)&gt;1, 0, S543)</f>
        <v>0</v>
      </c>
      <c r="E543" s="111">
        <v>44476</v>
      </c>
      <c r="F543" s="91" t="str">
        <f>IFERROR(VLOOKUP($E543, V医療従事者等!$A:$J, $F$4, FALSE), TEXT(E543, "aaa"))</f>
        <v>木</v>
      </c>
      <c r="G543" s="91">
        <f>IFERROR(VLOOKUP($E543, V医療従事者等!$A:$J, $G$4, FALSE), 0)</f>
        <v>0</v>
      </c>
      <c r="H543" s="91">
        <f>IFERROR(VLOOKUP($E543, V医療従事者等!$A:$J, $H$4, FALSE), 0)</f>
        <v>0</v>
      </c>
      <c r="I543" s="91">
        <f>IFERROR(VLOOKUP($E543, V医療従事者等!$A:$J, $I$4, FALSE), 0)</f>
        <v>0</v>
      </c>
      <c r="J543" s="91">
        <f>IFERROR(VLOOKUP($E543, V医療従事者等!$A:$J, $J$4, FALSE), 0)</f>
        <v>0</v>
      </c>
      <c r="K543" s="92">
        <f>IFERROR(VLOOKUP($E543, V一般接種!$A:$G, K$4, FALSE), 0)</f>
        <v>292977</v>
      </c>
      <c r="L543" s="92">
        <f>IFERROR(VLOOKUP($E543, V一般接種!$A:$G, L$4, FALSE), 0)</f>
        <v>23951</v>
      </c>
      <c r="M543" s="92">
        <f>IFERROR(VLOOKUP($E543, V一般接種!$A:$G, M$4, FALSE), 0)</f>
        <v>450</v>
      </c>
      <c r="N543" s="93">
        <f>IFERROR(VLOOKUP($E543, V一般接種!$A:$G, N$4, FALSE), 0)</f>
        <v>382049</v>
      </c>
      <c r="O543" s="92">
        <f>SUMIF(V職域接種!$C:$C, 'Conv-vaccine'!$E543, V職域接種!F:F)</f>
        <v>0</v>
      </c>
      <c r="P543" s="92">
        <f>SUMIF(V職域接種!$C:$C, 'Conv-vaccine'!$E543, V職域接種!G:G)</f>
        <v>0</v>
      </c>
      <c r="Q543" s="92">
        <f>_xlfn.MAXIFS(V重複!F:F, V重複!$C:$C, 'Conv-vaccine'!$E543)</f>
        <v>0</v>
      </c>
      <c r="R543" s="92">
        <f>_xlfn.MAXIFS(V重複!G:G, V重複!$C:$C, 'Conv-vaccine'!$E543)</f>
        <v>0</v>
      </c>
      <c r="S543" s="107">
        <f>SUMIF('V3回目-接種日別'!$A:$A, 'Conv-vaccine'!$E543, 'V3回目-接種日別'!C:C)</f>
        <v>0</v>
      </c>
    </row>
    <row r="544" spans="1:19" ht="17.7">
      <c r="A544" s="49">
        <v>44477</v>
      </c>
      <c r="B544" s="110">
        <f>IF(COUNTIF($A$7:$A544, $A544)&gt;1, 0, IF($E544="","",G544+H544+K544+L544+O544-Q544))</f>
        <v>376280</v>
      </c>
      <c r="C544" s="110">
        <f>IF(COUNTIF($A$7:$A544, $A544)&gt;1, 0, IF($E544="", "", I544+J544+M544+N544+P544-R544))</f>
        <v>473729</v>
      </c>
      <c r="D544" s="110">
        <f>IF(COUNTIF($A$7:$A544, $A544)&gt;1, 0, S544)</f>
        <v>0</v>
      </c>
      <c r="E544" s="111">
        <v>44477</v>
      </c>
      <c r="F544" s="91" t="str">
        <f>IFERROR(VLOOKUP($E544, V医療従事者等!$A:$J, $F$4, FALSE), TEXT(E544, "aaa"))</f>
        <v>金</v>
      </c>
      <c r="G544" s="91">
        <f>IFERROR(VLOOKUP($E544, V医療従事者等!$A:$J, $G$4, FALSE), 0)</f>
        <v>0</v>
      </c>
      <c r="H544" s="91">
        <f>IFERROR(VLOOKUP($E544, V医療従事者等!$A:$J, $H$4, FALSE), 0)</f>
        <v>0</v>
      </c>
      <c r="I544" s="91">
        <f>IFERROR(VLOOKUP($E544, V医療従事者等!$A:$J, $I$4, FALSE), 0)</f>
        <v>0</v>
      </c>
      <c r="J544" s="91">
        <f>IFERROR(VLOOKUP($E544, V医療従事者等!$A:$J, $J$4, FALSE), 0)</f>
        <v>0</v>
      </c>
      <c r="K544" s="92">
        <f>IFERROR(VLOOKUP($E544, V一般接種!$A:$G, K$4, FALSE), 0)</f>
        <v>347372</v>
      </c>
      <c r="L544" s="92">
        <f>IFERROR(VLOOKUP($E544, V一般接種!$A:$G, L$4, FALSE), 0)</f>
        <v>28908</v>
      </c>
      <c r="M544" s="92">
        <f>IFERROR(VLOOKUP($E544, V一般接種!$A:$G, M$4, FALSE), 0)</f>
        <v>285</v>
      </c>
      <c r="N544" s="93">
        <f>IFERROR(VLOOKUP($E544, V一般接種!$A:$G, N$4, FALSE), 0)</f>
        <v>473444</v>
      </c>
      <c r="O544" s="92">
        <f>SUMIF(V職域接種!$C:$C, 'Conv-vaccine'!$E544, V職域接種!F:F)</f>
        <v>0</v>
      </c>
      <c r="P544" s="92">
        <f>SUMIF(V職域接種!$C:$C, 'Conv-vaccine'!$E544, V職域接種!G:G)</f>
        <v>0</v>
      </c>
      <c r="Q544" s="92">
        <f>_xlfn.MAXIFS(V重複!F:F, V重複!$C:$C, 'Conv-vaccine'!$E544)</f>
        <v>0</v>
      </c>
      <c r="R544" s="92">
        <f>_xlfn.MAXIFS(V重複!G:G, V重複!$C:$C, 'Conv-vaccine'!$E544)</f>
        <v>0</v>
      </c>
      <c r="S544" s="107">
        <f>SUMIF('V3回目-接種日別'!$A:$A, 'Conv-vaccine'!$E544, 'V3回目-接種日別'!C:C)</f>
        <v>0</v>
      </c>
    </row>
    <row r="545" spans="1:19" ht="17.7">
      <c r="A545" s="49">
        <v>44477</v>
      </c>
      <c r="B545" s="110">
        <f>IF(COUNTIF($A$7:$A545, $A545)&gt;1, 0, IF($E545="","",G545+H545+K545+L545+O545-Q545))</f>
        <v>0</v>
      </c>
      <c r="C545" s="110">
        <f>IF(COUNTIF($A$7:$A545, $A545)&gt;1, 0, IF($E545="", "", I545+J545+M545+N545+P545-R545))</f>
        <v>0</v>
      </c>
      <c r="D545" s="110">
        <f>IF(COUNTIF($A$7:$A545, $A545)&gt;1, 0, S545)</f>
        <v>0</v>
      </c>
      <c r="E545" s="111">
        <v>44477</v>
      </c>
      <c r="F545" s="91" t="str">
        <f>IFERROR(VLOOKUP($E545, V医療従事者等!$A:$J, $F$4, FALSE), TEXT(E545, "aaa"))</f>
        <v>金</v>
      </c>
      <c r="G545" s="91">
        <f>IFERROR(VLOOKUP($E545, V医療従事者等!$A:$J, $G$4, FALSE), 0)</f>
        <v>0</v>
      </c>
      <c r="H545" s="91">
        <f>IFERROR(VLOOKUP($E545, V医療従事者等!$A:$J, $H$4, FALSE), 0)</f>
        <v>0</v>
      </c>
      <c r="I545" s="91">
        <f>IFERROR(VLOOKUP($E545, V医療従事者等!$A:$J, $I$4, FALSE), 0)</f>
        <v>0</v>
      </c>
      <c r="J545" s="91">
        <f>IFERROR(VLOOKUP($E545, V医療従事者等!$A:$J, $J$4, FALSE), 0)</f>
        <v>0</v>
      </c>
      <c r="K545" s="92">
        <f>IFERROR(VLOOKUP($E545, V一般接種!$A:$G, K$4, FALSE), 0)</f>
        <v>347372</v>
      </c>
      <c r="L545" s="92">
        <f>IFERROR(VLOOKUP($E545, V一般接種!$A:$G, L$4, FALSE), 0)</f>
        <v>28908</v>
      </c>
      <c r="M545" s="92">
        <f>IFERROR(VLOOKUP($E545, V一般接種!$A:$G, M$4, FALSE), 0)</f>
        <v>285</v>
      </c>
      <c r="N545" s="93">
        <f>IFERROR(VLOOKUP($E545, V一般接種!$A:$G, N$4, FALSE), 0)</f>
        <v>473444</v>
      </c>
      <c r="O545" s="92">
        <f>SUMIF(V職域接種!$C:$C, 'Conv-vaccine'!$E545, V職域接種!F:F)</f>
        <v>0</v>
      </c>
      <c r="P545" s="92">
        <f>SUMIF(V職域接種!$C:$C, 'Conv-vaccine'!$E545, V職域接種!G:G)</f>
        <v>0</v>
      </c>
      <c r="Q545" s="92">
        <f>_xlfn.MAXIFS(V重複!F:F, V重複!$C:$C, 'Conv-vaccine'!$E545)</f>
        <v>0</v>
      </c>
      <c r="R545" s="92">
        <f>_xlfn.MAXIFS(V重複!G:G, V重複!$C:$C, 'Conv-vaccine'!$E545)</f>
        <v>0</v>
      </c>
      <c r="S545" s="107">
        <f>SUMIF('V3回目-接種日別'!$A:$A, 'Conv-vaccine'!$E545, 'V3回目-接種日別'!C:C)</f>
        <v>0</v>
      </c>
    </row>
    <row r="546" spans="1:19" ht="17.7">
      <c r="A546" s="49">
        <v>44477</v>
      </c>
      <c r="B546" s="110">
        <f>IF(COUNTIF($A$7:$A546, $A546)&gt;1, 0, IF($E546="","",G546+H546+K546+L546+O546-Q546))</f>
        <v>0</v>
      </c>
      <c r="C546" s="110">
        <f>IF(COUNTIF($A$7:$A546, $A546)&gt;1, 0, IF($E546="", "", I546+J546+M546+N546+P546-R546))</f>
        <v>0</v>
      </c>
      <c r="D546" s="110">
        <f>IF(COUNTIF($A$7:$A546, $A546)&gt;1, 0, S546)</f>
        <v>0</v>
      </c>
      <c r="E546" s="111">
        <v>44477</v>
      </c>
      <c r="F546" s="91" t="str">
        <f>IFERROR(VLOOKUP($E546, V医療従事者等!$A:$J, $F$4, FALSE), TEXT(E546, "aaa"))</f>
        <v>金</v>
      </c>
      <c r="G546" s="91">
        <f>IFERROR(VLOOKUP($E546, V医療従事者等!$A:$J, $G$4, FALSE), 0)</f>
        <v>0</v>
      </c>
      <c r="H546" s="91">
        <f>IFERROR(VLOOKUP($E546, V医療従事者等!$A:$J, $H$4, FALSE), 0)</f>
        <v>0</v>
      </c>
      <c r="I546" s="91">
        <f>IFERROR(VLOOKUP($E546, V医療従事者等!$A:$J, $I$4, FALSE), 0)</f>
        <v>0</v>
      </c>
      <c r="J546" s="91">
        <f>IFERROR(VLOOKUP($E546, V医療従事者等!$A:$J, $J$4, FALSE), 0)</f>
        <v>0</v>
      </c>
      <c r="K546" s="92">
        <f>IFERROR(VLOOKUP($E546, V一般接種!$A:$G, K$4, FALSE), 0)</f>
        <v>347372</v>
      </c>
      <c r="L546" s="92">
        <f>IFERROR(VLOOKUP($E546, V一般接種!$A:$G, L$4, FALSE), 0)</f>
        <v>28908</v>
      </c>
      <c r="M546" s="92">
        <f>IFERROR(VLOOKUP($E546, V一般接種!$A:$G, M$4, FALSE), 0)</f>
        <v>285</v>
      </c>
      <c r="N546" s="93">
        <f>IFERROR(VLOOKUP($E546, V一般接種!$A:$G, N$4, FALSE), 0)</f>
        <v>473444</v>
      </c>
      <c r="O546" s="92">
        <f>SUMIF(V職域接種!$C:$C, 'Conv-vaccine'!$E546, V職域接種!F:F)</f>
        <v>0</v>
      </c>
      <c r="P546" s="92">
        <f>SUMIF(V職域接種!$C:$C, 'Conv-vaccine'!$E546, V職域接種!G:G)</f>
        <v>0</v>
      </c>
      <c r="Q546" s="92">
        <f>_xlfn.MAXIFS(V重複!F:F, V重複!$C:$C, 'Conv-vaccine'!$E546)</f>
        <v>0</v>
      </c>
      <c r="R546" s="92">
        <f>_xlfn.MAXIFS(V重複!G:G, V重複!$C:$C, 'Conv-vaccine'!$E546)</f>
        <v>0</v>
      </c>
      <c r="S546" s="107">
        <f>SUMIF('V3回目-接種日別'!$A:$A, 'Conv-vaccine'!$E546, 'V3回目-接種日別'!C:C)</f>
        <v>0</v>
      </c>
    </row>
    <row r="547" spans="1:19" ht="17.7">
      <c r="A547" s="49">
        <v>44478</v>
      </c>
      <c r="B547" s="110">
        <f>IF(COUNTIF($A$7:$A547, $A547)&gt;1, 0, IF($E547="","",G547+H547+K547+L547+O547-Q547))</f>
        <v>507790</v>
      </c>
      <c r="C547" s="110">
        <f>IF(COUNTIF($A$7:$A547, $A547)&gt;1, 0, IF($E547="", "", I547+J547+M547+N547+P547-R547))</f>
        <v>618584</v>
      </c>
      <c r="D547" s="110">
        <f>IF(COUNTIF($A$7:$A547, $A547)&gt;1, 0, S547)</f>
        <v>0</v>
      </c>
      <c r="E547" s="111">
        <v>44478</v>
      </c>
      <c r="F547" s="91" t="str">
        <f>IFERROR(VLOOKUP($E547, V医療従事者等!$A:$J, $F$4, FALSE), TEXT(E547, "aaa"))</f>
        <v>土</v>
      </c>
      <c r="G547" s="91">
        <f>IFERROR(VLOOKUP($E547, V医療従事者等!$A:$J, $G$4, FALSE), 0)</f>
        <v>0</v>
      </c>
      <c r="H547" s="91">
        <f>IFERROR(VLOOKUP($E547, V医療従事者等!$A:$J, $H$4, FALSE), 0)</f>
        <v>0</v>
      </c>
      <c r="I547" s="91">
        <f>IFERROR(VLOOKUP($E547, V医療従事者等!$A:$J, $I$4, FALSE), 0)</f>
        <v>0</v>
      </c>
      <c r="J547" s="91">
        <f>IFERROR(VLOOKUP($E547, V医療従事者等!$A:$J, $J$4, FALSE), 0)</f>
        <v>0</v>
      </c>
      <c r="K547" s="92">
        <f>IFERROR(VLOOKUP($E547, V一般接種!$A:$G, K$4, FALSE), 0)</f>
        <v>460915</v>
      </c>
      <c r="L547" s="92">
        <f>IFERROR(VLOOKUP($E547, V一般接種!$A:$G, L$4, FALSE), 0)</f>
        <v>46875</v>
      </c>
      <c r="M547" s="92">
        <f>IFERROR(VLOOKUP($E547, V一般接種!$A:$G, M$4, FALSE), 0)</f>
        <v>130</v>
      </c>
      <c r="N547" s="93">
        <f>IFERROR(VLOOKUP($E547, V一般接種!$A:$G, N$4, FALSE), 0)</f>
        <v>618454</v>
      </c>
      <c r="O547" s="92">
        <f>SUMIF(V職域接種!$C:$C, 'Conv-vaccine'!$E547, V職域接種!F:F)</f>
        <v>0</v>
      </c>
      <c r="P547" s="92">
        <f>SUMIF(V職域接種!$C:$C, 'Conv-vaccine'!$E547, V職域接種!G:G)</f>
        <v>0</v>
      </c>
      <c r="Q547" s="92">
        <f>_xlfn.MAXIFS(V重複!F:F, V重複!$C:$C, 'Conv-vaccine'!$E547)</f>
        <v>0</v>
      </c>
      <c r="R547" s="92">
        <f>_xlfn.MAXIFS(V重複!G:G, V重複!$C:$C, 'Conv-vaccine'!$E547)</f>
        <v>0</v>
      </c>
      <c r="S547" s="107">
        <f>SUMIF('V3回目-接種日別'!$A:$A, 'Conv-vaccine'!$E547, 'V3回目-接種日別'!C:C)</f>
        <v>0</v>
      </c>
    </row>
    <row r="548" spans="1:19" ht="17.7">
      <c r="A548" s="49">
        <v>44478</v>
      </c>
      <c r="B548" s="110">
        <f>IF(COUNTIF($A$7:$A548, $A548)&gt;1, 0, IF($E548="","",G548+H548+K548+L548+O548-Q548))</f>
        <v>0</v>
      </c>
      <c r="C548" s="110">
        <f>IF(COUNTIF($A$7:$A548, $A548)&gt;1, 0, IF($E548="", "", I548+J548+M548+N548+P548-R548))</f>
        <v>0</v>
      </c>
      <c r="D548" s="110">
        <f>IF(COUNTIF($A$7:$A548, $A548)&gt;1, 0, S548)</f>
        <v>0</v>
      </c>
      <c r="E548" s="111">
        <v>44478</v>
      </c>
      <c r="F548" s="91" t="str">
        <f>IFERROR(VLOOKUP($E548, V医療従事者等!$A:$J, $F$4, FALSE), TEXT(E548, "aaa"))</f>
        <v>土</v>
      </c>
      <c r="G548" s="91">
        <f>IFERROR(VLOOKUP($E548, V医療従事者等!$A:$J, $G$4, FALSE), 0)</f>
        <v>0</v>
      </c>
      <c r="H548" s="91">
        <f>IFERROR(VLOOKUP($E548, V医療従事者等!$A:$J, $H$4, FALSE), 0)</f>
        <v>0</v>
      </c>
      <c r="I548" s="91">
        <f>IFERROR(VLOOKUP($E548, V医療従事者等!$A:$J, $I$4, FALSE), 0)</f>
        <v>0</v>
      </c>
      <c r="J548" s="91">
        <f>IFERROR(VLOOKUP($E548, V医療従事者等!$A:$J, $J$4, FALSE), 0)</f>
        <v>0</v>
      </c>
      <c r="K548" s="92">
        <f>IFERROR(VLOOKUP($E548, V一般接種!$A:$G, K$4, FALSE), 0)</f>
        <v>460915</v>
      </c>
      <c r="L548" s="92">
        <f>IFERROR(VLOOKUP($E548, V一般接種!$A:$G, L$4, FALSE), 0)</f>
        <v>46875</v>
      </c>
      <c r="M548" s="92">
        <f>IFERROR(VLOOKUP($E548, V一般接種!$A:$G, M$4, FALSE), 0)</f>
        <v>130</v>
      </c>
      <c r="N548" s="93">
        <f>IFERROR(VLOOKUP($E548, V一般接種!$A:$G, N$4, FALSE), 0)</f>
        <v>618454</v>
      </c>
      <c r="O548" s="92">
        <f>SUMIF(V職域接種!$C:$C, 'Conv-vaccine'!$E548, V職域接種!F:F)</f>
        <v>0</v>
      </c>
      <c r="P548" s="92">
        <f>SUMIF(V職域接種!$C:$C, 'Conv-vaccine'!$E548, V職域接種!G:G)</f>
        <v>0</v>
      </c>
      <c r="Q548" s="92">
        <f>_xlfn.MAXIFS(V重複!F:F, V重複!$C:$C, 'Conv-vaccine'!$E548)</f>
        <v>0</v>
      </c>
      <c r="R548" s="92">
        <f>_xlfn.MAXIFS(V重複!G:G, V重複!$C:$C, 'Conv-vaccine'!$E548)</f>
        <v>0</v>
      </c>
      <c r="S548" s="107">
        <f>SUMIF('V3回目-接種日別'!$A:$A, 'Conv-vaccine'!$E548, 'V3回目-接種日別'!C:C)</f>
        <v>0</v>
      </c>
    </row>
    <row r="549" spans="1:19" ht="17.7">
      <c r="A549" s="49">
        <v>44478</v>
      </c>
      <c r="B549" s="110">
        <f>IF(COUNTIF($A$7:$A549, $A549)&gt;1, 0, IF($E549="","",G549+H549+K549+L549+O549-Q549))</f>
        <v>0</v>
      </c>
      <c r="C549" s="110">
        <f>IF(COUNTIF($A$7:$A549, $A549)&gt;1, 0, IF($E549="", "", I549+J549+M549+N549+P549-R549))</f>
        <v>0</v>
      </c>
      <c r="D549" s="110">
        <f>IF(COUNTIF($A$7:$A549, $A549)&gt;1, 0, S549)</f>
        <v>0</v>
      </c>
      <c r="E549" s="111">
        <v>44478</v>
      </c>
      <c r="F549" s="91" t="str">
        <f>IFERROR(VLOOKUP($E549, V医療従事者等!$A:$J, $F$4, FALSE), TEXT(E549, "aaa"))</f>
        <v>土</v>
      </c>
      <c r="G549" s="91">
        <f>IFERROR(VLOOKUP($E549, V医療従事者等!$A:$J, $G$4, FALSE), 0)</f>
        <v>0</v>
      </c>
      <c r="H549" s="91">
        <f>IFERROR(VLOOKUP($E549, V医療従事者等!$A:$J, $H$4, FALSE), 0)</f>
        <v>0</v>
      </c>
      <c r="I549" s="91">
        <f>IFERROR(VLOOKUP($E549, V医療従事者等!$A:$J, $I$4, FALSE), 0)</f>
        <v>0</v>
      </c>
      <c r="J549" s="91">
        <f>IFERROR(VLOOKUP($E549, V医療従事者等!$A:$J, $J$4, FALSE), 0)</f>
        <v>0</v>
      </c>
      <c r="K549" s="92">
        <f>IFERROR(VLOOKUP($E549, V一般接種!$A:$G, K$4, FALSE), 0)</f>
        <v>460915</v>
      </c>
      <c r="L549" s="92">
        <f>IFERROR(VLOOKUP($E549, V一般接種!$A:$G, L$4, FALSE), 0)</f>
        <v>46875</v>
      </c>
      <c r="M549" s="92">
        <f>IFERROR(VLOOKUP($E549, V一般接種!$A:$G, M$4, FALSE), 0)</f>
        <v>130</v>
      </c>
      <c r="N549" s="93">
        <f>IFERROR(VLOOKUP($E549, V一般接種!$A:$G, N$4, FALSE), 0)</f>
        <v>618454</v>
      </c>
      <c r="O549" s="92">
        <f>SUMIF(V職域接種!$C:$C, 'Conv-vaccine'!$E549, V職域接種!F:F)</f>
        <v>0</v>
      </c>
      <c r="P549" s="92">
        <f>SUMIF(V職域接種!$C:$C, 'Conv-vaccine'!$E549, V職域接種!G:G)</f>
        <v>0</v>
      </c>
      <c r="Q549" s="92">
        <f>_xlfn.MAXIFS(V重複!F:F, V重複!$C:$C, 'Conv-vaccine'!$E549)</f>
        <v>0</v>
      </c>
      <c r="R549" s="92">
        <f>_xlfn.MAXIFS(V重複!G:G, V重複!$C:$C, 'Conv-vaccine'!$E549)</f>
        <v>0</v>
      </c>
      <c r="S549" s="107">
        <f>SUMIF('V3回目-接種日別'!$A:$A, 'Conv-vaccine'!$E549, 'V3回目-接種日別'!C:C)</f>
        <v>0</v>
      </c>
    </row>
    <row r="550" spans="1:19" ht="17.7">
      <c r="A550" s="49">
        <v>44479</v>
      </c>
      <c r="B550" s="110">
        <f>IF(COUNTIF($A$7:$A550, $A550)&gt;1, 0, IF($E550="","",G550+H550+K550+L550+O550-Q550))</f>
        <v>1476281</v>
      </c>
      <c r="C550" s="110">
        <f>IF(COUNTIF($A$7:$A550, $A550)&gt;1, 0, IF($E550="", "", I550+J550+M550+N550+P550-R550))</f>
        <v>1448281</v>
      </c>
      <c r="D550" s="110">
        <f>IF(COUNTIF($A$7:$A550, $A550)&gt;1, 0, S550)</f>
        <v>0</v>
      </c>
      <c r="E550" s="111">
        <v>44479</v>
      </c>
      <c r="F550" s="91" t="str">
        <f>IFERROR(VLOOKUP($E550, V医療従事者等!$A:$J, $F$4, FALSE), TEXT(E550, "aaa"))</f>
        <v>日</v>
      </c>
      <c r="G550" s="91">
        <f>IFERROR(VLOOKUP($E550, V医療従事者等!$A:$J, $G$4, FALSE), 0)</f>
        <v>0</v>
      </c>
      <c r="H550" s="91">
        <f>IFERROR(VLOOKUP($E550, V医療従事者等!$A:$J, $H$4, FALSE), 0)</f>
        <v>0</v>
      </c>
      <c r="I550" s="91">
        <f>IFERROR(VLOOKUP($E550, V医療従事者等!$A:$J, $I$4, FALSE), 0)</f>
        <v>0</v>
      </c>
      <c r="J550" s="91">
        <f>IFERROR(VLOOKUP($E550, V医療従事者等!$A:$J, $J$4, FALSE), 0)</f>
        <v>0</v>
      </c>
      <c r="K550" s="92">
        <f>IFERROR(VLOOKUP($E550, V一般接種!$A:$G, K$4, FALSE), 0)</f>
        <v>337383</v>
      </c>
      <c r="L550" s="92">
        <f>IFERROR(VLOOKUP($E550, V一般接種!$A:$G, L$4, FALSE), 0)</f>
        <v>41739</v>
      </c>
      <c r="M550" s="92">
        <f>IFERROR(VLOOKUP($E550, V一般接種!$A:$G, M$4, FALSE), 0)</f>
        <v>55</v>
      </c>
      <c r="N550" s="93">
        <f>IFERROR(VLOOKUP($E550, V一般接種!$A:$G, N$4, FALSE), 0)</f>
        <v>445372</v>
      </c>
      <c r="O550" s="92">
        <f>SUMIF(V職域接種!$C:$C, 'Conv-vaccine'!$E550, V職域接種!F:F)</f>
        <v>9751845</v>
      </c>
      <c r="P550" s="92">
        <f>SUMIF(V職域接種!$C:$C, 'Conv-vaccine'!$E550, V職域接種!G:G)</f>
        <v>8531320</v>
      </c>
      <c r="Q550" s="92">
        <f>_xlfn.MAXIFS(V重複!F:F, V重複!$C:$C, 'Conv-vaccine'!$E550)</f>
        <v>8654686</v>
      </c>
      <c r="R550" s="92">
        <f>_xlfn.MAXIFS(V重複!G:G, V重複!$C:$C, 'Conv-vaccine'!$E550)</f>
        <v>7528466</v>
      </c>
      <c r="S550" s="107">
        <f>SUMIF('V3回目-接種日別'!$A:$A, 'Conv-vaccine'!$E550, 'V3回目-接種日別'!C:C)</f>
        <v>0</v>
      </c>
    </row>
    <row r="551" spans="1:19" ht="17.7">
      <c r="A551" s="49">
        <v>44479</v>
      </c>
      <c r="B551" s="110">
        <f>IF(COUNTIF($A$7:$A551, $A551)&gt;1, 0, IF($E551="","",G551+H551+K551+L551+O551-Q551))</f>
        <v>0</v>
      </c>
      <c r="C551" s="110">
        <f>IF(COUNTIF($A$7:$A551, $A551)&gt;1, 0, IF($E551="", "", I551+J551+M551+N551+P551-R551))</f>
        <v>0</v>
      </c>
      <c r="D551" s="110">
        <f>IF(COUNTIF($A$7:$A551, $A551)&gt;1, 0, S551)</f>
        <v>0</v>
      </c>
      <c r="E551" s="111">
        <v>44479</v>
      </c>
      <c r="F551" s="91" t="str">
        <f>IFERROR(VLOOKUP($E551, V医療従事者等!$A:$J, $F$4, FALSE), TEXT(E551, "aaa"))</f>
        <v>日</v>
      </c>
      <c r="G551" s="91">
        <f>IFERROR(VLOOKUP($E551, V医療従事者等!$A:$J, $G$4, FALSE), 0)</f>
        <v>0</v>
      </c>
      <c r="H551" s="91">
        <f>IFERROR(VLOOKUP($E551, V医療従事者等!$A:$J, $H$4, FALSE), 0)</f>
        <v>0</v>
      </c>
      <c r="I551" s="91">
        <f>IFERROR(VLOOKUP($E551, V医療従事者等!$A:$J, $I$4, FALSE), 0)</f>
        <v>0</v>
      </c>
      <c r="J551" s="91">
        <f>IFERROR(VLOOKUP($E551, V医療従事者等!$A:$J, $J$4, FALSE), 0)</f>
        <v>0</v>
      </c>
      <c r="K551" s="92">
        <f>IFERROR(VLOOKUP($E551, V一般接種!$A:$G, K$4, FALSE), 0)</f>
        <v>337383</v>
      </c>
      <c r="L551" s="92">
        <f>IFERROR(VLOOKUP($E551, V一般接種!$A:$G, L$4, FALSE), 0)</f>
        <v>41739</v>
      </c>
      <c r="M551" s="92">
        <f>IFERROR(VLOOKUP($E551, V一般接種!$A:$G, M$4, FALSE), 0)</f>
        <v>55</v>
      </c>
      <c r="N551" s="93">
        <f>IFERROR(VLOOKUP($E551, V一般接種!$A:$G, N$4, FALSE), 0)</f>
        <v>445372</v>
      </c>
      <c r="O551" s="92">
        <f>SUMIF(V職域接種!$C:$C, 'Conv-vaccine'!$E551, V職域接種!F:F)</f>
        <v>9751845</v>
      </c>
      <c r="P551" s="92">
        <f>SUMIF(V職域接種!$C:$C, 'Conv-vaccine'!$E551, V職域接種!G:G)</f>
        <v>8531320</v>
      </c>
      <c r="Q551" s="92">
        <f>_xlfn.MAXIFS(V重複!F:F, V重複!$C:$C, 'Conv-vaccine'!$E551)</f>
        <v>8654686</v>
      </c>
      <c r="R551" s="92">
        <f>_xlfn.MAXIFS(V重複!G:G, V重複!$C:$C, 'Conv-vaccine'!$E551)</f>
        <v>7528466</v>
      </c>
      <c r="S551" s="107">
        <f>SUMIF('V3回目-接種日別'!$A:$A, 'Conv-vaccine'!$E551, 'V3回目-接種日別'!C:C)</f>
        <v>0</v>
      </c>
    </row>
    <row r="552" spans="1:19" ht="17.7">
      <c r="A552" s="49">
        <v>44479</v>
      </c>
      <c r="B552" s="110">
        <f>IF(COUNTIF($A$7:$A552, $A552)&gt;1, 0, IF($E552="","",G552+H552+K552+L552+O552-Q552))</f>
        <v>0</v>
      </c>
      <c r="C552" s="110">
        <f>IF(COUNTIF($A$7:$A552, $A552)&gt;1, 0, IF($E552="", "", I552+J552+M552+N552+P552-R552))</f>
        <v>0</v>
      </c>
      <c r="D552" s="110">
        <f>IF(COUNTIF($A$7:$A552, $A552)&gt;1, 0, S552)</f>
        <v>0</v>
      </c>
      <c r="E552" s="111">
        <v>44479</v>
      </c>
      <c r="F552" s="91" t="str">
        <f>IFERROR(VLOOKUP($E552, V医療従事者等!$A:$J, $F$4, FALSE), TEXT(E552, "aaa"))</f>
        <v>日</v>
      </c>
      <c r="G552" s="91">
        <f>IFERROR(VLOOKUP($E552, V医療従事者等!$A:$J, $G$4, FALSE), 0)</f>
        <v>0</v>
      </c>
      <c r="H552" s="91">
        <f>IFERROR(VLOOKUP($E552, V医療従事者等!$A:$J, $H$4, FALSE), 0)</f>
        <v>0</v>
      </c>
      <c r="I552" s="91">
        <f>IFERROR(VLOOKUP($E552, V医療従事者等!$A:$J, $I$4, FALSE), 0)</f>
        <v>0</v>
      </c>
      <c r="J552" s="91">
        <f>IFERROR(VLOOKUP($E552, V医療従事者等!$A:$J, $J$4, FALSE), 0)</f>
        <v>0</v>
      </c>
      <c r="K552" s="92">
        <f>IFERROR(VLOOKUP($E552, V一般接種!$A:$G, K$4, FALSE), 0)</f>
        <v>337383</v>
      </c>
      <c r="L552" s="92">
        <f>IFERROR(VLOOKUP($E552, V一般接種!$A:$G, L$4, FALSE), 0)</f>
        <v>41739</v>
      </c>
      <c r="M552" s="92">
        <f>IFERROR(VLOOKUP($E552, V一般接種!$A:$G, M$4, FALSE), 0)</f>
        <v>55</v>
      </c>
      <c r="N552" s="93">
        <f>IFERROR(VLOOKUP($E552, V一般接種!$A:$G, N$4, FALSE), 0)</f>
        <v>445372</v>
      </c>
      <c r="O552" s="92">
        <f>SUMIF(V職域接種!$C:$C, 'Conv-vaccine'!$E552, V職域接種!F:F)</f>
        <v>9751845</v>
      </c>
      <c r="P552" s="92">
        <f>SUMIF(V職域接種!$C:$C, 'Conv-vaccine'!$E552, V職域接種!G:G)</f>
        <v>8531320</v>
      </c>
      <c r="Q552" s="92">
        <f>_xlfn.MAXIFS(V重複!F:F, V重複!$C:$C, 'Conv-vaccine'!$E552)</f>
        <v>8654686</v>
      </c>
      <c r="R552" s="92">
        <f>_xlfn.MAXIFS(V重複!G:G, V重複!$C:$C, 'Conv-vaccine'!$E552)</f>
        <v>7528466</v>
      </c>
      <c r="S552" s="107">
        <f>SUMIF('V3回目-接種日別'!$A:$A, 'Conv-vaccine'!$E552, 'V3回目-接種日別'!C:C)</f>
        <v>0</v>
      </c>
    </row>
    <row r="553" spans="1:19" ht="17.7">
      <c r="A553" s="49">
        <v>44480</v>
      </c>
      <c r="B553" s="110">
        <f>IF(COUNTIF($A$7:$A553, $A553)&gt;1, 0, IF($E553="","",G553+H553+K553+L553+O553-Q553))</f>
        <v>284216</v>
      </c>
      <c r="C553" s="110">
        <f>IF(COUNTIF($A$7:$A553, $A553)&gt;1, 0, IF($E553="", "", I553+J553+M553+N553+P553-R553))</f>
        <v>115513</v>
      </c>
      <c r="D553" s="110">
        <f>IF(COUNTIF($A$7:$A553, $A553)&gt;1, 0, S553)</f>
        <v>0</v>
      </c>
      <c r="E553" s="111">
        <v>44480</v>
      </c>
      <c r="F553" s="91" t="str">
        <f>IFERROR(VLOOKUP($E553, V医療従事者等!$A:$J, $F$4, FALSE), TEXT(E553, "aaa"))</f>
        <v>月</v>
      </c>
      <c r="G553" s="91">
        <f>IFERROR(VLOOKUP($E553, V医療従事者等!$A:$J, $G$4, FALSE), 0)</f>
        <v>0</v>
      </c>
      <c r="H553" s="91">
        <f>IFERROR(VLOOKUP($E553, V医療従事者等!$A:$J, $H$4, FALSE), 0)</f>
        <v>0</v>
      </c>
      <c r="I553" s="91">
        <f>IFERROR(VLOOKUP($E553, V医療従事者等!$A:$J, $I$4, FALSE), 0)</f>
        <v>0</v>
      </c>
      <c r="J553" s="91">
        <f>IFERROR(VLOOKUP($E553, V医療従事者等!$A:$J, $J$4, FALSE), 0)</f>
        <v>0</v>
      </c>
      <c r="K553" s="92">
        <f>IFERROR(VLOOKUP($E553, V一般接種!$A:$G, K$4, FALSE), 0)</f>
        <v>268078</v>
      </c>
      <c r="L553" s="92">
        <f>IFERROR(VLOOKUP($E553, V一般接種!$A:$G, L$4, FALSE), 0)</f>
        <v>16138</v>
      </c>
      <c r="M553" s="92">
        <f>IFERROR(VLOOKUP($E553, V一般接種!$A:$G, M$4, FALSE), 0)</f>
        <v>47</v>
      </c>
      <c r="N553" s="93">
        <f>IFERROR(VLOOKUP($E553, V一般接種!$A:$G, N$4, FALSE), 0)</f>
        <v>115466</v>
      </c>
      <c r="O553" s="92">
        <f>SUMIF(V職域接種!$C:$C, 'Conv-vaccine'!$E553, V職域接種!F:F)</f>
        <v>0</v>
      </c>
      <c r="P553" s="92">
        <f>SUMIF(V職域接種!$C:$C, 'Conv-vaccine'!$E553, V職域接種!G:G)</f>
        <v>0</v>
      </c>
      <c r="Q553" s="92">
        <f>_xlfn.MAXIFS(V重複!F:F, V重複!$C:$C, 'Conv-vaccine'!$E553)</f>
        <v>0</v>
      </c>
      <c r="R553" s="92">
        <f>_xlfn.MAXIFS(V重複!G:G, V重複!$C:$C, 'Conv-vaccine'!$E553)</f>
        <v>0</v>
      </c>
      <c r="S553" s="107">
        <f>SUMIF('V3回目-接種日別'!$A:$A, 'Conv-vaccine'!$E553, 'V3回目-接種日別'!C:C)</f>
        <v>0</v>
      </c>
    </row>
    <row r="554" spans="1:19" ht="17.7">
      <c r="A554" s="49">
        <v>44480</v>
      </c>
      <c r="B554" s="110">
        <f>IF(COUNTIF($A$7:$A554, $A554)&gt;1, 0, IF($E554="","",G554+H554+K554+L554+O554-Q554))</f>
        <v>0</v>
      </c>
      <c r="C554" s="110">
        <f>IF(COUNTIF($A$7:$A554, $A554)&gt;1, 0, IF($E554="", "", I554+J554+M554+N554+P554-R554))</f>
        <v>0</v>
      </c>
      <c r="D554" s="110">
        <f>IF(COUNTIF($A$7:$A554, $A554)&gt;1, 0, S554)</f>
        <v>0</v>
      </c>
      <c r="E554" s="111">
        <v>44480</v>
      </c>
      <c r="F554" s="91" t="str">
        <f>IFERROR(VLOOKUP($E554, V医療従事者等!$A:$J, $F$4, FALSE), TEXT(E554, "aaa"))</f>
        <v>月</v>
      </c>
      <c r="G554" s="91">
        <f>IFERROR(VLOOKUP($E554, V医療従事者等!$A:$J, $G$4, FALSE), 0)</f>
        <v>0</v>
      </c>
      <c r="H554" s="91">
        <f>IFERROR(VLOOKUP($E554, V医療従事者等!$A:$J, $H$4, FALSE), 0)</f>
        <v>0</v>
      </c>
      <c r="I554" s="91">
        <f>IFERROR(VLOOKUP($E554, V医療従事者等!$A:$J, $I$4, FALSE), 0)</f>
        <v>0</v>
      </c>
      <c r="J554" s="91">
        <f>IFERROR(VLOOKUP($E554, V医療従事者等!$A:$J, $J$4, FALSE), 0)</f>
        <v>0</v>
      </c>
      <c r="K554" s="92">
        <f>IFERROR(VLOOKUP($E554, V一般接種!$A:$G, K$4, FALSE), 0)</f>
        <v>268078</v>
      </c>
      <c r="L554" s="92">
        <f>IFERROR(VLOOKUP($E554, V一般接種!$A:$G, L$4, FALSE), 0)</f>
        <v>16138</v>
      </c>
      <c r="M554" s="92">
        <f>IFERROR(VLOOKUP($E554, V一般接種!$A:$G, M$4, FALSE), 0)</f>
        <v>47</v>
      </c>
      <c r="N554" s="93">
        <f>IFERROR(VLOOKUP($E554, V一般接種!$A:$G, N$4, FALSE), 0)</f>
        <v>115466</v>
      </c>
      <c r="O554" s="92">
        <f>SUMIF(V職域接種!$C:$C, 'Conv-vaccine'!$E554, V職域接種!F:F)</f>
        <v>0</v>
      </c>
      <c r="P554" s="92">
        <f>SUMIF(V職域接種!$C:$C, 'Conv-vaccine'!$E554, V職域接種!G:G)</f>
        <v>0</v>
      </c>
      <c r="Q554" s="92">
        <f>_xlfn.MAXIFS(V重複!F:F, V重複!$C:$C, 'Conv-vaccine'!$E554)</f>
        <v>0</v>
      </c>
      <c r="R554" s="92">
        <f>_xlfn.MAXIFS(V重複!G:G, V重複!$C:$C, 'Conv-vaccine'!$E554)</f>
        <v>0</v>
      </c>
      <c r="S554" s="107">
        <f>SUMIF('V3回目-接種日別'!$A:$A, 'Conv-vaccine'!$E554, 'V3回目-接種日別'!C:C)</f>
        <v>0</v>
      </c>
    </row>
    <row r="555" spans="1:19" ht="17.7">
      <c r="A555" s="49">
        <v>44480</v>
      </c>
      <c r="B555" s="110">
        <f>IF(COUNTIF($A$7:$A555, $A555)&gt;1, 0, IF($E555="","",G555+H555+K555+L555+O555-Q555))</f>
        <v>0</v>
      </c>
      <c r="C555" s="110">
        <f>IF(COUNTIF($A$7:$A555, $A555)&gt;1, 0, IF($E555="", "", I555+J555+M555+N555+P555-R555))</f>
        <v>0</v>
      </c>
      <c r="D555" s="110">
        <f>IF(COUNTIF($A$7:$A555, $A555)&gt;1, 0, S555)</f>
        <v>0</v>
      </c>
      <c r="E555" s="111">
        <v>44480</v>
      </c>
      <c r="F555" s="91" t="str">
        <f>IFERROR(VLOOKUP($E555, V医療従事者等!$A:$J, $F$4, FALSE), TEXT(E555, "aaa"))</f>
        <v>月</v>
      </c>
      <c r="G555" s="91">
        <f>IFERROR(VLOOKUP($E555, V医療従事者等!$A:$J, $G$4, FALSE), 0)</f>
        <v>0</v>
      </c>
      <c r="H555" s="91">
        <f>IFERROR(VLOOKUP($E555, V医療従事者等!$A:$J, $H$4, FALSE), 0)</f>
        <v>0</v>
      </c>
      <c r="I555" s="91">
        <f>IFERROR(VLOOKUP($E555, V医療従事者等!$A:$J, $I$4, FALSE), 0)</f>
        <v>0</v>
      </c>
      <c r="J555" s="91">
        <f>IFERROR(VLOOKUP($E555, V医療従事者等!$A:$J, $J$4, FALSE), 0)</f>
        <v>0</v>
      </c>
      <c r="K555" s="92">
        <f>IFERROR(VLOOKUP($E555, V一般接種!$A:$G, K$4, FALSE), 0)</f>
        <v>268078</v>
      </c>
      <c r="L555" s="92">
        <f>IFERROR(VLOOKUP($E555, V一般接種!$A:$G, L$4, FALSE), 0)</f>
        <v>16138</v>
      </c>
      <c r="M555" s="92">
        <f>IFERROR(VLOOKUP($E555, V一般接種!$A:$G, M$4, FALSE), 0)</f>
        <v>47</v>
      </c>
      <c r="N555" s="93">
        <f>IFERROR(VLOOKUP($E555, V一般接種!$A:$G, N$4, FALSE), 0)</f>
        <v>115466</v>
      </c>
      <c r="O555" s="92">
        <f>SUMIF(V職域接種!$C:$C, 'Conv-vaccine'!$E555, V職域接種!F:F)</f>
        <v>0</v>
      </c>
      <c r="P555" s="92">
        <f>SUMIF(V職域接種!$C:$C, 'Conv-vaccine'!$E555, V職域接種!G:G)</f>
        <v>0</v>
      </c>
      <c r="Q555" s="92">
        <f>_xlfn.MAXIFS(V重複!F:F, V重複!$C:$C, 'Conv-vaccine'!$E555)</f>
        <v>0</v>
      </c>
      <c r="R555" s="92">
        <f>_xlfn.MAXIFS(V重複!G:G, V重複!$C:$C, 'Conv-vaccine'!$E555)</f>
        <v>0</v>
      </c>
      <c r="S555" s="107">
        <f>SUMIF('V3回目-接種日別'!$A:$A, 'Conv-vaccine'!$E555, 'V3回目-接種日別'!C:C)</f>
        <v>0</v>
      </c>
    </row>
    <row r="556" spans="1:19" ht="17.7">
      <c r="A556" s="49">
        <v>44481</v>
      </c>
      <c r="B556" s="110">
        <f>IF(COUNTIF($A$7:$A556, $A556)&gt;1, 0, IF($E556="","",G556+H556+K556+L556+O556-Q556))</f>
        <v>269869</v>
      </c>
      <c r="C556" s="110">
        <f>IF(COUNTIF($A$7:$A556, $A556)&gt;1, 0, IF($E556="", "", I556+J556+M556+N556+P556-R556))</f>
        <v>340500</v>
      </c>
      <c r="D556" s="110">
        <f>IF(COUNTIF($A$7:$A556, $A556)&gt;1, 0, S556)</f>
        <v>0</v>
      </c>
      <c r="E556" s="111">
        <v>44481</v>
      </c>
      <c r="F556" s="91" t="str">
        <f>IFERROR(VLOOKUP($E556, V医療従事者等!$A:$J, $F$4, FALSE), TEXT(E556, "aaa"))</f>
        <v>火</v>
      </c>
      <c r="G556" s="91">
        <f>IFERROR(VLOOKUP($E556, V医療従事者等!$A:$J, $G$4, FALSE), 0)</f>
        <v>0</v>
      </c>
      <c r="H556" s="91">
        <f>IFERROR(VLOOKUP($E556, V医療従事者等!$A:$J, $H$4, FALSE), 0)</f>
        <v>0</v>
      </c>
      <c r="I556" s="91">
        <f>IFERROR(VLOOKUP($E556, V医療従事者等!$A:$J, $I$4, FALSE), 0)</f>
        <v>0</v>
      </c>
      <c r="J556" s="91">
        <f>IFERROR(VLOOKUP($E556, V医療従事者等!$A:$J, $J$4, FALSE), 0)</f>
        <v>0</v>
      </c>
      <c r="K556" s="92">
        <f>IFERROR(VLOOKUP($E556, V一般接種!$A:$G, K$4, FALSE), 0)</f>
        <v>255077</v>
      </c>
      <c r="L556" s="92">
        <f>IFERROR(VLOOKUP($E556, V一般接種!$A:$G, L$4, FALSE), 0)</f>
        <v>14792</v>
      </c>
      <c r="M556" s="92">
        <f>IFERROR(VLOOKUP($E556, V一般接種!$A:$G, M$4, FALSE), 0)</f>
        <v>62</v>
      </c>
      <c r="N556" s="93">
        <f>IFERROR(VLOOKUP($E556, V一般接種!$A:$G, N$4, FALSE), 0)</f>
        <v>340438</v>
      </c>
      <c r="O556" s="92">
        <f>SUMIF(V職域接種!$C:$C, 'Conv-vaccine'!$E556, V職域接種!F:F)</f>
        <v>0</v>
      </c>
      <c r="P556" s="92">
        <f>SUMIF(V職域接種!$C:$C, 'Conv-vaccine'!$E556, V職域接種!G:G)</f>
        <v>0</v>
      </c>
      <c r="Q556" s="92">
        <f>_xlfn.MAXIFS(V重複!F:F, V重複!$C:$C, 'Conv-vaccine'!$E556)</f>
        <v>0</v>
      </c>
      <c r="R556" s="92">
        <f>_xlfn.MAXIFS(V重複!G:G, V重複!$C:$C, 'Conv-vaccine'!$E556)</f>
        <v>0</v>
      </c>
      <c r="S556" s="107">
        <f>SUMIF('V3回目-接種日別'!$A:$A, 'Conv-vaccine'!$E556, 'V3回目-接種日別'!C:C)</f>
        <v>0</v>
      </c>
    </row>
    <row r="557" spans="1:19" ht="17.7">
      <c r="A557" s="49">
        <v>44481</v>
      </c>
      <c r="B557" s="110">
        <f>IF(COUNTIF($A$7:$A557, $A557)&gt;1, 0, IF($E557="","",G557+H557+K557+L557+O557-Q557))</f>
        <v>0</v>
      </c>
      <c r="C557" s="110">
        <f>IF(COUNTIF($A$7:$A557, $A557)&gt;1, 0, IF($E557="", "", I557+J557+M557+N557+P557-R557))</f>
        <v>0</v>
      </c>
      <c r="D557" s="110">
        <f>IF(COUNTIF($A$7:$A557, $A557)&gt;1, 0, S557)</f>
        <v>0</v>
      </c>
      <c r="E557" s="111">
        <v>44481</v>
      </c>
      <c r="F557" s="91" t="str">
        <f>IFERROR(VLOOKUP($E557, V医療従事者等!$A:$J, $F$4, FALSE), TEXT(E557, "aaa"))</f>
        <v>火</v>
      </c>
      <c r="G557" s="91">
        <f>IFERROR(VLOOKUP($E557, V医療従事者等!$A:$J, $G$4, FALSE), 0)</f>
        <v>0</v>
      </c>
      <c r="H557" s="91">
        <f>IFERROR(VLOOKUP($E557, V医療従事者等!$A:$J, $H$4, FALSE), 0)</f>
        <v>0</v>
      </c>
      <c r="I557" s="91">
        <f>IFERROR(VLOOKUP($E557, V医療従事者等!$A:$J, $I$4, FALSE), 0)</f>
        <v>0</v>
      </c>
      <c r="J557" s="91">
        <f>IFERROR(VLOOKUP($E557, V医療従事者等!$A:$J, $J$4, FALSE), 0)</f>
        <v>0</v>
      </c>
      <c r="K557" s="92">
        <f>IFERROR(VLOOKUP($E557, V一般接種!$A:$G, K$4, FALSE), 0)</f>
        <v>255077</v>
      </c>
      <c r="L557" s="92">
        <f>IFERROR(VLOOKUP($E557, V一般接種!$A:$G, L$4, FALSE), 0)</f>
        <v>14792</v>
      </c>
      <c r="M557" s="92">
        <f>IFERROR(VLOOKUP($E557, V一般接種!$A:$G, M$4, FALSE), 0)</f>
        <v>62</v>
      </c>
      <c r="N557" s="93">
        <f>IFERROR(VLOOKUP($E557, V一般接種!$A:$G, N$4, FALSE), 0)</f>
        <v>340438</v>
      </c>
      <c r="O557" s="92">
        <f>SUMIF(V職域接種!$C:$C, 'Conv-vaccine'!$E557, V職域接種!F:F)</f>
        <v>0</v>
      </c>
      <c r="P557" s="92">
        <f>SUMIF(V職域接種!$C:$C, 'Conv-vaccine'!$E557, V職域接種!G:G)</f>
        <v>0</v>
      </c>
      <c r="Q557" s="92">
        <f>_xlfn.MAXIFS(V重複!F:F, V重複!$C:$C, 'Conv-vaccine'!$E557)</f>
        <v>0</v>
      </c>
      <c r="R557" s="92">
        <f>_xlfn.MAXIFS(V重複!G:G, V重複!$C:$C, 'Conv-vaccine'!$E557)</f>
        <v>0</v>
      </c>
      <c r="S557" s="107">
        <f>SUMIF('V3回目-接種日別'!$A:$A, 'Conv-vaccine'!$E557, 'V3回目-接種日別'!C:C)</f>
        <v>0</v>
      </c>
    </row>
    <row r="558" spans="1:19" ht="17.7">
      <c r="A558" s="49">
        <v>44481</v>
      </c>
      <c r="B558" s="110">
        <f>IF(COUNTIF($A$7:$A558, $A558)&gt;1, 0, IF($E558="","",G558+H558+K558+L558+O558-Q558))</f>
        <v>0</v>
      </c>
      <c r="C558" s="110">
        <f>IF(COUNTIF($A$7:$A558, $A558)&gt;1, 0, IF($E558="", "", I558+J558+M558+N558+P558-R558))</f>
        <v>0</v>
      </c>
      <c r="D558" s="110">
        <f>IF(COUNTIF($A$7:$A558, $A558)&gt;1, 0, S558)</f>
        <v>0</v>
      </c>
      <c r="E558" s="111">
        <v>44481</v>
      </c>
      <c r="F558" s="91" t="str">
        <f>IFERROR(VLOOKUP($E558, V医療従事者等!$A:$J, $F$4, FALSE), TEXT(E558, "aaa"))</f>
        <v>火</v>
      </c>
      <c r="G558" s="91">
        <f>IFERROR(VLOOKUP($E558, V医療従事者等!$A:$J, $G$4, FALSE), 0)</f>
        <v>0</v>
      </c>
      <c r="H558" s="91">
        <f>IFERROR(VLOOKUP($E558, V医療従事者等!$A:$J, $H$4, FALSE), 0)</f>
        <v>0</v>
      </c>
      <c r="I558" s="91">
        <f>IFERROR(VLOOKUP($E558, V医療従事者等!$A:$J, $I$4, FALSE), 0)</f>
        <v>0</v>
      </c>
      <c r="J558" s="91">
        <f>IFERROR(VLOOKUP($E558, V医療従事者等!$A:$J, $J$4, FALSE), 0)</f>
        <v>0</v>
      </c>
      <c r="K558" s="92">
        <f>IFERROR(VLOOKUP($E558, V一般接種!$A:$G, K$4, FALSE), 0)</f>
        <v>255077</v>
      </c>
      <c r="L558" s="92">
        <f>IFERROR(VLOOKUP($E558, V一般接種!$A:$G, L$4, FALSE), 0)</f>
        <v>14792</v>
      </c>
      <c r="M558" s="92">
        <f>IFERROR(VLOOKUP($E558, V一般接種!$A:$G, M$4, FALSE), 0)</f>
        <v>62</v>
      </c>
      <c r="N558" s="93">
        <f>IFERROR(VLOOKUP($E558, V一般接種!$A:$G, N$4, FALSE), 0)</f>
        <v>340438</v>
      </c>
      <c r="O558" s="92">
        <f>SUMIF(V職域接種!$C:$C, 'Conv-vaccine'!$E558, V職域接種!F:F)</f>
        <v>0</v>
      </c>
      <c r="P558" s="92">
        <f>SUMIF(V職域接種!$C:$C, 'Conv-vaccine'!$E558, V職域接種!G:G)</f>
        <v>0</v>
      </c>
      <c r="Q558" s="92">
        <f>_xlfn.MAXIFS(V重複!F:F, V重複!$C:$C, 'Conv-vaccine'!$E558)</f>
        <v>0</v>
      </c>
      <c r="R558" s="92">
        <f>_xlfn.MAXIFS(V重複!G:G, V重複!$C:$C, 'Conv-vaccine'!$E558)</f>
        <v>0</v>
      </c>
      <c r="S558" s="107">
        <f>SUMIF('V3回目-接種日別'!$A:$A, 'Conv-vaccine'!$E558, 'V3回目-接種日別'!C:C)</f>
        <v>0</v>
      </c>
    </row>
    <row r="559" spans="1:19" ht="17.7">
      <c r="A559" s="49">
        <v>44482</v>
      </c>
      <c r="B559" s="110">
        <f>IF(COUNTIF($A$7:$A559, $A559)&gt;1, 0, IF($E559="","",G559+H559+K559+L559+O559-Q559))</f>
        <v>141670</v>
      </c>
      <c r="C559" s="110">
        <f>IF(COUNTIF($A$7:$A559, $A559)&gt;1, 0, IF($E559="", "", I559+J559+M559+N559+P559-R559))</f>
        <v>341803</v>
      </c>
      <c r="D559" s="110">
        <f>IF(COUNTIF($A$7:$A559, $A559)&gt;1, 0, S559)</f>
        <v>0</v>
      </c>
      <c r="E559" s="111">
        <v>44482</v>
      </c>
      <c r="F559" s="91" t="str">
        <f>IFERROR(VLOOKUP($E559, V医療従事者等!$A:$J, $F$4, FALSE), TEXT(E559, "aaa"))</f>
        <v>水</v>
      </c>
      <c r="G559" s="91">
        <f>IFERROR(VLOOKUP($E559, V医療従事者等!$A:$J, $G$4, FALSE), 0)</f>
        <v>0</v>
      </c>
      <c r="H559" s="91">
        <f>IFERROR(VLOOKUP($E559, V医療従事者等!$A:$J, $H$4, FALSE), 0)</f>
        <v>0</v>
      </c>
      <c r="I559" s="91">
        <f>IFERROR(VLOOKUP($E559, V医療従事者等!$A:$J, $I$4, FALSE), 0)</f>
        <v>0</v>
      </c>
      <c r="J559" s="91">
        <f>IFERROR(VLOOKUP($E559, V医療従事者等!$A:$J, $J$4, FALSE), 0)</f>
        <v>0</v>
      </c>
      <c r="K559" s="92">
        <f>IFERROR(VLOOKUP($E559, V一般接種!$A:$G, K$4, FALSE), 0)</f>
        <v>124274</v>
      </c>
      <c r="L559" s="92">
        <f>IFERROR(VLOOKUP($E559, V一般接種!$A:$G, L$4, FALSE), 0)</f>
        <v>17396</v>
      </c>
      <c r="M559" s="92">
        <f>IFERROR(VLOOKUP($E559, V一般接種!$A:$G, M$4, FALSE), 0)</f>
        <v>33</v>
      </c>
      <c r="N559" s="93">
        <f>IFERROR(VLOOKUP($E559, V一般接種!$A:$G, N$4, FALSE), 0)</f>
        <v>341770</v>
      </c>
      <c r="O559" s="92">
        <f>SUMIF(V職域接種!$C:$C, 'Conv-vaccine'!$E559, V職域接種!F:F)</f>
        <v>0</v>
      </c>
      <c r="P559" s="92">
        <f>SUMIF(V職域接種!$C:$C, 'Conv-vaccine'!$E559, V職域接種!G:G)</f>
        <v>0</v>
      </c>
      <c r="Q559" s="92">
        <f>_xlfn.MAXIFS(V重複!F:F, V重複!$C:$C, 'Conv-vaccine'!$E559)</f>
        <v>0</v>
      </c>
      <c r="R559" s="92">
        <f>_xlfn.MAXIFS(V重複!G:G, V重複!$C:$C, 'Conv-vaccine'!$E559)</f>
        <v>0</v>
      </c>
      <c r="S559" s="107">
        <f>SUMIF('V3回目-接種日別'!$A:$A, 'Conv-vaccine'!$E559, 'V3回目-接種日別'!C:C)</f>
        <v>0</v>
      </c>
    </row>
    <row r="560" spans="1:19" ht="17.7">
      <c r="A560" s="49">
        <v>44482</v>
      </c>
      <c r="B560" s="110">
        <f>IF(COUNTIF($A$7:$A560, $A560)&gt;1, 0, IF($E560="","",G560+H560+K560+L560+O560-Q560))</f>
        <v>0</v>
      </c>
      <c r="C560" s="110">
        <f>IF(COUNTIF($A$7:$A560, $A560)&gt;1, 0, IF($E560="", "", I560+J560+M560+N560+P560-R560))</f>
        <v>0</v>
      </c>
      <c r="D560" s="110">
        <f>IF(COUNTIF($A$7:$A560, $A560)&gt;1, 0, S560)</f>
        <v>0</v>
      </c>
      <c r="E560" s="111">
        <v>44482</v>
      </c>
      <c r="F560" s="91" t="str">
        <f>IFERROR(VLOOKUP($E560, V医療従事者等!$A:$J, $F$4, FALSE), TEXT(E560, "aaa"))</f>
        <v>水</v>
      </c>
      <c r="G560" s="91">
        <f>IFERROR(VLOOKUP($E560, V医療従事者等!$A:$J, $G$4, FALSE), 0)</f>
        <v>0</v>
      </c>
      <c r="H560" s="91">
        <f>IFERROR(VLOOKUP($E560, V医療従事者等!$A:$J, $H$4, FALSE), 0)</f>
        <v>0</v>
      </c>
      <c r="I560" s="91">
        <f>IFERROR(VLOOKUP($E560, V医療従事者等!$A:$J, $I$4, FALSE), 0)</f>
        <v>0</v>
      </c>
      <c r="J560" s="91">
        <f>IFERROR(VLOOKUP($E560, V医療従事者等!$A:$J, $J$4, FALSE), 0)</f>
        <v>0</v>
      </c>
      <c r="K560" s="92">
        <f>IFERROR(VLOOKUP($E560, V一般接種!$A:$G, K$4, FALSE), 0)</f>
        <v>124274</v>
      </c>
      <c r="L560" s="92">
        <f>IFERROR(VLOOKUP($E560, V一般接種!$A:$G, L$4, FALSE), 0)</f>
        <v>17396</v>
      </c>
      <c r="M560" s="92">
        <f>IFERROR(VLOOKUP($E560, V一般接種!$A:$G, M$4, FALSE), 0)</f>
        <v>33</v>
      </c>
      <c r="N560" s="93">
        <f>IFERROR(VLOOKUP($E560, V一般接種!$A:$G, N$4, FALSE), 0)</f>
        <v>341770</v>
      </c>
      <c r="O560" s="92">
        <f>SUMIF(V職域接種!$C:$C, 'Conv-vaccine'!$E560, V職域接種!F:F)</f>
        <v>0</v>
      </c>
      <c r="P560" s="92">
        <f>SUMIF(V職域接種!$C:$C, 'Conv-vaccine'!$E560, V職域接種!G:G)</f>
        <v>0</v>
      </c>
      <c r="Q560" s="92">
        <f>_xlfn.MAXIFS(V重複!F:F, V重複!$C:$C, 'Conv-vaccine'!$E560)</f>
        <v>0</v>
      </c>
      <c r="R560" s="92">
        <f>_xlfn.MAXIFS(V重複!G:G, V重複!$C:$C, 'Conv-vaccine'!$E560)</f>
        <v>0</v>
      </c>
      <c r="S560" s="107">
        <f>SUMIF('V3回目-接種日別'!$A:$A, 'Conv-vaccine'!$E560, 'V3回目-接種日別'!C:C)</f>
        <v>0</v>
      </c>
    </row>
    <row r="561" spans="1:19" ht="17.7">
      <c r="A561" s="49">
        <v>44482</v>
      </c>
      <c r="B561" s="110">
        <f>IF(COUNTIF($A$7:$A561, $A561)&gt;1, 0, IF($E561="","",G561+H561+K561+L561+O561-Q561))</f>
        <v>0</v>
      </c>
      <c r="C561" s="110">
        <f>IF(COUNTIF($A$7:$A561, $A561)&gt;1, 0, IF($E561="", "", I561+J561+M561+N561+P561-R561))</f>
        <v>0</v>
      </c>
      <c r="D561" s="110">
        <f>IF(COUNTIF($A$7:$A561, $A561)&gt;1, 0, S561)</f>
        <v>0</v>
      </c>
      <c r="E561" s="111">
        <v>44482</v>
      </c>
      <c r="F561" s="91" t="str">
        <f>IFERROR(VLOOKUP($E561, V医療従事者等!$A:$J, $F$4, FALSE), TEXT(E561, "aaa"))</f>
        <v>水</v>
      </c>
      <c r="G561" s="91">
        <f>IFERROR(VLOOKUP($E561, V医療従事者等!$A:$J, $G$4, FALSE), 0)</f>
        <v>0</v>
      </c>
      <c r="H561" s="91">
        <f>IFERROR(VLOOKUP($E561, V医療従事者等!$A:$J, $H$4, FALSE), 0)</f>
        <v>0</v>
      </c>
      <c r="I561" s="91">
        <f>IFERROR(VLOOKUP($E561, V医療従事者等!$A:$J, $I$4, FALSE), 0)</f>
        <v>0</v>
      </c>
      <c r="J561" s="91">
        <f>IFERROR(VLOOKUP($E561, V医療従事者等!$A:$J, $J$4, FALSE), 0)</f>
        <v>0</v>
      </c>
      <c r="K561" s="92">
        <f>IFERROR(VLOOKUP($E561, V一般接種!$A:$G, K$4, FALSE), 0)</f>
        <v>124274</v>
      </c>
      <c r="L561" s="92">
        <f>IFERROR(VLOOKUP($E561, V一般接種!$A:$G, L$4, FALSE), 0)</f>
        <v>17396</v>
      </c>
      <c r="M561" s="92">
        <f>IFERROR(VLOOKUP($E561, V一般接種!$A:$G, M$4, FALSE), 0)</f>
        <v>33</v>
      </c>
      <c r="N561" s="93">
        <f>IFERROR(VLOOKUP($E561, V一般接種!$A:$G, N$4, FALSE), 0)</f>
        <v>341770</v>
      </c>
      <c r="O561" s="92">
        <f>SUMIF(V職域接種!$C:$C, 'Conv-vaccine'!$E561, V職域接種!F:F)</f>
        <v>0</v>
      </c>
      <c r="P561" s="92">
        <f>SUMIF(V職域接種!$C:$C, 'Conv-vaccine'!$E561, V職域接種!G:G)</f>
        <v>0</v>
      </c>
      <c r="Q561" s="92">
        <f>_xlfn.MAXIFS(V重複!F:F, V重複!$C:$C, 'Conv-vaccine'!$E561)</f>
        <v>0</v>
      </c>
      <c r="R561" s="92">
        <f>_xlfn.MAXIFS(V重複!G:G, V重複!$C:$C, 'Conv-vaccine'!$E561)</f>
        <v>0</v>
      </c>
      <c r="S561" s="107">
        <f>SUMIF('V3回目-接種日別'!$A:$A, 'Conv-vaccine'!$E561, 'V3回目-接種日別'!C:C)</f>
        <v>0</v>
      </c>
    </row>
    <row r="562" spans="1:19" ht="17.7">
      <c r="A562" s="49">
        <v>44483</v>
      </c>
      <c r="B562" s="110">
        <f>IF(COUNTIF($A$7:$A562, $A562)&gt;1, 0, IF($E562="","",G562+H562+K562+L562+O562-Q562))</f>
        <v>262722</v>
      </c>
      <c r="C562" s="110">
        <f>IF(COUNTIF($A$7:$A562, $A562)&gt;1, 0, IF($E562="", "", I562+J562+M562+N562+P562-R562))</f>
        <v>149566</v>
      </c>
      <c r="D562" s="110">
        <f>IF(COUNTIF($A$7:$A562, $A562)&gt;1, 0, S562)</f>
        <v>0</v>
      </c>
      <c r="E562" s="111">
        <v>44483</v>
      </c>
      <c r="F562" s="91" t="str">
        <f>IFERROR(VLOOKUP($E562, V医療従事者等!$A:$J, $F$4, FALSE), TEXT(E562, "aaa"))</f>
        <v>木</v>
      </c>
      <c r="G562" s="91">
        <f>IFERROR(VLOOKUP($E562, V医療従事者等!$A:$J, $G$4, FALSE), 0)</f>
        <v>0</v>
      </c>
      <c r="H562" s="91">
        <f>IFERROR(VLOOKUP($E562, V医療従事者等!$A:$J, $H$4, FALSE), 0)</f>
        <v>0</v>
      </c>
      <c r="I562" s="91">
        <f>IFERROR(VLOOKUP($E562, V医療従事者等!$A:$J, $I$4, FALSE), 0)</f>
        <v>0</v>
      </c>
      <c r="J562" s="91">
        <f>IFERROR(VLOOKUP($E562, V医療従事者等!$A:$J, $J$4, FALSE), 0)</f>
        <v>0</v>
      </c>
      <c r="K562" s="92">
        <f>IFERROR(VLOOKUP($E562, V一般接種!$A:$G, K$4, FALSE), 0)</f>
        <v>246512</v>
      </c>
      <c r="L562" s="92">
        <f>IFERROR(VLOOKUP($E562, V一般接種!$A:$G, L$4, FALSE), 0)</f>
        <v>16210</v>
      </c>
      <c r="M562" s="92">
        <f>IFERROR(VLOOKUP($E562, V一般接種!$A:$G, M$4, FALSE), 0)</f>
        <v>73</v>
      </c>
      <c r="N562" s="93">
        <f>IFERROR(VLOOKUP($E562, V一般接種!$A:$G, N$4, FALSE), 0)</f>
        <v>149493</v>
      </c>
      <c r="O562" s="92">
        <f>SUMIF(V職域接種!$C:$C, 'Conv-vaccine'!$E562, V職域接種!F:F)</f>
        <v>0</v>
      </c>
      <c r="P562" s="92">
        <f>SUMIF(V職域接種!$C:$C, 'Conv-vaccine'!$E562, V職域接種!G:G)</f>
        <v>0</v>
      </c>
      <c r="Q562" s="92">
        <f>_xlfn.MAXIFS(V重複!F:F, V重複!$C:$C, 'Conv-vaccine'!$E562)</f>
        <v>0</v>
      </c>
      <c r="R562" s="92">
        <f>_xlfn.MAXIFS(V重複!G:G, V重複!$C:$C, 'Conv-vaccine'!$E562)</f>
        <v>0</v>
      </c>
      <c r="S562" s="107">
        <f>SUMIF('V3回目-接種日別'!$A:$A, 'Conv-vaccine'!$E562, 'V3回目-接種日別'!C:C)</f>
        <v>0</v>
      </c>
    </row>
    <row r="563" spans="1:19" ht="17.7">
      <c r="A563" s="49">
        <v>44483</v>
      </c>
      <c r="B563" s="110">
        <f>IF(COUNTIF($A$7:$A563, $A563)&gt;1, 0, IF($E563="","",G563+H563+K563+L563+O563-Q563))</f>
        <v>0</v>
      </c>
      <c r="C563" s="110">
        <f>IF(COUNTIF($A$7:$A563, $A563)&gt;1, 0, IF($E563="", "", I563+J563+M563+N563+P563-R563))</f>
        <v>0</v>
      </c>
      <c r="D563" s="110">
        <f>IF(COUNTIF($A$7:$A563, $A563)&gt;1, 0, S563)</f>
        <v>0</v>
      </c>
      <c r="E563" s="111">
        <v>44483</v>
      </c>
      <c r="F563" s="91" t="str">
        <f>IFERROR(VLOOKUP($E563, V医療従事者等!$A:$J, $F$4, FALSE), TEXT(E563, "aaa"))</f>
        <v>木</v>
      </c>
      <c r="G563" s="91">
        <f>IFERROR(VLOOKUP($E563, V医療従事者等!$A:$J, $G$4, FALSE), 0)</f>
        <v>0</v>
      </c>
      <c r="H563" s="91">
        <f>IFERROR(VLOOKUP($E563, V医療従事者等!$A:$J, $H$4, FALSE), 0)</f>
        <v>0</v>
      </c>
      <c r="I563" s="91">
        <f>IFERROR(VLOOKUP($E563, V医療従事者等!$A:$J, $I$4, FALSE), 0)</f>
        <v>0</v>
      </c>
      <c r="J563" s="91">
        <f>IFERROR(VLOOKUP($E563, V医療従事者等!$A:$J, $J$4, FALSE), 0)</f>
        <v>0</v>
      </c>
      <c r="K563" s="92">
        <f>IFERROR(VLOOKUP($E563, V一般接種!$A:$G, K$4, FALSE), 0)</f>
        <v>246512</v>
      </c>
      <c r="L563" s="92">
        <f>IFERROR(VLOOKUP($E563, V一般接種!$A:$G, L$4, FALSE), 0)</f>
        <v>16210</v>
      </c>
      <c r="M563" s="92">
        <f>IFERROR(VLOOKUP($E563, V一般接種!$A:$G, M$4, FALSE), 0)</f>
        <v>73</v>
      </c>
      <c r="N563" s="93">
        <f>IFERROR(VLOOKUP($E563, V一般接種!$A:$G, N$4, FALSE), 0)</f>
        <v>149493</v>
      </c>
      <c r="O563" s="92">
        <f>SUMIF(V職域接種!$C:$C, 'Conv-vaccine'!$E563, V職域接種!F:F)</f>
        <v>0</v>
      </c>
      <c r="P563" s="92">
        <f>SUMIF(V職域接種!$C:$C, 'Conv-vaccine'!$E563, V職域接種!G:G)</f>
        <v>0</v>
      </c>
      <c r="Q563" s="92">
        <f>_xlfn.MAXIFS(V重複!F:F, V重複!$C:$C, 'Conv-vaccine'!$E563)</f>
        <v>0</v>
      </c>
      <c r="R563" s="92">
        <f>_xlfn.MAXIFS(V重複!G:G, V重複!$C:$C, 'Conv-vaccine'!$E563)</f>
        <v>0</v>
      </c>
      <c r="S563" s="107">
        <f>SUMIF('V3回目-接種日別'!$A:$A, 'Conv-vaccine'!$E563, 'V3回目-接種日別'!C:C)</f>
        <v>0</v>
      </c>
    </row>
    <row r="564" spans="1:19" ht="17.7">
      <c r="A564" s="49">
        <v>44483</v>
      </c>
      <c r="B564" s="110">
        <f>IF(COUNTIF($A$7:$A564, $A564)&gt;1, 0, IF($E564="","",G564+H564+K564+L564+O564-Q564))</f>
        <v>0</v>
      </c>
      <c r="C564" s="110">
        <f>IF(COUNTIF($A$7:$A564, $A564)&gt;1, 0, IF($E564="", "", I564+J564+M564+N564+P564-R564))</f>
        <v>0</v>
      </c>
      <c r="D564" s="110">
        <f>IF(COUNTIF($A$7:$A564, $A564)&gt;1, 0, S564)</f>
        <v>0</v>
      </c>
      <c r="E564" s="111">
        <v>44483</v>
      </c>
      <c r="F564" s="91" t="str">
        <f>IFERROR(VLOOKUP($E564, V医療従事者等!$A:$J, $F$4, FALSE), TEXT(E564, "aaa"))</f>
        <v>木</v>
      </c>
      <c r="G564" s="91">
        <f>IFERROR(VLOOKUP($E564, V医療従事者等!$A:$J, $G$4, FALSE), 0)</f>
        <v>0</v>
      </c>
      <c r="H564" s="91">
        <f>IFERROR(VLOOKUP($E564, V医療従事者等!$A:$J, $H$4, FALSE), 0)</f>
        <v>0</v>
      </c>
      <c r="I564" s="91">
        <f>IFERROR(VLOOKUP($E564, V医療従事者等!$A:$J, $I$4, FALSE), 0)</f>
        <v>0</v>
      </c>
      <c r="J564" s="91">
        <f>IFERROR(VLOOKUP($E564, V医療従事者等!$A:$J, $J$4, FALSE), 0)</f>
        <v>0</v>
      </c>
      <c r="K564" s="92">
        <f>IFERROR(VLOOKUP($E564, V一般接種!$A:$G, K$4, FALSE), 0)</f>
        <v>246512</v>
      </c>
      <c r="L564" s="92">
        <f>IFERROR(VLOOKUP($E564, V一般接種!$A:$G, L$4, FALSE), 0)</f>
        <v>16210</v>
      </c>
      <c r="M564" s="92">
        <f>IFERROR(VLOOKUP($E564, V一般接種!$A:$G, M$4, FALSE), 0)</f>
        <v>73</v>
      </c>
      <c r="N564" s="93">
        <f>IFERROR(VLOOKUP($E564, V一般接種!$A:$G, N$4, FALSE), 0)</f>
        <v>149493</v>
      </c>
      <c r="O564" s="92">
        <f>SUMIF(V職域接種!$C:$C, 'Conv-vaccine'!$E564, V職域接種!F:F)</f>
        <v>0</v>
      </c>
      <c r="P564" s="92">
        <f>SUMIF(V職域接種!$C:$C, 'Conv-vaccine'!$E564, V職域接種!G:G)</f>
        <v>0</v>
      </c>
      <c r="Q564" s="92">
        <f>_xlfn.MAXIFS(V重複!F:F, V重複!$C:$C, 'Conv-vaccine'!$E564)</f>
        <v>0</v>
      </c>
      <c r="R564" s="92">
        <f>_xlfn.MAXIFS(V重複!G:G, V重複!$C:$C, 'Conv-vaccine'!$E564)</f>
        <v>0</v>
      </c>
      <c r="S564" s="107">
        <f>SUMIF('V3回目-接種日別'!$A:$A, 'Conv-vaccine'!$E564, 'V3回目-接種日別'!C:C)</f>
        <v>0</v>
      </c>
    </row>
    <row r="565" spans="1:19" ht="17.7">
      <c r="A565" s="49">
        <v>44484</v>
      </c>
      <c r="B565" s="110">
        <f>IF(COUNTIF($A$7:$A565, $A565)&gt;1, 0, IF($E565="","",G565+H565+K565+L565+O565-Q565))</f>
        <v>303150</v>
      </c>
      <c r="C565" s="110">
        <f>IF(COUNTIF($A$7:$A565, $A565)&gt;1, 0, IF($E565="", "", I565+J565+M565+N565+P565-R565))</f>
        <v>384754</v>
      </c>
      <c r="D565" s="110">
        <f>IF(COUNTIF($A$7:$A565, $A565)&gt;1, 0, S565)</f>
        <v>0</v>
      </c>
      <c r="E565" s="111">
        <v>44484</v>
      </c>
      <c r="F565" s="91" t="str">
        <f>IFERROR(VLOOKUP($E565, V医療従事者等!$A:$J, $F$4, FALSE), TEXT(E565, "aaa"))</f>
        <v>金</v>
      </c>
      <c r="G565" s="91">
        <f>IFERROR(VLOOKUP($E565, V医療従事者等!$A:$J, $G$4, FALSE), 0)</f>
        <v>0</v>
      </c>
      <c r="H565" s="91">
        <f>IFERROR(VLOOKUP($E565, V医療従事者等!$A:$J, $H$4, FALSE), 0)</f>
        <v>0</v>
      </c>
      <c r="I565" s="91">
        <f>IFERROR(VLOOKUP($E565, V医療従事者等!$A:$J, $I$4, FALSE), 0)</f>
        <v>0</v>
      </c>
      <c r="J565" s="91">
        <f>IFERROR(VLOOKUP($E565, V医療従事者等!$A:$J, $J$4, FALSE), 0)</f>
        <v>0</v>
      </c>
      <c r="K565" s="92">
        <f>IFERROR(VLOOKUP($E565, V一般接種!$A:$G, K$4, FALSE), 0)</f>
        <v>282492</v>
      </c>
      <c r="L565" s="92">
        <f>IFERROR(VLOOKUP($E565, V一般接種!$A:$G, L$4, FALSE), 0)</f>
        <v>20658</v>
      </c>
      <c r="M565" s="92">
        <f>IFERROR(VLOOKUP($E565, V一般接種!$A:$G, M$4, FALSE), 0)</f>
        <v>234</v>
      </c>
      <c r="N565" s="93">
        <f>IFERROR(VLOOKUP($E565, V一般接種!$A:$G, N$4, FALSE), 0)</f>
        <v>384520</v>
      </c>
      <c r="O565" s="92">
        <f>SUMIF(V職域接種!$C:$C, 'Conv-vaccine'!$E565, V職域接種!F:F)</f>
        <v>0</v>
      </c>
      <c r="P565" s="92">
        <f>SUMIF(V職域接種!$C:$C, 'Conv-vaccine'!$E565, V職域接種!G:G)</f>
        <v>0</v>
      </c>
      <c r="Q565" s="92">
        <f>_xlfn.MAXIFS(V重複!F:F, V重複!$C:$C, 'Conv-vaccine'!$E565)</f>
        <v>0</v>
      </c>
      <c r="R565" s="92">
        <f>_xlfn.MAXIFS(V重複!G:G, V重複!$C:$C, 'Conv-vaccine'!$E565)</f>
        <v>0</v>
      </c>
      <c r="S565" s="107">
        <f>SUMIF('V3回目-接種日別'!$A:$A, 'Conv-vaccine'!$E565, 'V3回目-接種日別'!C:C)</f>
        <v>0</v>
      </c>
    </row>
    <row r="566" spans="1:19" ht="17.7">
      <c r="A566" s="49">
        <v>44484</v>
      </c>
      <c r="B566" s="110">
        <f>IF(COUNTIF($A$7:$A566, $A566)&gt;1, 0, IF($E566="","",G566+H566+K566+L566+O566-Q566))</f>
        <v>0</v>
      </c>
      <c r="C566" s="110">
        <f>IF(COUNTIF($A$7:$A566, $A566)&gt;1, 0, IF($E566="", "", I566+J566+M566+N566+P566-R566))</f>
        <v>0</v>
      </c>
      <c r="D566" s="110">
        <f>IF(COUNTIF($A$7:$A566, $A566)&gt;1, 0, S566)</f>
        <v>0</v>
      </c>
      <c r="E566" s="111">
        <v>44484</v>
      </c>
      <c r="F566" s="91" t="str">
        <f>IFERROR(VLOOKUP($E566, V医療従事者等!$A:$J, $F$4, FALSE), TEXT(E566, "aaa"))</f>
        <v>金</v>
      </c>
      <c r="G566" s="91">
        <f>IFERROR(VLOOKUP($E566, V医療従事者等!$A:$J, $G$4, FALSE), 0)</f>
        <v>0</v>
      </c>
      <c r="H566" s="91">
        <f>IFERROR(VLOOKUP($E566, V医療従事者等!$A:$J, $H$4, FALSE), 0)</f>
        <v>0</v>
      </c>
      <c r="I566" s="91">
        <f>IFERROR(VLOOKUP($E566, V医療従事者等!$A:$J, $I$4, FALSE), 0)</f>
        <v>0</v>
      </c>
      <c r="J566" s="91">
        <f>IFERROR(VLOOKUP($E566, V医療従事者等!$A:$J, $J$4, FALSE), 0)</f>
        <v>0</v>
      </c>
      <c r="K566" s="92">
        <f>IFERROR(VLOOKUP($E566, V一般接種!$A:$G, K$4, FALSE), 0)</f>
        <v>282492</v>
      </c>
      <c r="L566" s="92">
        <f>IFERROR(VLOOKUP($E566, V一般接種!$A:$G, L$4, FALSE), 0)</f>
        <v>20658</v>
      </c>
      <c r="M566" s="92">
        <f>IFERROR(VLOOKUP($E566, V一般接種!$A:$G, M$4, FALSE), 0)</f>
        <v>234</v>
      </c>
      <c r="N566" s="93">
        <f>IFERROR(VLOOKUP($E566, V一般接種!$A:$G, N$4, FALSE), 0)</f>
        <v>384520</v>
      </c>
      <c r="O566" s="92">
        <f>SUMIF(V職域接種!$C:$C, 'Conv-vaccine'!$E566, V職域接種!F:F)</f>
        <v>0</v>
      </c>
      <c r="P566" s="92">
        <f>SUMIF(V職域接種!$C:$C, 'Conv-vaccine'!$E566, V職域接種!G:G)</f>
        <v>0</v>
      </c>
      <c r="Q566" s="92">
        <f>_xlfn.MAXIFS(V重複!F:F, V重複!$C:$C, 'Conv-vaccine'!$E566)</f>
        <v>0</v>
      </c>
      <c r="R566" s="92">
        <f>_xlfn.MAXIFS(V重複!G:G, V重複!$C:$C, 'Conv-vaccine'!$E566)</f>
        <v>0</v>
      </c>
      <c r="S566" s="107">
        <f>SUMIF('V3回目-接種日別'!$A:$A, 'Conv-vaccine'!$E566, 'V3回目-接種日別'!C:C)</f>
        <v>0</v>
      </c>
    </row>
    <row r="567" spans="1:19" ht="17.7">
      <c r="A567" s="49">
        <v>44484</v>
      </c>
      <c r="B567" s="110">
        <f>IF(COUNTIF($A$7:$A567, $A567)&gt;1, 0, IF($E567="","",G567+H567+K567+L567+O567-Q567))</f>
        <v>0</v>
      </c>
      <c r="C567" s="110">
        <f>IF(COUNTIF($A$7:$A567, $A567)&gt;1, 0, IF($E567="", "", I567+J567+M567+N567+P567-R567))</f>
        <v>0</v>
      </c>
      <c r="D567" s="110">
        <f>IF(COUNTIF($A$7:$A567, $A567)&gt;1, 0, S567)</f>
        <v>0</v>
      </c>
      <c r="E567" s="111">
        <v>44484</v>
      </c>
      <c r="F567" s="91" t="str">
        <f>IFERROR(VLOOKUP($E567, V医療従事者等!$A:$J, $F$4, FALSE), TEXT(E567, "aaa"))</f>
        <v>金</v>
      </c>
      <c r="G567" s="91">
        <f>IFERROR(VLOOKUP($E567, V医療従事者等!$A:$J, $G$4, FALSE), 0)</f>
        <v>0</v>
      </c>
      <c r="H567" s="91">
        <f>IFERROR(VLOOKUP($E567, V医療従事者等!$A:$J, $H$4, FALSE), 0)</f>
        <v>0</v>
      </c>
      <c r="I567" s="91">
        <f>IFERROR(VLOOKUP($E567, V医療従事者等!$A:$J, $I$4, FALSE), 0)</f>
        <v>0</v>
      </c>
      <c r="J567" s="91">
        <f>IFERROR(VLOOKUP($E567, V医療従事者等!$A:$J, $J$4, FALSE), 0)</f>
        <v>0</v>
      </c>
      <c r="K567" s="92">
        <f>IFERROR(VLOOKUP($E567, V一般接種!$A:$G, K$4, FALSE), 0)</f>
        <v>282492</v>
      </c>
      <c r="L567" s="92">
        <f>IFERROR(VLOOKUP($E567, V一般接種!$A:$G, L$4, FALSE), 0)</f>
        <v>20658</v>
      </c>
      <c r="M567" s="92">
        <f>IFERROR(VLOOKUP($E567, V一般接種!$A:$G, M$4, FALSE), 0)</f>
        <v>234</v>
      </c>
      <c r="N567" s="93">
        <f>IFERROR(VLOOKUP($E567, V一般接種!$A:$G, N$4, FALSE), 0)</f>
        <v>384520</v>
      </c>
      <c r="O567" s="92">
        <f>SUMIF(V職域接種!$C:$C, 'Conv-vaccine'!$E567, V職域接種!F:F)</f>
        <v>0</v>
      </c>
      <c r="P567" s="92">
        <f>SUMIF(V職域接種!$C:$C, 'Conv-vaccine'!$E567, V職域接種!G:G)</f>
        <v>0</v>
      </c>
      <c r="Q567" s="92">
        <f>_xlfn.MAXIFS(V重複!F:F, V重複!$C:$C, 'Conv-vaccine'!$E567)</f>
        <v>0</v>
      </c>
      <c r="R567" s="92">
        <f>_xlfn.MAXIFS(V重複!G:G, V重複!$C:$C, 'Conv-vaccine'!$E567)</f>
        <v>0</v>
      </c>
      <c r="S567" s="107">
        <f>SUMIF('V3回目-接種日別'!$A:$A, 'Conv-vaccine'!$E567, 'V3回目-接種日別'!C:C)</f>
        <v>0</v>
      </c>
    </row>
    <row r="568" spans="1:19" ht="17.7">
      <c r="A568" s="49">
        <v>44485</v>
      </c>
      <c r="B568" s="110">
        <f>IF(COUNTIF($A$7:$A568, $A568)&gt;1, 0, IF($E568="","",G568+H568+K568+L568+O568-Q568))</f>
        <v>398193</v>
      </c>
      <c r="C568" s="110">
        <f>IF(COUNTIF($A$7:$A568, $A568)&gt;1, 0, IF($E568="", "", I568+J568+M568+N568+P568-R568))</f>
        <v>507489</v>
      </c>
      <c r="D568" s="110">
        <f>IF(COUNTIF($A$7:$A568, $A568)&gt;1, 0, S568)</f>
        <v>0</v>
      </c>
      <c r="E568" s="111">
        <v>44485</v>
      </c>
      <c r="F568" s="91" t="str">
        <f>IFERROR(VLOOKUP($E568, V医療従事者等!$A:$J, $F$4, FALSE), TEXT(E568, "aaa"))</f>
        <v>土</v>
      </c>
      <c r="G568" s="91">
        <f>IFERROR(VLOOKUP($E568, V医療従事者等!$A:$J, $G$4, FALSE), 0)</f>
        <v>0</v>
      </c>
      <c r="H568" s="91">
        <f>IFERROR(VLOOKUP($E568, V医療従事者等!$A:$J, $H$4, FALSE), 0)</f>
        <v>0</v>
      </c>
      <c r="I568" s="91">
        <f>IFERROR(VLOOKUP($E568, V医療従事者等!$A:$J, $I$4, FALSE), 0)</f>
        <v>0</v>
      </c>
      <c r="J568" s="91">
        <f>IFERROR(VLOOKUP($E568, V医療従事者等!$A:$J, $J$4, FALSE), 0)</f>
        <v>0</v>
      </c>
      <c r="K568" s="92">
        <f>IFERROR(VLOOKUP($E568, V一般接種!$A:$G, K$4, FALSE), 0)</f>
        <v>370038</v>
      </c>
      <c r="L568" s="92">
        <f>IFERROR(VLOOKUP($E568, V一般接種!$A:$G, L$4, FALSE), 0)</f>
        <v>28155</v>
      </c>
      <c r="M568" s="92">
        <f>IFERROR(VLOOKUP($E568, V一般接種!$A:$G, M$4, FALSE), 0)</f>
        <v>17</v>
      </c>
      <c r="N568" s="93">
        <f>IFERROR(VLOOKUP($E568, V一般接種!$A:$G, N$4, FALSE), 0)</f>
        <v>507472</v>
      </c>
      <c r="O568" s="92">
        <f>SUMIF(V職域接種!$C:$C, 'Conv-vaccine'!$E568, V職域接種!F:F)</f>
        <v>0</v>
      </c>
      <c r="P568" s="92">
        <f>SUMIF(V職域接種!$C:$C, 'Conv-vaccine'!$E568, V職域接種!G:G)</f>
        <v>0</v>
      </c>
      <c r="Q568" s="92">
        <f>_xlfn.MAXIFS(V重複!F:F, V重複!$C:$C, 'Conv-vaccine'!$E568)</f>
        <v>0</v>
      </c>
      <c r="R568" s="92">
        <f>_xlfn.MAXIFS(V重複!G:G, V重複!$C:$C, 'Conv-vaccine'!$E568)</f>
        <v>0</v>
      </c>
      <c r="S568" s="107">
        <f>SUMIF('V3回目-接種日別'!$A:$A, 'Conv-vaccine'!$E568, 'V3回目-接種日別'!C:C)</f>
        <v>0</v>
      </c>
    </row>
    <row r="569" spans="1:19" ht="17.7">
      <c r="A569" s="49">
        <v>44485</v>
      </c>
      <c r="B569" s="110">
        <f>IF(COUNTIF($A$7:$A569, $A569)&gt;1, 0, IF($E569="","",G569+H569+K569+L569+O569-Q569))</f>
        <v>0</v>
      </c>
      <c r="C569" s="110">
        <f>IF(COUNTIF($A$7:$A569, $A569)&gt;1, 0, IF($E569="", "", I569+J569+M569+N569+P569-R569))</f>
        <v>0</v>
      </c>
      <c r="D569" s="110">
        <f>IF(COUNTIF($A$7:$A569, $A569)&gt;1, 0, S569)</f>
        <v>0</v>
      </c>
      <c r="E569" s="111">
        <v>44485</v>
      </c>
      <c r="F569" s="91" t="str">
        <f>IFERROR(VLOOKUP($E569, V医療従事者等!$A:$J, $F$4, FALSE), TEXT(E569, "aaa"))</f>
        <v>土</v>
      </c>
      <c r="G569" s="91">
        <f>IFERROR(VLOOKUP($E569, V医療従事者等!$A:$J, $G$4, FALSE), 0)</f>
        <v>0</v>
      </c>
      <c r="H569" s="91">
        <f>IFERROR(VLOOKUP($E569, V医療従事者等!$A:$J, $H$4, FALSE), 0)</f>
        <v>0</v>
      </c>
      <c r="I569" s="91">
        <f>IFERROR(VLOOKUP($E569, V医療従事者等!$A:$J, $I$4, FALSE), 0)</f>
        <v>0</v>
      </c>
      <c r="J569" s="91">
        <f>IFERROR(VLOOKUP($E569, V医療従事者等!$A:$J, $J$4, FALSE), 0)</f>
        <v>0</v>
      </c>
      <c r="K569" s="92">
        <f>IFERROR(VLOOKUP($E569, V一般接種!$A:$G, K$4, FALSE), 0)</f>
        <v>370038</v>
      </c>
      <c r="L569" s="92">
        <f>IFERROR(VLOOKUP($E569, V一般接種!$A:$G, L$4, FALSE), 0)</f>
        <v>28155</v>
      </c>
      <c r="M569" s="92">
        <f>IFERROR(VLOOKUP($E569, V一般接種!$A:$G, M$4, FALSE), 0)</f>
        <v>17</v>
      </c>
      <c r="N569" s="93">
        <f>IFERROR(VLOOKUP($E569, V一般接種!$A:$G, N$4, FALSE), 0)</f>
        <v>507472</v>
      </c>
      <c r="O569" s="92">
        <f>SUMIF(V職域接種!$C:$C, 'Conv-vaccine'!$E569, V職域接種!F:F)</f>
        <v>0</v>
      </c>
      <c r="P569" s="92">
        <f>SUMIF(V職域接種!$C:$C, 'Conv-vaccine'!$E569, V職域接種!G:G)</f>
        <v>0</v>
      </c>
      <c r="Q569" s="92">
        <f>_xlfn.MAXIFS(V重複!F:F, V重複!$C:$C, 'Conv-vaccine'!$E569)</f>
        <v>0</v>
      </c>
      <c r="R569" s="92">
        <f>_xlfn.MAXIFS(V重複!G:G, V重複!$C:$C, 'Conv-vaccine'!$E569)</f>
        <v>0</v>
      </c>
      <c r="S569" s="107">
        <f>SUMIF('V3回目-接種日別'!$A:$A, 'Conv-vaccine'!$E569, 'V3回目-接種日別'!C:C)</f>
        <v>0</v>
      </c>
    </row>
    <row r="570" spans="1:19" ht="17.7">
      <c r="A570" s="49">
        <v>44485</v>
      </c>
      <c r="B570" s="110">
        <f>IF(COUNTIF($A$7:$A570, $A570)&gt;1, 0, IF($E570="","",G570+H570+K570+L570+O570-Q570))</f>
        <v>0</v>
      </c>
      <c r="C570" s="110">
        <f>IF(COUNTIF($A$7:$A570, $A570)&gt;1, 0, IF($E570="", "", I570+J570+M570+N570+P570-R570))</f>
        <v>0</v>
      </c>
      <c r="D570" s="110">
        <f>IF(COUNTIF($A$7:$A570, $A570)&gt;1, 0, S570)</f>
        <v>0</v>
      </c>
      <c r="E570" s="111">
        <v>44485</v>
      </c>
      <c r="F570" s="91" t="str">
        <f>IFERROR(VLOOKUP($E570, V医療従事者等!$A:$J, $F$4, FALSE), TEXT(E570, "aaa"))</f>
        <v>土</v>
      </c>
      <c r="G570" s="91">
        <f>IFERROR(VLOOKUP($E570, V医療従事者等!$A:$J, $G$4, FALSE), 0)</f>
        <v>0</v>
      </c>
      <c r="H570" s="91">
        <f>IFERROR(VLOOKUP($E570, V医療従事者等!$A:$J, $H$4, FALSE), 0)</f>
        <v>0</v>
      </c>
      <c r="I570" s="91">
        <f>IFERROR(VLOOKUP($E570, V医療従事者等!$A:$J, $I$4, FALSE), 0)</f>
        <v>0</v>
      </c>
      <c r="J570" s="91">
        <f>IFERROR(VLOOKUP($E570, V医療従事者等!$A:$J, $J$4, FALSE), 0)</f>
        <v>0</v>
      </c>
      <c r="K570" s="92">
        <f>IFERROR(VLOOKUP($E570, V一般接種!$A:$G, K$4, FALSE), 0)</f>
        <v>370038</v>
      </c>
      <c r="L570" s="92">
        <f>IFERROR(VLOOKUP($E570, V一般接種!$A:$G, L$4, FALSE), 0)</f>
        <v>28155</v>
      </c>
      <c r="M570" s="92">
        <f>IFERROR(VLOOKUP($E570, V一般接種!$A:$G, M$4, FALSE), 0)</f>
        <v>17</v>
      </c>
      <c r="N570" s="93">
        <f>IFERROR(VLOOKUP($E570, V一般接種!$A:$G, N$4, FALSE), 0)</f>
        <v>507472</v>
      </c>
      <c r="O570" s="92">
        <f>SUMIF(V職域接種!$C:$C, 'Conv-vaccine'!$E570, V職域接種!F:F)</f>
        <v>0</v>
      </c>
      <c r="P570" s="92">
        <f>SUMIF(V職域接種!$C:$C, 'Conv-vaccine'!$E570, V職域接種!G:G)</f>
        <v>0</v>
      </c>
      <c r="Q570" s="92">
        <f>_xlfn.MAXIFS(V重複!F:F, V重複!$C:$C, 'Conv-vaccine'!$E570)</f>
        <v>0</v>
      </c>
      <c r="R570" s="92">
        <f>_xlfn.MAXIFS(V重複!G:G, V重複!$C:$C, 'Conv-vaccine'!$E570)</f>
        <v>0</v>
      </c>
      <c r="S570" s="107">
        <f>SUMIF('V3回目-接種日別'!$A:$A, 'Conv-vaccine'!$E570, 'V3回目-接種日別'!C:C)</f>
        <v>0</v>
      </c>
    </row>
    <row r="571" spans="1:19" ht="17.7">
      <c r="A571" s="49">
        <v>44486</v>
      </c>
      <c r="B571" s="110">
        <f>IF(COUNTIF($A$7:$A571, $A571)&gt;1, 0, IF($E571="","",G571+H571+K571+L571+O571-Q571))</f>
        <v>1167452</v>
      </c>
      <c r="C571" s="110">
        <f>IF(COUNTIF($A$7:$A571, $A571)&gt;1, 0, IF($E571="", "", I571+J571+M571+N571+P571-R571))</f>
        <v>1141247</v>
      </c>
      <c r="D571" s="110">
        <f>IF(COUNTIF($A$7:$A571, $A571)&gt;1, 0, S571)</f>
        <v>0</v>
      </c>
      <c r="E571" s="111">
        <v>44486</v>
      </c>
      <c r="F571" s="91" t="str">
        <f>IFERROR(VLOOKUP($E571, V医療従事者等!$A:$J, $F$4, FALSE), TEXT(E571, "aaa"))</f>
        <v>日</v>
      </c>
      <c r="G571" s="91">
        <f>IFERROR(VLOOKUP($E571, V医療従事者等!$A:$J, $G$4, FALSE), 0)</f>
        <v>0</v>
      </c>
      <c r="H571" s="91">
        <f>IFERROR(VLOOKUP($E571, V医療従事者等!$A:$J, $H$4, FALSE), 0)</f>
        <v>0</v>
      </c>
      <c r="I571" s="91">
        <f>IFERROR(VLOOKUP($E571, V医療従事者等!$A:$J, $I$4, FALSE), 0)</f>
        <v>0</v>
      </c>
      <c r="J571" s="91">
        <f>IFERROR(VLOOKUP($E571, V医療従事者等!$A:$J, $J$4, FALSE), 0)</f>
        <v>0</v>
      </c>
      <c r="K571" s="92">
        <f>IFERROR(VLOOKUP($E571, V一般接種!$A:$G, K$4, FALSE), 0)</f>
        <v>226425</v>
      </c>
      <c r="L571" s="92">
        <f>IFERROR(VLOOKUP($E571, V一般接種!$A:$G, L$4, FALSE), 0)</f>
        <v>22942</v>
      </c>
      <c r="M571" s="92">
        <f>IFERROR(VLOOKUP($E571, V一般接種!$A:$G, M$4, FALSE), 0)</f>
        <v>13</v>
      </c>
      <c r="N571" s="93">
        <f>IFERROR(VLOOKUP($E571, V一般接種!$A:$G, N$4, FALSE), 0)</f>
        <v>375659</v>
      </c>
      <c r="O571" s="92">
        <f>SUMIF(V職域接種!$C:$C, 'Conv-vaccine'!$E571, V職域接種!F:F)</f>
        <v>9765668</v>
      </c>
      <c r="P571" s="92">
        <f>SUMIF(V職域接種!$C:$C, 'Conv-vaccine'!$E571, V職域接種!G:G)</f>
        <v>8981575</v>
      </c>
      <c r="Q571" s="92">
        <f>_xlfn.MAXIFS(V重複!F:F, V重複!$C:$C, 'Conv-vaccine'!$E571)</f>
        <v>8847583</v>
      </c>
      <c r="R571" s="92">
        <f>_xlfn.MAXIFS(V重複!G:G, V重複!$C:$C, 'Conv-vaccine'!$E571)</f>
        <v>8216000</v>
      </c>
      <c r="S571" s="107">
        <f>SUMIF('V3回目-接種日別'!$A:$A, 'Conv-vaccine'!$E571, 'V3回目-接種日別'!C:C)</f>
        <v>0</v>
      </c>
    </row>
    <row r="572" spans="1:19" ht="17.7">
      <c r="A572" s="49">
        <v>44486</v>
      </c>
      <c r="B572" s="110">
        <f>IF(COUNTIF($A$7:$A572, $A572)&gt;1, 0, IF($E572="","",G572+H572+K572+L572+O572-Q572))</f>
        <v>0</v>
      </c>
      <c r="C572" s="110">
        <f>IF(COUNTIF($A$7:$A572, $A572)&gt;1, 0, IF($E572="", "", I572+J572+M572+N572+P572-R572))</f>
        <v>0</v>
      </c>
      <c r="D572" s="110">
        <f>IF(COUNTIF($A$7:$A572, $A572)&gt;1, 0, S572)</f>
        <v>0</v>
      </c>
      <c r="E572" s="111">
        <v>44486</v>
      </c>
      <c r="F572" s="91" t="str">
        <f>IFERROR(VLOOKUP($E572, V医療従事者等!$A:$J, $F$4, FALSE), TEXT(E572, "aaa"))</f>
        <v>日</v>
      </c>
      <c r="G572" s="91">
        <f>IFERROR(VLOOKUP($E572, V医療従事者等!$A:$J, $G$4, FALSE), 0)</f>
        <v>0</v>
      </c>
      <c r="H572" s="91">
        <f>IFERROR(VLOOKUP($E572, V医療従事者等!$A:$J, $H$4, FALSE), 0)</f>
        <v>0</v>
      </c>
      <c r="I572" s="91">
        <f>IFERROR(VLOOKUP($E572, V医療従事者等!$A:$J, $I$4, FALSE), 0)</f>
        <v>0</v>
      </c>
      <c r="J572" s="91">
        <f>IFERROR(VLOOKUP($E572, V医療従事者等!$A:$J, $J$4, FALSE), 0)</f>
        <v>0</v>
      </c>
      <c r="K572" s="92">
        <f>IFERROR(VLOOKUP($E572, V一般接種!$A:$G, K$4, FALSE), 0)</f>
        <v>226425</v>
      </c>
      <c r="L572" s="92">
        <f>IFERROR(VLOOKUP($E572, V一般接種!$A:$G, L$4, FALSE), 0)</f>
        <v>22942</v>
      </c>
      <c r="M572" s="92">
        <f>IFERROR(VLOOKUP($E572, V一般接種!$A:$G, M$4, FALSE), 0)</f>
        <v>13</v>
      </c>
      <c r="N572" s="93">
        <f>IFERROR(VLOOKUP($E572, V一般接種!$A:$G, N$4, FALSE), 0)</f>
        <v>375659</v>
      </c>
      <c r="O572" s="92">
        <f>SUMIF(V職域接種!$C:$C, 'Conv-vaccine'!$E572, V職域接種!F:F)</f>
        <v>9765668</v>
      </c>
      <c r="P572" s="92">
        <f>SUMIF(V職域接種!$C:$C, 'Conv-vaccine'!$E572, V職域接種!G:G)</f>
        <v>8981575</v>
      </c>
      <c r="Q572" s="92">
        <f>_xlfn.MAXIFS(V重複!F:F, V重複!$C:$C, 'Conv-vaccine'!$E572)</f>
        <v>8847583</v>
      </c>
      <c r="R572" s="92">
        <f>_xlfn.MAXIFS(V重複!G:G, V重複!$C:$C, 'Conv-vaccine'!$E572)</f>
        <v>8216000</v>
      </c>
      <c r="S572" s="107">
        <f>SUMIF('V3回目-接種日別'!$A:$A, 'Conv-vaccine'!$E572, 'V3回目-接種日別'!C:C)</f>
        <v>0</v>
      </c>
    </row>
    <row r="573" spans="1:19" ht="17.7">
      <c r="A573" s="49">
        <v>44486</v>
      </c>
      <c r="B573" s="110">
        <f>IF(COUNTIF($A$7:$A573, $A573)&gt;1, 0, IF($E573="","",G573+H573+K573+L573+O573-Q573))</f>
        <v>0</v>
      </c>
      <c r="C573" s="110">
        <f>IF(COUNTIF($A$7:$A573, $A573)&gt;1, 0, IF($E573="", "", I573+J573+M573+N573+P573-R573))</f>
        <v>0</v>
      </c>
      <c r="D573" s="110">
        <f>IF(COUNTIF($A$7:$A573, $A573)&gt;1, 0, S573)</f>
        <v>0</v>
      </c>
      <c r="E573" s="111">
        <v>44486</v>
      </c>
      <c r="F573" s="91" t="str">
        <f>IFERROR(VLOOKUP($E573, V医療従事者等!$A:$J, $F$4, FALSE), TEXT(E573, "aaa"))</f>
        <v>日</v>
      </c>
      <c r="G573" s="91">
        <f>IFERROR(VLOOKUP($E573, V医療従事者等!$A:$J, $G$4, FALSE), 0)</f>
        <v>0</v>
      </c>
      <c r="H573" s="91">
        <f>IFERROR(VLOOKUP($E573, V医療従事者等!$A:$J, $H$4, FALSE), 0)</f>
        <v>0</v>
      </c>
      <c r="I573" s="91">
        <f>IFERROR(VLOOKUP($E573, V医療従事者等!$A:$J, $I$4, FALSE), 0)</f>
        <v>0</v>
      </c>
      <c r="J573" s="91">
        <f>IFERROR(VLOOKUP($E573, V医療従事者等!$A:$J, $J$4, FALSE), 0)</f>
        <v>0</v>
      </c>
      <c r="K573" s="92">
        <f>IFERROR(VLOOKUP($E573, V一般接種!$A:$G, K$4, FALSE), 0)</f>
        <v>226425</v>
      </c>
      <c r="L573" s="92">
        <f>IFERROR(VLOOKUP($E573, V一般接種!$A:$G, L$4, FALSE), 0)</f>
        <v>22942</v>
      </c>
      <c r="M573" s="92">
        <f>IFERROR(VLOOKUP($E573, V一般接種!$A:$G, M$4, FALSE), 0)</f>
        <v>13</v>
      </c>
      <c r="N573" s="93">
        <f>IFERROR(VLOOKUP($E573, V一般接種!$A:$G, N$4, FALSE), 0)</f>
        <v>375659</v>
      </c>
      <c r="O573" s="92">
        <f>SUMIF(V職域接種!$C:$C, 'Conv-vaccine'!$E573, V職域接種!F:F)</f>
        <v>9765668</v>
      </c>
      <c r="P573" s="92">
        <f>SUMIF(V職域接種!$C:$C, 'Conv-vaccine'!$E573, V職域接種!G:G)</f>
        <v>8981575</v>
      </c>
      <c r="Q573" s="92">
        <f>_xlfn.MAXIFS(V重複!F:F, V重複!$C:$C, 'Conv-vaccine'!$E573)</f>
        <v>8847583</v>
      </c>
      <c r="R573" s="92">
        <f>_xlfn.MAXIFS(V重複!G:G, V重複!$C:$C, 'Conv-vaccine'!$E573)</f>
        <v>8216000</v>
      </c>
      <c r="S573" s="107">
        <f>SUMIF('V3回目-接種日別'!$A:$A, 'Conv-vaccine'!$E573, 'V3回目-接種日別'!C:C)</f>
        <v>0</v>
      </c>
    </row>
    <row r="574" spans="1:19" ht="17.7">
      <c r="A574" s="49">
        <v>44487</v>
      </c>
      <c r="B574" s="110">
        <f>IF(COUNTIF($A$7:$A574, $A574)&gt;1, 0, IF($E574="","",G574+H574+K574+L574+O574-Q574))</f>
        <v>176241</v>
      </c>
      <c r="C574" s="110">
        <f>IF(COUNTIF($A$7:$A574, $A574)&gt;1, 0, IF($E574="", "", I574+J574+M574+N574+P574-R574))</f>
        <v>325892</v>
      </c>
      <c r="D574" s="110">
        <f>IF(COUNTIF($A$7:$A574, $A574)&gt;1, 0, S574)</f>
        <v>0</v>
      </c>
      <c r="E574" s="111">
        <v>44487</v>
      </c>
      <c r="F574" s="91" t="str">
        <f>IFERROR(VLOOKUP($E574, V医療従事者等!$A:$J, $F$4, FALSE), TEXT(E574, "aaa"))</f>
        <v>月</v>
      </c>
      <c r="G574" s="91">
        <f>IFERROR(VLOOKUP($E574, V医療従事者等!$A:$J, $G$4, FALSE), 0)</f>
        <v>0</v>
      </c>
      <c r="H574" s="91">
        <f>IFERROR(VLOOKUP($E574, V医療従事者等!$A:$J, $H$4, FALSE), 0)</f>
        <v>0</v>
      </c>
      <c r="I574" s="91">
        <f>IFERROR(VLOOKUP($E574, V医療従事者等!$A:$J, $I$4, FALSE), 0)</f>
        <v>0</v>
      </c>
      <c r="J574" s="91">
        <f>IFERROR(VLOOKUP($E574, V医療従事者等!$A:$J, $J$4, FALSE), 0)</f>
        <v>0</v>
      </c>
      <c r="K574" s="92">
        <f>IFERROR(VLOOKUP($E574, V一般接種!$A:$G, K$4, FALSE), 0)</f>
        <v>166233</v>
      </c>
      <c r="L574" s="92">
        <f>IFERROR(VLOOKUP($E574, V一般接種!$A:$G, L$4, FALSE), 0)</f>
        <v>10008</v>
      </c>
      <c r="M574" s="92">
        <f>IFERROR(VLOOKUP($E574, V一般接種!$A:$G, M$4, FALSE), 0)</f>
        <v>29</v>
      </c>
      <c r="N574" s="93">
        <f>IFERROR(VLOOKUP($E574, V一般接種!$A:$G, N$4, FALSE), 0)</f>
        <v>325863</v>
      </c>
      <c r="O574" s="92">
        <f>SUMIF(V職域接種!$C:$C, 'Conv-vaccine'!$E574, V職域接種!F:F)</f>
        <v>0</v>
      </c>
      <c r="P574" s="92">
        <f>SUMIF(V職域接種!$C:$C, 'Conv-vaccine'!$E574, V職域接種!G:G)</f>
        <v>0</v>
      </c>
      <c r="Q574" s="92">
        <f>_xlfn.MAXIFS(V重複!F:F, V重複!$C:$C, 'Conv-vaccine'!$E574)</f>
        <v>0</v>
      </c>
      <c r="R574" s="92">
        <f>_xlfn.MAXIFS(V重複!G:G, V重複!$C:$C, 'Conv-vaccine'!$E574)</f>
        <v>0</v>
      </c>
      <c r="S574" s="107">
        <f>SUMIF('V3回目-接種日別'!$A:$A, 'Conv-vaccine'!$E574, 'V3回目-接種日別'!C:C)</f>
        <v>0</v>
      </c>
    </row>
    <row r="575" spans="1:19" ht="17.7">
      <c r="A575" s="49">
        <v>44487</v>
      </c>
      <c r="B575" s="110">
        <f>IF(COUNTIF($A$7:$A575, $A575)&gt;1, 0, IF($E575="","",G575+H575+K575+L575+O575-Q575))</f>
        <v>0</v>
      </c>
      <c r="C575" s="110">
        <f>IF(COUNTIF($A$7:$A575, $A575)&gt;1, 0, IF($E575="", "", I575+J575+M575+N575+P575-R575))</f>
        <v>0</v>
      </c>
      <c r="D575" s="110">
        <f>IF(COUNTIF($A$7:$A575, $A575)&gt;1, 0, S575)</f>
        <v>0</v>
      </c>
      <c r="E575" s="111">
        <v>44487</v>
      </c>
      <c r="F575" s="91" t="str">
        <f>IFERROR(VLOOKUP($E575, V医療従事者等!$A:$J, $F$4, FALSE), TEXT(E575, "aaa"))</f>
        <v>月</v>
      </c>
      <c r="G575" s="91">
        <f>IFERROR(VLOOKUP($E575, V医療従事者等!$A:$J, $G$4, FALSE), 0)</f>
        <v>0</v>
      </c>
      <c r="H575" s="91">
        <f>IFERROR(VLOOKUP($E575, V医療従事者等!$A:$J, $H$4, FALSE), 0)</f>
        <v>0</v>
      </c>
      <c r="I575" s="91">
        <f>IFERROR(VLOOKUP($E575, V医療従事者等!$A:$J, $I$4, FALSE), 0)</f>
        <v>0</v>
      </c>
      <c r="J575" s="91">
        <f>IFERROR(VLOOKUP($E575, V医療従事者等!$A:$J, $J$4, FALSE), 0)</f>
        <v>0</v>
      </c>
      <c r="K575" s="92">
        <f>IFERROR(VLOOKUP($E575, V一般接種!$A:$G, K$4, FALSE), 0)</f>
        <v>166233</v>
      </c>
      <c r="L575" s="92">
        <f>IFERROR(VLOOKUP($E575, V一般接種!$A:$G, L$4, FALSE), 0)</f>
        <v>10008</v>
      </c>
      <c r="M575" s="92">
        <f>IFERROR(VLOOKUP($E575, V一般接種!$A:$G, M$4, FALSE), 0)</f>
        <v>29</v>
      </c>
      <c r="N575" s="93">
        <f>IFERROR(VLOOKUP($E575, V一般接種!$A:$G, N$4, FALSE), 0)</f>
        <v>325863</v>
      </c>
      <c r="O575" s="92">
        <f>SUMIF(V職域接種!$C:$C, 'Conv-vaccine'!$E575, V職域接種!F:F)</f>
        <v>0</v>
      </c>
      <c r="P575" s="92">
        <f>SUMIF(V職域接種!$C:$C, 'Conv-vaccine'!$E575, V職域接種!G:G)</f>
        <v>0</v>
      </c>
      <c r="Q575" s="92">
        <f>_xlfn.MAXIFS(V重複!F:F, V重複!$C:$C, 'Conv-vaccine'!$E575)</f>
        <v>0</v>
      </c>
      <c r="R575" s="92">
        <f>_xlfn.MAXIFS(V重複!G:G, V重複!$C:$C, 'Conv-vaccine'!$E575)</f>
        <v>0</v>
      </c>
      <c r="S575" s="107">
        <f>SUMIF('V3回目-接種日別'!$A:$A, 'Conv-vaccine'!$E575, 'V3回目-接種日別'!C:C)</f>
        <v>0</v>
      </c>
    </row>
    <row r="576" spans="1:19" ht="17.7">
      <c r="A576" s="49">
        <v>44487</v>
      </c>
      <c r="B576" s="110">
        <f>IF(COUNTIF($A$7:$A576, $A576)&gt;1, 0, IF($E576="","",G576+H576+K576+L576+O576-Q576))</f>
        <v>0</v>
      </c>
      <c r="C576" s="110">
        <f>IF(COUNTIF($A$7:$A576, $A576)&gt;1, 0, IF($E576="", "", I576+J576+M576+N576+P576-R576))</f>
        <v>0</v>
      </c>
      <c r="D576" s="110">
        <f>IF(COUNTIF($A$7:$A576, $A576)&gt;1, 0, S576)</f>
        <v>0</v>
      </c>
      <c r="E576" s="111">
        <v>44487</v>
      </c>
      <c r="F576" s="91" t="str">
        <f>IFERROR(VLOOKUP($E576, V医療従事者等!$A:$J, $F$4, FALSE), TEXT(E576, "aaa"))</f>
        <v>月</v>
      </c>
      <c r="G576" s="91">
        <f>IFERROR(VLOOKUP($E576, V医療従事者等!$A:$J, $G$4, FALSE), 0)</f>
        <v>0</v>
      </c>
      <c r="H576" s="91">
        <f>IFERROR(VLOOKUP($E576, V医療従事者等!$A:$J, $H$4, FALSE), 0)</f>
        <v>0</v>
      </c>
      <c r="I576" s="91">
        <f>IFERROR(VLOOKUP($E576, V医療従事者等!$A:$J, $I$4, FALSE), 0)</f>
        <v>0</v>
      </c>
      <c r="J576" s="91">
        <f>IFERROR(VLOOKUP($E576, V医療従事者等!$A:$J, $J$4, FALSE), 0)</f>
        <v>0</v>
      </c>
      <c r="K576" s="92">
        <f>IFERROR(VLOOKUP($E576, V一般接種!$A:$G, K$4, FALSE), 0)</f>
        <v>166233</v>
      </c>
      <c r="L576" s="92">
        <f>IFERROR(VLOOKUP($E576, V一般接種!$A:$G, L$4, FALSE), 0)</f>
        <v>10008</v>
      </c>
      <c r="M576" s="92">
        <f>IFERROR(VLOOKUP($E576, V一般接種!$A:$G, M$4, FALSE), 0)</f>
        <v>29</v>
      </c>
      <c r="N576" s="93">
        <f>IFERROR(VLOOKUP($E576, V一般接種!$A:$G, N$4, FALSE), 0)</f>
        <v>325863</v>
      </c>
      <c r="O576" s="92">
        <f>SUMIF(V職域接種!$C:$C, 'Conv-vaccine'!$E576, V職域接種!F:F)</f>
        <v>0</v>
      </c>
      <c r="P576" s="92">
        <f>SUMIF(V職域接種!$C:$C, 'Conv-vaccine'!$E576, V職域接種!G:G)</f>
        <v>0</v>
      </c>
      <c r="Q576" s="92">
        <f>_xlfn.MAXIFS(V重複!F:F, V重複!$C:$C, 'Conv-vaccine'!$E576)</f>
        <v>0</v>
      </c>
      <c r="R576" s="92">
        <f>_xlfn.MAXIFS(V重複!G:G, V重複!$C:$C, 'Conv-vaccine'!$E576)</f>
        <v>0</v>
      </c>
      <c r="S576" s="107">
        <f>SUMIF('V3回目-接種日別'!$A:$A, 'Conv-vaccine'!$E576, 'V3回目-接種日別'!C:C)</f>
        <v>0</v>
      </c>
    </row>
    <row r="577" spans="1:19" ht="17.7">
      <c r="A577" s="49">
        <v>44488</v>
      </c>
      <c r="B577" s="110">
        <f>IF(COUNTIF($A$7:$A577, $A577)&gt;1, 0, IF($E577="","",G577+H577+K577+L577+O577-Q577))</f>
        <v>173513</v>
      </c>
      <c r="C577" s="110">
        <f>IF(COUNTIF($A$7:$A577, $A577)&gt;1, 0, IF($E577="", "", I577+J577+M577+N577+P577-R577))</f>
        <v>355327</v>
      </c>
      <c r="D577" s="110">
        <f>IF(COUNTIF($A$7:$A577, $A577)&gt;1, 0, S577)</f>
        <v>0</v>
      </c>
      <c r="E577" s="111">
        <v>44488</v>
      </c>
      <c r="F577" s="91" t="str">
        <f>IFERROR(VLOOKUP($E577, V医療従事者等!$A:$J, $F$4, FALSE), TEXT(E577, "aaa"))</f>
        <v>火</v>
      </c>
      <c r="G577" s="91">
        <f>IFERROR(VLOOKUP($E577, V医療従事者等!$A:$J, $G$4, FALSE), 0)</f>
        <v>0</v>
      </c>
      <c r="H577" s="91">
        <f>IFERROR(VLOOKUP($E577, V医療従事者等!$A:$J, $H$4, FALSE), 0)</f>
        <v>0</v>
      </c>
      <c r="I577" s="91">
        <f>IFERROR(VLOOKUP($E577, V医療従事者等!$A:$J, $I$4, FALSE), 0)</f>
        <v>0</v>
      </c>
      <c r="J577" s="91">
        <f>IFERROR(VLOOKUP($E577, V医療従事者等!$A:$J, $J$4, FALSE), 0)</f>
        <v>0</v>
      </c>
      <c r="K577" s="92">
        <f>IFERROR(VLOOKUP($E577, V一般接種!$A:$G, K$4, FALSE), 0)</f>
        <v>165399</v>
      </c>
      <c r="L577" s="92">
        <f>IFERROR(VLOOKUP($E577, V一般接種!$A:$G, L$4, FALSE), 0)</f>
        <v>8114</v>
      </c>
      <c r="M577" s="92">
        <f>IFERROR(VLOOKUP($E577, V一般接種!$A:$G, M$4, FALSE), 0)</f>
        <v>73</v>
      </c>
      <c r="N577" s="93">
        <f>IFERROR(VLOOKUP($E577, V一般接種!$A:$G, N$4, FALSE), 0)</f>
        <v>355254</v>
      </c>
      <c r="O577" s="92">
        <f>SUMIF(V職域接種!$C:$C, 'Conv-vaccine'!$E577, V職域接種!F:F)</f>
        <v>0</v>
      </c>
      <c r="P577" s="92">
        <f>SUMIF(V職域接種!$C:$C, 'Conv-vaccine'!$E577, V職域接種!G:G)</f>
        <v>0</v>
      </c>
      <c r="Q577" s="92">
        <f>_xlfn.MAXIFS(V重複!F:F, V重複!$C:$C, 'Conv-vaccine'!$E577)</f>
        <v>0</v>
      </c>
      <c r="R577" s="92">
        <f>_xlfn.MAXIFS(V重複!G:G, V重複!$C:$C, 'Conv-vaccine'!$E577)</f>
        <v>0</v>
      </c>
      <c r="S577" s="107">
        <f>SUMIF('V3回目-接種日別'!$A:$A, 'Conv-vaccine'!$E577, 'V3回目-接種日別'!C:C)</f>
        <v>0</v>
      </c>
    </row>
    <row r="578" spans="1:19" ht="17.7">
      <c r="A578" s="49">
        <v>44488</v>
      </c>
      <c r="B578" s="110">
        <f>IF(COUNTIF($A$7:$A578, $A578)&gt;1, 0, IF($E578="","",G578+H578+K578+L578+O578-Q578))</f>
        <v>0</v>
      </c>
      <c r="C578" s="110">
        <f>IF(COUNTIF($A$7:$A578, $A578)&gt;1, 0, IF($E578="", "", I578+J578+M578+N578+P578-R578))</f>
        <v>0</v>
      </c>
      <c r="D578" s="110">
        <f>IF(COUNTIF($A$7:$A578, $A578)&gt;1, 0, S578)</f>
        <v>0</v>
      </c>
      <c r="E578" s="111">
        <v>44488</v>
      </c>
      <c r="F578" s="91" t="str">
        <f>IFERROR(VLOOKUP($E578, V医療従事者等!$A:$J, $F$4, FALSE), TEXT(E578, "aaa"))</f>
        <v>火</v>
      </c>
      <c r="G578" s="91">
        <f>IFERROR(VLOOKUP($E578, V医療従事者等!$A:$J, $G$4, FALSE), 0)</f>
        <v>0</v>
      </c>
      <c r="H578" s="91">
        <f>IFERROR(VLOOKUP($E578, V医療従事者等!$A:$J, $H$4, FALSE), 0)</f>
        <v>0</v>
      </c>
      <c r="I578" s="91">
        <f>IFERROR(VLOOKUP($E578, V医療従事者等!$A:$J, $I$4, FALSE), 0)</f>
        <v>0</v>
      </c>
      <c r="J578" s="91">
        <f>IFERROR(VLOOKUP($E578, V医療従事者等!$A:$J, $J$4, FALSE), 0)</f>
        <v>0</v>
      </c>
      <c r="K578" s="92">
        <f>IFERROR(VLOOKUP($E578, V一般接種!$A:$G, K$4, FALSE), 0)</f>
        <v>165399</v>
      </c>
      <c r="L578" s="92">
        <f>IFERROR(VLOOKUP($E578, V一般接種!$A:$G, L$4, FALSE), 0)</f>
        <v>8114</v>
      </c>
      <c r="M578" s="92">
        <f>IFERROR(VLOOKUP($E578, V一般接種!$A:$G, M$4, FALSE), 0)</f>
        <v>73</v>
      </c>
      <c r="N578" s="93">
        <f>IFERROR(VLOOKUP($E578, V一般接種!$A:$G, N$4, FALSE), 0)</f>
        <v>355254</v>
      </c>
      <c r="O578" s="92">
        <f>SUMIF(V職域接種!$C:$C, 'Conv-vaccine'!$E578, V職域接種!F:F)</f>
        <v>0</v>
      </c>
      <c r="P578" s="92">
        <f>SUMIF(V職域接種!$C:$C, 'Conv-vaccine'!$E578, V職域接種!G:G)</f>
        <v>0</v>
      </c>
      <c r="Q578" s="92">
        <f>_xlfn.MAXIFS(V重複!F:F, V重複!$C:$C, 'Conv-vaccine'!$E578)</f>
        <v>0</v>
      </c>
      <c r="R578" s="92">
        <f>_xlfn.MAXIFS(V重複!G:G, V重複!$C:$C, 'Conv-vaccine'!$E578)</f>
        <v>0</v>
      </c>
      <c r="S578" s="107">
        <f>SUMIF('V3回目-接種日別'!$A:$A, 'Conv-vaccine'!$E578, 'V3回目-接種日別'!C:C)</f>
        <v>0</v>
      </c>
    </row>
    <row r="579" spans="1:19" ht="17.7">
      <c r="A579" s="49">
        <v>44488</v>
      </c>
      <c r="B579" s="110">
        <f>IF(COUNTIF($A$7:$A579, $A579)&gt;1, 0, IF($E579="","",G579+H579+K579+L579+O579-Q579))</f>
        <v>0</v>
      </c>
      <c r="C579" s="110">
        <f>IF(COUNTIF($A$7:$A579, $A579)&gt;1, 0, IF($E579="", "", I579+J579+M579+N579+P579-R579))</f>
        <v>0</v>
      </c>
      <c r="D579" s="110">
        <f>IF(COUNTIF($A$7:$A579, $A579)&gt;1, 0, S579)</f>
        <v>0</v>
      </c>
      <c r="E579" s="111">
        <v>44488</v>
      </c>
      <c r="F579" s="91" t="str">
        <f>IFERROR(VLOOKUP($E579, V医療従事者等!$A:$J, $F$4, FALSE), TEXT(E579, "aaa"))</f>
        <v>火</v>
      </c>
      <c r="G579" s="91">
        <f>IFERROR(VLOOKUP($E579, V医療従事者等!$A:$J, $G$4, FALSE), 0)</f>
        <v>0</v>
      </c>
      <c r="H579" s="91">
        <f>IFERROR(VLOOKUP($E579, V医療従事者等!$A:$J, $H$4, FALSE), 0)</f>
        <v>0</v>
      </c>
      <c r="I579" s="91">
        <f>IFERROR(VLOOKUP($E579, V医療従事者等!$A:$J, $I$4, FALSE), 0)</f>
        <v>0</v>
      </c>
      <c r="J579" s="91">
        <f>IFERROR(VLOOKUP($E579, V医療従事者等!$A:$J, $J$4, FALSE), 0)</f>
        <v>0</v>
      </c>
      <c r="K579" s="92">
        <f>IFERROR(VLOOKUP($E579, V一般接種!$A:$G, K$4, FALSE), 0)</f>
        <v>165399</v>
      </c>
      <c r="L579" s="92">
        <f>IFERROR(VLOOKUP($E579, V一般接種!$A:$G, L$4, FALSE), 0)</f>
        <v>8114</v>
      </c>
      <c r="M579" s="92">
        <f>IFERROR(VLOOKUP($E579, V一般接種!$A:$G, M$4, FALSE), 0)</f>
        <v>73</v>
      </c>
      <c r="N579" s="93">
        <f>IFERROR(VLOOKUP($E579, V一般接種!$A:$G, N$4, FALSE), 0)</f>
        <v>355254</v>
      </c>
      <c r="O579" s="92">
        <f>SUMIF(V職域接種!$C:$C, 'Conv-vaccine'!$E579, V職域接種!F:F)</f>
        <v>0</v>
      </c>
      <c r="P579" s="92">
        <f>SUMIF(V職域接種!$C:$C, 'Conv-vaccine'!$E579, V職域接種!G:G)</f>
        <v>0</v>
      </c>
      <c r="Q579" s="92">
        <f>_xlfn.MAXIFS(V重複!F:F, V重複!$C:$C, 'Conv-vaccine'!$E579)</f>
        <v>0</v>
      </c>
      <c r="R579" s="92">
        <f>_xlfn.MAXIFS(V重複!G:G, V重複!$C:$C, 'Conv-vaccine'!$E579)</f>
        <v>0</v>
      </c>
      <c r="S579" s="107">
        <f>SUMIF('V3回目-接種日別'!$A:$A, 'Conv-vaccine'!$E579, 'V3回目-接種日別'!C:C)</f>
        <v>0</v>
      </c>
    </row>
    <row r="580" spans="1:19" ht="17.7">
      <c r="A580" s="49">
        <v>44489</v>
      </c>
      <c r="B580" s="110">
        <f>IF(COUNTIF($A$7:$A580, $A580)&gt;1, 0, IF($E580="","",G580+H580+K580+L580+O580-Q580))</f>
        <v>165303</v>
      </c>
      <c r="C580" s="110">
        <f>IF(COUNTIF($A$7:$A580, $A580)&gt;1, 0, IF($E580="", "", I580+J580+M580+N580+P580-R580))</f>
        <v>351550</v>
      </c>
      <c r="D580" s="110">
        <f>IF(COUNTIF($A$7:$A580, $A580)&gt;1, 0, S580)</f>
        <v>0</v>
      </c>
      <c r="E580" s="111">
        <v>44489</v>
      </c>
      <c r="F580" s="91" t="str">
        <f>IFERROR(VLOOKUP($E580, V医療従事者等!$A:$J, $F$4, FALSE), TEXT(E580, "aaa"))</f>
        <v>水</v>
      </c>
      <c r="G580" s="91">
        <f>IFERROR(VLOOKUP($E580, V医療従事者等!$A:$J, $G$4, FALSE), 0)</f>
        <v>0</v>
      </c>
      <c r="H580" s="91">
        <f>IFERROR(VLOOKUP($E580, V医療従事者等!$A:$J, $H$4, FALSE), 0)</f>
        <v>0</v>
      </c>
      <c r="I580" s="91">
        <f>IFERROR(VLOOKUP($E580, V医療従事者等!$A:$J, $I$4, FALSE), 0)</f>
        <v>0</v>
      </c>
      <c r="J580" s="91">
        <f>IFERROR(VLOOKUP($E580, V医療従事者等!$A:$J, $J$4, FALSE), 0)</f>
        <v>0</v>
      </c>
      <c r="K580" s="92">
        <f>IFERROR(VLOOKUP($E580, V一般接種!$A:$G, K$4, FALSE), 0)</f>
        <v>153380</v>
      </c>
      <c r="L580" s="92">
        <f>IFERROR(VLOOKUP($E580, V一般接種!$A:$G, L$4, FALSE), 0)</f>
        <v>11923</v>
      </c>
      <c r="M580" s="92">
        <f>IFERROR(VLOOKUP($E580, V一般接種!$A:$G, M$4, FALSE), 0)</f>
        <v>30</v>
      </c>
      <c r="N580" s="93">
        <f>IFERROR(VLOOKUP($E580, V一般接種!$A:$G, N$4, FALSE), 0)</f>
        <v>351520</v>
      </c>
      <c r="O580" s="92">
        <f>SUMIF(V職域接種!$C:$C, 'Conv-vaccine'!$E580, V職域接種!F:F)</f>
        <v>0</v>
      </c>
      <c r="P580" s="92">
        <f>SUMIF(V職域接種!$C:$C, 'Conv-vaccine'!$E580, V職域接種!G:G)</f>
        <v>0</v>
      </c>
      <c r="Q580" s="92">
        <f>_xlfn.MAXIFS(V重複!F:F, V重複!$C:$C, 'Conv-vaccine'!$E580)</f>
        <v>0</v>
      </c>
      <c r="R580" s="92">
        <f>_xlfn.MAXIFS(V重複!G:G, V重複!$C:$C, 'Conv-vaccine'!$E580)</f>
        <v>0</v>
      </c>
      <c r="S580" s="107">
        <f>SUMIF('V3回目-接種日別'!$A:$A, 'Conv-vaccine'!$E580, 'V3回目-接種日別'!C:C)</f>
        <v>0</v>
      </c>
    </row>
    <row r="581" spans="1:19" ht="17.7">
      <c r="A581" s="49">
        <v>44489</v>
      </c>
      <c r="B581" s="110">
        <f>IF(COUNTIF($A$7:$A581, $A581)&gt;1, 0, IF($E581="","",G581+H581+K581+L581+O581-Q581))</f>
        <v>0</v>
      </c>
      <c r="C581" s="110">
        <f>IF(COUNTIF($A$7:$A581, $A581)&gt;1, 0, IF($E581="", "", I581+J581+M581+N581+P581-R581))</f>
        <v>0</v>
      </c>
      <c r="D581" s="110">
        <f>IF(COUNTIF($A$7:$A581, $A581)&gt;1, 0, S581)</f>
        <v>0</v>
      </c>
      <c r="E581" s="111">
        <v>44489</v>
      </c>
      <c r="F581" s="91" t="str">
        <f>IFERROR(VLOOKUP($E581, V医療従事者等!$A:$J, $F$4, FALSE), TEXT(E581, "aaa"))</f>
        <v>水</v>
      </c>
      <c r="G581" s="91">
        <f>IFERROR(VLOOKUP($E581, V医療従事者等!$A:$J, $G$4, FALSE), 0)</f>
        <v>0</v>
      </c>
      <c r="H581" s="91">
        <f>IFERROR(VLOOKUP($E581, V医療従事者等!$A:$J, $H$4, FALSE), 0)</f>
        <v>0</v>
      </c>
      <c r="I581" s="91">
        <f>IFERROR(VLOOKUP($E581, V医療従事者等!$A:$J, $I$4, FALSE), 0)</f>
        <v>0</v>
      </c>
      <c r="J581" s="91">
        <f>IFERROR(VLOOKUP($E581, V医療従事者等!$A:$J, $J$4, FALSE), 0)</f>
        <v>0</v>
      </c>
      <c r="K581" s="92">
        <f>IFERROR(VLOOKUP($E581, V一般接種!$A:$G, K$4, FALSE), 0)</f>
        <v>153380</v>
      </c>
      <c r="L581" s="92">
        <f>IFERROR(VLOOKUP($E581, V一般接種!$A:$G, L$4, FALSE), 0)</f>
        <v>11923</v>
      </c>
      <c r="M581" s="92">
        <f>IFERROR(VLOOKUP($E581, V一般接種!$A:$G, M$4, FALSE), 0)</f>
        <v>30</v>
      </c>
      <c r="N581" s="93">
        <f>IFERROR(VLOOKUP($E581, V一般接種!$A:$G, N$4, FALSE), 0)</f>
        <v>351520</v>
      </c>
      <c r="O581" s="92">
        <f>SUMIF(V職域接種!$C:$C, 'Conv-vaccine'!$E581, V職域接種!F:F)</f>
        <v>0</v>
      </c>
      <c r="P581" s="92">
        <f>SUMIF(V職域接種!$C:$C, 'Conv-vaccine'!$E581, V職域接種!G:G)</f>
        <v>0</v>
      </c>
      <c r="Q581" s="92">
        <f>_xlfn.MAXIFS(V重複!F:F, V重複!$C:$C, 'Conv-vaccine'!$E581)</f>
        <v>0</v>
      </c>
      <c r="R581" s="92">
        <f>_xlfn.MAXIFS(V重複!G:G, V重複!$C:$C, 'Conv-vaccine'!$E581)</f>
        <v>0</v>
      </c>
      <c r="S581" s="107">
        <f>SUMIF('V3回目-接種日別'!$A:$A, 'Conv-vaccine'!$E581, 'V3回目-接種日別'!C:C)</f>
        <v>0</v>
      </c>
    </row>
    <row r="582" spans="1:19" ht="17.7">
      <c r="A582" s="49">
        <v>44489</v>
      </c>
      <c r="B582" s="110">
        <f>IF(COUNTIF($A$7:$A582, $A582)&gt;1, 0, IF($E582="","",G582+H582+K582+L582+O582-Q582))</f>
        <v>0</v>
      </c>
      <c r="C582" s="110">
        <f>IF(COUNTIF($A$7:$A582, $A582)&gt;1, 0, IF($E582="", "", I582+J582+M582+N582+P582-R582))</f>
        <v>0</v>
      </c>
      <c r="D582" s="110">
        <f>IF(COUNTIF($A$7:$A582, $A582)&gt;1, 0, S582)</f>
        <v>0</v>
      </c>
      <c r="E582" s="111">
        <v>44489</v>
      </c>
      <c r="F582" s="91" t="str">
        <f>IFERROR(VLOOKUP($E582, V医療従事者等!$A:$J, $F$4, FALSE), TEXT(E582, "aaa"))</f>
        <v>水</v>
      </c>
      <c r="G582" s="91">
        <f>IFERROR(VLOOKUP($E582, V医療従事者等!$A:$J, $G$4, FALSE), 0)</f>
        <v>0</v>
      </c>
      <c r="H582" s="91">
        <f>IFERROR(VLOOKUP($E582, V医療従事者等!$A:$J, $H$4, FALSE), 0)</f>
        <v>0</v>
      </c>
      <c r="I582" s="91">
        <f>IFERROR(VLOOKUP($E582, V医療従事者等!$A:$J, $I$4, FALSE), 0)</f>
        <v>0</v>
      </c>
      <c r="J582" s="91">
        <f>IFERROR(VLOOKUP($E582, V医療従事者等!$A:$J, $J$4, FALSE), 0)</f>
        <v>0</v>
      </c>
      <c r="K582" s="92">
        <f>IFERROR(VLOOKUP($E582, V一般接種!$A:$G, K$4, FALSE), 0)</f>
        <v>153380</v>
      </c>
      <c r="L582" s="92">
        <f>IFERROR(VLOOKUP($E582, V一般接種!$A:$G, L$4, FALSE), 0)</f>
        <v>11923</v>
      </c>
      <c r="M582" s="92">
        <f>IFERROR(VLOOKUP($E582, V一般接種!$A:$G, M$4, FALSE), 0)</f>
        <v>30</v>
      </c>
      <c r="N582" s="93">
        <f>IFERROR(VLOOKUP($E582, V一般接種!$A:$G, N$4, FALSE), 0)</f>
        <v>351520</v>
      </c>
      <c r="O582" s="92">
        <f>SUMIF(V職域接種!$C:$C, 'Conv-vaccine'!$E582, V職域接種!F:F)</f>
        <v>0</v>
      </c>
      <c r="P582" s="92">
        <f>SUMIF(V職域接種!$C:$C, 'Conv-vaccine'!$E582, V職域接種!G:G)</f>
        <v>0</v>
      </c>
      <c r="Q582" s="92">
        <f>_xlfn.MAXIFS(V重複!F:F, V重複!$C:$C, 'Conv-vaccine'!$E582)</f>
        <v>0</v>
      </c>
      <c r="R582" s="92">
        <f>_xlfn.MAXIFS(V重複!G:G, V重複!$C:$C, 'Conv-vaccine'!$E582)</f>
        <v>0</v>
      </c>
      <c r="S582" s="107">
        <f>SUMIF('V3回目-接種日別'!$A:$A, 'Conv-vaccine'!$E582, 'V3回目-接種日別'!C:C)</f>
        <v>0</v>
      </c>
    </row>
    <row r="583" spans="1:19" ht="17.7">
      <c r="A583" s="49">
        <v>44490</v>
      </c>
      <c r="B583" s="110">
        <f>IF(COUNTIF($A$7:$A583, $A583)&gt;1, 0, IF($E583="","",G583+H583+K583+L583+O583-Q583))</f>
        <v>148152</v>
      </c>
      <c r="C583" s="110">
        <f>IF(COUNTIF($A$7:$A583, $A583)&gt;1, 0, IF($E583="", "", I583+J583+M583+N583+P583-R583))</f>
        <v>336936</v>
      </c>
      <c r="D583" s="110">
        <f>IF(COUNTIF($A$7:$A583, $A583)&gt;1, 0, S583)</f>
        <v>0</v>
      </c>
      <c r="E583" s="111">
        <v>44490</v>
      </c>
      <c r="F583" s="91" t="str">
        <f>IFERROR(VLOOKUP($E583, V医療従事者等!$A:$J, $F$4, FALSE), TEXT(E583, "aaa"))</f>
        <v>木</v>
      </c>
      <c r="G583" s="91">
        <f>IFERROR(VLOOKUP($E583, V医療従事者等!$A:$J, $G$4, FALSE), 0)</f>
        <v>0</v>
      </c>
      <c r="H583" s="91">
        <f>IFERROR(VLOOKUP($E583, V医療従事者等!$A:$J, $H$4, FALSE), 0)</f>
        <v>0</v>
      </c>
      <c r="I583" s="91">
        <f>IFERROR(VLOOKUP($E583, V医療従事者等!$A:$J, $I$4, FALSE), 0)</f>
        <v>0</v>
      </c>
      <c r="J583" s="91">
        <f>IFERROR(VLOOKUP($E583, V医療従事者等!$A:$J, $J$4, FALSE), 0)</f>
        <v>0</v>
      </c>
      <c r="K583" s="92">
        <f>IFERROR(VLOOKUP($E583, V一般接種!$A:$G, K$4, FALSE), 0)</f>
        <v>138790</v>
      </c>
      <c r="L583" s="92">
        <f>IFERROR(VLOOKUP($E583, V一般接種!$A:$G, L$4, FALSE), 0)</f>
        <v>9362</v>
      </c>
      <c r="M583" s="92">
        <f>IFERROR(VLOOKUP($E583, V一般接種!$A:$G, M$4, FALSE), 0)</f>
        <v>83</v>
      </c>
      <c r="N583" s="93">
        <f>IFERROR(VLOOKUP($E583, V一般接種!$A:$G, N$4, FALSE), 0)</f>
        <v>336853</v>
      </c>
      <c r="O583" s="92">
        <f>SUMIF(V職域接種!$C:$C, 'Conv-vaccine'!$E583, V職域接種!F:F)</f>
        <v>0</v>
      </c>
      <c r="P583" s="92">
        <f>SUMIF(V職域接種!$C:$C, 'Conv-vaccine'!$E583, V職域接種!G:G)</f>
        <v>0</v>
      </c>
      <c r="Q583" s="92">
        <f>_xlfn.MAXIFS(V重複!F:F, V重複!$C:$C, 'Conv-vaccine'!$E583)</f>
        <v>0</v>
      </c>
      <c r="R583" s="92">
        <f>_xlfn.MAXIFS(V重複!G:G, V重複!$C:$C, 'Conv-vaccine'!$E583)</f>
        <v>0</v>
      </c>
      <c r="S583" s="107">
        <f>SUMIF('V3回目-接種日別'!$A:$A, 'Conv-vaccine'!$E583, 'V3回目-接種日別'!C:C)</f>
        <v>0</v>
      </c>
    </row>
    <row r="584" spans="1:19" ht="17.7">
      <c r="A584" s="49">
        <v>44490</v>
      </c>
      <c r="B584" s="110">
        <f>IF(COUNTIF($A$7:$A584, $A584)&gt;1, 0, IF($E584="","",G584+H584+K584+L584+O584-Q584))</f>
        <v>0</v>
      </c>
      <c r="C584" s="110">
        <f>IF(COUNTIF($A$7:$A584, $A584)&gt;1, 0, IF($E584="", "", I584+J584+M584+N584+P584-R584))</f>
        <v>0</v>
      </c>
      <c r="D584" s="110">
        <f>IF(COUNTIF($A$7:$A584, $A584)&gt;1, 0, S584)</f>
        <v>0</v>
      </c>
      <c r="E584" s="111">
        <v>44490</v>
      </c>
      <c r="F584" s="91" t="str">
        <f>IFERROR(VLOOKUP($E584, V医療従事者等!$A:$J, $F$4, FALSE), TEXT(E584, "aaa"))</f>
        <v>木</v>
      </c>
      <c r="G584" s="91">
        <f>IFERROR(VLOOKUP($E584, V医療従事者等!$A:$J, $G$4, FALSE), 0)</f>
        <v>0</v>
      </c>
      <c r="H584" s="91">
        <f>IFERROR(VLOOKUP($E584, V医療従事者等!$A:$J, $H$4, FALSE), 0)</f>
        <v>0</v>
      </c>
      <c r="I584" s="91">
        <f>IFERROR(VLOOKUP($E584, V医療従事者等!$A:$J, $I$4, FALSE), 0)</f>
        <v>0</v>
      </c>
      <c r="J584" s="91">
        <f>IFERROR(VLOOKUP($E584, V医療従事者等!$A:$J, $J$4, FALSE), 0)</f>
        <v>0</v>
      </c>
      <c r="K584" s="92">
        <f>IFERROR(VLOOKUP($E584, V一般接種!$A:$G, K$4, FALSE), 0)</f>
        <v>138790</v>
      </c>
      <c r="L584" s="92">
        <f>IFERROR(VLOOKUP($E584, V一般接種!$A:$G, L$4, FALSE), 0)</f>
        <v>9362</v>
      </c>
      <c r="M584" s="92">
        <f>IFERROR(VLOOKUP($E584, V一般接種!$A:$G, M$4, FALSE), 0)</f>
        <v>83</v>
      </c>
      <c r="N584" s="93">
        <f>IFERROR(VLOOKUP($E584, V一般接種!$A:$G, N$4, FALSE), 0)</f>
        <v>336853</v>
      </c>
      <c r="O584" s="92">
        <f>SUMIF(V職域接種!$C:$C, 'Conv-vaccine'!$E584, V職域接種!F:F)</f>
        <v>0</v>
      </c>
      <c r="P584" s="92">
        <f>SUMIF(V職域接種!$C:$C, 'Conv-vaccine'!$E584, V職域接種!G:G)</f>
        <v>0</v>
      </c>
      <c r="Q584" s="92">
        <f>_xlfn.MAXIFS(V重複!F:F, V重複!$C:$C, 'Conv-vaccine'!$E584)</f>
        <v>0</v>
      </c>
      <c r="R584" s="92">
        <f>_xlfn.MAXIFS(V重複!G:G, V重複!$C:$C, 'Conv-vaccine'!$E584)</f>
        <v>0</v>
      </c>
      <c r="S584" s="107">
        <f>SUMIF('V3回目-接種日別'!$A:$A, 'Conv-vaccine'!$E584, 'V3回目-接種日別'!C:C)</f>
        <v>0</v>
      </c>
    </row>
    <row r="585" spans="1:19" ht="17.7">
      <c r="A585" s="49">
        <v>44490</v>
      </c>
      <c r="B585" s="110">
        <f>IF(COUNTIF($A$7:$A585, $A585)&gt;1, 0, IF($E585="","",G585+H585+K585+L585+O585-Q585))</f>
        <v>0</v>
      </c>
      <c r="C585" s="110">
        <f>IF(COUNTIF($A$7:$A585, $A585)&gt;1, 0, IF($E585="", "", I585+J585+M585+N585+P585-R585))</f>
        <v>0</v>
      </c>
      <c r="D585" s="110">
        <f>IF(COUNTIF($A$7:$A585, $A585)&gt;1, 0, S585)</f>
        <v>0</v>
      </c>
      <c r="E585" s="111">
        <v>44490</v>
      </c>
      <c r="F585" s="91" t="str">
        <f>IFERROR(VLOOKUP($E585, V医療従事者等!$A:$J, $F$4, FALSE), TEXT(E585, "aaa"))</f>
        <v>木</v>
      </c>
      <c r="G585" s="91">
        <f>IFERROR(VLOOKUP($E585, V医療従事者等!$A:$J, $G$4, FALSE), 0)</f>
        <v>0</v>
      </c>
      <c r="H585" s="91">
        <f>IFERROR(VLOOKUP($E585, V医療従事者等!$A:$J, $H$4, FALSE), 0)</f>
        <v>0</v>
      </c>
      <c r="I585" s="91">
        <f>IFERROR(VLOOKUP($E585, V医療従事者等!$A:$J, $I$4, FALSE), 0)</f>
        <v>0</v>
      </c>
      <c r="J585" s="91">
        <f>IFERROR(VLOOKUP($E585, V医療従事者等!$A:$J, $J$4, FALSE), 0)</f>
        <v>0</v>
      </c>
      <c r="K585" s="92">
        <f>IFERROR(VLOOKUP($E585, V一般接種!$A:$G, K$4, FALSE), 0)</f>
        <v>138790</v>
      </c>
      <c r="L585" s="92">
        <f>IFERROR(VLOOKUP($E585, V一般接種!$A:$G, L$4, FALSE), 0)</f>
        <v>9362</v>
      </c>
      <c r="M585" s="92">
        <f>IFERROR(VLOOKUP($E585, V一般接種!$A:$G, M$4, FALSE), 0)</f>
        <v>83</v>
      </c>
      <c r="N585" s="93">
        <f>IFERROR(VLOOKUP($E585, V一般接種!$A:$G, N$4, FALSE), 0)</f>
        <v>336853</v>
      </c>
      <c r="O585" s="92">
        <f>SUMIF(V職域接種!$C:$C, 'Conv-vaccine'!$E585, V職域接種!F:F)</f>
        <v>0</v>
      </c>
      <c r="P585" s="92">
        <f>SUMIF(V職域接種!$C:$C, 'Conv-vaccine'!$E585, V職域接種!G:G)</f>
        <v>0</v>
      </c>
      <c r="Q585" s="92">
        <f>_xlfn.MAXIFS(V重複!F:F, V重複!$C:$C, 'Conv-vaccine'!$E585)</f>
        <v>0</v>
      </c>
      <c r="R585" s="92">
        <f>_xlfn.MAXIFS(V重複!G:G, V重複!$C:$C, 'Conv-vaccine'!$E585)</f>
        <v>0</v>
      </c>
      <c r="S585" s="107">
        <f>SUMIF('V3回目-接種日別'!$A:$A, 'Conv-vaccine'!$E585, 'V3回目-接種日別'!C:C)</f>
        <v>0</v>
      </c>
    </row>
    <row r="586" spans="1:19" ht="17.7">
      <c r="A586" s="49">
        <v>44491</v>
      </c>
      <c r="B586" s="110">
        <f>IF(COUNTIF($A$7:$A586, $A586)&gt;1, 0, IF($E586="","",G586+H586+K586+L586+O586-Q586))</f>
        <v>193845</v>
      </c>
      <c r="C586" s="110">
        <f>IF(COUNTIF($A$7:$A586, $A586)&gt;1, 0, IF($E586="", "", I586+J586+M586+N586+P586-R586))</f>
        <v>414009</v>
      </c>
      <c r="D586" s="110">
        <f>IF(COUNTIF($A$7:$A586, $A586)&gt;1, 0, S586)</f>
        <v>0</v>
      </c>
      <c r="E586" s="111">
        <v>44491</v>
      </c>
      <c r="F586" s="91" t="str">
        <f>IFERROR(VLOOKUP($E586, V医療従事者等!$A:$J, $F$4, FALSE), TEXT(E586, "aaa"))</f>
        <v>金</v>
      </c>
      <c r="G586" s="91">
        <f>IFERROR(VLOOKUP($E586, V医療従事者等!$A:$J, $G$4, FALSE), 0)</f>
        <v>0</v>
      </c>
      <c r="H586" s="91">
        <f>IFERROR(VLOOKUP($E586, V医療従事者等!$A:$J, $H$4, FALSE), 0)</f>
        <v>0</v>
      </c>
      <c r="I586" s="91">
        <f>IFERROR(VLOOKUP($E586, V医療従事者等!$A:$J, $I$4, FALSE), 0)</f>
        <v>0</v>
      </c>
      <c r="J586" s="91">
        <f>IFERROR(VLOOKUP($E586, V医療従事者等!$A:$J, $J$4, FALSE), 0)</f>
        <v>0</v>
      </c>
      <c r="K586" s="92">
        <f>IFERROR(VLOOKUP($E586, V一般接種!$A:$G, K$4, FALSE), 0)</f>
        <v>180255</v>
      </c>
      <c r="L586" s="92">
        <f>IFERROR(VLOOKUP($E586, V一般接種!$A:$G, L$4, FALSE), 0)</f>
        <v>13590</v>
      </c>
      <c r="M586" s="92">
        <f>IFERROR(VLOOKUP($E586, V一般接種!$A:$G, M$4, FALSE), 0)</f>
        <v>43</v>
      </c>
      <c r="N586" s="93">
        <f>IFERROR(VLOOKUP($E586, V一般接種!$A:$G, N$4, FALSE), 0)</f>
        <v>413966</v>
      </c>
      <c r="O586" s="92">
        <f>SUMIF(V職域接種!$C:$C, 'Conv-vaccine'!$E586, V職域接種!F:F)</f>
        <v>0</v>
      </c>
      <c r="P586" s="92">
        <f>SUMIF(V職域接種!$C:$C, 'Conv-vaccine'!$E586, V職域接種!G:G)</f>
        <v>0</v>
      </c>
      <c r="Q586" s="92">
        <f>_xlfn.MAXIFS(V重複!F:F, V重複!$C:$C, 'Conv-vaccine'!$E586)</f>
        <v>0</v>
      </c>
      <c r="R586" s="92">
        <f>_xlfn.MAXIFS(V重複!G:G, V重複!$C:$C, 'Conv-vaccine'!$E586)</f>
        <v>0</v>
      </c>
      <c r="S586" s="107">
        <f>SUMIF('V3回目-接種日別'!$A:$A, 'Conv-vaccine'!$E586, 'V3回目-接種日別'!C:C)</f>
        <v>0</v>
      </c>
    </row>
    <row r="587" spans="1:19" ht="17.7">
      <c r="A587" s="49">
        <v>44491</v>
      </c>
      <c r="B587" s="110">
        <f>IF(COUNTIF($A$7:$A587, $A587)&gt;1, 0, IF($E587="","",G587+H587+K587+L587+O587-Q587))</f>
        <v>0</v>
      </c>
      <c r="C587" s="110">
        <f>IF(COUNTIF($A$7:$A587, $A587)&gt;1, 0, IF($E587="", "", I587+J587+M587+N587+P587-R587))</f>
        <v>0</v>
      </c>
      <c r="D587" s="110">
        <f>IF(COUNTIF($A$7:$A587, $A587)&gt;1, 0, S587)</f>
        <v>0</v>
      </c>
      <c r="E587" s="111">
        <v>44491</v>
      </c>
      <c r="F587" s="91" t="str">
        <f>IFERROR(VLOOKUP($E587, V医療従事者等!$A:$J, $F$4, FALSE), TEXT(E587, "aaa"))</f>
        <v>金</v>
      </c>
      <c r="G587" s="91">
        <f>IFERROR(VLOOKUP($E587, V医療従事者等!$A:$J, $G$4, FALSE), 0)</f>
        <v>0</v>
      </c>
      <c r="H587" s="91">
        <f>IFERROR(VLOOKUP($E587, V医療従事者等!$A:$J, $H$4, FALSE), 0)</f>
        <v>0</v>
      </c>
      <c r="I587" s="91">
        <f>IFERROR(VLOOKUP($E587, V医療従事者等!$A:$J, $I$4, FALSE), 0)</f>
        <v>0</v>
      </c>
      <c r="J587" s="91">
        <f>IFERROR(VLOOKUP($E587, V医療従事者等!$A:$J, $J$4, FALSE), 0)</f>
        <v>0</v>
      </c>
      <c r="K587" s="92">
        <f>IFERROR(VLOOKUP($E587, V一般接種!$A:$G, K$4, FALSE), 0)</f>
        <v>180255</v>
      </c>
      <c r="L587" s="92">
        <f>IFERROR(VLOOKUP($E587, V一般接種!$A:$G, L$4, FALSE), 0)</f>
        <v>13590</v>
      </c>
      <c r="M587" s="92">
        <f>IFERROR(VLOOKUP($E587, V一般接種!$A:$G, M$4, FALSE), 0)</f>
        <v>43</v>
      </c>
      <c r="N587" s="93">
        <f>IFERROR(VLOOKUP($E587, V一般接種!$A:$G, N$4, FALSE), 0)</f>
        <v>413966</v>
      </c>
      <c r="O587" s="92">
        <f>SUMIF(V職域接種!$C:$C, 'Conv-vaccine'!$E587, V職域接種!F:F)</f>
        <v>0</v>
      </c>
      <c r="P587" s="92">
        <f>SUMIF(V職域接種!$C:$C, 'Conv-vaccine'!$E587, V職域接種!G:G)</f>
        <v>0</v>
      </c>
      <c r="Q587" s="92">
        <f>_xlfn.MAXIFS(V重複!F:F, V重複!$C:$C, 'Conv-vaccine'!$E587)</f>
        <v>0</v>
      </c>
      <c r="R587" s="92">
        <f>_xlfn.MAXIFS(V重複!G:G, V重複!$C:$C, 'Conv-vaccine'!$E587)</f>
        <v>0</v>
      </c>
      <c r="S587" s="107">
        <f>SUMIF('V3回目-接種日別'!$A:$A, 'Conv-vaccine'!$E587, 'V3回目-接種日別'!C:C)</f>
        <v>0</v>
      </c>
    </row>
    <row r="588" spans="1:19" ht="17.7">
      <c r="A588" s="49">
        <v>44491</v>
      </c>
      <c r="B588" s="110">
        <f>IF(COUNTIF($A$7:$A588, $A588)&gt;1, 0, IF($E588="","",G588+H588+K588+L588+O588-Q588))</f>
        <v>0</v>
      </c>
      <c r="C588" s="110">
        <f>IF(COUNTIF($A$7:$A588, $A588)&gt;1, 0, IF($E588="", "", I588+J588+M588+N588+P588-R588))</f>
        <v>0</v>
      </c>
      <c r="D588" s="110">
        <f>IF(COUNTIF($A$7:$A588, $A588)&gt;1, 0, S588)</f>
        <v>0</v>
      </c>
      <c r="E588" s="111">
        <v>44491</v>
      </c>
      <c r="F588" s="91" t="str">
        <f>IFERROR(VLOOKUP($E588, V医療従事者等!$A:$J, $F$4, FALSE), TEXT(E588, "aaa"))</f>
        <v>金</v>
      </c>
      <c r="G588" s="91">
        <f>IFERROR(VLOOKUP($E588, V医療従事者等!$A:$J, $G$4, FALSE), 0)</f>
        <v>0</v>
      </c>
      <c r="H588" s="91">
        <f>IFERROR(VLOOKUP($E588, V医療従事者等!$A:$J, $H$4, FALSE), 0)</f>
        <v>0</v>
      </c>
      <c r="I588" s="91">
        <f>IFERROR(VLOOKUP($E588, V医療従事者等!$A:$J, $I$4, FALSE), 0)</f>
        <v>0</v>
      </c>
      <c r="J588" s="91">
        <f>IFERROR(VLOOKUP($E588, V医療従事者等!$A:$J, $J$4, FALSE), 0)</f>
        <v>0</v>
      </c>
      <c r="K588" s="92">
        <f>IFERROR(VLOOKUP($E588, V一般接種!$A:$G, K$4, FALSE), 0)</f>
        <v>180255</v>
      </c>
      <c r="L588" s="92">
        <f>IFERROR(VLOOKUP($E588, V一般接種!$A:$G, L$4, FALSE), 0)</f>
        <v>13590</v>
      </c>
      <c r="M588" s="92">
        <f>IFERROR(VLOOKUP($E588, V一般接種!$A:$G, M$4, FALSE), 0)</f>
        <v>43</v>
      </c>
      <c r="N588" s="93">
        <f>IFERROR(VLOOKUP($E588, V一般接種!$A:$G, N$4, FALSE), 0)</f>
        <v>413966</v>
      </c>
      <c r="O588" s="92">
        <f>SUMIF(V職域接種!$C:$C, 'Conv-vaccine'!$E588, V職域接種!F:F)</f>
        <v>0</v>
      </c>
      <c r="P588" s="92">
        <f>SUMIF(V職域接種!$C:$C, 'Conv-vaccine'!$E588, V職域接種!G:G)</f>
        <v>0</v>
      </c>
      <c r="Q588" s="92">
        <f>_xlfn.MAXIFS(V重複!F:F, V重複!$C:$C, 'Conv-vaccine'!$E588)</f>
        <v>0</v>
      </c>
      <c r="R588" s="92">
        <f>_xlfn.MAXIFS(V重複!G:G, V重複!$C:$C, 'Conv-vaccine'!$E588)</f>
        <v>0</v>
      </c>
      <c r="S588" s="107">
        <f>SUMIF('V3回目-接種日別'!$A:$A, 'Conv-vaccine'!$E588, 'V3回目-接種日別'!C:C)</f>
        <v>0</v>
      </c>
    </row>
    <row r="589" spans="1:19" ht="17.7">
      <c r="A589" s="49">
        <v>44492</v>
      </c>
      <c r="B589" s="110">
        <f>IF(COUNTIF($A$7:$A589, $A589)&gt;1, 0, IF($E589="","",G589+H589+K589+L589+O589-Q589))</f>
        <v>265533</v>
      </c>
      <c r="C589" s="110">
        <f>IF(COUNTIF($A$7:$A589, $A589)&gt;1, 0, IF($E589="", "", I589+J589+M589+N589+P589-R589))</f>
        <v>552915</v>
      </c>
      <c r="D589" s="110">
        <f>IF(COUNTIF($A$7:$A589, $A589)&gt;1, 0, S589)</f>
        <v>0</v>
      </c>
      <c r="E589" s="111">
        <v>44492</v>
      </c>
      <c r="F589" s="91" t="str">
        <f>IFERROR(VLOOKUP($E589, V医療従事者等!$A:$J, $F$4, FALSE), TEXT(E589, "aaa"))</f>
        <v>土</v>
      </c>
      <c r="G589" s="91">
        <f>IFERROR(VLOOKUP($E589, V医療従事者等!$A:$J, $G$4, FALSE), 0)</f>
        <v>0</v>
      </c>
      <c r="H589" s="91">
        <f>IFERROR(VLOOKUP($E589, V医療従事者等!$A:$J, $H$4, FALSE), 0)</f>
        <v>0</v>
      </c>
      <c r="I589" s="91">
        <f>IFERROR(VLOOKUP($E589, V医療従事者等!$A:$J, $I$4, FALSE), 0)</f>
        <v>0</v>
      </c>
      <c r="J589" s="91">
        <f>IFERROR(VLOOKUP($E589, V医療従事者等!$A:$J, $J$4, FALSE), 0)</f>
        <v>0</v>
      </c>
      <c r="K589" s="92">
        <f>IFERROR(VLOOKUP($E589, V一般接種!$A:$G, K$4, FALSE), 0)</f>
        <v>239288</v>
      </c>
      <c r="L589" s="92">
        <f>IFERROR(VLOOKUP($E589, V一般接種!$A:$G, L$4, FALSE), 0)</f>
        <v>26245</v>
      </c>
      <c r="M589" s="92">
        <f>IFERROR(VLOOKUP($E589, V一般接種!$A:$G, M$4, FALSE), 0)</f>
        <v>57</v>
      </c>
      <c r="N589" s="93">
        <f>IFERROR(VLOOKUP($E589, V一般接種!$A:$G, N$4, FALSE), 0)</f>
        <v>552858</v>
      </c>
      <c r="O589" s="92">
        <f>SUMIF(V職域接種!$C:$C, 'Conv-vaccine'!$E589, V職域接種!F:F)</f>
        <v>0</v>
      </c>
      <c r="P589" s="92">
        <f>SUMIF(V職域接種!$C:$C, 'Conv-vaccine'!$E589, V職域接種!G:G)</f>
        <v>0</v>
      </c>
      <c r="Q589" s="92">
        <f>_xlfn.MAXIFS(V重複!F:F, V重複!$C:$C, 'Conv-vaccine'!$E589)</f>
        <v>0</v>
      </c>
      <c r="R589" s="92">
        <f>_xlfn.MAXIFS(V重複!G:G, V重複!$C:$C, 'Conv-vaccine'!$E589)</f>
        <v>0</v>
      </c>
      <c r="S589" s="107">
        <f>SUMIF('V3回目-接種日別'!$A:$A, 'Conv-vaccine'!$E589, 'V3回目-接種日別'!C:C)</f>
        <v>0</v>
      </c>
    </row>
    <row r="590" spans="1:19" ht="17.7">
      <c r="A590" s="49">
        <v>44492</v>
      </c>
      <c r="B590" s="110">
        <f>IF(COUNTIF($A$7:$A590, $A590)&gt;1, 0, IF($E590="","",G590+H590+K590+L590+O590-Q590))</f>
        <v>0</v>
      </c>
      <c r="C590" s="110">
        <f>IF(COUNTIF($A$7:$A590, $A590)&gt;1, 0, IF($E590="", "", I590+J590+M590+N590+P590-R590))</f>
        <v>0</v>
      </c>
      <c r="D590" s="110">
        <f>IF(COUNTIF($A$7:$A590, $A590)&gt;1, 0, S590)</f>
        <v>0</v>
      </c>
      <c r="E590" s="111">
        <v>44492</v>
      </c>
      <c r="F590" s="91" t="str">
        <f>IFERROR(VLOOKUP($E590, V医療従事者等!$A:$J, $F$4, FALSE), TEXT(E590, "aaa"))</f>
        <v>土</v>
      </c>
      <c r="G590" s="91">
        <f>IFERROR(VLOOKUP($E590, V医療従事者等!$A:$J, $G$4, FALSE), 0)</f>
        <v>0</v>
      </c>
      <c r="H590" s="91">
        <f>IFERROR(VLOOKUP($E590, V医療従事者等!$A:$J, $H$4, FALSE), 0)</f>
        <v>0</v>
      </c>
      <c r="I590" s="91">
        <f>IFERROR(VLOOKUP($E590, V医療従事者等!$A:$J, $I$4, FALSE), 0)</f>
        <v>0</v>
      </c>
      <c r="J590" s="91">
        <f>IFERROR(VLOOKUP($E590, V医療従事者等!$A:$J, $J$4, FALSE), 0)</f>
        <v>0</v>
      </c>
      <c r="K590" s="92">
        <f>IFERROR(VLOOKUP($E590, V一般接種!$A:$G, K$4, FALSE), 0)</f>
        <v>239288</v>
      </c>
      <c r="L590" s="92">
        <f>IFERROR(VLOOKUP($E590, V一般接種!$A:$G, L$4, FALSE), 0)</f>
        <v>26245</v>
      </c>
      <c r="M590" s="92">
        <f>IFERROR(VLOOKUP($E590, V一般接種!$A:$G, M$4, FALSE), 0)</f>
        <v>57</v>
      </c>
      <c r="N590" s="93">
        <f>IFERROR(VLOOKUP($E590, V一般接種!$A:$G, N$4, FALSE), 0)</f>
        <v>552858</v>
      </c>
      <c r="O590" s="92">
        <f>SUMIF(V職域接種!$C:$C, 'Conv-vaccine'!$E590, V職域接種!F:F)</f>
        <v>0</v>
      </c>
      <c r="P590" s="92">
        <f>SUMIF(V職域接種!$C:$C, 'Conv-vaccine'!$E590, V職域接種!G:G)</f>
        <v>0</v>
      </c>
      <c r="Q590" s="92">
        <f>_xlfn.MAXIFS(V重複!F:F, V重複!$C:$C, 'Conv-vaccine'!$E590)</f>
        <v>0</v>
      </c>
      <c r="R590" s="92">
        <f>_xlfn.MAXIFS(V重複!G:G, V重複!$C:$C, 'Conv-vaccine'!$E590)</f>
        <v>0</v>
      </c>
      <c r="S590" s="107">
        <f>SUMIF('V3回目-接種日別'!$A:$A, 'Conv-vaccine'!$E590, 'V3回目-接種日別'!C:C)</f>
        <v>0</v>
      </c>
    </row>
    <row r="591" spans="1:19" ht="17.7">
      <c r="A591" s="49">
        <v>44492</v>
      </c>
      <c r="B591" s="110">
        <f>IF(COUNTIF($A$7:$A591, $A591)&gt;1, 0, IF($E591="","",G591+H591+K591+L591+O591-Q591))</f>
        <v>0</v>
      </c>
      <c r="C591" s="110">
        <f>IF(COUNTIF($A$7:$A591, $A591)&gt;1, 0, IF($E591="", "", I591+J591+M591+N591+P591-R591))</f>
        <v>0</v>
      </c>
      <c r="D591" s="110">
        <f>IF(COUNTIF($A$7:$A591, $A591)&gt;1, 0, S591)</f>
        <v>0</v>
      </c>
      <c r="E591" s="111">
        <v>44492</v>
      </c>
      <c r="F591" s="91" t="str">
        <f>IFERROR(VLOOKUP($E591, V医療従事者等!$A:$J, $F$4, FALSE), TEXT(E591, "aaa"))</f>
        <v>土</v>
      </c>
      <c r="G591" s="91">
        <f>IFERROR(VLOOKUP($E591, V医療従事者等!$A:$J, $G$4, FALSE), 0)</f>
        <v>0</v>
      </c>
      <c r="H591" s="91">
        <f>IFERROR(VLOOKUP($E591, V医療従事者等!$A:$J, $H$4, FALSE), 0)</f>
        <v>0</v>
      </c>
      <c r="I591" s="91">
        <f>IFERROR(VLOOKUP($E591, V医療従事者等!$A:$J, $I$4, FALSE), 0)</f>
        <v>0</v>
      </c>
      <c r="J591" s="91">
        <f>IFERROR(VLOOKUP($E591, V医療従事者等!$A:$J, $J$4, FALSE), 0)</f>
        <v>0</v>
      </c>
      <c r="K591" s="92">
        <f>IFERROR(VLOOKUP($E591, V一般接種!$A:$G, K$4, FALSE), 0)</f>
        <v>239288</v>
      </c>
      <c r="L591" s="92">
        <f>IFERROR(VLOOKUP($E591, V一般接種!$A:$G, L$4, FALSE), 0)</f>
        <v>26245</v>
      </c>
      <c r="M591" s="92">
        <f>IFERROR(VLOOKUP($E591, V一般接種!$A:$G, M$4, FALSE), 0)</f>
        <v>57</v>
      </c>
      <c r="N591" s="93">
        <f>IFERROR(VLOOKUP($E591, V一般接種!$A:$G, N$4, FALSE), 0)</f>
        <v>552858</v>
      </c>
      <c r="O591" s="92">
        <f>SUMIF(V職域接種!$C:$C, 'Conv-vaccine'!$E591, V職域接種!F:F)</f>
        <v>0</v>
      </c>
      <c r="P591" s="92">
        <f>SUMIF(V職域接種!$C:$C, 'Conv-vaccine'!$E591, V職域接種!G:G)</f>
        <v>0</v>
      </c>
      <c r="Q591" s="92">
        <f>_xlfn.MAXIFS(V重複!F:F, V重複!$C:$C, 'Conv-vaccine'!$E591)</f>
        <v>0</v>
      </c>
      <c r="R591" s="92">
        <f>_xlfn.MAXIFS(V重複!G:G, V重複!$C:$C, 'Conv-vaccine'!$E591)</f>
        <v>0</v>
      </c>
      <c r="S591" s="107">
        <f>SUMIF('V3回目-接種日別'!$A:$A, 'Conv-vaccine'!$E591, 'V3回目-接種日別'!C:C)</f>
        <v>0</v>
      </c>
    </row>
    <row r="592" spans="1:19" ht="17.7">
      <c r="A592" s="49">
        <v>44493</v>
      </c>
      <c r="B592" s="110">
        <f>IF(COUNTIF($A$7:$A592, $A592)&gt;1, 0, IF($E592="","",G592+H592+K592+L592+O592-Q592))</f>
        <v>966376</v>
      </c>
      <c r="C592" s="110">
        <f>IF(COUNTIF($A$7:$A592, $A592)&gt;1, 0, IF($E592="", "", I592+J592+M592+N592+P592-R592))</f>
        <v>1019451</v>
      </c>
      <c r="D592" s="110">
        <f>IF(COUNTIF($A$7:$A592, $A592)&gt;1, 0, S592)</f>
        <v>0</v>
      </c>
      <c r="E592" s="111">
        <v>44493</v>
      </c>
      <c r="F592" s="91" t="str">
        <f>IFERROR(VLOOKUP($E592, V医療従事者等!$A:$J, $F$4, FALSE), TEXT(E592, "aaa"))</f>
        <v>日</v>
      </c>
      <c r="G592" s="91">
        <f>IFERROR(VLOOKUP($E592, V医療従事者等!$A:$J, $G$4, FALSE), 0)</f>
        <v>0</v>
      </c>
      <c r="H592" s="91">
        <f>IFERROR(VLOOKUP($E592, V医療従事者等!$A:$J, $H$4, FALSE), 0)</f>
        <v>0</v>
      </c>
      <c r="I592" s="91">
        <f>IFERROR(VLOOKUP($E592, V医療従事者等!$A:$J, $I$4, FALSE), 0)</f>
        <v>0</v>
      </c>
      <c r="J592" s="91">
        <f>IFERROR(VLOOKUP($E592, V医療従事者等!$A:$J, $J$4, FALSE), 0)</f>
        <v>0</v>
      </c>
      <c r="K592" s="92">
        <f>IFERROR(VLOOKUP($E592, V一般接種!$A:$G, K$4, FALSE), 0)</f>
        <v>150141</v>
      </c>
      <c r="L592" s="92">
        <f>IFERROR(VLOOKUP($E592, V一般接種!$A:$G, L$4, FALSE), 0)</f>
        <v>17045</v>
      </c>
      <c r="M592" s="92">
        <f>IFERROR(VLOOKUP($E592, V一般接種!$A:$G, M$4, FALSE), 0)</f>
        <v>22</v>
      </c>
      <c r="N592" s="93">
        <f>IFERROR(VLOOKUP($E592, V一般接種!$A:$G, N$4, FALSE), 0)</f>
        <v>418539</v>
      </c>
      <c r="O592" s="92">
        <f>SUMIF(V職域接種!$C:$C, 'Conv-vaccine'!$E592, V職域接種!F:F)</f>
        <v>9767683</v>
      </c>
      <c r="P592" s="92">
        <f>SUMIF(V職域接種!$C:$C, 'Conv-vaccine'!$E592, V職域接種!G:G)</f>
        <v>9195066</v>
      </c>
      <c r="Q592" s="92">
        <f>_xlfn.MAXIFS(V重複!F:F, V重複!$C:$C, 'Conv-vaccine'!$E592)</f>
        <v>8968493</v>
      </c>
      <c r="R592" s="92">
        <f>_xlfn.MAXIFS(V重複!G:G, V重複!$C:$C, 'Conv-vaccine'!$E592)</f>
        <v>8594176</v>
      </c>
      <c r="S592" s="107">
        <f>SUMIF('V3回目-接種日別'!$A:$A, 'Conv-vaccine'!$E592, 'V3回目-接種日別'!C:C)</f>
        <v>0</v>
      </c>
    </row>
    <row r="593" spans="1:19" ht="17.7">
      <c r="A593" s="49">
        <v>44493</v>
      </c>
      <c r="B593" s="110">
        <f>IF(COUNTIF($A$7:$A593, $A593)&gt;1, 0, IF($E593="","",G593+H593+K593+L593+O593-Q593))</f>
        <v>0</v>
      </c>
      <c r="C593" s="110">
        <f>IF(COUNTIF($A$7:$A593, $A593)&gt;1, 0, IF($E593="", "", I593+J593+M593+N593+P593-R593))</f>
        <v>0</v>
      </c>
      <c r="D593" s="110">
        <f>IF(COUNTIF($A$7:$A593, $A593)&gt;1, 0, S593)</f>
        <v>0</v>
      </c>
      <c r="E593" s="111">
        <v>44493</v>
      </c>
      <c r="F593" s="91" t="str">
        <f>IFERROR(VLOOKUP($E593, V医療従事者等!$A:$J, $F$4, FALSE), TEXT(E593, "aaa"))</f>
        <v>日</v>
      </c>
      <c r="G593" s="91">
        <f>IFERROR(VLOOKUP($E593, V医療従事者等!$A:$J, $G$4, FALSE), 0)</f>
        <v>0</v>
      </c>
      <c r="H593" s="91">
        <f>IFERROR(VLOOKUP($E593, V医療従事者等!$A:$J, $H$4, FALSE), 0)</f>
        <v>0</v>
      </c>
      <c r="I593" s="91">
        <f>IFERROR(VLOOKUP($E593, V医療従事者等!$A:$J, $I$4, FALSE), 0)</f>
        <v>0</v>
      </c>
      <c r="J593" s="91">
        <f>IFERROR(VLOOKUP($E593, V医療従事者等!$A:$J, $J$4, FALSE), 0)</f>
        <v>0</v>
      </c>
      <c r="K593" s="92">
        <f>IFERROR(VLOOKUP($E593, V一般接種!$A:$G, K$4, FALSE), 0)</f>
        <v>150141</v>
      </c>
      <c r="L593" s="92">
        <f>IFERROR(VLOOKUP($E593, V一般接種!$A:$G, L$4, FALSE), 0)</f>
        <v>17045</v>
      </c>
      <c r="M593" s="92">
        <f>IFERROR(VLOOKUP($E593, V一般接種!$A:$G, M$4, FALSE), 0)</f>
        <v>22</v>
      </c>
      <c r="N593" s="93">
        <f>IFERROR(VLOOKUP($E593, V一般接種!$A:$G, N$4, FALSE), 0)</f>
        <v>418539</v>
      </c>
      <c r="O593" s="92">
        <f>SUMIF(V職域接種!$C:$C, 'Conv-vaccine'!$E593, V職域接種!F:F)</f>
        <v>9767683</v>
      </c>
      <c r="P593" s="92">
        <f>SUMIF(V職域接種!$C:$C, 'Conv-vaccine'!$E593, V職域接種!G:G)</f>
        <v>9195066</v>
      </c>
      <c r="Q593" s="92">
        <f>_xlfn.MAXIFS(V重複!F:F, V重複!$C:$C, 'Conv-vaccine'!$E593)</f>
        <v>8968493</v>
      </c>
      <c r="R593" s="92">
        <f>_xlfn.MAXIFS(V重複!G:G, V重複!$C:$C, 'Conv-vaccine'!$E593)</f>
        <v>8594176</v>
      </c>
      <c r="S593" s="107">
        <f>SUMIF('V3回目-接種日別'!$A:$A, 'Conv-vaccine'!$E593, 'V3回目-接種日別'!C:C)</f>
        <v>0</v>
      </c>
    </row>
    <row r="594" spans="1:19" ht="17.7">
      <c r="A594" s="49">
        <v>44493</v>
      </c>
      <c r="B594" s="110">
        <f>IF(COUNTIF($A$7:$A594, $A594)&gt;1, 0, IF($E594="","",G594+H594+K594+L594+O594-Q594))</f>
        <v>0</v>
      </c>
      <c r="C594" s="110">
        <f>IF(COUNTIF($A$7:$A594, $A594)&gt;1, 0, IF($E594="", "", I594+J594+M594+N594+P594-R594))</f>
        <v>0</v>
      </c>
      <c r="D594" s="110">
        <f>IF(COUNTIF($A$7:$A594, $A594)&gt;1, 0, S594)</f>
        <v>0</v>
      </c>
      <c r="E594" s="111">
        <v>44493</v>
      </c>
      <c r="F594" s="91" t="str">
        <f>IFERROR(VLOOKUP($E594, V医療従事者等!$A:$J, $F$4, FALSE), TEXT(E594, "aaa"))</f>
        <v>日</v>
      </c>
      <c r="G594" s="91">
        <f>IFERROR(VLOOKUP($E594, V医療従事者等!$A:$J, $G$4, FALSE), 0)</f>
        <v>0</v>
      </c>
      <c r="H594" s="91">
        <f>IFERROR(VLOOKUP($E594, V医療従事者等!$A:$J, $H$4, FALSE), 0)</f>
        <v>0</v>
      </c>
      <c r="I594" s="91">
        <f>IFERROR(VLOOKUP($E594, V医療従事者等!$A:$J, $I$4, FALSE), 0)</f>
        <v>0</v>
      </c>
      <c r="J594" s="91">
        <f>IFERROR(VLOOKUP($E594, V医療従事者等!$A:$J, $J$4, FALSE), 0)</f>
        <v>0</v>
      </c>
      <c r="K594" s="92">
        <f>IFERROR(VLOOKUP($E594, V一般接種!$A:$G, K$4, FALSE), 0)</f>
        <v>150141</v>
      </c>
      <c r="L594" s="92">
        <f>IFERROR(VLOOKUP($E594, V一般接種!$A:$G, L$4, FALSE), 0)</f>
        <v>17045</v>
      </c>
      <c r="M594" s="92">
        <f>IFERROR(VLOOKUP($E594, V一般接種!$A:$G, M$4, FALSE), 0)</f>
        <v>22</v>
      </c>
      <c r="N594" s="93">
        <f>IFERROR(VLOOKUP($E594, V一般接種!$A:$G, N$4, FALSE), 0)</f>
        <v>418539</v>
      </c>
      <c r="O594" s="92">
        <f>SUMIF(V職域接種!$C:$C, 'Conv-vaccine'!$E594, V職域接種!F:F)</f>
        <v>9767683</v>
      </c>
      <c r="P594" s="92">
        <f>SUMIF(V職域接種!$C:$C, 'Conv-vaccine'!$E594, V職域接種!G:G)</f>
        <v>9195066</v>
      </c>
      <c r="Q594" s="92">
        <f>_xlfn.MAXIFS(V重複!F:F, V重複!$C:$C, 'Conv-vaccine'!$E594)</f>
        <v>8968493</v>
      </c>
      <c r="R594" s="92">
        <f>_xlfn.MAXIFS(V重複!G:G, V重複!$C:$C, 'Conv-vaccine'!$E594)</f>
        <v>8594176</v>
      </c>
      <c r="S594" s="107">
        <f>SUMIF('V3回目-接種日別'!$A:$A, 'Conv-vaccine'!$E594, 'V3回目-接種日別'!C:C)</f>
        <v>0</v>
      </c>
    </row>
    <row r="595" spans="1:19" ht="17.7">
      <c r="A595" s="49">
        <v>44494</v>
      </c>
      <c r="B595" s="110">
        <f>IF(COUNTIF($A$7:$A595, $A595)&gt;1, 0, IF($E595="","",G595+H595+K595+L595+O595-Q595))</f>
        <v>109833</v>
      </c>
      <c r="C595" s="110">
        <f>IF(COUNTIF($A$7:$A595, $A595)&gt;1, 0, IF($E595="", "", I595+J595+M595+N595+P595-R595))</f>
        <v>309089</v>
      </c>
      <c r="D595" s="110">
        <f>IF(COUNTIF($A$7:$A595, $A595)&gt;1, 0, S595)</f>
        <v>0</v>
      </c>
      <c r="E595" s="111">
        <v>44494</v>
      </c>
      <c r="F595" s="91" t="str">
        <f>IFERROR(VLOOKUP($E595, V医療従事者等!$A:$J, $F$4, FALSE), TEXT(E595, "aaa"))</f>
        <v>月</v>
      </c>
      <c r="G595" s="91">
        <f>IFERROR(VLOOKUP($E595, V医療従事者等!$A:$J, $G$4, FALSE), 0)</f>
        <v>0</v>
      </c>
      <c r="H595" s="91">
        <f>IFERROR(VLOOKUP($E595, V医療従事者等!$A:$J, $H$4, FALSE), 0)</f>
        <v>0</v>
      </c>
      <c r="I595" s="91">
        <f>IFERROR(VLOOKUP($E595, V医療従事者等!$A:$J, $I$4, FALSE), 0)</f>
        <v>0</v>
      </c>
      <c r="J595" s="91">
        <f>IFERROR(VLOOKUP($E595, V医療従事者等!$A:$J, $J$4, FALSE), 0)</f>
        <v>0</v>
      </c>
      <c r="K595" s="92">
        <f>IFERROR(VLOOKUP($E595, V一般接種!$A:$G, K$4, FALSE), 0)</f>
        <v>103999</v>
      </c>
      <c r="L595" s="92">
        <f>IFERROR(VLOOKUP($E595, V一般接種!$A:$G, L$4, FALSE), 0)</f>
        <v>5834</v>
      </c>
      <c r="M595" s="92">
        <f>IFERROR(VLOOKUP($E595, V一般接種!$A:$G, M$4, FALSE), 0)</f>
        <v>29</v>
      </c>
      <c r="N595" s="93">
        <f>IFERROR(VLOOKUP($E595, V一般接種!$A:$G, N$4, FALSE), 0)</f>
        <v>309060</v>
      </c>
      <c r="O595" s="92">
        <f>SUMIF(V職域接種!$C:$C, 'Conv-vaccine'!$E595, V職域接種!F:F)</f>
        <v>0</v>
      </c>
      <c r="P595" s="92">
        <f>SUMIF(V職域接種!$C:$C, 'Conv-vaccine'!$E595, V職域接種!G:G)</f>
        <v>0</v>
      </c>
      <c r="Q595" s="92">
        <f>_xlfn.MAXIFS(V重複!F:F, V重複!$C:$C, 'Conv-vaccine'!$E595)</f>
        <v>0</v>
      </c>
      <c r="R595" s="92">
        <f>_xlfn.MAXIFS(V重複!G:G, V重複!$C:$C, 'Conv-vaccine'!$E595)</f>
        <v>0</v>
      </c>
      <c r="S595" s="107">
        <f>SUMIF('V3回目-接種日別'!$A:$A, 'Conv-vaccine'!$E595, 'V3回目-接種日別'!C:C)</f>
        <v>0</v>
      </c>
    </row>
    <row r="596" spans="1:19" ht="17.7">
      <c r="A596" s="49">
        <v>44494</v>
      </c>
      <c r="B596" s="110">
        <f>IF(COUNTIF($A$7:$A596, $A596)&gt;1, 0, IF($E596="","",G596+H596+K596+L596+O596-Q596))</f>
        <v>0</v>
      </c>
      <c r="C596" s="110">
        <f>IF(COUNTIF($A$7:$A596, $A596)&gt;1, 0, IF($E596="", "", I596+J596+M596+N596+P596-R596))</f>
        <v>0</v>
      </c>
      <c r="D596" s="110">
        <f>IF(COUNTIF($A$7:$A596, $A596)&gt;1, 0, S596)</f>
        <v>0</v>
      </c>
      <c r="E596" s="111">
        <v>44494</v>
      </c>
      <c r="F596" s="91" t="str">
        <f>IFERROR(VLOOKUP($E596, V医療従事者等!$A:$J, $F$4, FALSE), TEXT(E596, "aaa"))</f>
        <v>月</v>
      </c>
      <c r="G596" s="91">
        <f>IFERROR(VLOOKUP($E596, V医療従事者等!$A:$J, $G$4, FALSE), 0)</f>
        <v>0</v>
      </c>
      <c r="H596" s="91">
        <f>IFERROR(VLOOKUP($E596, V医療従事者等!$A:$J, $H$4, FALSE), 0)</f>
        <v>0</v>
      </c>
      <c r="I596" s="91">
        <f>IFERROR(VLOOKUP($E596, V医療従事者等!$A:$J, $I$4, FALSE), 0)</f>
        <v>0</v>
      </c>
      <c r="J596" s="91">
        <f>IFERROR(VLOOKUP($E596, V医療従事者等!$A:$J, $J$4, FALSE), 0)</f>
        <v>0</v>
      </c>
      <c r="K596" s="92">
        <f>IFERROR(VLOOKUP($E596, V一般接種!$A:$G, K$4, FALSE), 0)</f>
        <v>103999</v>
      </c>
      <c r="L596" s="92">
        <f>IFERROR(VLOOKUP($E596, V一般接種!$A:$G, L$4, FALSE), 0)</f>
        <v>5834</v>
      </c>
      <c r="M596" s="92">
        <f>IFERROR(VLOOKUP($E596, V一般接種!$A:$G, M$4, FALSE), 0)</f>
        <v>29</v>
      </c>
      <c r="N596" s="93">
        <f>IFERROR(VLOOKUP($E596, V一般接種!$A:$G, N$4, FALSE), 0)</f>
        <v>309060</v>
      </c>
      <c r="O596" s="92">
        <f>SUMIF(V職域接種!$C:$C, 'Conv-vaccine'!$E596, V職域接種!F:F)</f>
        <v>0</v>
      </c>
      <c r="P596" s="92">
        <f>SUMIF(V職域接種!$C:$C, 'Conv-vaccine'!$E596, V職域接種!G:G)</f>
        <v>0</v>
      </c>
      <c r="Q596" s="92">
        <f>_xlfn.MAXIFS(V重複!F:F, V重複!$C:$C, 'Conv-vaccine'!$E596)</f>
        <v>0</v>
      </c>
      <c r="R596" s="92">
        <f>_xlfn.MAXIFS(V重複!G:G, V重複!$C:$C, 'Conv-vaccine'!$E596)</f>
        <v>0</v>
      </c>
      <c r="S596" s="107">
        <f>SUMIF('V3回目-接種日別'!$A:$A, 'Conv-vaccine'!$E596, 'V3回目-接種日別'!C:C)</f>
        <v>0</v>
      </c>
    </row>
    <row r="597" spans="1:19" ht="17.7">
      <c r="A597" s="49">
        <v>44494</v>
      </c>
      <c r="B597" s="110">
        <f>IF(COUNTIF($A$7:$A597, $A597)&gt;1, 0, IF($E597="","",G597+H597+K597+L597+O597-Q597))</f>
        <v>0</v>
      </c>
      <c r="C597" s="110">
        <f>IF(COUNTIF($A$7:$A597, $A597)&gt;1, 0, IF($E597="", "", I597+J597+M597+N597+P597-R597))</f>
        <v>0</v>
      </c>
      <c r="D597" s="110">
        <f>IF(COUNTIF($A$7:$A597, $A597)&gt;1, 0, S597)</f>
        <v>0</v>
      </c>
      <c r="E597" s="111">
        <v>44494</v>
      </c>
      <c r="F597" s="91" t="str">
        <f>IFERROR(VLOOKUP($E597, V医療従事者等!$A:$J, $F$4, FALSE), TEXT(E597, "aaa"))</f>
        <v>月</v>
      </c>
      <c r="G597" s="91">
        <f>IFERROR(VLOOKUP($E597, V医療従事者等!$A:$J, $G$4, FALSE), 0)</f>
        <v>0</v>
      </c>
      <c r="H597" s="91">
        <f>IFERROR(VLOOKUP($E597, V医療従事者等!$A:$J, $H$4, FALSE), 0)</f>
        <v>0</v>
      </c>
      <c r="I597" s="91">
        <f>IFERROR(VLOOKUP($E597, V医療従事者等!$A:$J, $I$4, FALSE), 0)</f>
        <v>0</v>
      </c>
      <c r="J597" s="91">
        <f>IFERROR(VLOOKUP($E597, V医療従事者等!$A:$J, $J$4, FALSE), 0)</f>
        <v>0</v>
      </c>
      <c r="K597" s="92">
        <f>IFERROR(VLOOKUP($E597, V一般接種!$A:$G, K$4, FALSE), 0)</f>
        <v>103999</v>
      </c>
      <c r="L597" s="92">
        <f>IFERROR(VLOOKUP($E597, V一般接種!$A:$G, L$4, FALSE), 0)</f>
        <v>5834</v>
      </c>
      <c r="M597" s="92">
        <f>IFERROR(VLOOKUP($E597, V一般接種!$A:$G, M$4, FALSE), 0)</f>
        <v>29</v>
      </c>
      <c r="N597" s="93">
        <f>IFERROR(VLOOKUP($E597, V一般接種!$A:$G, N$4, FALSE), 0)</f>
        <v>309060</v>
      </c>
      <c r="O597" s="92">
        <f>SUMIF(V職域接種!$C:$C, 'Conv-vaccine'!$E597, V職域接種!F:F)</f>
        <v>0</v>
      </c>
      <c r="P597" s="92">
        <f>SUMIF(V職域接種!$C:$C, 'Conv-vaccine'!$E597, V職域接種!G:G)</f>
        <v>0</v>
      </c>
      <c r="Q597" s="92">
        <f>_xlfn.MAXIFS(V重複!F:F, V重複!$C:$C, 'Conv-vaccine'!$E597)</f>
        <v>0</v>
      </c>
      <c r="R597" s="92">
        <f>_xlfn.MAXIFS(V重複!G:G, V重複!$C:$C, 'Conv-vaccine'!$E597)</f>
        <v>0</v>
      </c>
      <c r="S597" s="107">
        <f>SUMIF('V3回目-接種日別'!$A:$A, 'Conv-vaccine'!$E597, 'V3回目-接種日別'!C:C)</f>
        <v>0</v>
      </c>
    </row>
    <row r="598" spans="1:19" ht="17.7">
      <c r="A598" s="49">
        <v>44495</v>
      </c>
      <c r="B598" s="110">
        <f>IF(COUNTIF($A$7:$A598, $A598)&gt;1, 0, IF($E598="","",G598+H598+K598+L598+O598-Q598))</f>
        <v>113245</v>
      </c>
      <c r="C598" s="110">
        <f>IF(COUNTIF($A$7:$A598, $A598)&gt;1, 0, IF($E598="", "", I598+J598+M598+N598+P598-R598))</f>
        <v>317248</v>
      </c>
      <c r="D598" s="110">
        <f>IF(COUNTIF($A$7:$A598, $A598)&gt;1, 0, S598)</f>
        <v>0</v>
      </c>
      <c r="E598" s="111">
        <v>44495</v>
      </c>
      <c r="F598" s="91" t="str">
        <f>IFERROR(VLOOKUP($E598, V医療従事者等!$A:$J, $F$4, FALSE), TEXT(E598, "aaa"))</f>
        <v>火</v>
      </c>
      <c r="G598" s="91">
        <f>IFERROR(VLOOKUP($E598, V医療従事者等!$A:$J, $G$4, FALSE), 0)</f>
        <v>0</v>
      </c>
      <c r="H598" s="91">
        <f>IFERROR(VLOOKUP($E598, V医療従事者等!$A:$J, $H$4, FALSE), 0)</f>
        <v>0</v>
      </c>
      <c r="I598" s="91">
        <f>IFERROR(VLOOKUP($E598, V医療従事者等!$A:$J, $I$4, FALSE), 0)</f>
        <v>0</v>
      </c>
      <c r="J598" s="91">
        <f>IFERROR(VLOOKUP($E598, V医療従事者等!$A:$J, $J$4, FALSE), 0)</f>
        <v>0</v>
      </c>
      <c r="K598" s="92">
        <f>IFERROR(VLOOKUP($E598, V一般接種!$A:$G, K$4, FALSE), 0)</f>
        <v>108275</v>
      </c>
      <c r="L598" s="92">
        <f>IFERROR(VLOOKUP($E598, V一般接種!$A:$G, L$4, FALSE), 0)</f>
        <v>4970</v>
      </c>
      <c r="M598" s="92">
        <f>IFERROR(VLOOKUP($E598, V一般接種!$A:$G, M$4, FALSE), 0)</f>
        <v>60</v>
      </c>
      <c r="N598" s="93">
        <f>IFERROR(VLOOKUP($E598, V一般接種!$A:$G, N$4, FALSE), 0)</f>
        <v>317188</v>
      </c>
      <c r="O598" s="92">
        <f>SUMIF(V職域接種!$C:$C, 'Conv-vaccine'!$E598, V職域接種!F:F)</f>
        <v>0</v>
      </c>
      <c r="P598" s="92">
        <f>SUMIF(V職域接種!$C:$C, 'Conv-vaccine'!$E598, V職域接種!G:G)</f>
        <v>0</v>
      </c>
      <c r="Q598" s="92">
        <f>_xlfn.MAXIFS(V重複!F:F, V重複!$C:$C, 'Conv-vaccine'!$E598)</f>
        <v>0</v>
      </c>
      <c r="R598" s="92">
        <f>_xlfn.MAXIFS(V重複!G:G, V重複!$C:$C, 'Conv-vaccine'!$E598)</f>
        <v>0</v>
      </c>
      <c r="S598" s="107">
        <f>SUMIF('V3回目-接種日別'!$A:$A, 'Conv-vaccine'!$E598, 'V3回目-接種日別'!C:C)</f>
        <v>0</v>
      </c>
    </row>
    <row r="599" spans="1:19" ht="17.7">
      <c r="A599" s="49">
        <v>44495</v>
      </c>
      <c r="B599" s="110">
        <f>IF(COUNTIF($A$7:$A599, $A599)&gt;1, 0, IF($E599="","",G599+H599+K599+L599+O599-Q599))</f>
        <v>0</v>
      </c>
      <c r="C599" s="110">
        <f>IF(COUNTIF($A$7:$A599, $A599)&gt;1, 0, IF($E599="", "", I599+J599+M599+N599+P599-R599))</f>
        <v>0</v>
      </c>
      <c r="D599" s="110">
        <f>IF(COUNTIF($A$7:$A599, $A599)&gt;1, 0, S599)</f>
        <v>0</v>
      </c>
      <c r="E599" s="111">
        <v>44495</v>
      </c>
      <c r="F599" s="91" t="str">
        <f>IFERROR(VLOOKUP($E599, V医療従事者等!$A:$J, $F$4, FALSE), TEXT(E599, "aaa"))</f>
        <v>火</v>
      </c>
      <c r="G599" s="91">
        <f>IFERROR(VLOOKUP($E599, V医療従事者等!$A:$J, $G$4, FALSE), 0)</f>
        <v>0</v>
      </c>
      <c r="H599" s="91">
        <f>IFERROR(VLOOKUP($E599, V医療従事者等!$A:$J, $H$4, FALSE), 0)</f>
        <v>0</v>
      </c>
      <c r="I599" s="91">
        <f>IFERROR(VLOOKUP($E599, V医療従事者等!$A:$J, $I$4, FALSE), 0)</f>
        <v>0</v>
      </c>
      <c r="J599" s="91">
        <f>IFERROR(VLOOKUP($E599, V医療従事者等!$A:$J, $J$4, FALSE), 0)</f>
        <v>0</v>
      </c>
      <c r="K599" s="92">
        <f>IFERROR(VLOOKUP($E599, V一般接種!$A:$G, K$4, FALSE), 0)</f>
        <v>108275</v>
      </c>
      <c r="L599" s="92">
        <f>IFERROR(VLOOKUP($E599, V一般接種!$A:$G, L$4, FALSE), 0)</f>
        <v>4970</v>
      </c>
      <c r="M599" s="92">
        <f>IFERROR(VLOOKUP($E599, V一般接種!$A:$G, M$4, FALSE), 0)</f>
        <v>60</v>
      </c>
      <c r="N599" s="93">
        <f>IFERROR(VLOOKUP($E599, V一般接種!$A:$G, N$4, FALSE), 0)</f>
        <v>317188</v>
      </c>
      <c r="O599" s="92">
        <f>SUMIF(V職域接種!$C:$C, 'Conv-vaccine'!$E599, V職域接種!F:F)</f>
        <v>0</v>
      </c>
      <c r="P599" s="92">
        <f>SUMIF(V職域接種!$C:$C, 'Conv-vaccine'!$E599, V職域接種!G:G)</f>
        <v>0</v>
      </c>
      <c r="Q599" s="92">
        <f>_xlfn.MAXIFS(V重複!F:F, V重複!$C:$C, 'Conv-vaccine'!$E599)</f>
        <v>0</v>
      </c>
      <c r="R599" s="92">
        <f>_xlfn.MAXIFS(V重複!G:G, V重複!$C:$C, 'Conv-vaccine'!$E599)</f>
        <v>0</v>
      </c>
      <c r="S599" s="107">
        <f>SUMIF('V3回目-接種日別'!$A:$A, 'Conv-vaccine'!$E599, 'V3回目-接種日別'!C:C)</f>
        <v>0</v>
      </c>
    </row>
    <row r="600" spans="1:19" ht="17.7">
      <c r="A600" s="49">
        <v>44495</v>
      </c>
      <c r="B600" s="110">
        <f>IF(COUNTIF($A$7:$A600, $A600)&gt;1, 0, IF($E600="","",G600+H600+K600+L600+O600-Q600))</f>
        <v>0</v>
      </c>
      <c r="C600" s="110">
        <f>IF(COUNTIF($A$7:$A600, $A600)&gt;1, 0, IF($E600="", "", I600+J600+M600+N600+P600-R600))</f>
        <v>0</v>
      </c>
      <c r="D600" s="110">
        <f>IF(COUNTIF($A$7:$A600, $A600)&gt;1, 0, S600)</f>
        <v>0</v>
      </c>
      <c r="E600" s="111">
        <v>44495</v>
      </c>
      <c r="F600" s="91" t="str">
        <f>IFERROR(VLOOKUP($E600, V医療従事者等!$A:$J, $F$4, FALSE), TEXT(E600, "aaa"))</f>
        <v>火</v>
      </c>
      <c r="G600" s="91">
        <f>IFERROR(VLOOKUP($E600, V医療従事者等!$A:$J, $G$4, FALSE), 0)</f>
        <v>0</v>
      </c>
      <c r="H600" s="91">
        <f>IFERROR(VLOOKUP($E600, V医療従事者等!$A:$J, $H$4, FALSE), 0)</f>
        <v>0</v>
      </c>
      <c r="I600" s="91">
        <f>IFERROR(VLOOKUP($E600, V医療従事者等!$A:$J, $I$4, FALSE), 0)</f>
        <v>0</v>
      </c>
      <c r="J600" s="91">
        <f>IFERROR(VLOOKUP($E600, V医療従事者等!$A:$J, $J$4, FALSE), 0)</f>
        <v>0</v>
      </c>
      <c r="K600" s="92">
        <f>IFERROR(VLOOKUP($E600, V一般接種!$A:$G, K$4, FALSE), 0)</f>
        <v>108275</v>
      </c>
      <c r="L600" s="92">
        <f>IFERROR(VLOOKUP($E600, V一般接種!$A:$G, L$4, FALSE), 0)</f>
        <v>4970</v>
      </c>
      <c r="M600" s="92">
        <f>IFERROR(VLOOKUP($E600, V一般接種!$A:$G, M$4, FALSE), 0)</f>
        <v>60</v>
      </c>
      <c r="N600" s="93">
        <f>IFERROR(VLOOKUP($E600, V一般接種!$A:$G, N$4, FALSE), 0)</f>
        <v>317188</v>
      </c>
      <c r="O600" s="92">
        <f>SUMIF(V職域接種!$C:$C, 'Conv-vaccine'!$E600, V職域接種!F:F)</f>
        <v>0</v>
      </c>
      <c r="P600" s="92">
        <f>SUMIF(V職域接種!$C:$C, 'Conv-vaccine'!$E600, V職域接種!G:G)</f>
        <v>0</v>
      </c>
      <c r="Q600" s="92">
        <f>_xlfn.MAXIFS(V重複!F:F, V重複!$C:$C, 'Conv-vaccine'!$E600)</f>
        <v>0</v>
      </c>
      <c r="R600" s="92">
        <f>_xlfn.MAXIFS(V重複!G:G, V重複!$C:$C, 'Conv-vaccine'!$E600)</f>
        <v>0</v>
      </c>
      <c r="S600" s="107">
        <f>SUMIF('V3回目-接種日別'!$A:$A, 'Conv-vaccine'!$E600, 'V3回目-接種日別'!C:C)</f>
        <v>0</v>
      </c>
    </row>
    <row r="601" spans="1:19" ht="17.7">
      <c r="A601" s="49">
        <v>44496</v>
      </c>
      <c r="B601" s="110">
        <f>IF(COUNTIF($A$7:$A601, $A601)&gt;1, 0, IF($E601="","",G601+H601+K601+L601+O601-Q601))</f>
        <v>105646</v>
      </c>
      <c r="C601" s="110">
        <f>IF(COUNTIF($A$7:$A601, $A601)&gt;1, 0, IF($E601="", "", I601+J601+M601+N601+P601-R601))</f>
        <v>301551</v>
      </c>
      <c r="D601" s="110">
        <f>IF(COUNTIF($A$7:$A601, $A601)&gt;1, 0, S601)</f>
        <v>0</v>
      </c>
      <c r="E601" s="111">
        <v>44496</v>
      </c>
      <c r="F601" s="91" t="str">
        <f>IFERROR(VLOOKUP($E601, V医療従事者等!$A:$J, $F$4, FALSE), TEXT(E601, "aaa"))</f>
        <v>水</v>
      </c>
      <c r="G601" s="91">
        <f>IFERROR(VLOOKUP($E601, V医療従事者等!$A:$J, $G$4, FALSE), 0)</f>
        <v>0</v>
      </c>
      <c r="H601" s="91">
        <f>IFERROR(VLOOKUP($E601, V医療従事者等!$A:$J, $H$4, FALSE), 0)</f>
        <v>0</v>
      </c>
      <c r="I601" s="91">
        <f>IFERROR(VLOOKUP($E601, V医療従事者等!$A:$J, $I$4, FALSE), 0)</f>
        <v>0</v>
      </c>
      <c r="J601" s="91">
        <f>IFERROR(VLOOKUP($E601, V医療従事者等!$A:$J, $J$4, FALSE), 0)</f>
        <v>0</v>
      </c>
      <c r="K601" s="92">
        <f>IFERROR(VLOOKUP($E601, V一般接種!$A:$G, K$4, FALSE), 0)</f>
        <v>98142</v>
      </c>
      <c r="L601" s="92">
        <f>IFERROR(VLOOKUP($E601, V一般接種!$A:$G, L$4, FALSE), 0)</f>
        <v>7504</v>
      </c>
      <c r="M601" s="92">
        <f>IFERROR(VLOOKUP($E601, V一般接種!$A:$G, M$4, FALSE), 0)</f>
        <v>54</v>
      </c>
      <c r="N601" s="93">
        <f>IFERROR(VLOOKUP($E601, V一般接種!$A:$G, N$4, FALSE), 0)</f>
        <v>301497</v>
      </c>
      <c r="O601" s="92">
        <f>SUMIF(V職域接種!$C:$C, 'Conv-vaccine'!$E601, V職域接種!F:F)</f>
        <v>0</v>
      </c>
      <c r="P601" s="92">
        <f>SUMIF(V職域接種!$C:$C, 'Conv-vaccine'!$E601, V職域接種!G:G)</f>
        <v>0</v>
      </c>
      <c r="Q601" s="92">
        <f>_xlfn.MAXIFS(V重複!F:F, V重複!$C:$C, 'Conv-vaccine'!$E601)</f>
        <v>0</v>
      </c>
      <c r="R601" s="92">
        <f>_xlfn.MAXIFS(V重複!G:G, V重複!$C:$C, 'Conv-vaccine'!$E601)</f>
        <v>0</v>
      </c>
      <c r="S601" s="107">
        <f>SUMIF('V3回目-接種日別'!$A:$A, 'Conv-vaccine'!$E601, 'V3回目-接種日別'!C:C)</f>
        <v>0</v>
      </c>
    </row>
    <row r="602" spans="1:19" ht="17.7">
      <c r="A602" s="49">
        <v>44496</v>
      </c>
      <c r="B602" s="110">
        <f>IF(COUNTIF($A$7:$A602, $A602)&gt;1, 0, IF($E602="","",G602+H602+K602+L602+O602-Q602))</f>
        <v>0</v>
      </c>
      <c r="C602" s="110">
        <f>IF(COUNTIF($A$7:$A602, $A602)&gt;1, 0, IF($E602="", "", I602+J602+M602+N602+P602-R602))</f>
        <v>0</v>
      </c>
      <c r="D602" s="110">
        <f>IF(COUNTIF($A$7:$A602, $A602)&gt;1, 0, S602)</f>
        <v>0</v>
      </c>
      <c r="E602" s="111">
        <v>44496</v>
      </c>
      <c r="F602" s="91" t="str">
        <f>IFERROR(VLOOKUP($E602, V医療従事者等!$A:$J, $F$4, FALSE), TEXT(E602, "aaa"))</f>
        <v>水</v>
      </c>
      <c r="G602" s="91">
        <f>IFERROR(VLOOKUP($E602, V医療従事者等!$A:$J, $G$4, FALSE), 0)</f>
        <v>0</v>
      </c>
      <c r="H602" s="91">
        <f>IFERROR(VLOOKUP($E602, V医療従事者等!$A:$J, $H$4, FALSE), 0)</f>
        <v>0</v>
      </c>
      <c r="I602" s="91">
        <f>IFERROR(VLOOKUP($E602, V医療従事者等!$A:$J, $I$4, FALSE), 0)</f>
        <v>0</v>
      </c>
      <c r="J602" s="91">
        <f>IFERROR(VLOOKUP($E602, V医療従事者等!$A:$J, $J$4, FALSE), 0)</f>
        <v>0</v>
      </c>
      <c r="K602" s="92">
        <f>IFERROR(VLOOKUP($E602, V一般接種!$A:$G, K$4, FALSE), 0)</f>
        <v>98142</v>
      </c>
      <c r="L602" s="92">
        <f>IFERROR(VLOOKUP($E602, V一般接種!$A:$G, L$4, FALSE), 0)</f>
        <v>7504</v>
      </c>
      <c r="M602" s="92">
        <f>IFERROR(VLOOKUP($E602, V一般接種!$A:$G, M$4, FALSE), 0)</f>
        <v>54</v>
      </c>
      <c r="N602" s="93">
        <f>IFERROR(VLOOKUP($E602, V一般接種!$A:$G, N$4, FALSE), 0)</f>
        <v>301497</v>
      </c>
      <c r="O602" s="92">
        <f>SUMIF(V職域接種!$C:$C, 'Conv-vaccine'!$E602, V職域接種!F:F)</f>
        <v>0</v>
      </c>
      <c r="P602" s="92">
        <f>SUMIF(V職域接種!$C:$C, 'Conv-vaccine'!$E602, V職域接種!G:G)</f>
        <v>0</v>
      </c>
      <c r="Q602" s="92">
        <f>_xlfn.MAXIFS(V重複!F:F, V重複!$C:$C, 'Conv-vaccine'!$E602)</f>
        <v>0</v>
      </c>
      <c r="R602" s="92">
        <f>_xlfn.MAXIFS(V重複!G:G, V重複!$C:$C, 'Conv-vaccine'!$E602)</f>
        <v>0</v>
      </c>
      <c r="S602" s="107">
        <f>SUMIF('V3回目-接種日別'!$A:$A, 'Conv-vaccine'!$E602, 'V3回目-接種日別'!C:C)</f>
        <v>0</v>
      </c>
    </row>
    <row r="603" spans="1:19" ht="17.7">
      <c r="A603" s="49">
        <v>44496</v>
      </c>
      <c r="B603" s="110">
        <f>IF(COUNTIF($A$7:$A603, $A603)&gt;1, 0, IF($E603="","",G603+H603+K603+L603+O603-Q603))</f>
        <v>0</v>
      </c>
      <c r="C603" s="110">
        <f>IF(COUNTIF($A$7:$A603, $A603)&gt;1, 0, IF($E603="", "", I603+J603+M603+N603+P603-R603))</f>
        <v>0</v>
      </c>
      <c r="D603" s="110">
        <f>IF(COUNTIF($A$7:$A603, $A603)&gt;1, 0, S603)</f>
        <v>0</v>
      </c>
      <c r="E603" s="111">
        <v>44496</v>
      </c>
      <c r="F603" s="91" t="str">
        <f>IFERROR(VLOOKUP($E603, V医療従事者等!$A:$J, $F$4, FALSE), TEXT(E603, "aaa"))</f>
        <v>水</v>
      </c>
      <c r="G603" s="91">
        <f>IFERROR(VLOOKUP($E603, V医療従事者等!$A:$J, $G$4, FALSE), 0)</f>
        <v>0</v>
      </c>
      <c r="H603" s="91">
        <f>IFERROR(VLOOKUP($E603, V医療従事者等!$A:$J, $H$4, FALSE), 0)</f>
        <v>0</v>
      </c>
      <c r="I603" s="91">
        <f>IFERROR(VLOOKUP($E603, V医療従事者等!$A:$J, $I$4, FALSE), 0)</f>
        <v>0</v>
      </c>
      <c r="J603" s="91">
        <f>IFERROR(VLOOKUP($E603, V医療従事者等!$A:$J, $J$4, FALSE), 0)</f>
        <v>0</v>
      </c>
      <c r="K603" s="92">
        <f>IFERROR(VLOOKUP($E603, V一般接種!$A:$G, K$4, FALSE), 0)</f>
        <v>98142</v>
      </c>
      <c r="L603" s="92">
        <f>IFERROR(VLOOKUP($E603, V一般接種!$A:$G, L$4, FALSE), 0)</f>
        <v>7504</v>
      </c>
      <c r="M603" s="92">
        <f>IFERROR(VLOOKUP($E603, V一般接種!$A:$G, M$4, FALSE), 0)</f>
        <v>54</v>
      </c>
      <c r="N603" s="93">
        <f>IFERROR(VLOOKUP($E603, V一般接種!$A:$G, N$4, FALSE), 0)</f>
        <v>301497</v>
      </c>
      <c r="O603" s="92">
        <f>SUMIF(V職域接種!$C:$C, 'Conv-vaccine'!$E603, V職域接種!F:F)</f>
        <v>0</v>
      </c>
      <c r="P603" s="92">
        <f>SUMIF(V職域接種!$C:$C, 'Conv-vaccine'!$E603, V職域接種!G:G)</f>
        <v>0</v>
      </c>
      <c r="Q603" s="92">
        <f>_xlfn.MAXIFS(V重複!F:F, V重複!$C:$C, 'Conv-vaccine'!$E603)</f>
        <v>0</v>
      </c>
      <c r="R603" s="92">
        <f>_xlfn.MAXIFS(V重複!G:G, V重複!$C:$C, 'Conv-vaccine'!$E603)</f>
        <v>0</v>
      </c>
      <c r="S603" s="107">
        <f>SUMIF('V3回目-接種日別'!$A:$A, 'Conv-vaccine'!$E603, 'V3回目-接種日別'!C:C)</f>
        <v>0</v>
      </c>
    </row>
    <row r="604" spans="1:19" ht="17.7">
      <c r="A604" s="49">
        <v>44497</v>
      </c>
      <c r="B604" s="110">
        <f>IF(COUNTIF($A$7:$A604, $A604)&gt;1, 0, IF($E604="","",G604+H604+K604+L604+O604-Q604))</f>
        <v>102484</v>
      </c>
      <c r="C604" s="110">
        <f>IF(COUNTIF($A$7:$A604, $A604)&gt;1, 0, IF($E604="", "", I604+J604+M604+N604+P604-R604))</f>
        <v>289842</v>
      </c>
      <c r="D604" s="110">
        <f>IF(COUNTIF($A$7:$A604, $A604)&gt;1, 0, S604)</f>
        <v>0</v>
      </c>
      <c r="E604" s="111">
        <v>44497</v>
      </c>
      <c r="F604" s="91" t="str">
        <f>IFERROR(VLOOKUP($E604, V医療従事者等!$A:$J, $F$4, FALSE), TEXT(E604, "aaa"))</f>
        <v>木</v>
      </c>
      <c r="G604" s="91">
        <f>IFERROR(VLOOKUP($E604, V医療従事者等!$A:$J, $G$4, FALSE), 0)</f>
        <v>0</v>
      </c>
      <c r="H604" s="91">
        <f>IFERROR(VLOOKUP($E604, V医療従事者等!$A:$J, $H$4, FALSE), 0)</f>
        <v>0</v>
      </c>
      <c r="I604" s="91">
        <f>IFERROR(VLOOKUP($E604, V医療従事者等!$A:$J, $I$4, FALSE), 0)</f>
        <v>0</v>
      </c>
      <c r="J604" s="91">
        <f>IFERROR(VLOOKUP($E604, V医療従事者等!$A:$J, $J$4, FALSE), 0)</f>
        <v>0</v>
      </c>
      <c r="K604" s="92">
        <f>IFERROR(VLOOKUP($E604, V一般接種!$A:$G, K$4, FALSE), 0)</f>
        <v>95882</v>
      </c>
      <c r="L604" s="92">
        <f>IFERROR(VLOOKUP($E604, V一般接種!$A:$G, L$4, FALSE), 0)</f>
        <v>6602</v>
      </c>
      <c r="M604" s="92">
        <f>IFERROR(VLOOKUP($E604, V一般接種!$A:$G, M$4, FALSE), 0)</f>
        <v>63</v>
      </c>
      <c r="N604" s="93">
        <f>IFERROR(VLOOKUP($E604, V一般接種!$A:$G, N$4, FALSE), 0)</f>
        <v>289779</v>
      </c>
      <c r="O604" s="92">
        <f>SUMIF(V職域接種!$C:$C, 'Conv-vaccine'!$E604, V職域接種!F:F)</f>
        <v>0</v>
      </c>
      <c r="P604" s="92">
        <f>SUMIF(V職域接種!$C:$C, 'Conv-vaccine'!$E604, V職域接種!G:G)</f>
        <v>0</v>
      </c>
      <c r="Q604" s="92">
        <f>_xlfn.MAXIFS(V重複!F:F, V重複!$C:$C, 'Conv-vaccine'!$E604)</f>
        <v>0</v>
      </c>
      <c r="R604" s="92">
        <f>_xlfn.MAXIFS(V重複!G:G, V重複!$C:$C, 'Conv-vaccine'!$E604)</f>
        <v>0</v>
      </c>
      <c r="S604" s="107">
        <f>SUMIF('V3回目-接種日別'!$A:$A, 'Conv-vaccine'!$E604, 'V3回目-接種日別'!C:C)</f>
        <v>0</v>
      </c>
    </row>
    <row r="605" spans="1:19" ht="17.7">
      <c r="A605" s="49">
        <v>44497</v>
      </c>
      <c r="B605" s="110">
        <f>IF(COUNTIF($A$7:$A605, $A605)&gt;1, 0, IF($E605="","",G605+H605+K605+L605+O605-Q605))</f>
        <v>0</v>
      </c>
      <c r="C605" s="110">
        <f>IF(COUNTIF($A$7:$A605, $A605)&gt;1, 0, IF($E605="", "", I605+J605+M605+N605+P605-R605))</f>
        <v>0</v>
      </c>
      <c r="D605" s="110">
        <f>IF(COUNTIF($A$7:$A605, $A605)&gt;1, 0, S605)</f>
        <v>0</v>
      </c>
      <c r="E605" s="111">
        <v>44497</v>
      </c>
      <c r="F605" s="91" t="str">
        <f>IFERROR(VLOOKUP($E605, V医療従事者等!$A:$J, $F$4, FALSE), TEXT(E605, "aaa"))</f>
        <v>木</v>
      </c>
      <c r="G605" s="91">
        <f>IFERROR(VLOOKUP($E605, V医療従事者等!$A:$J, $G$4, FALSE), 0)</f>
        <v>0</v>
      </c>
      <c r="H605" s="91">
        <f>IFERROR(VLOOKUP($E605, V医療従事者等!$A:$J, $H$4, FALSE), 0)</f>
        <v>0</v>
      </c>
      <c r="I605" s="91">
        <f>IFERROR(VLOOKUP($E605, V医療従事者等!$A:$J, $I$4, FALSE), 0)</f>
        <v>0</v>
      </c>
      <c r="J605" s="91">
        <f>IFERROR(VLOOKUP($E605, V医療従事者等!$A:$J, $J$4, FALSE), 0)</f>
        <v>0</v>
      </c>
      <c r="K605" s="92">
        <f>IFERROR(VLOOKUP($E605, V一般接種!$A:$G, K$4, FALSE), 0)</f>
        <v>95882</v>
      </c>
      <c r="L605" s="92">
        <f>IFERROR(VLOOKUP($E605, V一般接種!$A:$G, L$4, FALSE), 0)</f>
        <v>6602</v>
      </c>
      <c r="M605" s="92">
        <f>IFERROR(VLOOKUP($E605, V一般接種!$A:$G, M$4, FALSE), 0)</f>
        <v>63</v>
      </c>
      <c r="N605" s="93">
        <f>IFERROR(VLOOKUP($E605, V一般接種!$A:$G, N$4, FALSE), 0)</f>
        <v>289779</v>
      </c>
      <c r="O605" s="92">
        <f>SUMIF(V職域接種!$C:$C, 'Conv-vaccine'!$E605, V職域接種!F:F)</f>
        <v>0</v>
      </c>
      <c r="P605" s="92">
        <f>SUMIF(V職域接種!$C:$C, 'Conv-vaccine'!$E605, V職域接種!G:G)</f>
        <v>0</v>
      </c>
      <c r="Q605" s="92">
        <f>_xlfn.MAXIFS(V重複!F:F, V重複!$C:$C, 'Conv-vaccine'!$E605)</f>
        <v>0</v>
      </c>
      <c r="R605" s="92">
        <f>_xlfn.MAXIFS(V重複!G:G, V重複!$C:$C, 'Conv-vaccine'!$E605)</f>
        <v>0</v>
      </c>
      <c r="S605" s="107">
        <f>SUMIF('V3回目-接種日別'!$A:$A, 'Conv-vaccine'!$E605, 'V3回目-接種日別'!C:C)</f>
        <v>0</v>
      </c>
    </row>
    <row r="606" spans="1:19" ht="17.7">
      <c r="A606" s="49">
        <v>44497</v>
      </c>
      <c r="B606" s="110">
        <f>IF(COUNTIF($A$7:$A606, $A606)&gt;1, 0, IF($E606="","",G606+H606+K606+L606+O606-Q606))</f>
        <v>0</v>
      </c>
      <c r="C606" s="110">
        <f>IF(COUNTIF($A$7:$A606, $A606)&gt;1, 0, IF($E606="", "", I606+J606+M606+N606+P606-R606))</f>
        <v>0</v>
      </c>
      <c r="D606" s="110">
        <f>IF(COUNTIF($A$7:$A606, $A606)&gt;1, 0, S606)</f>
        <v>0</v>
      </c>
      <c r="E606" s="111">
        <v>44497</v>
      </c>
      <c r="F606" s="91" t="str">
        <f>IFERROR(VLOOKUP($E606, V医療従事者等!$A:$J, $F$4, FALSE), TEXT(E606, "aaa"))</f>
        <v>木</v>
      </c>
      <c r="G606" s="91">
        <f>IFERROR(VLOOKUP($E606, V医療従事者等!$A:$J, $G$4, FALSE), 0)</f>
        <v>0</v>
      </c>
      <c r="H606" s="91">
        <f>IFERROR(VLOOKUP($E606, V医療従事者等!$A:$J, $H$4, FALSE), 0)</f>
        <v>0</v>
      </c>
      <c r="I606" s="91">
        <f>IFERROR(VLOOKUP($E606, V医療従事者等!$A:$J, $I$4, FALSE), 0)</f>
        <v>0</v>
      </c>
      <c r="J606" s="91">
        <f>IFERROR(VLOOKUP($E606, V医療従事者等!$A:$J, $J$4, FALSE), 0)</f>
        <v>0</v>
      </c>
      <c r="K606" s="92">
        <f>IFERROR(VLOOKUP($E606, V一般接種!$A:$G, K$4, FALSE), 0)</f>
        <v>95882</v>
      </c>
      <c r="L606" s="92">
        <f>IFERROR(VLOOKUP($E606, V一般接種!$A:$G, L$4, FALSE), 0)</f>
        <v>6602</v>
      </c>
      <c r="M606" s="92">
        <f>IFERROR(VLOOKUP($E606, V一般接種!$A:$G, M$4, FALSE), 0)</f>
        <v>63</v>
      </c>
      <c r="N606" s="93">
        <f>IFERROR(VLOOKUP($E606, V一般接種!$A:$G, N$4, FALSE), 0)</f>
        <v>289779</v>
      </c>
      <c r="O606" s="92">
        <f>SUMIF(V職域接種!$C:$C, 'Conv-vaccine'!$E606, V職域接種!F:F)</f>
        <v>0</v>
      </c>
      <c r="P606" s="92">
        <f>SUMIF(V職域接種!$C:$C, 'Conv-vaccine'!$E606, V職域接種!G:G)</f>
        <v>0</v>
      </c>
      <c r="Q606" s="92">
        <f>_xlfn.MAXIFS(V重複!F:F, V重複!$C:$C, 'Conv-vaccine'!$E606)</f>
        <v>0</v>
      </c>
      <c r="R606" s="92">
        <f>_xlfn.MAXIFS(V重複!G:G, V重複!$C:$C, 'Conv-vaccine'!$E606)</f>
        <v>0</v>
      </c>
      <c r="S606" s="107">
        <f>SUMIF('V3回目-接種日別'!$A:$A, 'Conv-vaccine'!$E606, 'V3回目-接種日別'!C:C)</f>
        <v>0</v>
      </c>
    </row>
    <row r="607" spans="1:19" ht="17.7">
      <c r="A607" s="49">
        <v>44498</v>
      </c>
      <c r="B607" s="110">
        <f>IF(COUNTIF($A$7:$A607, $A607)&gt;1, 0, IF($E607="","",G607+H607+K607+L607+O607-Q607))</f>
        <v>130807</v>
      </c>
      <c r="C607" s="110">
        <f>IF(COUNTIF($A$7:$A607, $A607)&gt;1, 0, IF($E607="", "", I607+J607+M607+N607+P607-R607))</f>
        <v>371165</v>
      </c>
      <c r="D607" s="110">
        <f>IF(COUNTIF($A$7:$A607, $A607)&gt;1, 0, S607)</f>
        <v>0</v>
      </c>
      <c r="E607" s="111">
        <v>44498</v>
      </c>
      <c r="F607" s="91" t="str">
        <f>IFERROR(VLOOKUP($E607, V医療従事者等!$A:$J, $F$4, FALSE), TEXT(E607, "aaa"))</f>
        <v>金</v>
      </c>
      <c r="G607" s="91">
        <f>IFERROR(VLOOKUP($E607, V医療従事者等!$A:$J, $G$4, FALSE), 0)</f>
        <v>0</v>
      </c>
      <c r="H607" s="91">
        <f>IFERROR(VLOOKUP($E607, V医療従事者等!$A:$J, $H$4, FALSE), 0)</f>
        <v>0</v>
      </c>
      <c r="I607" s="91">
        <f>IFERROR(VLOOKUP($E607, V医療従事者等!$A:$J, $I$4, FALSE), 0)</f>
        <v>0</v>
      </c>
      <c r="J607" s="91">
        <f>IFERROR(VLOOKUP($E607, V医療従事者等!$A:$J, $J$4, FALSE), 0)</f>
        <v>0</v>
      </c>
      <c r="K607" s="92">
        <f>IFERROR(VLOOKUP($E607, V一般接種!$A:$G, K$4, FALSE), 0)</f>
        <v>123457</v>
      </c>
      <c r="L607" s="92">
        <f>IFERROR(VLOOKUP($E607, V一般接種!$A:$G, L$4, FALSE), 0)</f>
        <v>7350</v>
      </c>
      <c r="M607" s="92">
        <f>IFERROR(VLOOKUP($E607, V一般接種!$A:$G, M$4, FALSE), 0)</f>
        <v>33</v>
      </c>
      <c r="N607" s="93">
        <f>IFERROR(VLOOKUP($E607, V一般接種!$A:$G, N$4, FALSE), 0)</f>
        <v>371132</v>
      </c>
      <c r="O607" s="92">
        <f>SUMIF(V職域接種!$C:$C, 'Conv-vaccine'!$E607, V職域接種!F:F)</f>
        <v>0</v>
      </c>
      <c r="P607" s="92">
        <f>SUMIF(V職域接種!$C:$C, 'Conv-vaccine'!$E607, V職域接種!G:G)</f>
        <v>0</v>
      </c>
      <c r="Q607" s="92">
        <f>_xlfn.MAXIFS(V重複!F:F, V重複!$C:$C, 'Conv-vaccine'!$E607)</f>
        <v>0</v>
      </c>
      <c r="R607" s="92">
        <f>_xlfn.MAXIFS(V重複!G:G, V重複!$C:$C, 'Conv-vaccine'!$E607)</f>
        <v>0</v>
      </c>
      <c r="S607" s="107">
        <f>SUMIF('V3回目-接種日別'!$A:$A, 'Conv-vaccine'!$E607, 'V3回目-接種日別'!C:C)</f>
        <v>0</v>
      </c>
    </row>
    <row r="608" spans="1:19" ht="17.7">
      <c r="A608" s="49">
        <v>44498</v>
      </c>
      <c r="B608" s="110">
        <f>IF(COUNTIF($A$7:$A608, $A608)&gt;1, 0, IF($E608="","",G608+H608+K608+L608+O608-Q608))</f>
        <v>0</v>
      </c>
      <c r="C608" s="110">
        <f>IF(COUNTIF($A$7:$A608, $A608)&gt;1, 0, IF($E608="", "", I608+J608+M608+N608+P608-R608))</f>
        <v>0</v>
      </c>
      <c r="D608" s="110">
        <f>IF(COUNTIF($A$7:$A608, $A608)&gt;1, 0, S608)</f>
        <v>0</v>
      </c>
      <c r="E608" s="111">
        <v>44498</v>
      </c>
      <c r="F608" s="91" t="str">
        <f>IFERROR(VLOOKUP($E608, V医療従事者等!$A:$J, $F$4, FALSE), TEXT(E608, "aaa"))</f>
        <v>金</v>
      </c>
      <c r="G608" s="91">
        <f>IFERROR(VLOOKUP($E608, V医療従事者等!$A:$J, $G$4, FALSE), 0)</f>
        <v>0</v>
      </c>
      <c r="H608" s="91">
        <f>IFERROR(VLOOKUP($E608, V医療従事者等!$A:$J, $H$4, FALSE), 0)</f>
        <v>0</v>
      </c>
      <c r="I608" s="91">
        <f>IFERROR(VLOOKUP($E608, V医療従事者等!$A:$J, $I$4, FALSE), 0)</f>
        <v>0</v>
      </c>
      <c r="J608" s="91">
        <f>IFERROR(VLOOKUP($E608, V医療従事者等!$A:$J, $J$4, FALSE), 0)</f>
        <v>0</v>
      </c>
      <c r="K608" s="92">
        <f>IFERROR(VLOOKUP($E608, V一般接種!$A:$G, K$4, FALSE), 0)</f>
        <v>123457</v>
      </c>
      <c r="L608" s="92">
        <f>IFERROR(VLOOKUP($E608, V一般接種!$A:$G, L$4, FALSE), 0)</f>
        <v>7350</v>
      </c>
      <c r="M608" s="92">
        <f>IFERROR(VLOOKUP($E608, V一般接種!$A:$G, M$4, FALSE), 0)</f>
        <v>33</v>
      </c>
      <c r="N608" s="93">
        <f>IFERROR(VLOOKUP($E608, V一般接種!$A:$G, N$4, FALSE), 0)</f>
        <v>371132</v>
      </c>
      <c r="O608" s="92">
        <f>SUMIF(V職域接種!$C:$C, 'Conv-vaccine'!$E608, V職域接種!F:F)</f>
        <v>0</v>
      </c>
      <c r="P608" s="92">
        <f>SUMIF(V職域接種!$C:$C, 'Conv-vaccine'!$E608, V職域接種!G:G)</f>
        <v>0</v>
      </c>
      <c r="Q608" s="92">
        <f>_xlfn.MAXIFS(V重複!F:F, V重複!$C:$C, 'Conv-vaccine'!$E608)</f>
        <v>0</v>
      </c>
      <c r="R608" s="92">
        <f>_xlfn.MAXIFS(V重複!G:G, V重複!$C:$C, 'Conv-vaccine'!$E608)</f>
        <v>0</v>
      </c>
      <c r="S608" s="107">
        <f>SUMIF('V3回目-接種日別'!$A:$A, 'Conv-vaccine'!$E608, 'V3回目-接種日別'!C:C)</f>
        <v>0</v>
      </c>
    </row>
    <row r="609" spans="1:19" ht="17.7">
      <c r="A609" s="49">
        <v>44498</v>
      </c>
      <c r="B609" s="110">
        <f>IF(COUNTIF($A$7:$A609, $A609)&gt;1, 0, IF($E609="","",G609+H609+K609+L609+O609-Q609))</f>
        <v>0</v>
      </c>
      <c r="C609" s="110">
        <f>IF(COUNTIF($A$7:$A609, $A609)&gt;1, 0, IF($E609="", "", I609+J609+M609+N609+P609-R609))</f>
        <v>0</v>
      </c>
      <c r="D609" s="110">
        <f>IF(COUNTIF($A$7:$A609, $A609)&gt;1, 0, S609)</f>
        <v>0</v>
      </c>
      <c r="E609" s="111">
        <v>44498</v>
      </c>
      <c r="F609" s="91" t="str">
        <f>IFERROR(VLOOKUP($E609, V医療従事者等!$A:$J, $F$4, FALSE), TEXT(E609, "aaa"))</f>
        <v>金</v>
      </c>
      <c r="G609" s="91">
        <f>IFERROR(VLOOKUP($E609, V医療従事者等!$A:$J, $G$4, FALSE), 0)</f>
        <v>0</v>
      </c>
      <c r="H609" s="91">
        <f>IFERROR(VLOOKUP($E609, V医療従事者等!$A:$J, $H$4, FALSE), 0)</f>
        <v>0</v>
      </c>
      <c r="I609" s="91">
        <f>IFERROR(VLOOKUP($E609, V医療従事者等!$A:$J, $I$4, FALSE), 0)</f>
        <v>0</v>
      </c>
      <c r="J609" s="91">
        <f>IFERROR(VLOOKUP($E609, V医療従事者等!$A:$J, $J$4, FALSE), 0)</f>
        <v>0</v>
      </c>
      <c r="K609" s="92">
        <f>IFERROR(VLOOKUP($E609, V一般接種!$A:$G, K$4, FALSE), 0)</f>
        <v>123457</v>
      </c>
      <c r="L609" s="92">
        <f>IFERROR(VLOOKUP($E609, V一般接種!$A:$G, L$4, FALSE), 0)</f>
        <v>7350</v>
      </c>
      <c r="M609" s="92">
        <f>IFERROR(VLOOKUP($E609, V一般接種!$A:$G, M$4, FALSE), 0)</f>
        <v>33</v>
      </c>
      <c r="N609" s="93">
        <f>IFERROR(VLOOKUP($E609, V一般接種!$A:$G, N$4, FALSE), 0)</f>
        <v>371132</v>
      </c>
      <c r="O609" s="92">
        <f>SUMIF(V職域接種!$C:$C, 'Conv-vaccine'!$E609, V職域接種!F:F)</f>
        <v>0</v>
      </c>
      <c r="P609" s="92">
        <f>SUMIF(V職域接種!$C:$C, 'Conv-vaccine'!$E609, V職域接種!G:G)</f>
        <v>0</v>
      </c>
      <c r="Q609" s="92">
        <f>_xlfn.MAXIFS(V重複!F:F, V重複!$C:$C, 'Conv-vaccine'!$E609)</f>
        <v>0</v>
      </c>
      <c r="R609" s="92">
        <f>_xlfn.MAXIFS(V重複!G:G, V重複!$C:$C, 'Conv-vaccine'!$E609)</f>
        <v>0</v>
      </c>
      <c r="S609" s="107">
        <f>SUMIF('V3回目-接種日別'!$A:$A, 'Conv-vaccine'!$E609, 'V3回目-接種日別'!C:C)</f>
        <v>0</v>
      </c>
    </row>
    <row r="610" spans="1:19" ht="17.7">
      <c r="A610" s="49">
        <v>44499</v>
      </c>
      <c r="B610" s="110">
        <f>IF(COUNTIF($A$7:$A610, $A610)&gt;1, 0, IF($E610="","",G610+H610+K610+L610+O610-Q610))</f>
        <v>181914</v>
      </c>
      <c r="C610" s="110">
        <f>IF(COUNTIF($A$7:$A610, $A610)&gt;1, 0, IF($E610="", "", I610+J610+M610+N610+P610-R610))</f>
        <v>494558</v>
      </c>
      <c r="D610" s="110">
        <f>IF(COUNTIF($A$7:$A610, $A610)&gt;1, 0, S610)</f>
        <v>0</v>
      </c>
      <c r="E610" s="111">
        <v>44499</v>
      </c>
      <c r="F610" s="91" t="str">
        <f>IFERROR(VLOOKUP($E610, V医療従事者等!$A:$J, $F$4, FALSE), TEXT(E610, "aaa"))</f>
        <v>土</v>
      </c>
      <c r="G610" s="91">
        <f>IFERROR(VLOOKUP($E610, V医療従事者等!$A:$J, $G$4, FALSE), 0)</f>
        <v>0</v>
      </c>
      <c r="H610" s="91">
        <f>IFERROR(VLOOKUP($E610, V医療従事者等!$A:$J, $H$4, FALSE), 0)</f>
        <v>0</v>
      </c>
      <c r="I610" s="91">
        <f>IFERROR(VLOOKUP($E610, V医療従事者等!$A:$J, $I$4, FALSE), 0)</f>
        <v>0</v>
      </c>
      <c r="J610" s="91">
        <f>IFERROR(VLOOKUP($E610, V医療従事者等!$A:$J, $J$4, FALSE), 0)</f>
        <v>0</v>
      </c>
      <c r="K610" s="92">
        <f>IFERROR(VLOOKUP($E610, V一般接種!$A:$G, K$4, FALSE), 0)</f>
        <v>168977</v>
      </c>
      <c r="L610" s="92">
        <f>IFERROR(VLOOKUP($E610, V一般接種!$A:$G, L$4, FALSE), 0)</f>
        <v>12937</v>
      </c>
      <c r="M610" s="92">
        <f>IFERROR(VLOOKUP($E610, V一般接種!$A:$G, M$4, FALSE), 0)</f>
        <v>19</v>
      </c>
      <c r="N610" s="93">
        <f>IFERROR(VLOOKUP($E610, V一般接種!$A:$G, N$4, FALSE), 0)</f>
        <v>494539</v>
      </c>
      <c r="O610" s="92">
        <f>SUMIF(V職域接種!$C:$C, 'Conv-vaccine'!$E610, V職域接種!F:F)</f>
        <v>0</v>
      </c>
      <c r="P610" s="92">
        <f>SUMIF(V職域接種!$C:$C, 'Conv-vaccine'!$E610, V職域接種!G:G)</f>
        <v>0</v>
      </c>
      <c r="Q610" s="92">
        <f>_xlfn.MAXIFS(V重複!F:F, V重複!$C:$C, 'Conv-vaccine'!$E610)</f>
        <v>0</v>
      </c>
      <c r="R610" s="92">
        <f>_xlfn.MAXIFS(V重複!G:G, V重複!$C:$C, 'Conv-vaccine'!$E610)</f>
        <v>0</v>
      </c>
      <c r="S610" s="107">
        <f>SUMIF('V3回目-接種日別'!$A:$A, 'Conv-vaccine'!$E610, 'V3回目-接種日別'!C:C)</f>
        <v>0</v>
      </c>
    </row>
    <row r="611" spans="1:19" ht="17.7">
      <c r="A611" s="49">
        <v>44499</v>
      </c>
      <c r="B611" s="110">
        <f>IF(COUNTIF($A$7:$A611, $A611)&gt;1, 0, IF($E611="","",G611+H611+K611+L611+O611-Q611))</f>
        <v>0</v>
      </c>
      <c r="C611" s="110">
        <f>IF(COUNTIF($A$7:$A611, $A611)&gt;1, 0, IF($E611="", "", I611+J611+M611+N611+P611-R611))</f>
        <v>0</v>
      </c>
      <c r="D611" s="110">
        <f>IF(COUNTIF($A$7:$A611, $A611)&gt;1, 0, S611)</f>
        <v>0</v>
      </c>
      <c r="E611" s="111">
        <v>44499</v>
      </c>
      <c r="F611" s="91" t="str">
        <f>IFERROR(VLOOKUP($E611, V医療従事者等!$A:$J, $F$4, FALSE), TEXT(E611, "aaa"))</f>
        <v>土</v>
      </c>
      <c r="G611" s="91">
        <f>IFERROR(VLOOKUP($E611, V医療従事者等!$A:$J, $G$4, FALSE), 0)</f>
        <v>0</v>
      </c>
      <c r="H611" s="91">
        <f>IFERROR(VLOOKUP($E611, V医療従事者等!$A:$J, $H$4, FALSE), 0)</f>
        <v>0</v>
      </c>
      <c r="I611" s="91">
        <f>IFERROR(VLOOKUP($E611, V医療従事者等!$A:$J, $I$4, FALSE), 0)</f>
        <v>0</v>
      </c>
      <c r="J611" s="91">
        <f>IFERROR(VLOOKUP($E611, V医療従事者等!$A:$J, $J$4, FALSE), 0)</f>
        <v>0</v>
      </c>
      <c r="K611" s="92">
        <f>IFERROR(VLOOKUP($E611, V一般接種!$A:$G, K$4, FALSE), 0)</f>
        <v>168977</v>
      </c>
      <c r="L611" s="92">
        <f>IFERROR(VLOOKUP($E611, V一般接種!$A:$G, L$4, FALSE), 0)</f>
        <v>12937</v>
      </c>
      <c r="M611" s="92">
        <f>IFERROR(VLOOKUP($E611, V一般接種!$A:$G, M$4, FALSE), 0)</f>
        <v>19</v>
      </c>
      <c r="N611" s="93">
        <f>IFERROR(VLOOKUP($E611, V一般接種!$A:$G, N$4, FALSE), 0)</f>
        <v>494539</v>
      </c>
      <c r="O611" s="92">
        <f>SUMIF(V職域接種!$C:$C, 'Conv-vaccine'!$E611, V職域接種!F:F)</f>
        <v>0</v>
      </c>
      <c r="P611" s="92">
        <f>SUMIF(V職域接種!$C:$C, 'Conv-vaccine'!$E611, V職域接種!G:G)</f>
        <v>0</v>
      </c>
      <c r="Q611" s="92">
        <f>_xlfn.MAXIFS(V重複!F:F, V重複!$C:$C, 'Conv-vaccine'!$E611)</f>
        <v>0</v>
      </c>
      <c r="R611" s="92">
        <f>_xlfn.MAXIFS(V重複!G:G, V重複!$C:$C, 'Conv-vaccine'!$E611)</f>
        <v>0</v>
      </c>
      <c r="S611" s="107">
        <f>SUMIF('V3回目-接種日別'!$A:$A, 'Conv-vaccine'!$E611, 'V3回目-接種日別'!C:C)</f>
        <v>0</v>
      </c>
    </row>
    <row r="612" spans="1:19" ht="17.7">
      <c r="A612" s="49">
        <v>44499</v>
      </c>
      <c r="B612" s="110">
        <f>IF(COUNTIF($A$7:$A612, $A612)&gt;1, 0, IF($E612="","",G612+H612+K612+L612+O612-Q612))</f>
        <v>0</v>
      </c>
      <c r="C612" s="110">
        <f>IF(COUNTIF($A$7:$A612, $A612)&gt;1, 0, IF($E612="", "", I612+J612+M612+N612+P612-R612))</f>
        <v>0</v>
      </c>
      <c r="D612" s="110">
        <f>IF(COUNTIF($A$7:$A612, $A612)&gt;1, 0, S612)</f>
        <v>0</v>
      </c>
      <c r="E612" s="111">
        <v>44499</v>
      </c>
      <c r="F612" s="91" t="str">
        <f>IFERROR(VLOOKUP($E612, V医療従事者等!$A:$J, $F$4, FALSE), TEXT(E612, "aaa"))</f>
        <v>土</v>
      </c>
      <c r="G612" s="91">
        <f>IFERROR(VLOOKUP($E612, V医療従事者等!$A:$J, $G$4, FALSE), 0)</f>
        <v>0</v>
      </c>
      <c r="H612" s="91">
        <f>IFERROR(VLOOKUP($E612, V医療従事者等!$A:$J, $H$4, FALSE), 0)</f>
        <v>0</v>
      </c>
      <c r="I612" s="91">
        <f>IFERROR(VLOOKUP($E612, V医療従事者等!$A:$J, $I$4, FALSE), 0)</f>
        <v>0</v>
      </c>
      <c r="J612" s="91">
        <f>IFERROR(VLOOKUP($E612, V医療従事者等!$A:$J, $J$4, FALSE), 0)</f>
        <v>0</v>
      </c>
      <c r="K612" s="92">
        <f>IFERROR(VLOOKUP($E612, V一般接種!$A:$G, K$4, FALSE), 0)</f>
        <v>168977</v>
      </c>
      <c r="L612" s="92">
        <f>IFERROR(VLOOKUP($E612, V一般接種!$A:$G, L$4, FALSE), 0)</f>
        <v>12937</v>
      </c>
      <c r="M612" s="92">
        <f>IFERROR(VLOOKUP($E612, V一般接種!$A:$G, M$4, FALSE), 0)</f>
        <v>19</v>
      </c>
      <c r="N612" s="93">
        <f>IFERROR(VLOOKUP($E612, V一般接種!$A:$G, N$4, FALSE), 0)</f>
        <v>494539</v>
      </c>
      <c r="O612" s="92">
        <f>SUMIF(V職域接種!$C:$C, 'Conv-vaccine'!$E612, V職域接種!F:F)</f>
        <v>0</v>
      </c>
      <c r="P612" s="92">
        <f>SUMIF(V職域接種!$C:$C, 'Conv-vaccine'!$E612, V職域接種!G:G)</f>
        <v>0</v>
      </c>
      <c r="Q612" s="92">
        <f>_xlfn.MAXIFS(V重複!F:F, V重複!$C:$C, 'Conv-vaccine'!$E612)</f>
        <v>0</v>
      </c>
      <c r="R612" s="92">
        <f>_xlfn.MAXIFS(V重複!G:G, V重複!$C:$C, 'Conv-vaccine'!$E612)</f>
        <v>0</v>
      </c>
      <c r="S612" s="107">
        <f>SUMIF('V3回目-接種日別'!$A:$A, 'Conv-vaccine'!$E612, 'V3回目-接種日別'!C:C)</f>
        <v>0</v>
      </c>
    </row>
    <row r="613" spans="1:19" ht="17.7">
      <c r="A613" s="49">
        <v>44500</v>
      </c>
      <c r="B613" s="110">
        <f>IF(COUNTIF($A$7:$A613, $A613)&gt;1, 0, IF($E613="","",G613+H613+K613+L613+O613-Q613))</f>
        <v>812242</v>
      </c>
      <c r="C613" s="110">
        <f>IF(COUNTIF($A$7:$A613, $A613)&gt;1, 0, IF($E613="", "", I613+J613+M613+N613+P613-R613))</f>
        <v>828770</v>
      </c>
      <c r="D613" s="110">
        <f>IF(COUNTIF($A$7:$A613, $A613)&gt;1, 0, S613)</f>
        <v>0</v>
      </c>
      <c r="E613" s="111">
        <v>44500</v>
      </c>
      <c r="F613" s="91" t="str">
        <f>IFERROR(VLOOKUP($E613, V医療従事者等!$A:$J, $F$4, FALSE), TEXT(E613, "aaa"))</f>
        <v>日</v>
      </c>
      <c r="G613" s="91">
        <f>IFERROR(VLOOKUP($E613, V医療従事者等!$A:$J, $G$4, FALSE), 0)</f>
        <v>0</v>
      </c>
      <c r="H613" s="91">
        <f>IFERROR(VLOOKUP($E613, V医療従事者等!$A:$J, $H$4, FALSE), 0)</f>
        <v>0</v>
      </c>
      <c r="I613" s="91">
        <f>IFERROR(VLOOKUP($E613, V医療従事者等!$A:$J, $I$4, FALSE), 0)</f>
        <v>0</v>
      </c>
      <c r="J613" s="91">
        <f>IFERROR(VLOOKUP($E613, V医療従事者等!$A:$J, $J$4, FALSE), 0)</f>
        <v>0</v>
      </c>
      <c r="K613" s="92">
        <f>IFERROR(VLOOKUP($E613, V一般接種!$A:$G, K$4, FALSE), 0)</f>
        <v>109653</v>
      </c>
      <c r="L613" s="92">
        <f>IFERROR(VLOOKUP($E613, V一般接種!$A:$G, L$4, FALSE), 0)</f>
        <v>9823</v>
      </c>
      <c r="M613" s="92">
        <f>IFERROR(VLOOKUP($E613, V一般接種!$A:$G, M$4, FALSE), 0)</f>
        <v>6</v>
      </c>
      <c r="N613" s="93">
        <f>IFERROR(VLOOKUP($E613, V一般接種!$A:$G, N$4, FALSE), 0)</f>
        <v>345292</v>
      </c>
      <c r="O613" s="92">
        <f>SUMIF(V職域接種!$C:$C, 'Conv-vaccine'!$E613, V職域接種!F:F)</f>
        <v>9769376</v>
      </c>
      <c r="P613" s="92">
        <f>SUMIF(V職域接種!$C:$C, 'Conv-vaccine'!$E613, V職域接種!G:G)</f>
        <v>9308707</v>
      </c>
      <c r="Q613" s="92">
        <f>_xlfn.MAXIFS(V重複!F:F, V重複!$C:$C, 'Conv-vaccine'!$E613)</f>
        <v>9076610</v>
      </c>
      <c r="R613" s="92">
        <f>_xlfn.MAXIFS(V重複!G:G, V重複!$C:$C, 'Conv-vaccine'!$E613)</f>
        <v>8825235</v>
      </c>
      <c r="S613" s="107">
        <f>SUMIF('V3回目-接種日別'!$A:$A, 'Conv-vaccine'!$E613, 'V3回目-接種日別'!C:C)</f>
        <v>0</v>
      </c>
    </row>
    <row r="614" spans="1:19" ht="17.7">
      <c r="A614" s="49">
        <v>44500</v>
      </c>
      <c r="B614" s="110">
        <f>IF(COUNTIF($A$7:$A614, $A614)&gt;1, 0, IF($E614="","",G614+H614+K614+L614+O614-Q614))</f>
        <v>0</v>
      </c>
      <c r="C614" s="110">
        <f>IF(COUNTIF($A$7:$A614, $A614)&gt;1, 0, IF($E614="", "", I614+J614+M614+N614+P614-R614))</f>
        <v>0</v>
      </c>
      <c r="D614" s="110">
        <f>IF(COUNTIF($A$7:$A614, $A614)&gt;1, 0, S614)</f>
        <v>0</v>
      </c>
      <c r="E614" s="111">
        <v>44500</v>
      </c>
      <c r="F614" s="91" t="str">
        <f>IFERROR(VLOOKUP($E614, V医療従事者等!$A:$J, $F$4, FALSE), TEXT(E614, "aaa"))</f>
        <v>日</v>
      </c>
      <c r="G614" s="91">
        <f>IFERROR(VLOOKUP($E614, V医療従事者等!$A:$J, $G$4, FALSE), 0)</f>
        <v>0</v>
      </c>
      <c r="H614" s="91">
        <f>IFERROR(VLOOKUP($E614, V医療従事者等!$A:$J, $H$4, FALSE), 0)</f>
        <v>0</v>
      </c>
      <c r="I614" s="91">
        <f>IFERROR(VLOOKUP($E614, V医療従事者等!$A:$J, $I$4, FALSE), 0)</f>
        <v>0</v>
      </c>
      <c r="J614" s="91">
        <f>IFERROR(VLOOKUP($E614, V医療従事者等!$A:$J, $J$4, FALSE), 0)</f>
        <v>0</v>
      </c>
      <c r="K614" s="92">
        <f>IFERROR(VLOOKUP($E614, V一般接種!$A:$G, K$4, FALSE), 0)</f>
        <v>109653</v>
      </c>
      <c r="L614" s="92">
        <f>IFERROR(VLOOKUP($E614, V一般接種!$A:$G, L$4, FALSE), 0)</f>
        <v>9823</v>
      </c>
      <c r="M614" s="92">
        <f>IFERROR(VLOOKUP($E614, V一般接種!$A:$G, M$4, FALSE), 0)</f>
        <v>6</v>
      </c>
      <c r="N614" s="93">
        <f>IFERROR(VLOOKUP($E614, V一般接種!$A:$G, N$4, FALSE), 0)</f>
        <v>345292</v>
      </c>
      <c r="O614" s="92">
        <f>SUMIF(V職域接種!$C:$C, 'Conv-vaccine'!$E614, V職域接種!F:F)</f>
        <v>9769376</v>
      </c>
      <c r="P614" s="92">
        <f>SUMIF(V職域接種!$C:$C, 'Conv-vaccine'!$E614, V職域接種!G:G)</f>
        <v>9308707</v>
      </c>
      <c r="Q614" s="92">
        <f>_xlfn.MAXIFS(V重複!F:F, V重複!$C:$C, 'Conv-vaccine'!$E614)</f>
        <v>9076610</v>
      </c>
      <c r="R614" s="92">
        <f>_xlfn.MAXIFS(V重複!G:G, V重複!$C:$C, 'Conv-vaccine'!$E614)</f>
        <v>8825235</v>
      </c>
      <c r="S614" s="107">
        <f>SUMIF('V3回目-接種日別'!$A:$A, 'Conv-vaccine'!$E614, 'V3回目-接種日別'!C:C)</f>
        <v>0</v>
      </c>
    </row>
    <row r="615" spans="1:19" ht="17.7">
      <c r="A615" s="49">
        <v>44500</v>
      </c>
      <c r="B615" s="110">
        <f>IF(COUNTIF($A$7:$A615, $A615)&gt;1, 0, IF($E615="","",G615+H615+K615+L615+O615-Q615))</f>
        <v>0</v>
      </c>
      <c r="C615" s="110">
        <f>IF(COUNTIF($A$7:$A615, $A615)&gt;1, 0, IF($E615="", "", I615+J615+M615+N615+P615-R615))</f>
        <v>0</v>
      </c>
      <c r="D615" s="110">
        <f>IF(COUNTIF($A$7:$A615, $A615)&gt;1, 0, S615)</f>
        <v>0</v>
      </c>
      <c r="E615" s="111">
        <v>44500</v>
      </c>
      <c r="F615" s="91" t="str">
        <f>IFERROR(VLOOKUP($E615, V医療従事者等!$A:$J, $F$4, FALSE), TEXT(E615, "aaa"))</f>
        <v>日</v>
      </c>
      <c r="G615" s="91">
        <f>IFERROR(VLOOKUP($E615, V医療従事者等!$A:$J, $G$4, FALSE), 0)</f>
        <v>0</v>
      </c>
      <c r="H615" s="91">
        <f>IFERROR(VLOOKUP($E615, V医療従事者等!$A:$J, $H$4, FALSE), 0)</f>
        <v>0</v>
      </c>
      <c r="I615" s="91">
        <f>IFERROR(VLOOKUP($E615, V医療従事者等!$A:$J, $I$4, FALSE), 0)</f>
        <v>0</v>
      </c>
      <c r="J615" s="91">
        <f>IFERROR(VLOOKUP($E615, V医療従事者等!$A:$J, $J$4, FALSE), 0)</f>
        <v>0</v>
      </c>
      <c r="K615" s="92">
        <f>IFERROR(VLOOKUP($E615, V一般接種!$A:$G, K$4, FALSE), 0)</f>
        <v>109653</v>
      </c>
      <c r="L615" s="92">
        <f>IFERROR(VLOOKUP($E615, V一般接種!$A:$G, L$4, FALSE), 0)</f>
        <v>9823</v>
      </c>
      <c r="M615" s="92">
        <f>IFERROR(VLOOKUP($E615, V一般接種!$A:$G, M$4, FALSE), 0)</f>
        <v>6</v>
      </c>
      <c r="N615" s="93">
        <f>IFERROR(VLOOKUP($E615, V一般接種!$A:$G, N$4, FALSE), 0)</f>
        <v>345292</v>
      </c>
      <c r="O615" s="92">
        <f>SUMIF(V職域接種!$C:$C, 'Conv-vaccine'!$E615, V職域接種!F:F)</f>
        <v>9769376</v>
      </c>
      <c r="P615" s="92">
        <f>SUMIF(V職域接種!$C:$C, 'Conv-vaccine'!$E615, V職域接種!G:G)</f>
        <v>9308707</v>
      </c>
      <c r="Q615" s="92">
        <f>_xlfn.MAXIFS(V重複!F:F, V重複!$C:$C, 'Conv-vaccine'!$E615)</f>
        <v>9076610</v>
      </c>
      <c r="R615" s="92">
        <f>_xlfn.MAXIFS(V重複!G:G, V重複!$C:$C, 'Conv-vaccine'!$E615)</f>
        <v>8825235</v>
      </c>
      <c r="S615" s="107">
        <f>SUMIF('V3回目-接種日別'!$A:$A, 'Conv-vaccine'!$E615, 'V3回目-接種日別'!C:C)</f>
        <v>0</v>
      </c>
    </row>
    <row r="616" spans="1:19" ht="17.7">
      <c r="A616" s="49">
        <v>44501</v>
      </c>
      <c r="B616" s="110">
        <f>IF(COUNTIF($A$7:$A616, $A616)&gt;1, 0, IF($E616="","",G616+H616+K616+L616+O616-Q616))</f>
        <v>56795</v>
      </c>
      <c r="C616" s="110">
        <f>IF(COUNTIF($A$7:$A616, $A616)&gt;1, 0, IF($E616="", "", I616+J616+M616+N616+P616-R616))</f>
        <v>249866</v>
      </c>
      <c r="D616" s="110">
        <f>IF(COUNTIF($A$7:$A616, $A616)&gt;1, 0, S616)</f>
        <v>0</v>
      </c>
      <c r="E616" s="111">
        <v>44501</v>
      </c>
      <c r="F616" s="91" t="str">
        <f>IFERROR(VLOOKUP($E616, V医療従事者等!$A:$J, $F$4, FALSE), TEXT(E616, "aaa"))</f>
        <v>月</v>
      </c>
      <c r="G616" s="91">
        <f>IFERROR(VLOOKUP($E616, V医療従事者等!$A:$J, $G$4, FALSE), 0)</f>
        <v>0</v>
      </c>
      <c r="H616" s="91">
        <f>IFERROR(VLOOKUP($E616, V医療従事者等!$A:$J, $H$4, FALSE), 0)</f>
        <v>0</v>
      </c>
      <c r="I616" s="91">
        <f>IFERROR(VLOOKUP($E616, V医療従事者等!$A:$J, $I$4, FALSE), 0)</f>
        <v>0</v>
      </c>
      <c r="J616" s="91">
        <f>IFERROR(VLOOKUP($E616, V医療従事者等!$A:$J, $J$4, FALSE), 0)</f>
        <v>0</v>
      </c>
      <c r="K616" s="92">
        <f>IFERROR(VLOOKUP($E616, V一般接種!$A:$G, K$4, FALSE), 0)</f>
        <v>54281</v>
      </c>
      <c r="L616" s="92">
        <f>IFERROR(VLOOKUP($E616, V一般接種!$A:$G, L$4, FALSE), 0)</f>
        <v>2514</v>
      </c>
      <c r="M616" s="92">
        <f>IFERROR(VLOOKUP($E616, V一般接種!$A:$G, M$4, FALSE), 0)</f>
        <v>6</v>
      </c>
      <c r="N616" s="93">
        <f>IFERROR(VLOOKUP($E616, V一般接種!$A:$G, N$4, FALSE), 0)</f>
        <v>249860</v>
      </c>
      <c r="O616" s="92">
        <f>SUMIF(V職域接種!$C:$C, 'Conv-vaccine'!$E616, V職域接種!F:F)</f>
        <v>0</v>
      </c>
      <c r="P616" s="92">
        <f>SUMIF(V職域接種!$C:$C, 'Conv-vaccine'!$E616, V職域接種!G:G)</f>
        <v>0</v>
      </c>
      <c r="Q616" s="92">
        <f>_xlfn.MAXIFS(V重複!F:F, V重複!$C:$C, 'Conv-vaccine'!$E616)</f>
        <v>0</v>
      </c>
      <c r="R616" s="92">
        <f>_xlfn.MAXIFS(V重複!G:G, V重複!$C:$C, 'Conv-vaccine'!$E616)</f>
        <v>0</v>
      </c>
      <c r="S616" s="107">
        <f>SUMIF('V3回目-接種日別'!$A:$A, 'Conv-vaccine'!$E616, 'V3回目-接種日別'!C:C)</f>
        <v>0</v>
      </c>
    </row>
    <row r="617" spans="1:19" ht="17.7">
      <c r="A617" s="49">
        <v>44501</v>
      </c>
      <c r="B617" s="110">
        <f>IF(COUNTIF($A$7:$A617, $A617)&gt;1, 0, IF($E617="","",G617+H617+K617+L617+O617-Q617))</f>
        <v>0</v>
      </c>
      <c r="C617" s="110">
        <f>IF(COUNTIF($A$7:$A617, $A617)&gt;1, 0, IF($E617="", "", I617+J617+M617+N617+P617-R617))</f>
        <v>0</v>
      </c>
      <c r="D617" s="110">
        <f>IF(COUNTIF($A$7:$A617, $A617)&gt;1, 0, S617)</f>
        <v>0</v>
      </c>
      <c r="E617" s="111">
        <v>44501</v>
      </c>
      <c r="F617" s="91" t="str">
        <f>IFERROR(VLOOKUP($E617, V医療従事者等!$A:$J, $F$4, FALSE), TEXT(E617, "aaa"))</f>
        <v>月</v>
      </c>
      <c r="G617" s="91">
        <f>IFERROR(VLOOKUP($E617, V医療従事者等!$A:$J, $G$4, FALSE), 0)</f>
        <v>0</v>
      </c>
      <c r="H617" s="91">
        <f>IFERROR(VLOOKUP($E617, V医療従事者等!$A:$J, $H$4, FALSE), 0)</f>
        <v>0</v>
      </c>
      <c r="I617" s="91">
        <f>IFERROR(VLOOKUP($E617, V医療従事者等!$A:$J, $I$4, FALSE), 0)</f>
        <v>0</v>
      </c>
      <c r="J617" s="91">
        <f>IFERROR(VLOOKUP($E617, V医療従事者等!$A:$J, $J$4, FALSE), 0)</f>
        <v>0</v>
      </c>
      <c r="K617" s="92">
        <f>IFERROR(VLOOKUP($E617, V一般接種!$A:$G, K$4, FALSE), 0)</f>
        <v>54281</v>
      </c>
      <c r="L617" s="92">
        <f>IFERROR(VLOOKUP($E617, V一般接種!$A:$G, L$4, FALSE), 0)</f>
        <v>2514</v>
      </c>
      <c r="M617" s="92">
        <f>IFERROR(VLOOKUP($E617, V一般接種!$A:$G, M$4, FALSE), 0)</f>
        <v>6</v>
      </c>
      <c r="N617" s="93">
        <f>IFERROR(VLOOKUP($E617, V一般接種!$A:$G, N$4, FALSE), 0)</f>
        <v>249860</v>
      </c>
      <c r="O617" s="92">
        <f>SUMIF(V職域接種!$C:$C, 'Conv-vaccine'!$E617, V職域接種!F:F)</f>
        <v>0</v>
      </c>
      <c r="P617" s="92">
        <f>SUMIF(V職域接種!$C:$C, 'Conv-vaccine'!$E617, V職域接種!G:G)</f>
        <v>0</v>
      </c>
      <c r="Q617" s="92">
        <f>_xlfn.MAXIFS(V重複!F:F, V重複!$C:$C, 'Conv-vaccine'!$E617)</f>
        <v>0</v>
      </c>
      <c r="R617" s="92">
        <f>_xlfn.MAXIFS(V重複!G:G, V重複!$C:$C, 'Conv-vaccine'!$E617)</f>
        <v>0</v>
      </c>
      <c r="S617" s="107">
        <f>SUMIF('V3回目-接種日別'!$A:$A, 'Conv-vaccine'!$E617, 'V3回目-接種日別'!C:C)</f>
        <v>0</v>
      </c>
    </row>
    <row r="618" spans="1:19" ht="17.7">
      <c r="A618" s="49">
        <v>44501</v>
      </c>
      <c r="B618" s="110">
        <f>IF(COUNTIF($A$7:$A618, $A618)&gt;1, 0, IF($E618="","",G618+H618+K618+L618+O618-Q618))</f>
        <v>0</v>
      </c>
      <c r="C618" s="110">
        <f>IF(COUNTIF($A$7:$A618, $A618)&gt;1, 0, IF($E618="", "", I618+J618+M618+N618+P618-R618))</f>
        <v>0</v>
      </c>
      <c r="D618" s="110">
        <f>IF(COUNTIF($A$7:$A618, $A618)&gt;1, 0, S618)</f>
        <v>0</v>
      </c>
      <c r="E618" s="111">
        <v>44501</v>
      </c>
      <c r="F618" s="91" t="str">
        <f>IFERROR(VLOOKUP($E618, V医療従事者等!$A:$J, $F$4, FALSE), TEXT(E618, "aaa"))</f>
        <v>月</v>
      </c>
      <c r="G618" s="91">
        <f>IFERROR(VLOOKUP($E618, V医療従事者等!$A:$J, $G$4, FALSE), 0)</f>
        <v>0</v>
      </c>
      <c r="H618" s="91">
        <f>IFERROR(VLOOKUP($E618, V医療従事者等!$A:$J, $H$4, FALSE), 0)</f>
        <v>0</v>
      </c>
      <c r="I618" s="91">
        <f>IFERROR(VLOOKUP($E618, V医療従事者等!$A:$J, $I$4, FALSE), 0)</f>
        <v>0</v>
      </c>
      <c r="J618" s="91">
        <f>IFERROR(VLOOKUP($E618, V医療従事者等!$A:$J, $J$4, FALSE), 0)</f>
        <v>0</v>
      </c>
      <c r="K618" s="92">
        <f>IFERROR(VLOOKUP($E618, V一般接種!$A:$G, K$4, FALSE), 0)</f>
        <v>54281</v>
      </c>
      <c r="L618" s="92">
        <f>IFERROR(VLOOKUP($E618, V一般接種!$A:$G, L$4, FALSE), 0)</f>
        <v>2514</v>
      </c>
      <c r="M618" s="92">
        <f>IFERROR(VLOOKUP($E618, V一般接種!$A:$G, M$4, FALSE), 0)</f>
        <v>6</v>
      </c>
      <c r="N618" s="93">
        <f>IFERROR(VLOOKUP($E618, V一般接種!$A:$G, N$4, FALSE), 0)</f>
        <v>249860</v>
      </c>
      <c r="O618" s="92">
        <f>SUMIF(V職域接種!$C:$C, 'Conv-vaccine'!$E618, V職域接種!F:F)</f>
        <v>0</v>
      </c>
      <c r="P618" s="92">
        <f>SUMIF(V職域接種!$C:$C, 'Conv-vaccine'!$E618, V職域接種!G:G)</f>
        <v>0</v>
      </c>
      <c r="Q618" s="92">
        <f>_xlfn.MAXIFS(V重複!F:F, V重複!$C:$C, 'Conv-vaccine'!$E618)</f>
        <v>0</v>
      </c>
      <c r="R618" s="92">
        <f>_xlfn.MAXIFS(V重複!G:G, V重複!$C:$C, 'Conv-vaccine'!$E618)</f>
        <v>0</v>
      </c>
      <c r="S618" s="107">
        <f>SUMIF('V3回目-接種日別'!$A:$A, 'Conv-vaccine'!$E618, 'V3回目-接種日別'!C:C)</f>
        <v>0</v>
      </c>
    </row>
    <row r="619" spans="1:19" ht="17.7">
      <c r="A619" s="49">
        <v>44502</v>
      </c>
      <c r="B619" s="110">
        <f>IF(COUNTIF($A$7:$A619, $A619)&gt;1, 0, IF($E619="","",G619+H619+K619+L619+O619-Q619))</f>
        <v>38384</v>
      </c>
      <c r="C619" s="110">
        <f>IF(COUNTIF($A$7:$A619, $A619)&gt;1, 0, IF($E619="", "", I619+J619+M619+N619+P619-R619))</f>
        <v>245233</v>
      </c>
      <c r="D619" s="110">
        <f>IF(COUNTIF($A$7:$A619, $A619)&gt;1, 0, S619)</f>
        <v>0</v>
      </c>
      <c r="E619" s="111">
        <v>44502</v>
      </c>
      <c r="F619" s="91" t="str">
        <f>IFERROR(VLOOKUP($E619, V医療従事者等!$A:$J, $F$4, FALSE), TEXT(E619, "aaa"))</f>
        <v>火</v>
      </c>
      <c r="G619" s="91">
        <f>IFERROR(VLOOKUP($E619, V医療従事者等!$A:$J, $G$4, FALSE), 0)</f>
        <v>0</v>
      </c>
      <c r="H619" s="91">
        <f>IFERROR(VLOOKUP($E619, V医療従事者等!$A:$J, $H$4, FALSE), 0)</f>
        <v>0</v>
      </c>
      <c r="I619" s="91">
        <f>IFERROR(VLOOKUP($E619, V医療従事者等!$A:$J, $I$4, FALSE), 0)</f>
        <v>0</v>
      </c>
      <c r="J619" s="91">
        <f>IFERROR(VLOOKUP($E619, V医療従事者等!$A:$J, $J$4, FALSE), 0)</f>
        <v>0</v>
      </c>
      <c r="K619" s="92">
        <f>IFERROR(VLOOKUP($E619, V一般接種!$A:$G, K$4, FALSE), 0)</f>
        <v>36217</v>
      </c>
      <c r="L619" s="92">
        <f>IFERROR(VLOOKUP($E619, V一般接種!$A:$G, L$4, FALSE), 0)</f>
        <v>2167</v>
      </c>
      <c r="M619" s="92">
        <f>IFERROR(VLOOKUP($E619, V一般接種!$A:$G, M$4, FALSE), 0)</f>
        <v>52</v>
      </c>
      <c r="N619" s="93">
        <f>IFERROR(VLOOKUP($E619, V一般接種!$A:$G, N$4, FALSE), 0)</f>
        <v>245181</v>
      </c>
      <c r="O619" s="92">
        <f>SUMIF(V職域接種!$C:$C, 'Conv-vaccine'!$E619, V職域接種!F:F)</f>
        <v>0</v>
      </c>
      <c r="P619" s="92">
        <f>SUMIF(V職域接種!$C:$C, 'Conv-vaccine'!$E619, V職域接種!G:G)</f>
        <v>0</v>
      </c>
      <c r="Q619" s="92">
        <f>_xlfn.MAXIFS(V重複!F:F, V重複!$C:$C, 'Conv-vaccine'!$E619)</f>
        <v>0</v>
      </c>
      <c r="R619" s="92">
        <f>_xlfn.MAXIFS(V重複!G:G, V重複!$C:$C, 'Conv-vaccine'!$E619)</f>
        <v>0</v>
      </c>
      <c r="S619" s="107">
        <f>SUMIF('V3回目-接種日別'!$A:$A, 'Conv-vaccine'!$E619, 'V3回目-接種日別'!C:C)</f>
        <v>0</v>
      </c>
    </row>
    <row r="620" spans="1:19" ht="17.7">
      <c r="A620" s="49">
        <v>44502</v>
      </c>
      <c r="B620" s="110">
        <f>IF(COUNTIF($A$7:$A620, $A620)&gt;1, 0, IF($E620="","",G620+H620+K620+L620+O620-Q620))</f>
        <v>0</v>
      </c>
      <c r="C620" s="110">
        <f>IF(COUNTIF($A$7:$A620, $A620)&gt;1, 0, IF($E620="", "", I620+J620+M620+N620+P620-R620))</f>
        <v>0</v>
      </c>
      <c r="D620" s="110">
        <f>IF(COUNTIF($A$7:$A620, $A620)&gt;1, 0, S620)</f>
        <v>0</v>
      </c>
      <c r="E620" s="111">
        <v>44502</v>
      </c>
      <c r="F620" s="91" t="str">
        <f>IFERROR(VLOOKUP($E620, V医療従事者等!$A:$J, $F$4, FALSE), TEXT(E620, "aaa"))</f>
        <v>火</v>
      </c>
      <c r="G620" s="91">
        <f>IFERROR(VLOOKUP($E620, V医療従事者等!$A:$J, $G$4, FALSE), 0)</f>
        <v>0</v>
      </c>
      <c r="H620" s="91">
        <f>IFERROR(VLOOKUP($E620, V医療従事者等!$A:$J, $H$4, FALSE), 0)</f>
        <v>0</v>
      </c>
      <c r="I620" s="91">
        <f>IFERROR(VLOOKUP($E620, V医療従事者等!$A:$J, $I$4, FALSE), 0)</f>
        <v>0</v>
      </c>
      <c r="J620" s="91">
        <f>IFERROR(VLOOKUP($E620, V医療従事者等!$A:$J, $J$4, FALSE), 0)</f>
        <v>0</v>
      </c>
      <c r="K620" s="92">
        <f>IFERROR(VLOOKUP($E620, V一般接種!$A:$G, K$4, FALSE), 0)</f>
        <v>36217</v>
      </c>
      <c r="L620" s="92">
        <f>IFERROR(VLOOKUP($E620, V一般接種!$A:$G, L$4, FALSE), 0)</f>
        <v>2167</v>
      </c>
      <c r="M620" s="92">
        <f>IFERROR(VLOOKUP($E620, V一般接種!$A:$G, M$4, FALSE), 0)</f>
        <v>52</v>
      </c>
      <c r="N620" s="93">
        <f>IFERROR(VLOOKUP($E620, V一般接種!$A:$G, N$4, FALSE), 0)</f>
        <v>245181</v>
      </c>
      <c r="O620" s="92">
        <f>SUMIF(V職域接種!$C:$C, 'Conv-vaccine'!$E620, V職域接種!F:F)</f>
        <v>0</v>
      </c>
      <c r="P620" s="92">
        <f>SUMIF(V職域接種!$C:$C, 'Conv-vaccine'!$E620, V職域接種!G:G)</f>
        <v>0</v>
      </c>
      <c r="Q620" s="92">
        <f>_xlfn.MAXIFS(V重複!F:F, V重複!$C:$C, 'Conv-vaccine'!$E620)</f>
        <v>0</v>
      </c>
      <c r="R620" s="92">
        <f>_xlfn.MAXIFS(V重複!G:G, V重複!$C:$C, 'Conv-vaccine'!$E620)</f>
        <v>0</v>
      </c>
      <c r="S620" s="107">
        <f>SUMIF('V3回目-接種日別'!$A:$A, 'Conv-vaccine'!$E620, 'V3回目-接種日別'!C:C)</f>
        <v>0</v>
      </c>
    </row>
    <row r="621" spans="1:19" ht="17.7">
      <c r="A621" s="49">
        <v>44502</v>
      </c>
      <c r="B621" s="110">
        <f>IF(COUNTIF($A$7:$A621, $A621)&gt;1, 0, IF($E621="","",G621+H621+K621+L621+O621-Q621))</f>
        <v>0</v>
      </c>
      <c r="C621" s="110">
        <f>IF(COUNTIF($A$7:$A621, $A621)&gt;1, 0, IF($E621="", "", I621+J621+M621+N621+P621-R621))</f>
        <v>0</v>
      </c>
      <c r="D621" s="110">
        <f>IF(COUNTIF($A$7:$A621, $A621)&gt;1, 0, S621)</f>
        <v>0</v>
      </c>
      <c r="E621" s="111">
        <v>44502</v>
      </c>
      <c r="F621" s="91" t="str">
        <f>IFERROR(VLOOKUP($E621, V医療従事者等!$A:$J, $F$4, FALSE), TEXT(E621, "aaa"))</f>
        <v>火</v>
      </c>
      <c r="G621" s="91">
        <f>IFERROR(VLOOKUP($E621, V医療従事者等!$A:$J, $G$4, FALSE), 0)</f>
        <v>0</v>
      </c>
      <c r="H621" s="91">
        <f>IFERROR(VLOOKUP($E621, V医療従事者等!$A:$J, $H$4, FALSE), 0)</f>
        <v>0</v>
      </c>
      <c r="I621" s="91">
        <f>IFERROR(VLOOKUP($E621, V医療従事者等!$A:$J, $I$4, FALSE), 0)</f>
        <v>0</v>
      </c>
      <c r="J621" s="91">
        <f>IFERROR(VLOOKUP($E621, V医療従事者等!$A:$J, $J$4, FALSE), 0)</f>
        <v>0</v>
      </c>
      <c r="K621" s="92">
        <f>IFERROR(VLOOKUP($E621, V一般接種!$A:$G, K$4, FALSE), 0)</f>
        <v>36217</v>
      </c>
      <c r="L621" s="92">
        <f>IFERROR(VLOOKUP($E621, V一般接種!$A:$G, L$4, FALSE), 0)</f>
        <v>2167</v>
      </c>
      <c r="M621" s="92">
        <f>IFERROR(VLOOKUP($E621, V一般接種!$A:$G, M$4, FALSE), 0)</f>
        <v>52</v>
      </c>
      <c r="N621" s="93">
        <f>IFERROR(VLOOKUP($E621, V一般接種!$A:$G, N$4, FALSE), 0)</f>
        <v>245181</v>
      </c>
      <c r="O621" s="92">
        <f>SUMIF(V職域接種!$C:$C, 'Conv-vaccine'!$E621, V職域接種!F:F)</f>
        <v>0</v>
      </c>
      <c r="P621" s="92">
        <f>SUMIF(V職域接種!$C:$C, 'Conv-vaccine'!$E621, V職域接種!G:G)</f>
        <v>0</v>
      </c>
      <c r="Q621" s="92">
        <f>_xlfn.MAXIFS(V重複!F:F, V重複!$C:$C, 'Conv-vaccine'!$E621)</f>
        <v>0</v>
      </c>
      <c r="R621" s="92">
        <f>_xlfn.MAXIFS(V重複!G:G, V重複!$C:$C, 'Conv-vaccine'!$E621)</f>
        <v>0</v>
      </c>
      <c r="S621" s="107">
        <f>SUMIF('V3回目-接種日別'!$A:$A, 'Conv-vaccine'!$E621, 'V3回目-接種日別'!C:C)</f>
        <v>0</v>
      </c>
    </row>
    <row r="622" spans="1:19" ht="17.7">
      <c r="A622" s="49">
        <v>44503</v>
      </c>
      <c r="B622" s="110">
        <f>IF(COUNTIF($A$7:$A622, $A622)&gt;1, 0, IF($E622="","",G622+H622+K622+L622+O622-Q622))</f>
        <v>21644</v>
      </c>
      <c r="C622" s="110">
        <f>IF(COUNTIF($A$7:$A622, $A622)&gt;1, 0, IF($E622="", "", I622+J622+M622+N622+P622-R622))</f>
        <v>55315</v>
      </c>
      <c r="D622" s="110">
        <f>IF(COUNTIF($A$7:$A622, $A622)&gt;1, 0, S622)</f>
        <v>0</v>
      </c>
      <c r="E622" s="111">
        <v>44503</v>
      </c>
      <c r="F622" s="91" t="str">
        <f>IFERROR(VLOOKUP($E622, V医療従事者等!$A:$J, $F$4, FALSE), TEXT(E622, "aaa"))</f>
        <v>水</v>
      </c>
      <c r="G622" s="91">
        <f>IFERROR(VLOOKUP($E622, V医療従事者等!$A:$J, $G$4, FALSE), 0)</f>
        <v>0</v>
      </c>
      <c r="H622" s="91">
        <f>IFERROR(VLOOKUP($E622, V医療従事者等!$A:$J, $H$4, FALSE), 0)</f>
        <v>0</v>
      </c>
      <c r="I622" s="91">
        <f>IFERROR(VLOOKUP($E622, V医療従事者等!$A:$J, $I$4, FALSE), 0)</f>
        <v>0</v>
      </c>
      <c r="J622" s="91">
        <f>IFERROR(VLOOKUP($E622, V医療従事者等!$A:$J, $J$4, FALSE), 0)</f>
        <v>0</v>
      </c>
      <c r="K622" s="92">
        <f>IFERROR(VLOOKUP($E622, V一般接種!$A:$G, K$4, FALSE), 0)</f>
        <v>20685</v>
      </c>
      <c r="L622" s="92">
        <f>IFERROR(VLOOKUP($E622, V一般接種!$A:$G, L$4, FALSE), 0)</f>
        <v>959</v>
      </c>
      <c r="M622" s="92">
        <f>IFERROR(VLOOKUP($E622, V一般接種!$A:$G, M$4, FALSE), 0)</f>
        <v>2</v>
      </c>
      <c r="N622" s="93">
        <f>IFERROR(VLOOKUP($E622, V一般接種!$A:$G, N$4, FALSE), 0)</f>
        <v>55313</v>
      </c>
      <c r="O622" s="92">
        <f>SUMIF(V職域接種!$C:$C, 'Conv-vaccine'!$E622, V職域接種!F:F)</f>
        <v>0</v>
      </c>
      <c r="P622" s="92">
        <f>SUMIF(V職域接種!$C:$C, 'Conv-vaccine'!$E622, V職域接種!G:G)</f>
        <v>0</v>
      </c>
      <c r="Q622" s="92">
        <f>_xlfn.MAXIFS(V重複!F:F, V重複!$C:$C, 'Conv-vaccine'!$E622)</f>
        <v>0</v>
      </c>
      <c r="R622" s="92">
        <f>_xlfn.MAXIFS(V重複!G:G, V重複!$C:$C, 'Conv-vaccine'!$E622)</f>
        <v>0</v>
      </c>
      <c r="S622" s="107">
        <f>SUMIF('V3回目-接種日別'!$A:$A, 'Conv-vaccine'!$E622, 'V3回目-接種日別'!C:C)</f>
        <v>0</v>
      </c>
    </row>
    <row r="623" spans="1:19" ht="17.7">
      <c r="A623" s="49">
        <v>44503</v>
      </c>
      <c r="B623" s="110">
        <f>IF(COUNTIF($A$7:$A623, $A623)&gt;1, 0, IF($E623="","",G623+H623+K623+L623+O623-Q623))</f>
        <v>0</v>
      </c>
      <c r="C623" s="110">
        <f>IF(COUNTIF($A$7:$A623, $A623)&gt;1, 0, IF($E623="", "", I623+J623+M623+N623+P623-R623))</f>
        <v>0</v>
      </c>
      <c r="D623" s="110">
        <f>IF(COUNTIF($A$7:$A623, $A623)&gt;1, 0, S623)</f>
        <v>0</v>
      </c>
      <c r="E623" s="111">
        <v>44503</v>
      </c>
      <c r="F623" s="91" t="str">
        <f>IFERROR(VLOOKUP($E623, V医療従事者等!$A:$J, $F$4, FALSE), TEXT(E623, "aaa"))</f>
        <v>水</v>
      </c>
      <c r="G623" s="91">
        <f>IFERROR(VLOOKUP($E623, V医療従事者等!$A:$J, $G$4, FALSE), 0)</f>
        <v>0</v>
      </c>
      <c r="H623" s="91">
        <f>IFERROR(VLOOKUP($E623, V医療従事者等!$A:$J, $H$4, FALSE), 0)</f>
        <v>0</v>
      </c>
      <c r="I623" s="91">
        <f>IFERROR(VLOOKUP($E623, V医療従事者等!$A:$J, $I$4, FALSE), 0)</f>
        <v>0</v>
      </c>
      <c r="J623" s="91">
        <f>IFERROR(VLOOKUP($E623, V医療従事者等!$A:$J, $J$4, FALSE), 0)</f>
        <v>0</v>
      </c>
      <c r="K623" s="92">
        <f>IFERROR(VLOOKUP($E623, V一般接種!$A:$G, K$4, FALSE), 0)</f>
        <v>20685</v>
      </c>
      <c r="L623" s="92">
        <f>IFERROR(VLOOKUP($E623, V一般接種!$A:$G, L$4, FALSE), 0)</f>
        <v>959</v>
      </c>
      <c r="M623" s="92">
        <f>IFERROR(VLOOKUP($E623, V一般接種!$A:$G, M$4, FALSE), 0)</f>
        <v>2</v>
      </c>
      <c r="N623" s="93">
        <f>IFERROR(VLOOKUP($E623, V一般接種!$A:$G, N$4, FALSE), 0)</f>
        <v>55313</v>
      </c>
      <c r="O623" s="92">
        <f>SUMIF(V職域接種!$C:$C, 'Conv-vaccine'!$E623, V職域接種!F:F)</f>
        <v>0</v>
      </c>
      <c r="P623" s="92">
        <f>SUMIF(V職域接種!$C:$C, 'Conv-vaccine'!$E623, V職域接種!G:G)</f>
        <v>0</v>
      </c>
      <c r="Q623" s="92">
        <f>_xlfn.MAXIFS(V重複!F:F, V重複!$C:$C, 'Conv-vaccine'!$E623)</f>
        <v>0</v>
      </c>
      <c r="R623" s="92">
        <f>_xlfn.MAXIFS(V重複!G:G, V重複!$C:$C, 'Conv-vaccine'!$E623)</f>
        <v>0</v>
      </c>
      <c r="S623" s="107">
        <f>SUMIF('V3回目-接種日別'!$A:$A, 'Conv-vaccine'!$E623, 'V3回目-接種日別'!C:C)</f>
        <v>0</v>
      </c>
    </row>
    <row r="624" spans="1:19" ht="17.7">
      <c r="A624" s="49">
        <v>44503</v>
      </c>
      <c r="B624" s="110">
        <f>IF(COUNTIF($A$7:$A624, $A624)&gt;1, 0, IF($E624="","",G624+H624+K624+L624+O624-Q624))</f>
        <v>0</v>
      </c>
      <c r="C624" s="110">
        <f>IF(COUNTIF($A$7:$A624, $A624)&gt;1, 0, IF($E624="", "", I624+J624+M624+N624+P624-R624))</f>
        <v>0</v>
      </c>
      <c r="D624" s="110">
        <f>IF(COUNTIF($A$7:$A624, $A624)&gt;1, 0, S624)</f>
        <v>0</v>
      </c>
      <c r="E624" s="111">
        <v>44503</v>
      </c>
      <c r="F624" s="91" t="str">
        <f>IFERROR(VLOOKUP($E624, V医療従事者等!$A:$J, $F$4, FALSE), TEXT(E624, "aaa"))</f>
        <v>水</v>
      </c>
      <c r="G624" s="91">
        <f>IFERROR(VLOOKUP($E624, V医療従事者等!$A:$J, $G$4, FALSE), 0)</f>
        <v>0</v>
      </c>
      <c r="H624" s="91">
        <f>IFERROR(VLOOKUP($E624, V医療従事者等!$A:$J, $H$4, FALSE), 0)</f>
        <v>0</v>
      </c>
      <c r="I624" s="91">
        <f>IFERROR(VLOOKUP($E624, V医療従事者等!$A:$J, $I$4, FALSE), 0)</f>
        <v>0</v>
      </c>
      <c r="J624" s="91">
        <f>IFERROR(VLOOKUP($E624, V医療従事者等!$A:$J, $J$4, FALSE), 0)</f>
        <v>0</v>
      </c>
      <c r="K624" s="92">
        <f>IFERROR(VLOOKUP($E624, V一般接種!$A:$G, K$4, FALSE), 0)</f>
        <v>20685</v>
      </c>
      <c r="L624" s="92">
        <f>IFERROR(VLOOKUP($E624, V一般接種!$A:$G, L$4, FALSE), 0)</f>
        <v>959</v>
      </c>
      <c r="M624" s="92">
        <f>IFERROR(VLOOKUP($E624, V一般接種!$A:$G, M$4, FALSE), 0)</f>
        <v>2</v>
      </c>
      <c r="N624" s="93">
        <f>IFERROR(VLOOKUP($E624, V一般接種!$A:$G, N$4, FALSE), 0)</f>
        <v>55313</v>
      </c>
      <c r="O624" s="92">
        <f>SUMIF(V職域接種!$C:$C, 'Conv-vaccine'!$E624, V職域接種!F:F)</f>
        <v>0</v>
      </c>
      <c r="P624" s="92">
        <f>SUMIF(V職域接種!$C:$C, 'Conv-vaccine'!$E624, V職域接種!G:G)</f>
        <v>0</v>
      </c>
      <c r="Q624" s="92">
        <f>_xlfn.MAXIFS(V重複!F:F, V重複!$C:$C, 'Conv-vaccine'!$E624)</f>
        <v>0</v>
      </c>
      <c r="R624" s="92">
        <f>_xlfn.MAXIFS(V重複!G:G, V重複!$C:$C, 'Conv-vaccine'!$E624)</f>
        <v>0</v>
      </c>
      <c r="S624" s="107">
        <f>SUMIF('V3回目-接種日別'!$A:$A, 'Conv-vaccine'!$E624, 'V3回目-接種日別'!C:C)</f>
        <v>0</v>
      </c>
    </row>
    <row r="625" spans="1:19" ht="17.7">
      <c r="A625" s="49">
        <v>44504</v>
      </c>
      <c r="B625" s="110">
        <f>IF(COUNTIF($A$7:$A625, $A625)&gt;1, 0, IF($E625="","",G625+H625+K625+L625+O625-Q625))</f>
        <v>54474</v>
      </c>
      <c r="C625" s="110">
        <f>IF(COUNTIF($A$7:$A625, $A625)&gt;1, 0, IF($E625="", "", I625+J625+M625+N625+P625-R625))</f>
        <v>244551</v>
      </c>
      <c r="D625" s="110">
        <f>IF(COUNTIF($A$7:$A625, $A625)&gt;1, 0, S625)</f>
        <v>0</v>
      </c>
      <c r="E625" s="111">
        <v>44504</v>
      </c>
      <c r="F625" s="91" t="str">
        <f>IFERROR(VLOOKUP($E625, V医療従事者等!$A:$J, $F$4, FALSE), TEXT(E625, "aaa"))</f>
        <v>木</v>
      </c>
      <c r="G625" s="91">
        <f>IFERROR(VLOOKUP($E625, V医療従事者等!$A:$J, $G$4, FALSE), 0)</f>
        <v>0</v>
      </c>
      <c r="H625" s="91">
        <f>IFERROR(VLOOKUP($E625, V医療従事者等!$A:$J, $H$4, FALSE), 0)</f>
        <v>0</v>
      </c>
      <c r="I625" s="91">
        <f>IFERROR(VLOOKUP($E625, V医療従事者等!$A:$J, $I$4, FALSE), 0)</f>
        <v>0</v>
      </c>
      <c r="J625" s="91">
        <f>IFERROR(VLOOKUP($E625, V医療従事者等!$A:$J, $J$4, FALSE), 0)</f>
        <v>0</v>
      </c>
      <c r="K625" s="92">
        <f>IFERROR(VLOOKUP($E625, V一般接種!$A:$G, K$4, FALSE), 0)</f>
        <v>53092</v>
      </c>
      <c r="L625" s="92">
        <f>IFERROR(VLOOKUP($E625, V一般接種!$A:$G, L$4, FALSE), 0)</f>
        <v>1382</v>
      </c>
      <c r="M625" s="92">
        <f>IFERROR(VLOOKUP($E625, V一般接種!$A:$G, M$4, FALSE), 0)</f>
        <v>9</v>
      </c>
      <c r="N625" s="93">
        <f>IFERROR(VLOOKUP($E625, V一般接種!$A:$G, N$4, FALSE), 0)</f>
        <v>244542</v>
      </c>
      <c r="O625" s="92">
        <f>SUMIF(V職域接種!$C:$C, 'Conv-vaccine'!$E625, V職域接種!F:F)</f>
        <v>0</v>
      </c>
      <c r="P625" s="92">
        <f>SUMIF(V職域接種!$C:$C, 'Conv-vaccine'!$E625, V職域接種!G:G)</f>
        <v>0</v>
      </c>
      <c r="Q625" s="92">
        <f>_xlfn.MAXIFS(V重複!F:F, V重複!$C:$C, 'Conv-vaccine'!$E625)</f>
        <v>0</v>
      </c>
      <c r="R625" s="92">
        <f>_xlfn.MAXIFS(V重複!G:G, V重複!$C:$C, 'Conv-vaccine'!$E625)</f>
        <v>0</v>
      </c>
      <c r="S625" s="107">
        <f>SUMIF('V3回目-接種日別'!$A:$A, 'Conv-vaccine'!$E625, 'V3回目-接種日別'!C:C)</f>
        <v>0</v>
      </c>
    </row>
    <row r="626" spans="1:19" ht="17.7">
      <c r="A626" s="49">
        <v>44504</v>
      </c>
      <c r="B626" s="110">
        <f>IF(COUNTIF($A$7:$A626, $A626)&gt;1, 0, IF($E626="","",G626+H626+K626+L626+O626-Q626))</f>
        <v>0</v>
      </c>
      <c r="C626" s="110">
        <f>IF(COUNTIF($A$7:$A626, $A626)&gt;1, 0, IF($E626="", "", I626+J626+M626+N626+P626-R626))</f>
        <v>0</v>
      </c>
      <c r="D626" s="110">
        <f>IF(COUNTIF($A$7:$A626, $A626)&gt;1, 0, S626)</f>
        <v>0</v>
      </c>
      <c r="E626" s="111">
        <v>44504</v>
      </c>
      <c r="F626" s="91" t="str">
        <f>IFERROR(VLOOKUP($E626, V医療従事者等!$A:$J, $F$4, FALSE), TEXT(E626, "aaa"))</f>
        <v>木</v>
      </c>
      <c r="G626" s="91">
        <f>IFERROR(VLOOKUP($E626, V医療従事者等!$A:$J, $G$4, FALSE), 0)</f>
        <v>0</v>
      </c>
      <c r="H626" s="91">
        <f>IFERROR(VLOOKUP($E626, V医療従事者等!$A:$J, $H$4, FALSE), 0)</f>
        <v>0</v>
      </c>
      <c r="I626" s="91">
        <f>IFERROR(VLOOKUP($E626, V医療従事者等!$A:$J, $I$4, FALSE), 0)</f>
        <v>0</v>
      </c>
      <c r="J626" s="91">
        <f>IFERROR(VLOOKUP($E626, V医療従事者等!$A:$J, $J$4, FALSE), 0)</f>
        <v>0</v>
      </c>
      <c r="K626" s="92">
        <f>IFERROR(VLOOKUP($E626, V一般接種!$A:$G, K$4, FALSE), 0)</f>
        <v>53092</v>
      </c>
      <c r="L626" s="92">
        <f>IFERROR(VLOOKUP($E626, V一般接種!$A:$G, L$4, FALSE), 0)</f>
        <v>1382</v>
      </c>
      <c r="M626" s="92">
        <f>IFERROR(VLOOKUP($E626, V一般接種!$A:$G, M$4, FALSE), 0)</f>
        <v>9</v>
      </c>
      <c r="N626" s="93">
        <f>IFERROR(VLOOKUP($E626, V一般接種!$A:$G, N$4, FALSE), 0)</f>
        <v>244542</v>
      </c>
      <c r="O626" s="92">
        <f>SUMIF(V職域接種!$C:$C, 'Conv-vaccine'!$E626, V職域接種!F:F)</f>
        <v>0</v>
      </c>
      <c r="P626" s="92">
        <f>SUMIF(V職域接種!$C:$C, 'Conv-vaccine'!$E626, V職域接種!G:G)</f>
        <v>0</v>
      </c>
      <c r="Q626" s="92">
        <f>_xlfn.MAXIFS(V重複!F:F, V重複!$C:$C, 'Conv-vaccine'!$E626)</f>
        <v>0</v>
      </c>
      <c r="R626" s="92">
        <f>_xlfn.MAXIFS(V重複!G:G, V重複!$C:$C, 'Conv-vaccine'!$E626)</f>
        <v>0</v>
      </c>
      <c r="S626" s="107">
        <f>SUMIF('V3回目-接種日別'!$A:$A, 'Conv-vaccine'!$E626, 'V3回目-接種日別'!C:C)</f>
        <v>0</v>
      </c>
    </row>
    <row r="627" spans="1:19" ht="17.7">
      <c r="A627" s="49">
        <v>44504</v>
      </c>
      <c r="B627" s="110">
        <f>IF(COUNTIF($A$7:$A627, $A627)&gt;1, 0, IF($E627="","",G627+H627+K627+L627+O627-Q627))</f>
        <v>0</v>
      </c>
      <c r="C627" s="110">
        <f>IF(COUNTIF($A$7:$A627, $A627)&gt;1, 0, IF($E627="", "", I627+J627+M627+N627+P627-R627))</f>
        <v>0</v>
      </c>
      <c r="D627" s="110">
        <f>IF(COUNTIF($A$7:$A627, $A627)&gt;1, 0, S627)</f>
        <v>0</v>
      </c>
      <c r="E627" s="111">
        <v>44504</v>
      </c>
      <c r="F627" s="91" t="str">
        <f>IFERROR(VLOOKUP($E627, V医療従事者等!$A:$J, $F$4, FALSE), TEXT(E627, "aaa"))</f>
        <v>木</v>
      </c>
      <c r="G627" s="91">
        <f>IFERROR(VLOOKUP($E627, V医療従事者等!$A:$J, $G$4, FALSE), 0)</f>
        <v>0</v>
      </c>
      <c r="H627" s="91">
        <f>IFERROR(VLOOKUP($E627, V医療従事者等!$A:$J, $H$4, FALSE), 0)</f>
        <v>0</v>
      </c>
      <c r="I627" s="91">
        <f>IFERROR(VLOOKUP($E627, V医療従事者等!$A:$J, $I$4, FALSE), 0)</f>
        <v>0</v>
      </c>
      <c r="J627" s="91">
        <f>IFERROR(VLOOKUP($E627, V医療従事者等!$A:$J, $J$4, FALSE), 0)</f>
        <v>0</v>
      </c>
      <c r="K627" s="92">
        <f>IFERROR(VLOOKUP($E627, V一般接種!$A:$G, K$4, FALSE), 0)</f>
        <v>53092</v>
      </c>
      <c r="L627" s="92">
        <f>IFERROR(VLOOKUP($E627, V一般接種!$A:$G, L$4, FALSE), 0)</f>
        <v>1382</v>
      </c>
      <c r="M627" s="92">
        <f>IFERROR(VLOOKUP($E627, V一般接種!$A:$G, M$4, FALSE), 0)</f>
        <v>9</v>
      </c>
      <c r="N627" s="93">
        <f>IFERROR(VLOOKUP($E627, V一般接種!$A:$G, N$4, FALSE), 0)</f>
        <v>244542</v>
      </c>
      <c r="O627" s="92">
        <f>SUMIF(V職域接種!$C:$C, 'Conv-vaccine'!$E627, V職域接種!F:F)</f>
        <v>0</v>
      </c>
      <c r="P627" s="92">
        <f>SUMIF(V職域接種!$C:$C, 'Conv-vaccine'!$E627, V職域接種!G:G)</f>
        <v>0</v>
      </c>
      <c r="Q627" s="92">
        <f>_xlfn.MAXIFS(V重複!F:F, V重複!$C:$C, 'Conv-vaccine'!$E627)</f>
        <v>0</v>
      </c>
      <c r="R627" s="92">
        <f>_xlfn.MAXIFS(V重複!G:G, V重複!$C:$C, 'Conv-vaccine'!$E627)</f>
        <v>0</v>
      </c>
      <c r="S627" s="107">
        <f>SUMIF('V3回目-接種日別'!$A:$A, 'Conv-vaccine'!$E627, 'V3回目-接種日別'!C:C)</f>
        <v>0</v>
      </c>
    </row>
    <row r="628" spans="1:19" ht="17.7">
      <c r="A628" s="49">
        <v>44505</v>
      </c>
      <c r="B628" s="110">
        <f>IF(COUNTIF($A$7:$A628, $A628)&gt;1, 0, IF($E628="","",G628+H628+K628+L628+O628-Q628))</f>
        <v>84063</v>
      </c>
      <c r="C628" s="110">
        <f>IF(COUNTIF($A$7:$A628, $A628)&gt;1, 0, IF($E628="", "", I628+J628+M628+N628+P628-R628))</f>
        <v>293149</v>
      </c>
      <c r="D628" s="110">
        <f>IF(COUNTIF($A$7:$A628, $A628)&gt;1, 0, S628)</f>
        <v>0</v>
      </c>
      <c r="E628" s="111">
        <v>44505</v>
      </c>
      <c r="F628" s="91" t="str">
        <f>IFERROR(VLOOKUP($E628, V医療従事者等!$A:$J, $F$4, FALSE), TEXT(E628, "aaa"))</f>
        <v>金</v>
      </c>
      <c r="G628" s="91">
        <f>IFERROR(VLOOKUP($E628, V医療従事者等!$A:$J, $G$4, FALSE), 0)</f>
        <v>0</v>
      </c>
      <c r="H628" s="91">
        <f>IFERROR(VLOOKUP($E628, V医療従事者等!$A:$J, $H$4, FALSE), 0)</f>
        <v>0</v>
      </c>
      <c r="I628" s="91">
        <f>IFERROR(VLOOKUP($E628, V医療従事者等!$A:$J, $I$4, FALSE), 0)</f>
        <v>0</v>
      </c>
      <c r="J628" s="91">
        <f>IFERROR(VLOOKUP($E628, V医療従事者等!$A:$J, $J$4, FALSE), 0)</f>
        <v>0</v>
      </c>
      <c r="K628" s="92">
        <f>IFERROR(VLOOKUP($E628, V一般接種!$A:$G, K$4, FALSE), 0)</f>
        <v>82763</v>
      </c>
      <c r="L628" s="92">
        <f>IFERROR(VLOOKUP($E628, V一般接種!$A:$G, L$4, FALSE), 0)</f>
        <v>1300</v>
      </c>
      <c r="M628" s="92">
        <f>IFERROR(VLOOKUP($E628, V一般接種!$A:$G, M$4, FALSE), 0)</f>
        <v>12</v>
      </c>
      <c r="N628" s="93">
        <f>IFERROR(VLOOKUP($E628, V一般接種!$A:$G, N$4, FALSE), 0)</f>
        <v>293137</v>
      </c>
      <c r="O628" s="92">
        <f>SUMIF(V職域接種!$C:$C, 'Conv-vaccine'!$E628, V職域接種!F:F)</f>
        <v>0</v>
      </c>
      <c r="P628" s="92">
        <f>SUMIF(V職域接種!$C:$C, 'Conv-vaccine'!$E628, V職域接種!G:G)</f>
        <v>0</v>
      </c>
      <c r="Q628" s="92">
        <f>_xlfn.MAXIFS(V重複!F:F, V重複!$C:$C, 'Conv-vaccine'!$E628)</f>
        <v>0</v>
      </c>
      <c r="R628" s="92">
        <f>_xlfn.MAXIFS(V重複!G:G, V重複!$C:$C, 'Conv-vaccine'!$E628)</f>
        <v>0</v>
      </c>
      <c r="S628" s="107">
        <f>SUMIF('V3回目-接種日別'!$A:$A, 'Conv-vaccine'!$E628, 'V3回目-接種日別'!C:C)</f>
        <v>0</v>
      </c>
    </row>
    <row r="629" spans="1:19" ht="17.7">
      <c r="A629" s="49">
        <v>44505</v>
      </c>
      <c r="B629" s="110">
        <f>IF(COUNTIF($A$7:$A629, $A629)&gt;1, 0, IF($E629="","",G629+H629+K629+L629+O629-Q629))</f>
        <v>0</v>
      </c>
      <c r="C629" s="110">
        <f>IF(COUNTIF($A$7:$A629, $A629)&gt;1, 0, IF($E629="", "", I629+J629+M629+N629+P629-R629))</f>
        <v>0</v>
      </c>
      <c r="D629" s="110">
        <f>IF(COUNTIF($A$7:$A629, $A629)&gt;1, 0, S629)</f>
        <v>0</v>
      </c>
      <c r="E629" s="111">
        <v>44505</v>
      </c>
      <c r="F629" s="91" t="str">
        <f>IFERROR(VLOOKUP($E629, V医療従事者等!$A:$J, $F$4, FALSE), TEXT(E629, "aaa"))</f>
        <v>金</v>
      </c>
      <c r="G629" s="91">
        <f>IFERROR(VLOOKUP($E629, V医療従事者等!$A:$J, $G$4, FALSE), 0)</f>
        <v>0</v>
      </c>
      <c r="H629" s="91">
        <f>IFERROR(VLOOKUP($E629, V医療従事者等!$A:$J, $H$4, FALSE), 0)</f>
        <v>0</v>
      </c>
      <c r="I629" s="91">
        <f>IFERROR(VLOOKUP($E629, V医療従事者等!$A:$J, $I$4, FALSE), 0)</f>
        <v>0</v>
      </c>
      <c r="J629" s="91">
        <f>IFERROR(VLOOKUP($E629, V医療従事者等!$A:$J, $J$4, FALSE), 0)</f>
        <v>0</v>
      </c>
      <c r="K629" s="92">
        <f>IFERROR(VLOOKUP($E629, V一般接種!$A:$G, K$4, FALSE), 0)</f>
        <v>82763</v>
      </c>
      <c r="L629" s="92">
        <f>IFERROR(VLOOKUP($E629, V一般接種!$A:$G, L$4, FALSE), 0)</f>
        <v>1300</v>
      </c>
      <c r="M629" s="92">
        <f>IFERROR(VLOOKUP($E629, V一般接種!$A:$G, M$4, FALSE), 0)</f>
        <v>12</v>
      </c>
      <c r="N629" s="93">
        <f>IFERROR(VLOOKUP($E629, V一般接種!$A:$G, N$4, FALSE), 0)</f>
        <v>293137</v>
      </c>
      <c r="O629" s="92">
        <f>SUMIF(V職域接種!$C:$C, 'Conv-vaccine'!$E629, V職域接種!F:F)</f>
        <v>0</v>
      </c>
      <c r="P629" s="92">
        <f>SUMIF(V職域接種!$C:$C, 'Conv-vaccine'!$E629, V職域接種!G:G)</f>
        <v>0</v>
      </c>
      <c r="Q629" s="92">
        <f>_xlfn.MAXIFS(V重複!F:F, V重複!$C:$C, 'Conv-vaccine'!$E629)</f>
        <v>0</v>
      </c>
      <c r="R629" s="92">
        <f>_xlfn.MAXIFS(V重複!G:G, V重複!$C:$C, 'Conv-vaccine'!$E629)</f>
        <v>0</v>
      </c>
      <c r="S629" s="107">
        <f>SUMIF('V3回目-接種日別'!$A:$A, 'Conv-vaccine'!$E629, 'V3回目-接種日別'!C:C)</f>
        <v>0</v>
      </c>
    </row>
    <row r="630" spans="1:19" ht="17.7">
      <c r="A630" s="49">
        <v>44505</v>
      </c>
      <c r="B630" s="110">
        <f>IF(COUNTIF($A$7:$A630, $A630)&gt;1, 0, IF($E630="","",G630+H630+K630+L630+O630-Q630))</f>
        <v>0</v>
      </c>
      <c r="C630" s="110">
        <f>IF(COUNTIF($A$7:$A630, $A630)&gt;1, 0, IF($E630="", "", I630+J630+M630+N630+P630-R630))</f>
        <v>0</v>
      </c>
      <c r="D630" s="110">
        <f>IF(COUNTIF($A$7:$A630, $A630)&gt;1, 0, S630)</f>
        <v>0</v>
      </c>
      <c r="E630" s="111">
        <v>44505</v>
      </c>
      <c r="F630" s="91" t="str">
        <f>IFERROR(VLOOKUP($E630, V医療従事者等!$A:$J, $F$4, FALSE), TEXT(E630, "aaa"))</f>
        <v>金</v>
      </c>
      <c r="G630" s="91">
        <f>IFERROR(VLOOKUP($E630, V医療従事者等!$A:$J, $G$4, FALSE), 0)</f>
        <v>0</v>
      </c>
      <c r="H630" s="91">
        <f>IFERROR(VLOOKUP($E630, V医療従事者等!$A:$J, $H$4, FALSE), 0)</f>
        <v>0</v>
      </c>
      <c r="I630" s="91">
        <f>IFERROR(VLOOKUP($E630, V医療従事者等!$A:$J, $I$4, FALSE), 0)</f>
        <v>0</v>
      </c>
      <c r="J630" s="91">
        <f>IFERROR(VLOOKUP($E630, V医療従事者等!$A:$J, $J$4, FALSE), 0)</f>
        <v>0</v>
      </c>
      <c r="K630" s="92">
        <f>IFERROR(VLOOKUP($E630, V一般接種!$A:$G, K$4, FALSE), 0)</f>
        <v>82763</v>
      </c>
      <c r="L630" s="92">
        <f>IFERROR(VLOOKUP($E630, V一般接種!$A:$G, L$4, FALSE), 0)</f>
        <v>1300</v>
      </c>
      <c r="M630" s="92">
        <f>IFERROR(VLOOKUP($E630, V一般接種!$A:$G, M$4, FALSE), 0)</f>
        <v>12</v>
      </c>
      <c r="N630" s="93">
        <f>IFERROR(VLOOKUP($E630, V一般接種!$A:$G, N$4, FALSE), 0)</f>
        <v>293137</v>
      </c>
      <c r="O630" s="92">
        <f>SUMIF(V職域接種!$C:$C, 'Conv-vaccine'!$E630, V職域接種!F:F)</f>
        <v>0</v>
      </c>
      <c r="P630" s="92">
        <f>SUMIF(V職域接種!$C:$C, 'Conv-vaccine'!$E630, V職域接種!G:G)</f>
        <v>0</v>
      </c>
      <c r="Q630" s="92">
        <f>_xlfn.MAXIFS(V重複!F:F, V重複!$C:$C, 'Conv-vaccine'!$E630)</f>
        <v>0</v>
      </c>
      <c r="R630" s="92">
        <f>_xlfn.MAXIFS(V重複!G:G, V重複!$C:$C, 'Conv-vaccine'!$E630)</f>
        <v>0</v>
      </c>
      <c r="S630" s="107">
        <f>SUMIF('V3回目-接種日別'!$A:$A, 'Conv-vaccine'!$E630, 'V3回目-接種日別'!C:C)</f>
        <v>0</v>
      </c>
    </row>
    <row r="631" spans="1:19" ht="17.7">
      <c r="A631" s="49">
        <v>44506</v>
      </c>
      <c r="B631" s="110">
        <f>IF(COUNTIF($A$7:$A631, $A631)&gt;1, 0, IF($E631="","",G631+H631+K631+L631+O631-Q631))</f>
        <v>115953</v>
      </c>
      <c r="C631" s="110">
        <f>IF(COUNTIF($A$7:$A631, $A631)&gt;1, 0, IF($E631="", "", I631+J631+M631+N631+P631-R631))</f>
        <v>387771</v>
      </c>
      <c r="D631" s="110">
        <f>IF(COUNTIF($A$7:$A631, $A631)&gt;1, 0, S631)</f>
        <v>0</v>
      </c>
      <c r="E631" s="111">
        <v>44506</v>
      </c>
      <c r="F631" s="91" t="str">
        <f>IFERROR(VLOOKUP($E631, V医療従事者等!$A:$J, $F$4, FALSE), TEXT(E631, "aaa"))</f>
        <v>土</v>
      </c>
      <c r="G631" s="91">
        <f>IFERROR(VLOOKUP($E631, V医療従事者等!$A:$J, $G$4, FALSE), 0)</f>
        <v>0</v>
      </c>
      <c r="H631" s="91">
        <f>IFERROR(VLOOKUP($E631, V医療従事者等!$A:$J, $H$4, FALSE), 0)</f>
        <v>0</v>
      </c>
      <c r="I631" s="91">
        <f>IFERROR(VLOOKUP($E631, V医療従事者等!$A:$J, $I$4, FALSE), 0)</f>
        <v>0</v>
      </c>
      <c r="J631" s="91">
        <f>IFERROR(VLOOKUP($E631, V医療従事者等!$A:$J, $J$4, FALSE), 0)</f>
        <v>0</v>
      </c>
      <c r="K631" s="92">
        <f>IFERROR(VLOOKUP($E631, V一般接種!$A:$G, K$4, FALSE), 0)</f>
        <v>112983</v>
      </c>
      <c r="L631" s="92">
        <f>IFERROR(VLOOKUP($E631, V一般接種!$A:$G, L$4, FALSE), 0)</f>
        <v>2970</v>
      </c>
      <c r="M631" s="92">
        <f>IFERROR(VLOOKUP($E631, V一般接種!$A:$G, M$4, FALSE), 0)</f>
        <v>12</v>
      </c>
      <c r="N631" s="93">
        <f>IFERROR(VLOOKUP($E631, V一般接種!$A:$G, N$4, FALSE), 0)</f>
        <v>387759</v>
      </c>
      <c r="O631" s="92">
        <f>SUMIF(V職域接種!$C:$C, 'Conv-vaccine'!$E631, V職域接種!F:F)</f>
        <v>0</v>
      </c>
      <c r="P631" s="92">
        <f>SUMIF(V職域接種!$C:$C, 'Conv-vaccine'!$E631, V職域接種!G:G)</f>
        <v>0</v>
      </c>
      <c r="Q631" s="92">
        <f>_xlfn.MAXIFS(V重複!F:F, V重複!$C:$C, 'Conv-vaccine'!$E631)</f>
        <v>0</v>
      </c>
      <c r="R631" s="92">
        <f>_xlfn.MAXIFS(V重複!G:G, V重複!$C:$C, 'Conv-vaccine'!$E631)</f>
        <v>0</v>
      </c>
      <c r="S631" s="107">
        <f>SUMIF('V3回目-接種日別'!$A:$A, 'Conv-vaccine'!$E631, 'V3回目-接種日別'!C:C)</f>
        <v>0</v>
      </c>
    </row>
    <row r="632" spans="1:19" ht="17.7">
      <c r="A632" s="49">
        <v>44506</v>
      </c>
      <c r="B632" s="110">
        <f>IF(COUNTIF($A$7:$A632, $A632)&gt;1, 0, IF($E632="","",G632+H632+K632+L632+O632-Q632))</f>
        <v>0</v>
      </c>
      <c r="C632" s="110">
        <f>IF(COUNTIF($A$7:$A632, $A632)&gt;1, 0, IF($E632="", "", I632+J632+M632+N632+P632-R632))</f>
        <v>0</v>
      </c>
      <c r="D632" s="110">
        <f>IF(COUNTIF($A$7:$A632, $A632)&gt;1, 0, S632)</f>
        <v>0</v>
      </c>
      <c r="E632" s="111">
        <v>44506</v>
      </c>
      <c r="F632" s="91" t="str">
        <f>IFERROR(VLOOKUP($E632, V医療従事者等!$A:$J, $F$4, FALSE), TEXT(E632, "aaa"))</f>
        <v>土</v>
      </c>
      <c r="G632" s="91">
        <f>IFERROR(VLOOKUP($E632, V医療従事者等!$A:$J, $G$4, FALSE), 0)</f>
        <v>0</v>
      </c>
      <c r="H632" s="91">
        <f>IFERROR(VLOOKUP($E632, V医療従事者等!$A:$J, $H$4, FALSE), 0)</f>
        <v>0</v>
      </c>
      <c r="I632" s="91">
        <f>IFERROR(VLOOKUP($E632, V医療従事者等!$A:$J, $I$4, FALSE), 0)</f>
        <v>0</v>
      </c>
      <c r="J632" s="91">
        <f>IFERROR(VLOOKUP($E632, V医療従事者等!$A:$J, $J$4, FALSE), 0)</f>
        <v>0</v>
      </c>
      <c r="K632" s="92">
        <f>IFERROR(VLOOKUP($E632, V一般接種!$A:$G, K$4, FALSE), 0)</f>
        <v>112983</v>
      </c>
      <c r="L632" s="92">
        <f>IFERROR(VLOOKUP($E632, V一般接種!$A:$G, L$4, FALSE), 0)</f>
        <v>2970</v>
      </c>
      <c r="M632" s="92">
        <f>IFERROR(VLOOKUP($E632, V一般接種!$A:$G, M$4, FALSE), 0)</f>
        <v>12</v>
      </c>
      <c r="N632" s="93">
        <f>IFERROR(VLOOKUP($E632, V一般接種!$A:$G, N$4, FALSE), 0)</f>
        <v>387759</v>
      </c>
      <c r="O632" s="92">
        <f>SUMIF(V職域接種!$C:$C, 'Conv-vaccine'!$E632, V職域接種!F:F)</f>
        <v>0</v>
      </c>
      <c r="P632" s="92">
        <f>SUMIF(V職域接種!$C:$C, 'Conv-vaccine'!$E632, V職域接種!G:G)</f>
        <v>0</v>
      </c>
      <c r="Q632" s="92">
        <f>_xlfn.MAXIFS(V重複!F:F, V重複!$C:$C, 'Conv-vaccine'!$E632)</f>
        <v>0</v>
      </c>
      <c r="R632" s="92">
        <f>_xlfn.MAXIFS(V重複!G:G, V重複!$C:$C, 'Conv-vaccine'!$E632)</f>
        <v>0</v>
      </c>
      <c r="S632" s="107">
        <f>SUMIF('V3回目-接種日別'!$A:$A, 'Conv-vaccine'!$E632, 'V3回目-接種日別'!C:C)</f>
        <v>0</v>
      </c>
    </row>
    <row r="633" spans="1:19" ht="17.7">
      <c r="A633" s="49">
        <v>44506</v>
      </c>
      <c r="B633" s="110">
        <f>IF(COUNTIF($A$7:$A633, $A633)&gt;1, 0, IF($E633="","",G633+H633+K633+L633+O633-Q633))</f>
        <v>0</v>
      </c>
      <c r="C633" s="110">
        <f>IF(COUNTIF($A$7:$A633, $A633)&gt;1, 0, IF($E633="", "", I633+J633+M633+N633+P633-R633))</f>
        <v>0</v>
      </c>
      <c r="D633" s="110">
        <f>IF(COUNTIF($A$7:$A633, $A633)&gt;1, 0, S633)</f>
        <v>0</v>
      </c>
      <c r="E633" s="111">
        <v>44506</v>
      </c>
      <c r="F633" s="91" t="str">
        <f>IFERROR(VLOOKUP($E633, V医療従事者等!$A:$J, $F$4, FALSE), TEXT(E633, "aaa"))</f>
        <v>土</v>
      </c>
      <c r="G633" s="91">
        <f>IFERROR(VLOOKUP($E633, V医療従事者等!$A:$J, $G$4, FALSE), 0)</f>
        <v>0</v>
      </c>
      <c r="H633" s="91">
        <f>IFERROR(VLOOKUP($E633, V医療従事者等!$A:$J, $H$4, FALSE), 0)</f>
        <v>0</v>
      </c>
      <c r="I633" s="91">
        <f>IFERROR(VLOOKUP($E633, V医療従事者等!$A:$J, $I$4, FALSE), 0)</f>
        <v>0</v>
      </c>
      <c r="J633" s="91">
        <f>IFERROR(VLOOKUP($E633, V医療従事者等!$A:$J, $J$4, FALSE), 0)</f>
        <v>0</v>
      </c>
      <c r="K633" s="92">
        <f>IFERROR(VLOOKUP($E633, V一般接種!$A:$G, K$4, FALSE), 0)</f>
        <v>112983</v>
      </c>
      <c r="L633" s="92">
        <f>IFERROR(VLOOKUP($E633, V一般接種!$A:$G, L$4, FALSE), 0)</f>
        <v>2970</v>
      </c>
      <c r="M633" s="92">
        <f>IFERROR(VLOOKUP($E633, V一般接種!$A:$G, M$4, FALSE), 0)</f>
        <v>12</v>
      </c>
      <c r="N633" s="93">
        <f>IFERROR(VLOOKUP($E633, V一般接種!$A:$G, N$4, FALSE), 0)</f>
        <v>387759</v>
      </c>
      <c r="O633" s="92">
        <f>SUMIF(V職域接種!$C:$C, 'Conv-vaccine'!$E633, V職域接種!F:F)</f>
        <v>0</v>
      </c>
      <c r="P633" s="92">
        <f>SUMIF(V職域接種!$C:$C, 'Conv-vaccine'!$E633, V職域接種!G:G)</f>
        <v>0</v>
      </c>
      <c r="Q633" s="92">
        <f>_xlfn.MAXIFS(V重複!F:F, V重複!$C:$C, 'Conv-vaccine'!$E633)</f>
        <v>0</v>
      </c>
      <c r="R633" s="92">
        <f>_xlfn.MAXIFS(V重複!G:G, V重複!$C:$C, 'Conv-vaccine'!$E633)</f>
        <v>0</v>
      </c>
      <c r="S633" s="107">
        <f>SUMIF('V3回目-接種日別'!$A:$A, 'Conv-vaccine'!$E633, 'V3回目-接種日別'!C:C)</f>
        <v>0</v>
      </c>
    </row>
    <row r="634" spans="1:19" ht="17.7">
      <c r="A634" s="49">
        <v>44507</v>
      </c>
      <c r="B634" s="110">
        <f>IF(COUNTIF($A$7:$A634, $A634)&gt;1, 0, IF($E634="","",G634+H634+K634+L634+O634-Q634))</f>
        <v>709903</v>
      </c>
      <c r="C634" s="110">
        <f>IF(COUNTIF($A$7:$A634, $A634)&gt;1, 0, IF($E634="", "", I634+J634+M634+N634+P634-R634))</f>
        <v>681472</v>
      </c>
      <c r="D634" s="110">
        <f>IF(COUNTIF($A$7:$A634, $A634)&gt;1, 0, S634)</f>
        <v>0</v>
      </c>
      <c r="E634" s="111">
        <v>44507</v>
      </c>
      <c r="F634" s="91" t="str">
        <f>IFERROR(VLOOKUP($E634, V医療従事者等!$A:$J, $F$4, FALSE), TEXT(E634, "aaa"))</f>
        <v>日</v>
      </c>
      <c r="G634" s="91">
        <f>IFERROR(VLOOKUP($E634, V医療従事者等!$A:$J, $G$4, FALSE), 0)</f>
        <v>0</v>
      </c>
      <c r="H634" s="91">
        <f>IFERROR(VLOOKUP($E634, V医療従事者等!$A:$J, $H$4, FALSE), 0)</f>
        <v>0</v>
      </c>
      <c r="I634" s="91">
        <f>IFERROR(VLOOKUP($E634, V医療従事者等!$A:$J, $I$4, FALSE), 0)</f>
        <v>0</v>
      </c>
      <c r="J634" s="91">
        <f>IFERROR(VLOOKUP($E634, V医療従事者等!$A:$J, $J$4, FALSE), 0)</f>
        <v>0</v>
      </c>
      <c r="K634" s="92">
        <f>IFERROR(VLOOKUP($E634, V一般接種!$A:$G, K$4, FALSE), 0)</f>
        <v>71174</v>
      </c>
      <c r="L634" s="92">
        <f>IFERROR(VLOOKUP($E634, V一般接種!$A:$G, L$4, FALSE), 0)</f>
        <v>2166</v>
      </c>
      <c r="M634" s="92">
        <f>IFERROR(VLOOKUP($E634, V一般接種!$A:$G, M$4, FALSE), 0)</f>
        <v>9</v>
      </c>
      <c r="N634" s="93">
        <f>IFERROR(VLOOKUP($E634, V一般接種!$A:$G, N$4, FALSE), 0)</f>
        <v>234046</v>
      </c>
      <c r="O634" s="92">
        <f>SUMIF(V職域接種!$C:$C, 'Conv-vaccine'!$E634, V職域接種!F:F)</f>
        <v>9805102</v>
      </c>
      <c r="P634" s="92">
        <f>SUMIF(V職域接種!$C:$C, 'Conv-vaccine'!$E634, V職域接種!G:G)</f>
        <v>9423708</v>
      </c>
      <c r="Q634" s="92">
        <f>_xlfn.MAXIFS(V重複!F:F, V重複!$C:$C, 'Conv-vaccine'!$E634)</f>
        <v>9168539</v>
      </c>
      <c r="R634" s="92">
        <f>_xlfn.MAXIFS(V重複!G:G, V重複!$C:$C, 'Conv-vaccine'!$E634)</f>
        <v>8976291</v>
      </c>
      <c r="S634" s="107">
        <f>SUMIF('V3回目-接種日別'!$A:$A, 'Conv-vaccine'!$E634, 'V3回目-接種日別'!C:C)</f>
        <v>0</v>
      </c>
    </row>
    <row r="635" spans="1:19" ht="17.7">
      <c r="A635" s="49">
        <v>44507</v>
      </c>
      <c r="B635" s="110">
        <f>IF(COUNTIF($A$7:$A635, $A635)&gt;1, 0, IF($E635="","",G635+H635+K635+L635+O635-Q635))</f>
        <v>0</v>
      </c>
      <c r="C635" s="110">
        <f>IF(COUNTIF($A$7:$A635, $A635)&gt;1, 0, IF($E635="", "", I635+J635+M635+N635+P635-R635))</f>
        <v>0</v>
      </c>
      <c r="D635" s="110">
        <f>IF(COUNTIF($A$7:$A635, $A635)&gt;1, 0, S635)</f>
        <v>0</v>
      </c>
      <c r="E635" s="111">
        <v>44507</v>
      </c>
      <c r="F635" s="91" t="str">
        <f>IFERROR(VLOOKUP($E635, V医療従事者等!$A:$J, $F$4, FALSE), TEXT(E635, "aaa"))</f>
        <v>日</v>
      </c>
      <c r="G635" s="91">
        <f>IFERROR(VLOOKUP($E635, V医療従事者等!$A:$J, $G$4, FALSE), 0)</f>
        <v>0</v>
      </c>
      <c r="H635" s="91">
        <f>IFERROR(VLOOKUP($E635, V医療従事者等!$A:$J, $H$4, FALSE), 0)</f>
        <v>0</v>
      </c>
      <c r="I635" s="91">
        <f>IFERROR(VLOOKUP($E635, V医療従事者等!$A:$J, $I$4, FALSE), 0)</f>
        <v>0</v>
      </c>
      <c r="J635" s="91">
        <f>IFERROR(VLOOKUP($E635, V医療従事者等!$A:$J, $J$4, FALSE), 0)</f>
        <v>0</v>
      </c>
      <c r="K635" s="92">
        <f>IFERROR(VLOOKUP($E635, V一般接種!$A:$G, K$4, FALSE), 0)</f>
        <v>71174</v>
      </c>
      <c r="L635" s="92">
        <f>IFERROR(VLOOKUP($E635, V一般接種!$A:$G, L$4, FALSE), 0)</f>
        <v>2166</v>
      </c>
      <c r="M635" s="92">
        <f>IFERROR(VLOOKUP($E635, V一般接種!$A:$G, M$4, FALSE), 0)</f>
        <v>9</v>
      </c>
      <c r="N635" s="93">
        <f>IFERROR(VLOOKUP($E635, V一般接種!$A:$G, N$4, FALSE), 0)</f>
        <v>234046</v>
      </c>
      <c r="O635" s="92">
        <f>SUMIF(V職域接種!$C:$C, 'Conv-vaccine'!$E635, V職域接種!F:F)</f>
        <v>9805102</v>
      </c>
      <c r="P635" s="92">
        <f>SUMIF(V職域接種!$C:$C, 'Conv-vaccine'!$E635, V職域接種!G:G)</f>
        <v>9423708</v>
      </c>
      <c r="Q635" s="92">
        <f>_xlfn.MAXIFS(V重複!F:F, V重複!$C:$C, 'Conv-vaccine'!$E635)</f>
        <v>9168539</v>
      </c>
      <c r="R635" s="92">
        <f>_xlfn.MAXIFS(V重複!G:G, V重複!$C:$C, 'Conv-vaccine'!$E635)</f>
        <v>8976291</v>
      </c>
      <c r="S635" s="107">
        <f>SUMIF('V3回目-接種日別'!$A:$A, 'Conv-vaccine'!$E635, 'V3回目-接種日別'!C:C)</f>
        <v>0</v>
      </c>
    </row>
    <row r="636" spans="1:19" ht="17.7">
      <c r="A636" s="49">
        <v>44507</v>
      </c>
      <c r="B636" s="110">
        <f>IF(COUNTIF($A$7:$A636, $A636)&gt;1, 0, IF($E636="","",G636+H636+K636+L636+O636-Q636))</f>
        <v>0</v>
      </c>
      <c r="C636" s="110">
        <f>IF(COUNTIF($A$7:$A636, $A636)&gt;1, 0, IF($E636="", "", I636+J636+M636+N636+P636-R636))</f>
        <v>0</v>
      </c>
      <c r="D636" s="110">
        <f>IF(COUNTIF($A$7:$A636, $A636)&gt;1, 0, S636)</f>
        <v>0</v>
      </c>
      <c r="E636" s="111">
        <v>44507</v>
      </c>
      <c r="F636" s="91" t="str">
        <f>IFERROR(VLOOKUP($E636, V医療従事者等!$A:$J, $F$4, FALSE), TEXT(E636, "aaa"))</f>
        <v>日</v>
      </c>
      <c r="G636" s="91">
        <f>IFERROR(VLOOKUP($E636, V医療従事者等!$A:$J, $G$4, FALSE), 0)</f>
        <v>0</v>
      </c>
      <c r="H636" s="91">
        <f>IFERROR(VLOOKUP($E636, V医療従事者等!$A:$J, $H$4, FALSE), 0)</f>
        <v>0</v>
      </c>
      <c r="I636" s="91">
        <f>IFERROR(VLOOKUP($E636, V医療従事者等!$A:$J, $I$4, FALSE), 0)</f>
        <v>0</v>
      </c>
      <c r="J636" s="91">
        <f>IFERROR(VLOOKUP($E636, V医療従事者等!$A:$J, $J$4, FALSE), 0)</f>
        <v>0</v>
      </c>
      <c r="K636" s="92">
        <f>IFERROR(VLOOKUP($E636, V一般接種!$A:$G, K$4, FALSE), 0)</f>
        <v>71174</v>
      </c>
      <c r="L636" s="92">
        <f>IFERROR(VLOOKUP($E636, V一般接種!$A:$G, L$4, FALSE), 0)</f>
        <v>2166</v>
      </c>
      <c r="M636" s="92">
        <f>IFERROR(VLOOKUP($E636, V一般接種!$A:$G, M$4, FALSE), 0)</f>
        <v>9</v>
      </c>
      <c r="N636" s="93">
        <f>IFERROR(VLOOKUP($E636, V一般接種!$A:$G, N$4, FALSE), 0)</f>
        <v>234046</v>
      </c>
      <c r="O636" s="92">
        <f>SUMIF(V職域接種!$C:$C, 'Conv-vaccine'!$E636, V職域接種!F:F)</f>
        <v>9805102</v>
      </c>
      <c r="P636" s="92">
        <f>SUMIF(V職域接種!$C:$C, 'Conv-vaccine'!$E636, V職域接種!G:G)</f>
        <v>9423708</v>
      </c>
      <c r="Q636" s="92">
        <f>_xlfn.MAXIFS(V重複!F:F, V重複!$C:$C, 'Conv-vaccine'!$E636)</f>
        <v>9168539</v>
      </c>
      <c r="R636" s="92">
        <f>_xlfn.MAXIFS(V重複!G:G, V重複!$C:$C, 'Conv-vaccine'!$E636)</f>
        <v>8976291</v>
      </c>
      <c r="S636" s="107">
        <f>SUMIF('V3回目-接種日別'!$A:$A, 'Conv-vaccine'!$E636, 'V3回目-接種日別'!C:C)</f>
        <v>0</v>
      </c>
    </row>
    <row r="637" spans="1:19" ht="17.7">
      <c r="A637" s="49">
        <v>44508</v>
      </c>
      <c r="B637" s="110">
        <f>IF(COUNTIF($A$7:$A637, $A637)&gt;1, 0, IF($E637="","",G637+H637+K637+L637+O637-Q637))</f>
        <v>47818</v>
      </c>
      <c r="C637" s="110">
        <f>IF(COUNTIF($A$7:$A637, $A637)&gt;1, 0, IF($E637="", "", I637+J637+M637+N637+P637-R637))</f>
        <v>161889</v>
      </c>
      <c r="D637" s="110">
        <f>IF(COUNTIF($A$7:$A637, $A637)&gt;1, 0, S637)</f>
        <v>0</v>
      </c>
      <c r="E637" s="111">
        <v>44508</v>
      </c>
      <c r="F637" s="91" t="str">
        <f>IFERROR(VLOOKUP($E637, V医療従事者等!$A:$J, $F$4, FALSE), TEXT(E637, "aaa"))</f>
        <v>月</v>
      </c>
      <c r="G637" s="91">
        <f>IFERROR(VLOOKUP($E637, V医療従事者等!$A:$J, $G$4, FALSE), 0)</f>
        <v>0</v>
      </c>
      <c r="H637" s="91">
        <f>IFERROR(VLOOKUP($E637, V医療従事者等!$A:$J, $H$4, FALSE), 0)</f>
        <v>0</v>
      </c>
      <c r="I637" s="91">
        <f>IFERROR(VLOOKUP($E637, V医療従事者等!$A:$J, $I$4, FALSE), 0)</f>
        <v>0</v>
      </c>
      <c r="J637" s="91">
        <f>IFERROR(VLOOKUP($E637, V医療従事者等!$A:$J, $J$4, FALSE), 0)</f>
        <v>0</v>
      </c>
      <c r="K637" s="92">
        <f>IFERROR(VLOOKUP($E637, V一般接種!$A:$G, K$4, FALSE), 0)</f>
        <v>46988</v>
      </c>
      <c r="L637" s="92">
        <f>IFERROR(VLOOKUP($E637, V一般接種!$A:$G, L$4, FALSE), 0)</f>
        <v>830</v>
      </c>
      <c r="M637" s="92">
        <f>IFERROR(VLOOKUP($E637, V一般接種!$A:$G, M$4, FALSE), 0)</f>
        <v>15</v>
      </c>
      <c r="N637" s="93">
        <f>IFERROR(VLOOKUP($E637, V一般接種!$A:$G, N$4, FALSE), 0)</f>
        <v>161874</v>
      </c>
      <c r="O637" s="92">
        <f>SUMIF(V職域接種!$C:$C, 'Conv-vaccine'!$E637, V職域接種!F:F)</f>
        <v>0</v>
      </c>
      <c r="P637" s="92">
        <f>SUMIF(V職域接種!$C:$C, 'Conv-vaccine'!$E637, V職域接種!G:G)</f>
        <v>0</v>
      </c>
      <c r="Q637" s="92">
        <f>_xlfn.MAXIFS(V重複!F:F, V重複!$C:$C, 'Conv-vaccine'!$E637)</f>
        <v>0</v>
      </c>
      <c r="R637" s="92">
        <f>_xlfn.MAXIFS(V重複!G:G, V重複!$C:$C, 'Conv-vaccine'!$E637)</f>
        <v>0</v>
      </c>
      <c r="S637" s="107">
        <f>SUMIF('V3回目-接種日別'!$A:$A, 'Conv-vaccine'!$E637, 'V3回目-接種日別'!C:C)</f>
        <v>0</v>
      </c>
    </row>
    <row r="638" spans="1:19" ht="17.7">
      <c r="A638" s="49">
        <v>44508</v>
      </c>
      <c r="B638" s="110">
        <f>IF(COUNTIF($A$7:$A638, $A638)&gt;1, 0, IF($E638="","",G638+H638+K638+L638+O638-Q638))</f>
        <v>0</v>
      </c>
      <c r="C638" s="110">
        <f>IF(COUNTIF($A$7:$A638, $A638)&gt;1, 0, IF($E638="", "", I638+J638+M638+N638+P638-R638))</f>
        <v>0</v>
      </c>
      <c r="D638" s="110">
        <f>IF(COUNTIF($A$7:$A638, $A638)&gt;1, 0, S638)</f>
        <v>0</v>
      </c>
      <c r="E638" s="111">
        <v>44508</v>
      </c>
      <c r="F638" s="91" t="str">
        <f>IFERROR(VLOOKUP($E638, V医療従事者等!$A:$J, $F$4, FALSE), TEXT(E638, "aaa"))</f>
        <v>月</v>
      </c>
      <c r="G638" s="91">
        <f>IFERROR(VLOOKUP($E638, V医療従事者等!$A:$J, $G$4, FALSE), 0)</f>
        <v>0</v>
      </c>
      <c r="H638" s="91">
        <f>IFERROR(VLOOKUP($E638, V医療従事者等!$A:$J, $H$4, FALSE), 0)</f>
        <v>0</v>
      </c>
      <c r="I638" s="91">
        <f>IFERROR(VLOOKUP($E638, V医療従事者等!$A:$J, $I$4, FALSE), 0)</f>
        <v>0</v>
      </c>
      <c r="J638" s="91">
        <f>IFERROR(VLOOKUP($E638, V医療従事者等!$A:$J, $J$4, FALSE), 0)</f>
        <v>0</v>
      </c>
      <c r="K638" s="92">
        <f>IFERROR(VLOOKUP($E638, V一般接種!$A:$G, K$4, FALSE), 0)</f>
        <v>46988</v>
      </c>
      <c r="L638" s="92">
        <f>IFERROR(VLOOKUP($E638, V一般接種!$A:$G, L$4, FALSE), 0)</f>
        <v>830</v>
      </c>
      <c r="M638" s="92">
        <f>IFERROR(VLOOKUP($E638, V一般接種!$A:$G, M$4, FALSE), 0)</f>
        <v>15</v>
      </c>
      <c r="N638" s="93">
        <f>IFERROR(VLOOKUP($E638, V一般接種!$A:$G, N$4, FALSE), 0)</f>
        <v>161874</v>
      </c>
      <c r="O638" s="92">
        <f>SUMIF(V職域接種!$C:$C, 'Conv-vaccine'!$E638, V職域接種!F:F)</f>
        <v>0</v>
      </c>
      <c r="P638" s="92">
        <f>SUMIF(V職域接種!$C:$C, 'Conv-vaccine'!$E638, V職域接種!G:G)</f>
        <v>0</v>
      </c>
      <c r="Q638" s="92">
        <f>_xlfn.MAXIFS(V重複!F:F, V重複!$C:$C, 'Conv-vaccine'!$E638)</f>
        <v>0</v>
      </c>
      <c r="R638" s="92">
        <f>_xlfn.MAXIFS(V重複!G:G, V重複!$C:$C, 'Conv-vaccine'!$E638)</f>
        <v>0</v>
      </c>
      <c r="S638" s="107">
        <f>SUMIF('V3回目-接種日別'!$A:$A, 'Conv-vaccine'!$E638, 'V3回目-接種日別'!C:C)</f>
        <v>0</v>
      </c>
    </row>
    <row r="639" spans="1:19" ht="17.7">
      <c r="A639" s="49">
        <v>44508</v>
      </c>
      <c r="B639" s="110">
        <f>IF(COUNTIF($A$7:$A639, $A639)&gt;1, 0, IF($E639="","",G639+H639+K639+L639+O639-Q639))</f>
        <v>0</v>
      </c>
      <c r="C639" s="110">
        <f>IF(COUNTIF($A$7:$A639, $A639)&gt;1, 0, IF($E639="", "", I639+J639+M639+N639+P639-R639))</f>
        <v>0</v>
      </c>
      <c r="D639" s="110">
        <f>IF(COUNTIF($A$7:$A639, $A639)&gt;1, 0, S639)</f>
        <v>0</v>
      </c>
      <c r="E639" s="111">
        <v>44508</v>
      </c>
      <c r="F639" s="91" t="str">
        <f>IFERROR(VLOOKUP($E639, V医療従事者等!$A:$J, $F$4, FALSE), TEXT(E639, "aaa"))</f>
        <v>月</v>
      </c>
      <c r="G639" s="91">
        <f>IFERROR(VLOOKUP($E639, V医療従事者等!$A:$J, $G$4, FALSE), 0)</f>
        <v>0</v>
      </c>
      <c r="H639" s="91">
        <f>IFERROR(VLOOKUP($E639, V医療従事者等!$A:$J, $H$4, FALSE), 0)</f>
        <v>0</v>
      </c>
      <c r="I639" s="91">
        <f>IFERROR(VLOOKUP($E639, V医療従事者等!$A:$J, $I$4, FALSE), 0)</f>
        <v>0</v>
      </c>
      <c r="J639" s="91">
        <f>IFERROR(VLOOKUP($E639, V医療従事者等!$A:$J, $J$4, FALSE), 0)</f>
        <v>0</v>
      </c>
      <c r="K639" s="92">
        <f>IFERROR(VLOOKUP($E639, V一般接種!$A:$G, K$4, FALSE), 0)</f>
        <v>46988</v>
      </c>
      <c r="L639" s="92">
        <f>IFERROR(VLOOKUP($E639, V一般接種!$A:$G, L$4, FALSE), 0)</f>
        <v>830</v>
      </c>
      <c r="M639" s="92">
        <f>IFERROR(VLOOKUP($E639, V一般接種!$A:$G, M$4, FALSE), 0)</f>
        <v>15</v>
      </c>
      <c r="N639" s="93">
        <f>IFERROR(VLOOKUP($E639, V一般接種!$A:$G, N$4, FALSE), 0)</f>
        <v>161874</v>
      </c>
      <c r="O639" s="92">
        <f>SUMIF(V職域接種!$C:$C, 'Conv-vaccine'!$E639, V職域接種!F:F)</f>
        <v>0</v>
      </c>
      <c r="P639" s="92">
        <f>SUMIF(V職域接種!$C:$C, 'Conv-vaccine'!$E639, V職域接種!G:G)</f>
        <v>0</v>
      </c>
      <c r="Q639" s="92">
        <f>_xlfn.MAXIFS(V重複!F:F, V重複!$C:$C, 'Conv-vaccine'!$E639)</f>
        <v>0</v>
      </c>
      <c r="R639" s="92">
        <f>_xlfn.MAXIFS(V重複!G:G, V重複!$C:$C, 'Conv-vaccine'!$E639)</f>
        <v>0</v>
      </c>
      <c r="S639" s="107">
        <f>SUMIF('V3回目-接種日別'!$A:$A, 'Conv-vaccine'!$E639, 'V3回目-接種日別'!C:C)</f>
        <v>0</v>
      </c>
    </row>
    <row r="640" spans="1:19" ht="17.7">
      <c r="A640" s="49">
        <v>44509</v>
      </c>
      <c r="B640" s="110">
        <f>IF(COUNTIF($A$7:$A640, $A640)&gt;1, 0, IF($E640="","",G640+H640+K640+L640+O640-Q640))</f>
        <v>49816</v>
      </c>
      <c r="C640" s="110">
        <f>IF(COUNTIF($A$7:$A640, $A640)&gt;1, 0, IF($E640="", "", I640+J640+M640+N640+P640-R640))</f>
        <v>159021</v>
      </c>
      <c r="D640" s="110">
        <f>IF(COUNTIF($A$7:$A640, $A640)&gt;1, 0, S640)</f>
        <v>0</v>
      </c>
      <c r="E640" s="111">
        <v>44509</v>
      </c>
      <c r="F640" s="91" t="str">
        <f>IFERROR(VLOOKUP($E640, V医療従事者等!$A:$J, $F$4, FALSE), TEXT(E640, "aaa"))</f>
        <v>火</v>
      </c>
      <c r="G640" s="91">
        <f>IFERROR(VLOOKUP($E640, V医療従事者等!$A:$J, $G$4, FALSE), 0)</f>
        <v>0</v>
      </c>
      <c r="H640" s="91">
        <f>IFERROR(VLOOKUP($E640, V医療従事者等!$A:$J, $H$4, FALSE), 0)</f>
        <v>0</v>
      </c>
      <c r="I640" s="91">
        <f>IFERROR(VLOOKUP($E640, V医療従事者等!$A:$J, $I$4, FALSE), 0)</f>
        <v>0</v>
      </c>
      <c r="J640" s="91">
        <f>IFERROR(VLOOKUP($E640, V医療従事者等!$A:$J, $J$4, FALSE), 0)</f>
        <v>0</v>
      </c>
      <c r="K640" s="92">
        <f>IFERROR(VLOOKUP($E640, V一般接種!$A:$G, K$4, FALSE), 0)</f>
        <v>49308</v>
      </c>
      <c r="L640" s="92">
        <f>IFERROR(VLOOKUP($E640, V一般接種!$A:$G, L$4, FALSE), 0)</f>
        <v>508</v>
      </c>
      <c r="M640" s="92">
        <f>IFERROR(VLOOKUP($E640, V一般接種!$A:$G, M$4, FALSE), 0)</f>
        <v>18</v>
      </c>
      <c r="N640" s="93">
        <f>IFERROR(VLOOKUP($E640, V一般接種!$A:$G, N$4, FALSE), 0)</f>
        <v>159003</v>
      </c>
      <c r="O640" s="92">
        <f>SUMIF(V職域接種!$C:$C, 'Conv-vaccine'!$E640, V職域接種!F:F)</f>
        <v>0</v>
      </c>
      <c r="P640" s="92">
        <f>SUMIF(V職域接種!$C:$C, 'Conv-vaccine'!$E640, V職域接種!G:G)</f>
        <v>0</v>
      </c>
      <c r="Q640" s="92">
        <f>_xlfn.MAXIFS(V重複!F:F, V重複!$C:$C, 'Conv-vaccine'!$E640)</f>
        <v>0</v>
      </c>
      <c r="R640" s="92">
        <f>_xlfn.MAXIFS(V重複!G:G, V重複!$C:$C, 'Conv-vaccine'!$E640)</f>
        <v>0</v>
      </c>
      <c r="S640" s="107">
        <f>SUMIF('V3回目-接種日別'!$A:$A, 'Conv-vaccine'!$E640, 'V3回目-接種日別'!C:C)</f>
        <v>0</v>
      </c>
    </row>
    <row r="641" spans="1:19" ht="17.7">
      <c r="A641" s="49">
        <v>44509</v>
      </c>
      <c r="B641" s="110">
        <f>IF(COUNTIF($A$7:$A641, $A641)&gt;1, 0, IF($E641="","",G641+H641+K641+L641+O641-Q641))</f>
        <v>0</v>
      </c>
      <c r="C641" s="110">
        <f>IF(COUNTIF($A$7:$A641, $A641)&gt;1, 0, IF($E641="", "", I641+J641+M641+N641+P641-R641))</f>
        <v>0</v>
      </c>
      <c r="D641" s="110">
        <f>IF(COUNTIF($A$7:$A641, $A641)&gt;1, 0, S641)</f>
        <v>0</v>
      </c>
      <c r="E641" s="111">
        <v>44509</v>
      </c>
      <c r="F641" s="91" t="str">
        <f>IFERROR(VLOOKUP($E641, V医療従事者等!$A:$J, $F$4, FALSE), TEXT(E641, "aaa"))</f>
        <v>火</v>
      </c>
      <c r="G641" s="91">
        <f>IFERROR(VLOOKUP($E641, V医療従事者等!$A:$J, $G$4, FALSE), 0)</f>
        <v>0</v>
      </c>
      <c r="H641" s="91">
        <f>IFERROR(VLOOKUP($E641, V医療従事者等!$A:$J, $H$4, FALSE), 0)</f>
        <v>0</v>
      </c>
      <c r="I641" s="91">
        <f>IFERROR(VLOOKUP($E641, V医療従事者等!$A:$J, $I$4, FALSE), 0)</f>
        <v>0</v>
      </c>
      <c r="J641" s="91">
        <f>IFERROR(VLOOKUP($E641, V医療従事者等!$A:$J, $J$4, FALSE), 0)</f>
        <v>0</v>
      </c>
      <c r="K641" s="92">
        <f>IFERROR(VLOOKUP($E641, V一般接種!$A:$G, K$4, FALSE), 0)</f>
        <v>49308</v>
      </c>
      <c r="L641" s="92">
        <f>IFERROR(VLOOKUP($E641, V一般接種!$A:$G, L$4, FALSE), 0)</f>
        <v>508</v>
      </c>
      <c r="M641" s="92">
        <f>IFERROR(VLOOKUP($E641, V一般接種!$A:$G, M$4, FALSE), 0)</f>
        <v>18</v>
      </c>
      <c r="N641" s="93">
        <f>IFERROR(VLOOKUP($E641, V一般接種!$A:$G, N$4, FALSE), 0)</f>
        <v>159003</v>
      </c>
      <c r="O641" s="92">
        <f>SUMIF(V職域接種!$C:$C, 'Conv-vaccine'!$E641, V職域接種!F:F)</f>
        <v>0</v>
      </c>
      <c r="P641" s="92">
        <f>SUMIF(V職域接種!$C:$C, 'Conv-vaccine'!$E641, V職域接種!G:G)</f>
        <v>0</v>
      </c>
      <c r="Q641" s="92">
        <f>_xlfn.MAXIFS(V重複!F:F, V重複!$C:$C, 'Conv-vaccine'!$E641)</f>
        <v>0</v>
      </c>
      <c r="R641" s="92">
        <f>_xlfn.MAXIFS(V重複!G:G, V重複!$C:$C, 'Conv-vaccine'!$E641)</f>
        <v>0</v>
      </c>
      <c r="S641" s="107">
        <f>SUMIF('V3回目-接種日別'!$A:$A, 'Conv-vaccine'!$E641, 'V3回目-接種日別'!C:C)</f>
        <v>0</v>
      </c>
    </row>
    <row r="642" spans="1:19" ht="17.7">
      <c r="A642" s="49">
        <v>44509</v>
      </c>
      <c r="B642" s="110">
        <f>IF(COUNTIF($A$7:$A642, $A642)&gt;1, 0, IF($E642="","",G642+H642+K642+L642+O642-Q642))</f>
        <v>0</v>
      </c>
      <c r="C642" s="110">
        <f>IF(COUNTIF($A$7:$A642, $A642)&gt;1, 0, IF($E642="", "", I642+J642+M642+N642+P642-R642))</f>
        <v>0</v>
      </c>
      <c r="D642" s="110">
        <f>IF(COUNTIF($A$7:$A642, $A642)&gt;1, 0, S642)</f>
        <v>0</v>
      </c>
      <c r="E642" s="111">
        <v>44509</v>
      </c>
      <c r="F642" s="91" t="str">
        <f>IFERROR(VLOOKUP($E642, V医療従事者等!$A:$J, $F$4, FALSE), TEXT(E642, "aaa"))</f>
        <v>火</v>
      </c>
      <c r="G642" s="91">
        <f>IFERROR(VLOOKUP($E642, V医療従事者等!$A:$J, $G$4, FALSE), 0)</f>
        <v>0</v>
      </c>
      <c r="H642" s="91">
        <f>IFERROR(VLOOKUP($E642, V医療従事者等!$A:$J, $H$4, FALSE), 0)</f>
        <v>0</v>
      </c>
      <c r="I642" s="91">
        <f>IFERROR(VLOOKUP($E642, V医療従事者等!$A:$J, $I$4, FALSE), 0)</f>
        <v>0</v>
      </c>
      <c r="J642" s="91">
        <f>IFERROR(VLOOKUP($E642, V医療従事者等!$A:$J, $J$4, FALSE), 0)</f>
        <v>0</v>
      </c>
      <c r="K642" s="92">
        <f>IFERROR(VLOOKUP($E642, V一般接種!$A:$G, K$4, FALSE), 0)</f>
        <v>49308</v>
      </c>
      <c r="L642" s="92">
        <f>IFERROR(VLOOKUP($E642, V一般接種!$A:$G, L$4, FALSE), 0)</f>
        <v>508</v>
      </c>
      <c r="M642" s="92">
        <f>IFERROR(VLOOKUP($E642, V一般接種!$A:$G, M$4, FALSE), 0)</f>
        <v>18</v>
      </c>
      <c r="N642" s="93">
        <f>IFERROR(VLOOKUP($E642, V一般接種!$A:$G, N$4, FALSE), 0)</f>
        <v>159003</v>
      </c>
      <c r="O642" s="92">
        <f>SUMIF(V職域接種!$C:$C, 'Conv-vaccine'!$E642, V職域接種!F:F)</f>
        <v>0</v>
      </c>
      <c r="P642" s="92">
        <f>SUMIF(V職域接種!$C:$C, 'Conv-vaccine'!$E642, V職域接種!G:G)</f>
        <v>0</v>
      </c>
      <c r="Q642" s="92">
        <f>_xlfn.MAXIFS(V重複!F:F, V重複!$C:$C, 'Conv-vaccine'!$E642)</f>
        <v>0</v>
      </c>
      <c r="R642" s="92">
        <f>_xlfn.MAXIFS(V重複!G:G, V重複!$C:$C, 'Conv-vaccine'!$E642)</f>
        <v>0</v>
      </c>
      <c r="S642" s="107">
        <f>SUMIF('V3回目-接種日別'!$A:$A, 'Conv-vaccine'!$E642, 'V3回目-接種日別'!C:C)</f>
        <v>0</v>
      </c>
    </row>
    <row r="643" spans="1:19" ht="17.7">
      <c r="A643" s="49">
        <v>44510</v>
      </c>
      <c r="B643" s="110">
        <f>IF(COUNTIF($A$7:$A643, $A643)&gt;1, 0, IF($E643="","",G643+H643+K643+L643+O643-Q643))</f>
        <v>33741</v>
      </c>
      <c r="C643" s="110">
        <f>IF(COUNTIF($A$7:$A643, $A643)&gt;1, 0, IF($E643="", "", I643+J643+M643+N643+P643-R643))</f>
        <v>153536</v>
      </c>
      <c r="D643" s="110">
        <f>IF(COUNTIF($A$7:$A643, $A643)&gt;1, 0, S643)</f>
        <v>0</v>
      </c>
      <c r="E643" s="111">
        <v>44510</v>
      </c>
      <c r="F643" s="91" t="str">
        <f>IFERROR(VLOOKUP($E643, V医療従事者等!$A:$J, $F$4, FALSE), TEXT(E643, "aaa"))</f>
        <v>水</v>
      </c>
      <c r="G643" s="91">
        <f>IFERROR(VLOOKUP($E643, V医療従事者等!$A:$J, $G$4, FALSE), 0)</f>
        <v>0</v>
      </c>
      <c r="H643" s="91">
        <f>IFERROR(VLOOKUP($E643, V医療従事者等!$A:$J, $H$4, FALSE), 0)</f>
        <v>0</v>
      </c>
      <c r="I643" s="91">
        <f>IFERROR(VLOOKUP($E643, V医療従事者等!$A:$J, $I$4, FALSE), 0)</f>
        <v>0</v>
      </c>
      <c r="J643" s="91">
        <f>IFERROR(VLOOKUP($E643, V医療従事者等!$A:$J, $J$4, FALSE), 0)</f>
        <v>0</v>
      </c>
      <c r="K643" s="92">
        <f>IFERROR(VLOOKUP($E643, V一般接種!$A:$G, K$4, FALSE), 0)</f>
        <v>32743</v>
      </c>
      <c r="L643" s="92">
        <f>IFERROR(VLOOKUP($E643, V一般接種!$A:$G, L$4, FALSE), 0)</f>
        <v>998</v>
      </c>
      <c r="M643" s="92">
        <f>IFERROR(VLOOKUP($E643, V一般接種!$A:$G, M$4, FALSE), 0)</f>
        <v>13</v>
      </c>
      <c r="N643" s="93">
        <f>IFERROR(VLOOKUP($E643, V一般接種!$A:$G, N$4, FALSE), 0)</f>
        <v>153523</v>
      </c>
      <c r="O643" s="92">
        <f>SUMIF(V職域接種!$C:$C, 'Conv-vaccine'!$E643, V職域接種!F:F)</f>
        <v>0</v>
      </c>
      <c r="P643" s="92">
        <f>SUMIF(V職域接種!$C:$C, 'Conv-vaccine'!$E643, V職域接種!G:G)</f>
        <v>0</v>
      </c>
      <c r="Q643" s="92">
        <f>_xlfn.MAXIFS(V重複!F:F, V重複!$C:$C, 'Conv-vaccine'!$E643)</f>
        <v>0</v>
      </c>
      <c r="R643" s="92">
        <f>_xlfn.MAXIFS(V重複!G:G, V重複!$C:$C, 'Conv-vaccine'!$E643)</f>
        <v>0</v>
      </c>
      <c r="S643" s="107">
        <f>SUMIF('V3回目-接種日別'!$A:$A, 'Conv-vaccine'!$E643, 'V3回目-接種日別'!C:C)</f>
        <v>0</v>
      </c>
    </row>
    <row r="644" spans="1:19" ht="17.7">
      <c r="A644" s="49">
        <v>44510</v>
      </c>
      <c r="B644" s="110">
        <f>IF(COUNTIF($A$7:$A644, $A644)&gt;1, 0, IF($E644="","",G644+H644+K644+L644+O644-Q644))</f>
        <v>0</v>
      </c>
      <c r="C644" s="110">
        <f>IF(COUNTIF($A$7:$A644, $A644)&gt;1, 0, IF($E644="", "", I644+J644+M644+N644+P644-R644))</f>
        <v>0</v>
      </c>
      <c r="D644" s="110">
        <f>IF(COUNTIF($A$7:$A644, $A644)&gt;1, 0, S644)</f>
        <v>0</v>
      </c>
      <c r="E644" s="111">
        <v>44510</v>
      </c>
      <c r="F644" s="91" t="str">
        <f>IFERROR(VLOOKUP($E644, V医療従事者等!$A:$J, $F$4, FALSE), TEXT(E644, "aaa"))</f>
        <v>水</v>
      </c>
      <c r="G644" s="91">
        <f>IFERROR(VLOOKUP($E644, V医療従事者等!$A:$J, $G$4, FALSE), 0)</f>
        <v>0</v>
      </c>
      <c r="H644" s="91">
        <f>IFERROR(VLOOKUP($E644, V医療従事者等!$A:$J, $H$4, FALSE), 0)</f>
        <v>0</v>
      </c>
      <c r="I644" s="91">
        <f>IFERROR(VLOOKUP($E644, V医療従事者等!$A:$J, $I$4, FALSE), 0)</f>
        <v>0</v>
      </c>
      <c r="J644" s="91">
        <f>IFERROR(VLOOKUP($E644, V医療従事者等!$A:$J, $J$4, FALSE), 0)</f>
        <v>0</v>
      </c>
      <c r="K644" s="92">
        <f>IFERROR(VLOOKUP($E644, V一般接種!$A:$G, K$4, FALSE), 0)</f>
        <v>32743</v>
      </c>
      <c r="L644" s="92">
        <f>IFERROR(VLOOKUP($E644, V一般接種!$A:$G, L$4, FALSE), 0)</f>
        <v>998</v>
      </c>
      <c r="M644" s="92">
        <f>IFERROR(VLOOKUP($E644, V一般接種!$A:$G, M$4, FALSE), 0)</f>
        <v>13</v>
      </c>
      <c r="N644" s="93">
        <f>IFERROR(VLOOKUP($E644, V一般接種!$A:$G, N$4, FALSE), 0)</f>
        <v>153523</v>
      </c>
      <c r="O644" s="92">
        <f>SUMIF(V職域接種!$C:$C, 'Conv-vaccine'!$E644, V職域接種!F:F)</f>
        <v>0</v>
      </c>
      <c r="P644" s="92">
        <f>SUMIF(V職域接種!$C:$C, 'Conv-vaccine'!$E644, V職域接種!G:G)</f>
        <v>0</v>
      </c>
      <c r="Q644" s="92">
        <f>_xlfn.MAXIFS(V重複!F:F, V重複!$C:$C, 'Conv-vaccine'!$E644)</f>
        <v>0</v>
      </c>
      <c r="R644" s="92">
        <f>_xlfn.MAXIFS(V重複!G:G, V重複!$C:$C, 'Conv-vaccine'!$E644)</f>
        <v>0</v>
      </c>
      <c r="S644" s="107">
        <f>SUMIF('V3回目-接種日別'!$A:$A, 'Conv-vaccine'!$E644, 'V3回目-接種日別'!C:C)</f>
        <v>0</v>
      </c>
    </row>
    <row r="645" spans="1:19" ht="17.7">
      <c r="A645" s="49">
        <v>44510</v>
      </c>
      <c r="B645" s="110">
        <f>IF(COUNTIF($A$7:$A645, $A645)&gt;1, 0, IF($E645="","",G645+H645+K645+L645+O645-Q645))</f>
        <v>0</v>
      </c>
      <c r="C645" s="110">
        <f>IF(COUNTIF($A$7:$A645, $A645)&gt;1, 0, IF($E645="", "", I645+J645+M645+N645+P645-R645))</f>
        <v>0</v>
      </c>
      <c r="D645" s="110">
        <f>IF(COUNTIF($A$7:$A645, $A645)&gt;1, 0, S645)</f>
        <v>0</v>
      </c>
      <c r="E645" s="111">
        <v>44510</v>
      </c>
      <c r="F645" s="91" t="str">
        <f>IFERROR(VLOOKUP($E645, V医療従事者等!$A:$J, $F$4, FALSE), TEXT(E645, "aaa"))</f>
        <v>水</v>
      </c>
      <c r="G645" s="91">
        <f>IFERROR(VLOOKUP($E645, V医療従事者等!$A:$J, $G$4, FALSE), 0)</f>
        <v>0</v>
      </c>
      <c r="H645" s="91">
        <f>IFERROR(VLOOKUP($E645, V医療従事者等!$A:$J, $H$4, FALSE), 0)</f>
        <v>0</v>
      </c>
      <c r="I645" s="91">
        <f>IFERROR(VLOOKUP($E645, V医療従事者等!$A:$J, $I$4, FALSE), 0)</f>
        <v>0</v>
      </c>
      <c r="J645" s="91">
        <f>IFERROR(VLOOKUP($E645, V医療従事者等!$A:$J, $J$4, FALSE), 0)</f>
        <v>0</v>
      </c>
      <c r="K645" s="92">
        <f>IFERROR(VLOOKUP($E645, V一般接種!$A:$G, K$4, FALSE), 0)</f>
        <v>32743</v>
      </c>
      <c r="L645" s="92">
        <f>IFERROR(VLOOKUP($E645, V一般接種!$A:$G, L$4, FALSE), 0)</f>
        <v>998</v>
      </c>
      <c r="M645" s="92">
        <f>IFERROR(VLOOKUP($E645, V一般接種!$A:$G, M$4, FALSE), 0)</f>
        <v>13</v>
      </c>
      <c r="N645" s="93">
        <f>IFERROR(VLOOKUP($E645, V一般接種!$A:$G, N$4, FALSE), 0)</f>
        <v>153523</v>
      </c>
      <c r="O645" s="92">
        <f>SUMIF(V職域接種!$C:$C, 'Conv-vaccine'!$E645, V職域接種!F:F)</f>
        <v>0</v>
      </c>
      <c r="P645" s="92">
        <f>SUMIF(V職域接種!$C:$C, 'Conv-vaccine'!$E645, V職域接種!G:G)</f>
        <v>0</v>
      </c>
      <c r="Q645" s="92">
        <f>_xlfn.MAXIFS(V重複!F:F, V重複!$C:$C, 'Conv-vaccine'!$E645)</f>
        <v>0</v>
      </c>
      <c r="R645" s="92">
        <f>_xlfn.MAXIFS(V重複!G:G, V重複!$C:$C, 'Conv-vaccine'!$E645)</f>
        <v>0</v>
      </c>
      <c r="S645" s="107">
        <f>SUMIF('V3回目-接種日別'!$A:$A, 'Conv-vaccine'!$E645, 'V3回目-接種日別'!C:C)</f>
        <v>0</v>
      </c>
    </row>
    <row r="646" spans="1:19" ht="17.7">
      <c r="A646" s="49">
        <v>44511</v>
      </c>
      <c r="B646" s="110">
        <f>IF(COUNTIF($A$7:$A646, $A646)&gt;1, 0, IF($E646="","",G646+H646+K646+L646+O646-Q646))</f>
        <v>30430</v>
      </c>
      <c r="C646" s="110">
        <f>IF(COUNTIF($A$7:$A646, $A646)&gt;1, 0, IF($E646="", "", I646+J646+M646+N646+P646-R646))</f>
        <v>134596</v>
      </c>
      <c r="D646" s="110">
        <f>IF(COUNTIF($A$7:$A646, $A646)&gt;1, 0, S646)</f>
        <v>0</v>
      </c>
      <c r="E646" s="111">
        <v>44511</v>
      </c>
      <c r="F646" s="91" t="str">
        <f>IFERROR(VLOOKUP($E646, V医療従事者等!$A:$J, $F$4, FALSE), TEXT(E646, "aaa"))</f>
        <v>木</v>
      </c>
      <c r="G646" s="91">
        <f>IFERROR(VLOOKUP($E646, V医療従事者等!$A:$J, $G$4, FALSE), 0)</f>
        <v>0</v>
      </c>
      <c r="H646" s="91">
        <f>IFERROR(VLOOKUP($E646, V医療従事者等!$A:$J, $H$4, FALSE), 0)</f>
        <v>0</v>
      </c>
      <c r="I646" s="91">
        <f>IFERROR(VLOOKUP($E646, V医療従事者等!$A:$J, $I$4, FALSE), 0)</f>
        <v>0</v>
      </c>
      <c r="J646" s="91">
        <f>IFERROR(VLOOKUP($E646, V医療従事者等!$A:$J, $J$4, FALSE), 0)</f>
        <v>0</v>
      </c>
      <c r="K646" s="92">
        <f>IFERROR(VLOOKUP($E646, V一般接種!$A:$G, K$4, FALSE), 0)</f>
        <v>29668</v>
      </c>
      <c r="L646" s="92">
        <f>IFERROR(VLOOKUP($E646, V一般接種!$A:$G, L$4, FALSE), 0)</f>
        <v>762</v>
      </c>
      <c r="M646" s="92">
        <f>IFERROR(VLOOKUP($E646, V一般接種!$A:$G, M$4, FALSE), 0)</f>
        <v>39</v>
      </c>
      <c r="N646" s="93">
        <f>IFERROR(VLOOKUP($E646, V一般接種!$A:$G, N$4, FALSE), 0)</f>
        <v>134557</v>
      </c>
      <c r="O646" s="92">
        <f>SUMIF(V職域接種!$C:$C, 'Conv-vaccine'!$E646, V職域接種!F:F)</f>
        <v>0</v>
      </c>
      <c r="P646" s="92">
        <f>SUMIF(V職域接種!$C:$C, 'Conv-vaccine'!$E646, V職域接種!G:G)</f>
        <v>0</v>
      </c>
      <c r="Q646" s="92">
        <f>_xlfn.MAXIFS(V重複!F:F, V重複!$C:$C, 'Conv-vaccine'!$E646)</f>
        <v>0</v>
      </c>
      <c r="R646" s="92">
        <f>_xlfn.MAXIFS(V重複!G:G, V重複!$C:$C, 'Conv-vaccine'!$E646)</f>
        <v>0</v>
      </c>
      <c r="S646" s="107">
        <f>SUMIF('V3回目-接種日別'!$A:$A, 'Conv-vaccine'!$E646, 'V3回目-接種日別'!C:C)</f>
        <v>0</v>
      </c>
    </row>
    <row r="647" spans="1:19" ht="17.7">
      <c r="A647" s="49">
        <v>44511</v>
      </c>
      <c r="B647" s="110">
        <f>IF(COUNTIF($A$7:$A647, $A647)&gt;1, 0, IF($E647="","",G647+H647+K647+L647+O647-Q647))</f>
        <v>0</v>
      </c>
      <c r="C647" s="110">
        <f>IF(COUNTIF($A$7:$A647, $A647)&gt;1, 0, IF($E647="", "", I647+J647+M647+N647+P647-R647))</f>
        <v>0</v>
      </c>
      <c r="D647" s="110">
        <f>IF(COUNTIF($A$7:$A647, $A647)&gt;1, 0, S647)</f>
        <v>0</v>
      </c>
      <c r="E647" s="111">
        <v>44511</v>
      </c>
      <c r="F647" s="91" t="str">
        <f>IFERROR(VLOOKUP($E647, V医療従事者等!$A:$J, $F$4, FALSE), TEXT(E647, "aaa"))</f>
        <v>木</v>
      </c>
      <c r="G647" s="91">
        <f>IFERROR(VLOOKUP($E647, V医療従事者等!$A:$J, $G$4, FALSE), 0)</f>
        <v>0</v>
      </c>
      <c r="H647" s="91">
        <f>IFERROR(VLOOKUP($E647, V医療従事者等!$A:$J, $H$4, FALSE), 0)</f>
        <v>0</v>
      </c>
      <c r="I647" s="91">
        <f>IFERROR(VLOOKUP($E647, V医療従事者等!$A:$J, $I$4, FALSE), 0)</f>
        <v>0</v>
      </c>
      <c r="J647" s="91">
        <f>IFERROR(VLOOKUP($E647, V医療従事者等!$A:$J, $J$4, FALSE), 0)</f>
        <v>0</v>
      </c>
      <c r="K647" s="92">
        <f>IFERROR(VLOOKUP($E647, V一般接種!$A:$G, K$4, FALSE), 0)</f>
        <v>29668</v>
      </c>
      <c r="L647" s="92">
        <f>IFERROR(VLOOKUP($E647, V一般接種!$A:$G, L$4, FALSE), 0)</f>
        <v>762</v>
      </c>
      <c r="M647" s="92">
        <f>IFERROR(VLOOKUP($E647, V一般接種!$A:$G, M$4, FALSE), 0)</f>
        <v>39</v>
      </c>
      <c r="N647" s="93">
        <f>IFERROR(VLOOKUP($E647, V一般接種!$A:$G, N$4, FALSE), 0)</f>
        <v>134557</v>
      </c>
      <c r="O647" s="92">
        <f>SUMIF(V職域接種!$C:$C, 'Conv-vaccine'!$E647, V職域接種!F:F)</f>
        <v>0</v>
      </c>
      <c r="P647" s="92">
        <f>SUMIF(V職域接種!$C:$C, 'Conv-vaccine'!$E647, V職域接種!G:G)</f>
        <v>0</v>
      </c>
      <c r="Q647" s="92">
        <f>_xlfn.MAXIFS(V重複!F:F, V重複!$C:$C, 'Conv-vaccine'!$E647)</f>
        <v>0</v>
      </c>
      <c r="R647" s="92">
        <f>_xlfn.MAXIFS(V重複!G:G, V重複!$C:$C, 'Conv-vaccine'!$E647)</f>
        <v>0</v>
      </c>
      <c r="S647" s="107">
        <f>SUMIF('V3回目-接種日別'!$A:$A, 'Conv-vaccine'!$E647, 'V3回目-接種日別'!C:C)</f>
        <v>0</v>
      </c>
    </row>
    <row r="648" spans="1:19" ht="17.7">
      <c r="A648" s="49">
        <v>44511</v>
      </c>
      <c r="B648" s="110">
        <f>IF(COUNTIF($A$7:$A648, $A648)&gt;1, 0, IF($E648="","",G648+H648+K648+L648+O648-Q648))</f>
        <v>0</v>
      </c>
      <c r="C648" s="110">
        <f>IF(COUNTIF($A$7:$A648, $A648)&gt;1, 0, IF($E648="", "", I648+J648+M648+N648+P648-R648))</f>
        <v>0</v>
      </c>
      <c r="D648" s="110">
        <f>IF(COUNTIF($A$7:$A648, $A648)&gt;1, 0, S648)</f>
        <v>0</v>
      </c>
      <c r="E648" s="111">
        <v>44511</v>
      </c>
      <c r="F648" s="91" t="str">
        <f>IFERROR(VLOOKUP($E648, V医療従事者等!$A:$J, $F$4, FALSE), TEXT(E648, "aaa"))</f>
        <v>木</v>
      </c>
      <c r="G648" s="91">
        <f>IFERROR(VLOOKUP($E648, V医療従事者等!$A:$J, $G$4, FALSE), 0)</f>
        <v>0</v>
      </c>
      <c r="H648" s="91">
        <f>IFERROR(VLOOKUP($E648, V医療従事者等!$A:$J, $H$4, FALSE), 0)</f>
        <v>0</v>
      </c>
      <c r="I648" s="91">
        <f>IFERROR(VLOOKUP($E648, V医療従事者等!$A:$J, $I$4, FALSE), 0)</f>
        <v>0</v>
      </c>
      <c r="J648" s="91">
        <f>IFERROR(VLOOKUP($E648, V医療従事者等!$A:$J, $J$4, FALSE), 0)</f>
        <v>0</v>
      </c>
      <c r="K648" s="92">
        <f>IFERROR(VLOOKUP($E648, V一般接種!$A:$G, K$4, FALSE), 0)</f>
        <v>29668</v>
      </c>
      <c r="L648" s="92">
        <f>IFERROR(VLOOKUP($E648, V一般接種!$A:$G, L$4, FALSE), 0)</f>
        <v>762</v>
      </c>
      <c r="M648" s="92">
        <f>IFERROR(VLOOKUP($E648, V一般接種!$A:$G, M$4, FALSE), 0)</f>
        <v>39</v>
      </c>
      <c r="N648" s="93">
        <f>IFERROR(VLOOKUP($E648, V一般接種!$A:$G, N$4, FALSE), 0)</f>
        <v>134557</v>
      </c>
      <c r="O648" s="92">
        <f>SUMIF(V職域接種!$C:$C, 'Conv-vaccine'!$E648, V職域接種!F:F)</f>
        <v>0</v>
      </c>
      <c r="P648" s="92">
        <f>SUMIF(V職域接種!$C:$C, 'Conv-vaccine'!$E648, V職域接種!G:G)</f>
        <v>0</v>
      </c>
      <c r="Q648" s="92">
        <f>_xlfn.MAXIFS(V重複!F:F, V重複!$C:$C, 'Conv-vaccine'!$E648)</f>
        <v>0</v>
      </c>
      <c r="R648" s="92">
        <f>_xlfn.MAXIFS(V重複!G:G, V重複!$C:$C, 'Conv-vaccine'!$E648)</f>
        <v>0</v>
      </c>
      <c r="S648" s="107">
        <f>SUMIF('V3回目-接種日別'!$A:$A, 'Conv-vaccine'!$E648, 'V3回目-接種日別'!C:C)</f>
        <v>0</v>
      </c>
    </row>
    <row r="649" spans="1:19" ht="17.7">
      <c r="A649" s="49">
        <v>44512</v>
      </c>
      <c r="B649" s="110">
        <f>IF(COUNTIF($A$7:$A649, $A649)&gt;1, 0, IF($E649="","",G649+H649+K649+L649+O649-Q649))</f>
        <v>50612</v>
      </c>
      <c r="C649" s="110">
        <f>IF(COUNTIF($A$7:$A649, $A649)&gt;1, 0, IF($E649="", "", I649+J649+M649+N649+P649-R649))</f>
        <v>195279</v>
      </c>
      <c r="D649" s="110">
        <f>IF(COUNTIF($A$7:$A649, $A649)&gt;1, 0, S649)</f>
        <v>0</v>
      </c>
      <c r="E649" s="111">
        <v>44512</v>
      </c>
      <c r="F649" s="91" t="str">
        <f>IFERROR(VLOOKUP($E649, V医療従事者等!$A:$J, $F$4, FALSE), TEXT(E649, "aaa"))</f>
        <v>金</v>
      </c>
      <c r="G649" s="91">
        <f>IFERROR(VLOOKUP($E649, V医療従事者等!$A:$J, $G$4, FALSE), 0)</f>
        <v>0</v>
      </c>
      <c r="H649" s="91">
        <f>IFERROR(VLOOKUP($E649, V医療従事者等!$A:$J, $H$4, FALSE), 0)</f>
        <v>0</v>
      </c>
      <c r="I649" s="91">
        <f>IFERROR(VLOOKUP($E649, V医療従事者等!$A:$J, $I$4, FALSE), 0)</f>
        <v>0</v>
      </c>
      <c r="J649" s="91">
        <f>IFERROR(VLOOKUP($E649, V医療従事者等!$A:$J, $J$4, FALSE), 0)</f>
        <v>0</v>
      </c>
      <c r="K649" s="92">
        <f>IFERROR(VLOOKUP($E649, V一般接種!$A:$G, K$4, FALSE), 0)</f>
        <v>49612</v>
      </c>
      <c r="L649" s="92">
        <f>IFERROR(VLOOKUP($E649, V一般接種!$A:$G, L$4, FALSE), 0)</f>
        <v>1000</v>
      </c>
      <c r="M649" s="92">
        <f>IFERROR(VLOOKUP($E649, V一般接種!$A:$G, M$4, FALSE), 0)</f>
        <v>4</v>
      </c>
      <c r="N649" s="93">
        <f>IFERROR(VLOOKUP($E649, V一般接種!$A:$G, N$4, FALSE), 0)</f>
        <v>195275</v>
      </c>
      <c r="O649" s="92">
        <f>SUMIF(V職域接種!$C:$C, 'Conv-vaccine'!$E649, V職域接種!F:F)</f>
        <v>0</v>
      </c>
      <c r="P649" s="92">
        <f>SUMIF(V職域接種!$C:$C, 'Conv-vaccine'!$E649, V職域接種!G:G)</f>
        <v>0</v>
      </c>
      <c r="Q649" s="92">
        <f>_xlfn.MAXIFS(V重複!F:F, V重複!$C:$C, 'Conv-vaccine'!$E649)</f>
        <v>0</v>
      </c>
      <c r="R649" s="92">
        <f>_xlfn.MAXIFS(V重複!G:G, V重複!$C:$C, 'Conv-vaccine'!$E649)</f>
        <v>0</v>
      </c>
      <c r="S649" s="107">
        <f>SUMIF('V3回目-接種日別'!$A:$A, 'Conv-vaccine'!$E649, 'V3回目-接種日別'!C:C)</f>
        <v>0</v>
      </c>
    </row>
    <row r="650" spans="1:19" ht="17.7">
      <c r="A650" s="49">
        <v>44512</v>
      </c>
      <c r="B650" s="110">
        <f>IF(COUNTIF($A$7:$A650, $A650)&gt;1, 0, IF($E650="","",G650+H650+K650+L650+O650-Q650))</f>
        <v>0</v>
      </c>
      <c r="C650" s="110">
        <f>IF(COUNTIF($A$7:$A650, $A650)&gt;1, 0, IF($E650="", "", I650+J650+M650+N650+P650-R650))</f>
        <v>0</v>
      </c>
      <c r="D650" s="110">
        <f>IF(COUNTIF($A$7:$A650, $A650)&gt;1, 0, S650)</f>
        <v>0</v>
      </c>
      <c r="E650" s="111">
        <v>44512</v>
      </c>
      <c r="F650" s="91" t="str">
        <f>IFERROR(VLOOKUP($E650, V医療従事者等!$A:$J, $F$4, FALSE), TEXT(E650, "aaa"))</f>
        <v>金</v>
      </c>
      <c r="G650" s="91">
        <f>IFERROR(VLOOKUP($E650, V医療従事者等!$A:$J, $G$4, FALSE), 0)</f>
        <v>0</v>
      </c>
      <c r="H650" s="91">
        <f>IFERROR(VLOOKUP($E650, V医療従事者等!$A:$J, $H$4, FALSE), 0)</f>
        <v>0</v>
      </c>
      <c r="I650" s="91">
        <f>IFERROR(VLOOKUP($E650, V医療従事者等!$A:$J, $I$4, FALSE), 0)</f>
        <v>0</v>
      </c>
      <c r="J650" s="91">
        <f>IFERROR(VLOOKUP($E650, V医療従事者等!$A:$J, $J$4, FALSE), 0)</f>
        <v>0</v>
      </c>
      <c r="K650" s="92">
        <f>IFERROR(VLOOKUP($E650, V一般接種!$A:$G, K$4, FALSE), 0)</f>
        <v>49612</v>
      </c>
      <c r="L650" s="92">
        <f>IFERROR(VLOOKUP($E650, V一般接種!$A:$G, L$4, FALSE), 0)</f>
        <v>1000</v>
      </c>
      <c r="M650" s="92">
        <f>IFERROR(VLOOKUP($E650, V一般接種!$A:$G, M$4, FALSE), 0)</f>
        <v>4</v>
      </c>
      <c r="N650" s="93">
        <f>IFERROR(VLOOKUP($E650, V一般接種!$A:$G, N$4, FALSE), 0)</f>
        <v>195275</v>
      </c>
      <c r="O650" s="92">
        <f>SUMIF(V職域接種!$C:$C, 'Conv-vaccine'!$E650, V職域接種!F:F)</f>
        <v>0</v>
      </c>
      <c r="P650" s="92">
        <f>SUMIF(V職域接種!$C:$C, 'Conv-vaccine'!$E650, V職域接種!G:G)</f>
        <v>0</v>
      </c>
      <c r="Q650" s="92">
        <f>_xlfn.MAXIFS(V重複!F:F, V重複!$C:$C, 'Conv-vaccine'!$E650)</f>
        <v>0</v>
      </c>
      <c r="R650" s="92">
        <f>_xlfn.MAXIFS(V重複!G:G, V重複!$C:$C, 'Conv-vaccine'!$E650)</f>
        <v>0</v>
      </c>
      <c r="S650" s="107">
        <f>SUMIF('V3回目-接種日別'!$A:$A, 'Conv-vaccine'!$E650, 'V3回目-接種日別'!C:C)</f>
        <v>0</v>
      </c>
    </row>
    <row r="651" spans="1:19" ht="17.7">
      <c r="A651" s="49">
        <v>44512</v>
      </c>
      <c r="B651" s="110">
        <f>IF(COUNTIF($A$7:$A651, $A651)&gt;1, 0, IF($E651="","",G651+H651+K651+L651+O651-Q651))</f>
        <v>0</v>
      </c>
      <c r="C651" s="110">
        <f>IF(COUNTIF($A$7:$A651, $A651)&gt;1, 0, IF($E651="", "", I651+J651+M651+N651+P651-R651))</f>
        <v>0</v>
      </c>
      <c r="D651" s="110">
        <f>IF(COUNTIF($A$7:$A651, $A651)&gt;1, 0, S651)</f>
        <v>0</v>
      </c>
      <c r="E651" s="111">
        <v>44512</v>
      </c>
      <c r="F651" s="91" t="str">
        <f>IFERROR(VLOOKUP($E651, V医療従事者等!$A:$J, $F$4, FALSE), TEXT(E651, "aaa"))</f>
        <v>金</v>
      </c>
      <c r="G651" s="91">
        <f>IFERROR(VLOOKUP($E651, V医療従事者等!$A:$J, $G$4, FALSE), 0)</f>
        <v>0</v>
      </c>
      <c r="H651" s="91">
        <f>IFERROR(VLOOKUP($E651, V医療従事者等!$A:$J, $H$4, FALSE), 0)</f>
        <v>0</v>
      </c>
      <c r="I651" s="91">
        <f>IFERROR(VLOOKUP($E651, V医療従事者等!$A:$J, $I$4, FALSE), 0)</f>
        <v>0</v>
      </c>
      <c r="J651" s="91">
        <f>IFERROR(VLOOKUP($E651, V医療従事者等!$A:$J, $J$4, FALSE), 0)</f>
        <v>0</v>
      </c>
      <c r="K651" s="92">
        <f>IFERROR(VLOOKUP($E651, V一般接種!$A:$G, K$4, FALSE), 0)</f>
        <v>49612</v>
      </c>
      <c r="L651" s="92">
        <f>IFERROR(VLOOKUP($E651, V一般接種!$A:$G, L$4, FALSE), 0)</f>
        <v>1000</v>
      </c>
      <c r="M651" s="92">
        <f>IFERROR(VLOOKUP($E651, V一般接種!$A:$G, M$4, FALSE), 0)</f>
        <v>4</v>
      </c>
      <c r="N651" s="93">
        <f>IFERROR(VLOOKUP($E651, V一般接種!$A:$G, N$4, FALSE), 0)</f>
        <v>195275</v>
      </c>
      <c r="O651" s="92">
        <f>SUMIF(V職域接種!$C:$C, 'Conv-vaccine'!$E651, V職域接種!F:F)</f>
        <v>0</v>
      </c>
      <c r="P651" s="92">
        <f>SUMIF(V職域接種!$C:$C, 'Conv-vaccine'!$E651, V職域接種!G:G)</f>
        <v>0</v>
      </c>
      <c r="Q651" s="92">
        <f>_xlfn.MAXIFS(V重複!F:F, V重複!$C:$C, 'Conv-vaccine'!$E651)</f>
        <v>0</v>
      </c>
      <c r="R651" s="92">
        <f>_xlfn.MAXIFS(V重複!G:G, V重複!$C:$C, 'Conv-vaccine'!$E651)</f>
        <v>0</v>
      </c>
      <c r="S651" s="107">
        <f>SUMIF('V3回目-接種日別'!$A:$A, 'Conv-vaccine'!$E651, 'V3回目-接種日別'!C:C)</f>
        <v>0</v>
      </c>
    </row>
    <row r="652" spans="1:19" ht="17.7">
      <c r="A652" s="49">
        <v>44513</v>
      </c>
      <c r="B652" s="110">
        <f>IF(COUNTIF($A$7:$A652, $A652)&gt;1, 0, IF($E652="","",G652+H652+K652+L652+O652-Q652))</f>
        <v>67457</v>
      </c>
      <c r="C652" s="110">
        <f>IF(COUNTIF($A$7:$A652, $A652)&gt;1, 0, IF($E652="", "", I652+J652+M652+N652+P652-R652))</f>
        <v>259275</v>
      </c>
      <c r="D652" s="110">
        <f>IF(COUNTIF($A$7:$A652, $A652)&gt;1, 0, S652)</f>
        <v>0</v>
      </c>
      <c r="E652" s="111">
        <v>44513</v>
      </c>
      <c r="F652" s="91" t="str">
        <f>IFERROR(VLOOKUP($E652, V医療従事者等!$A:$J, $F$4, FALSE), TEXT(E652, "aaa"))</f>
        <v>土</v>
      </c>
      <c r="G652" s="91">
        <f>IFERROR(VLOOKUP($E652, V医療従事者等!$A:$J, $G$4, FALSE), 0)</f>
        <v>0</v>
      </c>
      <c r="H652" s="91">
        <f>IFERROR(VLOOKUP($E652, V医療従事者等!$A:$J, $H$4, FALSE), 0)</f>
        <v>0</v>
      </c>
      <c r="I652" s="91">
        <f>IFERROR(VLOOKUP($E652, V医療従事者等!$A:$J, $I$4, FALSE), 0)</f>
        <v>0</v>
      </c>
      <c r="J652" s="91">
        <f>IFERROR(VLOOKUP($E652, V医療従事者等!$A:$J, $J$4, FALSE), 0)</f>
        <v>0</v>
      </c>
      <c r="K652" s="92">
        <f>IFERROR(VLOOKUP($E652, V一般接種!$A:$G, K$4, FALSE), 0)</f>
        <v>66186</v>
      </c>
      <c r="L652" s="92">
        <f>IFERROR(VLOOKUP($E652, V一般接種!$A:$G, L$4, FALSE), 0)</f>
        <v>1271</v>
      </c>
      <c r="M652" s="92">
        <f>IFERROR(VLOOKUP($E652, V一般接種!$A:$G, M$4, FALSE), 0)</f>
        <v>15</v>
      </c>
      <c r="N652" s="93">
        <f>IFERROR(VLOOKUP($E652, V一般接種!$A:$G, N$4, FALSE), 0)</f>
        <v>259260</v>
      </c>
      <c r="O652" s="92">
        <f>SUMIF(V職域接種!$C:$C, 'Conv-vaccine'!$E652, V職域接種!F:F)</f>
        <v>0</v>
      </c>
      <c r="P652" s="92">
        <f>SUMIF(V職域接種!$C:$C, 'Conv-vaccine'!$E652, V職域接種!G:G)</f>
        <v>0</v>
      </c>
      <c r="Q652" s="92">
        <f>_xlfn.MAXIFS(V重複!F:F, V重複!$C:$C, 'Conv-vaccine'!$E652)</f>
        <v>0</v>
      </c>
      <c r="R652" s="92">
        <f>_xlfn.MAXIFS(V重複!G:G, V重複!$C:$C, 'Conv-vaccine'!$E652)</f>
        <v>0</v>
      </c>
      <c r="S652" s="107">
        <f>SUMIF('V3回目-接種日別'!$A:$A, 'Conv-vaccine'!$E652, 'V3回目-接種日別'!C:C)</f>
        <v>0</v>
      </c>
    </row>
    <row r="653" spans="1:19" ht="17.7">
      <c r="A653" s="49">
        <v>44513</v>
      </c>
      <c r="B653" s="110">
        <f>IF(COUNTIF($A$7:$A653, $A653)&gt;1, 0, IF($E653="","",G653+H653+K653+L653+O653-Q653))</f>
        <v>0</v>
      </c>
      <c r="C653" s="110">
        <f>IF(COUNTIF($A$7:$A653, $A653)&gt;1, 0, IF($E653="", "", I653+J653+M653+N653+P653-R653))</f>
        <v>0</v>
      </c>
      <c r="D653" s="110">
        <f>IF(COUNTIF($A$7:$A653, $A653)&gt;1, 0, S653)</f>
        <v>0</v>
      </c>
      <c r="E653" s="111">
        <v>44513</v>
      </c>
      <c r="F653" s="91" t="str">
        <f>IFERROR(VLOOKUP($E653, V医療従事者等!$A:$J, $F$4, FALSE), TEXT(E653, "aaa"))</f>
        <v>土</v>
      </c>
      <c r="G653" s="91">
        <f>IFERROR(VLOOKUP($E653, V医療従事者等!$A:$J, $G$4, FALSE), 0)</f>
        <v>0</v>
      </c>
      <c r="H653" s="91">
        <f>IFERROR(VLOOKUP($E653, V医療従事者等!$A:$J, $H$4, FALSE), 0)</f>
        <v>0</v>
      </c>
      <c r="I653" s="91">
        <f>IFERROR(VLOOKUP($E653, V医療従事者等!$A:$J, $I$4, FALSE), 0)</f>
        <v>0</v>
      </c>
      <c r="J653" s="91">
        <f>IFERROR(VLOOKUP($E653, V医療従事者等!$A:$J, $J$4, FALSE), 0)</f>
        <v>0</v>
      </c>
      <c r="K653" s="92">
        <f>IFERROR(VLOOKUP($E653, V一般接種!$A:$G, K$4, FALSE), 0)</f>
        <v>66186</v>
      </c>
      <c r="L653" s="92">
        <f>IFERROR(VLOOKUP($E653, V一般接種!$A:$G, L$4, FALSE), 0)</f>
        <v>1271</v>
      </c>
      <c r="M653" s="92">
        <f>IFERROR(VLOOKUP($E653, V一般接種!$A:$G, M$4, FALSE), 0)</f>
        <v>15</v>
      </c>
      <c r="N653" s="93">
        <f>IFERROR(VLOOKUP($E653, V一般接種!$A:$G, N$4, FALSE), 0)</f>
        <v>259260</v>
      </c>
      <c r="O653" s="92">
        <f>SUMIF(V職域接種!$C:$C, 'Conv-vaccine'!$E653, V職域接種!F:F)</f>
        <v>0</v>
      </c>
      <c r="P653" s="92">
        <f>SUMIF(V職域接種!$C:$C, 'Conv-vaccine'!$E653, V職域接種!G:G)</f>
        <v>0</v>
      </c>
      <c r="Q653" s="92">
        <f>_xlfn.MAXIFS(V重複!F:F, V重複!$C:$C, 'Conv-vaccine'!$E653)</f>
        <v>0</v>
      </c>
      <c r="R653" s="92">
        <f>_xlfn.MAXIFS(V重複!G:G, V重複!$C:$C, 'Conv-vaccine'!$E653)</f>
        <v>0</v>
      </c>
      <c r="S653" s="107">
        <f>SUMIF('V3回目-接種日別'!$A:$A, 'Conv-vaccine'!$E653, 'V3回目-接種日別'!C:C)</f>
        <v>0</v>
      </c>
    </row>
    <row r="654" spans="1:19" ht="17.7">
      <c r="A654" s="49">
        <v>44513</v>
      </c>
      <c r="B654" s="110">
        <f>IF(COUNTIF($A$7:$A654, $A654)&gt;1, 0, IF($E654="","",G654+H654+K654+L654+O654-Q654))</f>
        <v>0</v>
      </c>
      <c r="C654" s="110">
        <f>IF(COUNTIF($A$7:$A654, $A654)&gt;1, 0, IF($E654="", "", I654+J654+M654+N654+P654-R654))</f>
        <v>0</v>
      </c>
      <c r="D654" s="110">
        <f>IF(COUNTIF($A$7:$A654, $A654)&gt;1, 0, S654)</f>
        <v>0</v>
      </c>
      <c r="E654" s="111">
        <v>44513</v>
      </c>
      <c r="F654" s="91" t="str">
        <f>IFERROR(VLOOKUP($E654, V医療従事者等!$A:$J, $F$4, FALSE), TEXT(E654, "aaa"))</f>
        <v>土</v>
      </c>
      <c r="G654" s="91">
        <f>IFERROR(VLOOKUP($E654, V医療従事者等!$A:$J, $G$4, FALSE), 0)</f>
        <v>0</v>
      </c>
      <c r="H654" s="91">
        <f>IFERROR(VLOOKUP($E654, V医療従事者等!$A:$J, $H$4, FALSE), 0)</f>
        <v>0</v>
      </c>
      <c r="I654" s="91">
        <f>IFERROR(VLOOKUP($E654, V医療従事者等!$A:$J, $I$4, FALSE), 0)</f>
        <v>0</v>
      </c>
      <c r="J654" s="91">
        <f>IFERROR(VLOOKUP($E654, V医療従事者等!$A:$J, $J$4, FALSE), 0)</f>
        <v>0</v>
      </c>
      <c r="K654" s="92">
        <f>IFERROR(VLOOKUP($E654, V一般接種!$A:$G, K$4, FALSE), 0)</f>
        <v>66186</v>
      </c>
      <c r="L654" s="92">
        <f>IFERROR(VLOOKUP($E654, V一般接種!$A:$G, L$4, FALSE), 0)</f>
        <v>1271</v>
      </c>
      <c r="M654" s="92">
        <f>IFERROR(VLOOKUP($E654, V一般接種!$A:$G, M$4, FALSE), 0)</f>
        <v>15</v>
      </c>
      <c r="N654" s="93">
        <f>IFERROR(VLOOKUP($E654, V一般接種!$A:$G, N$4, FALSE), 0)</f>
        <v>259260</v>
      </c>
      <c r="O654" s="92">
        <f>SUMIF(V職域接種!$C:$C, 'Conv-vaccine'!$E654, V職域接種!F:F)</f>
        <v>0</v>
      </c>
      <c r="P654" s="92">
        <f>SUMIF(V職域接種!$C:$C, 'Conv-vaccine'!$E654, V職域接種!G:G)</f>
        <v>0</v>
      </c>
      <c r="Q654" s="92">
        <f>_xlfn.MAXIFS(V重複!F:F, V重複!$C:$C, 'Conv-vaccine'!$E654)</f>
        <v>0</v>
      </c>
      <c r="R654" s="92">
        <f>_xlfn.MAXIFS(V重複!G:G, V重複!$C:$C, 'Conv-vaccine'!$E654)</f>
        <v>0</v>
      </c>
      <c r="S654" s="107">
        <f>SUMIF('V3回目-接種日別'!$A:$A, 'Conv-vaccine'!$E654, 'V3回目-接種日別'!C:C)</f>
        <v>0</v>
      </c>
    </row>
    <row r="655" spans="1:19" ht="17.7">
      <c r="A655" s="49">
        <v>44514</v>
      </c>
      <c r="B655" s="110">
        <f>IF(COUNTIF($A$7:$A655, $A655)&gt;1, 0, IF($E655="","",G655+H655+K655+L655+O655-Q655))</f>
        <v>600657</v>
      </c>
      <c r="C655" s="110">
        <f>IF(COUNTIF($A$7:$A655, $A655)&gt;1, 0, IF($E655="", "", I655+J655+M655+N655+P655-R655))</f>
        <v>549781</v>
      </c>
      <c r="D655" s="110">
        <f>IF(COUNTIF($A$7:$A655, $A655)&gt;1, 0, S655)</f>
        <v>0</v>
      </c>
      <c r="E655" s="111">
        <v>44514</v>
      </c>
      <c r="F655" s="91" t="str">
        <f>IFERROR(VLOOKUP($E655, V医療従事者等!$A:$J, $F$4, FALSE), TEXT(E655, "aaa"))</f>
        <v>日</v>
      </c>
      <c r="G655" s="91">
        <f>IFERROR(VLOOKUP($E655, V医療従事者等!$A:$J, $G$4, FALSE), 0)</f>
        <v>0</v>
      </c>
      <c r="H655" s="91">
        <f>IFERROR(VLOOKUP($E655, V医療従事者等!$A:$J, $H$4, FALSE), 0)</f>
        <v>0</v>
      </c>
      <c r="I655" s="91">
        <f>IFERROR(VLOOKUP($E655, V医療従事者等!$A:$J, $I$4, FALSE), 0)</f>
        <v>0</v>
      </c>
      <c r="J655" s="91">
        <f>IFERROR(VLOOKUP($E655, V医療従事者等!$A:$J, $J$4, FALSE), 0)</f>
        <v>0</v>
      </c>
      <c r="K655" s="92">
        <f>IFERROR(VLOOKUP($E655, V一般接種!$A:$G, K$4, FALSE), 0)</f>
        <v>29945</v>
      </c>
      <c r="L655" s="92">
        <f>IFERROR(VLOOKUP($E655, V一般接種!$A:$G, L$4, FALSE), 0)</f>
        <v>905</v>
      </c>
      <c r="M655" s="92">
        <f>IFERROR(VLOOKUP($E655, V一般接種!$A:$G, M$4, FALSE), 0)</f>
        <v>2</v>
      </c>
      <c r="N655" s="93">
        <f>IFERROR(VLOOKUP($E655, V一般接種!$A:$G, N$4, FALSE), 0)</f>
        <v>151106</v>
      </c>
      <c r="O655" s="92">
        <f>SUMIF(V職域接種!$C:$C, 'Conv-vaccine'!$E655, V職域接種!F:F)</f>
        <v>9808427</v>
      </c>
      <c r="P655" s="92">
        <f>SUMIF(V職域接種!$C:$C, 'Conv-vaccine'!$E655, V職域接種!G:G)</f>
        <v>9463790</v>
      </c>
      <c r="Q655" s="92">
        <f>_xlfn.MAXIFS(V重複!F:F, V重複!$C:$C, 'Conv-vaccine'!$E655)</f>
        <v>9238620</v>
      </c>
      <c r="R655" s="92">
        <f>_xlfn.MAXIFS(V重複!G:G, V重複!$C:$C, 'Conv-vaccine'!$E655)</f>
        <v>9065117</v>
      </c>
      <c r="S655" s="107">
        <f>SUMIF('V3回目-接種日別'!$A:$A, 'Conv-vaccine'!$E655, 'V3回目-接種日別'!C:C)</f>
        <v>0</v>
      </c>
    </row>
    <row r="656" spans="1:19" ht="17.7">
      <c r="A656" s="49">
        <v>44514</v>
      </c>
      <c r="B656" s="110">
        <f>IF(COUNTIF($A$7:$A656, $A656)&gt;1, 0, IF($E656="","",G656+H656+K656+L656+O656-Q656))</f>
        <v>0</v>
      </c>
      <c r="C656" s="110">
        <f>IF(COUNTIF($A$7:$A656, $A656)&gt;1, 0, IF($E656="", "", I656+J656+M656+N656+P656-R656))</f>
        <v>0</v>
      </c>
      <c r="D656" s="110">
        <f>IF(COUNTIF($A$7:$A656, $A656)&gt;1, 0, S656)</f>
        <v>0</v>
      </c>
      <c r="E656" s="111">
        <v>44514</v>
      </c>
      <c r="F656" s="91" t="str">
        <f>IFERROR(VLOOKUP($E656, V医療従事者等!$A:$J, $F$4, FALSE), TEXT(E656, "aaa"))</f>
        <v>日</v>
      </c>
      <c r="G656" s="91">
        <f>IFERROR(VLOOKUP($E656, V医療従事者等!$A:$J, $G$4, FALSE), 0)</f>
        <v>0</v>
      </c>
      <c r="H656" s="91">
        <f>IFERROR(VLOOKUP($E656, V医療従事者等!$A:$J, $H$4, FALSE), 0)</f>
        <v>0</v>
      </c>
      <c r="I656" s="91">
        <f>IFERROR(VLOOKUP($E656, V医療従事者等!$A:$J, $I$4, FALSE), 0)</f>
        <v>0</v>
      </c>
      <c r="J656" s="91">
        <f>IFERROR(VLOOKUP($E656, V医療従事者等!$A:$J, $J$4, FALSE), 0)</f>
        <v>0</v>
      </c>
      <c r="K656" s="92">
        <f>IFERROR(VLOOKUP($E656, V一般接種!$A:$G, K$4, FALSE), 0)</f>
        <v>29945</v>
      </c>
      <c r="L656" s="92">
        <f>IFERROR(VLOOKUP($E656, V一般接種!$A:$G, L$4, FALSE), 0)</f>
        <v>905</v>
      </c>
      <c r="M656" s="92">
        <f>IFERROR(VLOOKUP($E656, V一般接種!$A:$G, M$4, FALSE), 0)</f>
        <v>2</v>
      </c>
      <c r="N656" s="93">
        <f>IFERROR(VLOOKUP($E656, V一般接種!$A:$G, N$4, FALSE), 0)</f>
        <v>151106</v>
      </c>
      <c r="O656" s="92">
        <f>SUMIF(V職域接種!$C:$C, 'Conv-vaccine'!$E656, V職域接種!F:F)</f>
        <v>9808427</v>
      </c>
      <c r="P656" s="92">
        <f>SUMIF(V職域接種!$C:$C, 'Conv-vaccine'!$E656, V職域接種!G:G)</f>
        <v>9463790</v>
      </c>
      <c r="Q656" s="92">
        <f>_xlfn.MAXIFS(V重複!F:F, V重複!$C:$C, 'Conv-vaccine'!$E656)</f>
        <v>9238620</v>
      </c>
      <c r="R656" s="92">
        <f>_xlfn.MAXIFS(V重複!G:G, V重複!$C:$C, 'Conv-vaccine'!$E656)</f>
        <v>9065117</v>
      </c>
      <c r="S656" s="107">
        <f>SUMIF('V3回目-接種日別'!$A:$A, 'Conv-vaccine'!$E656, 'V3回目-接種日別'!C:C)</f>
        <v>0</v>
      </c>
    </row>
    <row r="657" spans="1:19" ht="17.7">
      <c r="A657" s="49">
        <v>44514</v>
      </c>
      <c r="B657" s="110">
        <f>IF(COUNTIF($A$7:$A657, $A657)&gt;1, 0, IF($E657="","",G657+H657+K657+L657+O657-Q657))</f>
        <v>0</v>
      </c>
      <c r="C657" s="110">
        <f>IF(COUNTIF($A$7:$A657, $A657)&gt;1, 0, IF($E657="", "", I657+J657+M657+N657+P657-R657))</f>
        <v>0</v>
      </c>
      <c r="D657" s="110">
        <f>IF(COUNTIF($A$7:$A657, $A657)&gt;1, 0, S657)</f>
        <v>0</v>
      </c>
      <c r="E657" s="111">
        <v>44514</v>
      </c>
      <c r="F657" s="91" t="str">
        <f>IFERROR(VLOOKUP($E657, V医療従事者等!$A:$J, $F$4, FALSE), TEXT(E657, "aaa"))</f>
        <v>日</v>
      </c>
      <c r="G657" s="91">
        <f>IFERROR(VLOOKUP($E657, V医療従事者等!$A:$J, $G$4, FALSE), 0)</f>
        <v>0</v>
      </c>
      <c r="H657" s="91">
        <f>IFERROR(VLOOKUP($E657, V医療従事者等!$A:$J, $H$4, FALSE), 0)</f>
        <v>0</v>
      </c>
      <c r="I657" s="91">
        <f>IFERROR(VLOOKUP($E657, V医療従事者等!$A:$J, $I$4, FALSE), 0)</f>
        <v>0</v>
      </c>
      <c r="J657" s="91">
        <f>IFERROR(VLOOKUP($E657, V医療従事者等!$A:$J, $J$4, FALSE), 0)</f>
        <v>0</v>
      </c>
      <c r="K657" s="92">
        <f>IFERROR(VLOOKUP($E657, V一般接種!$A:$G, K$4, FALSE), 0)</f>
        <v>29945</v>
      </c>
      <c r="L657" s="92">
        <f>IFERROR(VLOOKUP($E657, V一般接種!$A:$G, L$4, FALSE), 0)</f>
        <v>905</v>
      </c>
      <c r="M657" s="92">
        <f>IFERROR(VLOOKUP($E657, V一般接種!$A:$G, M$4, FALSE), 0)</f>
        <v>2</v>
      </c>
      <c r="N657" s="93">
        <f>IFERROR(VLOOKUP($E657, V一般接種!$A:$G, N$4, FALSE), 0)</f>
        <v>151106</v>
      </c>
      <c r="O657" s="92">
        <f>SUMIF(V職域接種!$C:$C, 'Conv-vaccine'!$E657, V職域接種!F:F)</f>
        <v>9808427</v>
      </c>
      <c r="P657" s="92">
        <f>SUMIF(V職域接種!$C:$C, 'Conv-vaccine'!$E657, V職域接種!G:G)</f>
        <v>9463790</v>
      </c>
      <c r="Q657" s="92">
        <f>_xlfn.MAXIFS(V重複!F:F, V重複!$C:$C, 'Conv-vaccine'!$E657)</f>
        <v>9238620</v>
      </c>
      <c r="R657" s="92">
        <f>_xlfn.MAXIFS(V重複!G:G, V重複!$C:$C, 'Conv-vaccine'!$E657)</f>
        <v>9065117</v>
      </c>
      <c r="S657" s="107">
        <f>SUMIF('V3回目-接種日別'!$A:$A, 'Conv-vaccine'!$E657, 'V3回目-接種日別'!C:C)</f>
        <v>0</v>
      </c>
    </row>
    <row r="658" spans="1:19" ht="17.7">
      <c r="A658" s="49">
        <v>44515</v>
      </c>
      <c r="B658" s="110">
        <f>IF(COUNTIF($A$7:$A658, $A658)&gt;1, 0, IF($E658="","",G658+H658+K658+L658+O658-Q658))</f>
        <v>25682</v>
      </c>
      <c r="C658" s="110">
        <f>IF(COUNTIF($A$7:$A658, $A658)&gt;1, 0, IF($E658="", "", I658+J658+M658+N658+P658-R658))</f>
        <v>108966</v>
      </c>
      <c r="D658" s="110">
        <f>IF(COUNTIF($A$7:$A658, $A658)&gt;1, 0, S658)</f>
        <v>0</v>
      </c>
      <c r="E658" s="111">
        <v>44515</v>
      </c>
      <c r="F658" s="91" t="str">
        <f>IFERROR(VLOOKUP($E658, V医療従事者等!$A:$J, $F$4, FALSE), TEXT(E658, "aaa"))</f>
        <v>月</v>
      </c>
      <c r="G658" s="91">
        <f>IFERROR(VLOOKUP($E658, V医療従事者等!$A:$J, $G$4, FALSE), 0)</f>
        <v>0</v>
      </c>
      <c r="H658" s="91">
        <f>IFERROR(VLOOKUP($E658, V医療従事者等!$A:$J, $H$4, FALSE), 0)</f>
        <v>0</v>
      </c>
      <c r="I658" s="91">
        <f>IFERROR(VLOOKUP($E658, V医療従事者等!$A:$J, $I$4, FALSE), 0)</f>
        <v>0</v>
      </c>
      <c r="J658" s="91">
        <f>IFERROR(VLOOKUP($E658, V医療従事者等!$A:$J, $J$4, FALSE), 0)</f>
        <v>0</v>
      </c>
      <c r="K658" s="92">
        <f>IFERROR(VLOOKUP($E658, V一般接種!$A:$G, K$4, FALSE), 0)</f>
        <v>24963</v>
      </c>
      <c r="L658" s="92">
        <f>IFERROR(VLOOKUP($E658, V一般接種!$A:$G, L$4, FALSE), 0)</f>
        <v>719</v>
      </c>
      <c r="M658" s="92">
        <f>IFERROR(VLOOKUP($E658, V一般接種!$A:$G, M$4, FALSE), 0)</f>
        <v>1</v>
      </c>
      <c r="N658" s="93">
        <f>IFERROR(VLOOKUP($E658, V一般接種!$A:$G, N$4, FALSE), 0)</f>
        <v>108965</v>
      </c>
      <c r="O658" s="92">
        <f>SUMIF(V職域接種!$C:$C, 'Conv-vaccine'!$E658, V職域接種!F:F)</f>
        <v>0</v>
      </c>
      <c r="P658" s="92">
        <f>SUMIF(V職域接種!$C:$C, 'Conv-vaccine'!$E658, V職域接種!G:G)</f>
        <v>0</v>
      </c>
      <c r="Q658" s="92">
        <f>_xlfn.MAXIFS(V重複!F:F, V重複!$C:$C, 'Conv-vaccine'!$E658)</f>
        <v>0</v>
      </c>
      <c r="R658" s="92">
        <f>_xlfn.MAXIFS(V重複!G:G, V重複!$C:$C, 'Conv-vaccine'!$E658)</f>
        <v>0</v>
      </c>
      <c r="S658" s="107">
        <f>SUMIF('V3回目-接種日別'!$A:$A, 'Conv-vaccine'!$E658, 'V3回目-接種日別'!C:C)</f>
        <v>0</v>
      </c>
    </row>
    <row r="659" spans="1:19" ht="17.7">
      <c r="A659" s="49">
        <v>44515</v>
      </c>
      <c r="B659" s="110">
        <f>IF(COUNTIF($A$7:$A659, $A659)&gt;1, 0, IF($E659="","",G659+H659+K659+L659+O659-Q659))</f>
        <v>0</v>
      </c>
      <c r="C659" s="110">
        <f>IF(COUNTIF($A$7:$A659, $A659)&gt;1, 0, IF($E659="", "", I659+J659+M659+N659+P659-R659))</f>
        <v>0</v>
      </c>
      <c r="D659" s="110">
        <f>IF(COUNTIF($A$7:$A659, $A659)&gt;1, 0, S659)</f>
        <v>0</v>
      </c>
      <c r="E659" s="111">
        <v>44515</v>
      </c>
      <c r="F659" s="91" t="str">
        <f>IFERROR(VLOOKUP($E659, V医療従事者等!$A:$J, $F$4, FALSE), TEXT(E659, "aaa"))</f>
        <v>月</v>
      </c>
      <c r="G659" s="91">
        <f>IFERROR(VLOOKUP($E659, V医療従事者等!$A:$J, $G$4, FALSE), 0)</f>
        <v>0</v>
      </c>
      <c r="H659" s="91">
        <f>IFERROR(VLOOKUP($E659, V医療従事者等!$A:$J, $H$4, FALSE), 0)</f>
        <v>0</v>
      </c>
      <c r="I659" s="91">
        <f>IFERROR(VLOOKUP($E659, V医療従事者等!$A:$J, $I$4, FALSE), 0)</f>
        <v>0</v>
      </c>
      <c r="J659" s="91">
        <f>IFERROR(VLOOKUP($E659, V医療従事者等!$A:$J, $J$4, FALSE), 0)</f>
        <v>0</v>
      </c>
      <c r="K659" s="92">
        <f>IFERROR(VLOOKUP($E659, V一般接種!$A:$G, K$4, FALSE), 0)</f>
        <v>24963</v>
      </c>
      <c r="L659" s="92">
        <f>IFERROR(VLOOKUP($E659, V一般接種!$A:$G, L$4, FALSE), 0)</f>
        <v>719</v>
      </c>
      <c r="M659" s="92">
        <f>IFERROR(VLOOKUP($E659, V一般接種!$A:$G, M$4, FALSE), 0)</f>
        <v>1</v>
      </c>
      <c r="N659" s="93">
        <f>IFERROR(VLOOKUP($E659, V一般接種!$A:$G, N$4, FALSE), 0)</f>
        <v>108965</v>
      </c>
      <c r="O659" s="92">
        <f>SUMIF(V職域接種!$C:$C, 'Conv-vaccine'!$E659, V職域接種!F:F)</f>
        <v>0</v>
      </c>
      <c r="P659" s="92">
        <f>SUMIF(V職域接種!$C:$C, 'Conv-vaccine'!$E659, V職域接種!G:G)</f>
        <v>0</v>
      </c>
      <c r="Q659" s="92">
        <f>_xlfn.MAXIFS(V重複!F:F, V重複!$C:$C, 'Conv-vaccine'!$E659)</f>
        <v>0</v>
      </c>
      <c r="R659" s="92">
        <f>_xlfn.MAXIFS(V重複!G:G, V重複!$C:$C, 'Conv-vaccine'!$E659)</f>
        <v>0</v>
      </c>
      <c r="S659" s="107">
        <f>SUMIF('V3回目-接種日別'!$A:$A, 'Conv-vaccine'!$E659, 'V3回目-接種日別'!C:C)</f>
        <v>0</v>
      </c>
    </row>
    <row r="660" spans="1:19" ht="17.7">
      <c r="A660" s="49">
        <v>44515</v>
      </c>
      <c r="B660" s="110">
        <f>IF(COUNTIF($A$7:$A660, $A660)&gt;1, 0, IF($E660="","",G660+H660+K660+L660+O660-Q660))</f>
        <v>0</v>
      </c>
      <c r="C660" s="110">
        <f>IF(COUNTIF($A$7:$A660, $A660)&gt;1, 0, IF($E660="", "", I660+J660+M660+N660+P660-R660))</f>
        <v>0</v>
      </c>
      <c r="D660" s="110">
        <f>IF(COUNTIF($A$7:$A660, $A660)&gt;1, 0, S660)</f>
        <v>0</v>
      </c>
      <c r="E660" s="111">
        <v>44515</v>
      </c>
      <c r="F660" s="91" t="str">
        <f>IFERROR(VLOOKUP($E660, V医療従事者等!$A:$J, $F$4, FALSE), TEXT(E660, "aaa"))</f>
        <v>月</v>
      </c>
      <c r="G660" s="91">
        <f>IFERROR(VLOOKUP($E660, V医療従事者等!$A:$J, $G$4, FALSE), 0)</f>
        <v>0</v>
      </c>
      <c r="H660" s="91">
        <f>IFERROR(VLOOKUP($E660, V医療従事者等!$A:$J, $H$4, FALSE), 0)</f>
        <v>0</v>
      </c>
      <c r="I660" s="91">
        <f>IFERROR(VLOOKUP($E660, V医療従事者等!$A:$J, $I$4, FALSE), 0)</f>
        <v>0</v>
      </c>
      <c r="J660" s="91">
        <f>IFERROR(VLOOKUP($E660, V医療従事者等!$A:$J, $J$4, FALSE), 0)</f>
        <v>0</v>
      </c>
      <c r="K660" s="92">
        <f>IFERROR(VLOOKUP($E660, V一般接種!$A:$G, K$4, FALSE), 0)</f>
        <v>24963</v>
      </c>
      <c r="L660" s="92">
        <f>IFERROR(VLOOKUP($E660, V一般接種!$A:$G, L$4, FALSE), 0)</f>
        <v>719</v>
      </c>
      <c r="M660" s="92">
        <f>IFERROR(VLOOKUP($E660, V一般接種!$A:$G, M$4, FALSE), 0)</f>
        <v>1</v>
      </c>
      <c r="N660" s="93">
        <f>IFERROR(VLOOKUP($E660, V一般接種!$A:$G, N$4, FALSE), 0)</f>
        <v>108965</v>
      </c>
      <c r="O660" s="92">
        <f>SUMIF(V職域接種!$C:$C, 'Conv-vaccine'!$E660, V職域接種!F:F)</f>
        <v>0</v>
      </c>
      <c r="P660" s="92">
        <f>SUMIF(V職域接種!$C:$C, 'Conv-vaccine'!$E660, V職域接種!G:G)</f>
        <v>0</v>
      </c>
      <c r="Q660" s="92">
        <f>_xlfn.MAXIFS(V重複!F:F, V重複!$C:$C, 'Conv-vaccine'!$E660)</f>
        <v>0</v>
      </c>
      <c r="R660" s="92">
        <f>_xlfn.MAXIFS(V重複!G:G, V重複!$C:$C, 'Conv-vaccine'!$E660)</f>
        <v>0</v>
      </c>
      <c r="S660" s="107">
        <f>SUMIF('V3回目-接種日別'!$A:$A, 'Conv-vaccine'!$E660, 'V3回目-接種日別'!C:C)</f>
        <v>0</v>
      </c>
    </row>
    <row r="661" spans="1:19" ht="17.7">
      <c r="A661" s="49">
        <v>44516</v>
      </c>
      <c r="B661" s="110">
        <f>IF(COUNTIF($A$7:$A661, $A661)&gt;1, 0, IF($E661="","",G661+H661+K661+L661+O661-Q661))</f>
        <v>25113</v>
      </c>
      <c r="C661" s="110">
        <f>IF(COUNTIF($A$7:$A661, $A661)&gt;1, 0, IF($E661="", "", I661+J661+M661+N661+P661-R661))</f>
        <v>111058</v>
      </c>
      <c r="D661" s="110">
        <f>IF(COUNTIF($A$7:$A661, $A661)&gt;1, 0, S661)</f>
        <v>0</v>
      </c>
      <c r="E661" s="111">
        <v>44516</v>
      </c>
      <c r="F661" s="91" t="str">
        <f>IFERROR(VLOOKUP($E661, V医療従事者等!$A:$J, $F$4, FALSE), TEXT(E661, "aaa"))</f>
        <v>火</v>
      </c>
      <c r="G661" s="91">
        <f>IFERROR(VLOOKUP($E661, V医療従事者等!$A:$J, $G$4, FALSE), 0)</f>
        <v>0</v>
      </c>
      <c r="H661" s="91">
        <f>IFERROR(VLOOKUP($E661, V医療従事者等!$A:$J, $H$4, FALSE), 0)</f>
        <v>0</v>
      </c>
      <c r="I661" s="91">
        <f>IFERROR(VLOOKUP($E661, V医療従事者等!$A:$J, $I$4, FALSE), 0)</f>
        <v>0</v>
      </c>
      <c r="J661" s="91">
        <f>IFERROR(VLOOKUP($E661, V医療従事者等!$A:$J, $J$4, FALSE), 0)</f>
        <v>0</v>
      </c>
      <c r="K661" s="92">
        <f>IFERROR(VLOOKUP($E661, V一般接種!$A:$G, K$4, FALSE), 0)</f>
        <v>24462</v>
      </c>
      <c r="L661" s="92">
        <f>IFERROR(VLOOKUP($E661, V一般接種!$A:$G, L$4, FALSE), 0)</f>
        <v>651</v>
      </c>
      <c r="M661" s="92">
        <f>IFERROR(VLOOKUP($E661, V一般接種!$A:$G, M$4, FALSE), 0)</f>
        <v>28</v>
      </c>
      <c r="N661" s="93">
        <f>IFERROR(VLOOKUP($E661, V一般接種!$A:$G, N$4, FALSE), 0)</f>
        <v>111030</v>
      </c>
      <c r="O661" s="92">
        <f>SUMIF(V職域接種!$C:$C, 'Conv-vaccine'!$E661, V職域接種!F:F)</f>
        <v>0</v>
      </c>
      <c r="P661" s="92">
        <f>SUMIF(V職域接種!$C:$C, 'Conv-vaccine'!$E661, V職域接種!G:G)</f>
        <v>0</v>
      </c>
      <c r="Q661" s="92">
        <f>_xlfn.MAXIFS(V重複!F:F, V重複!$C:$C, 'Conv-vaccine'!$E661)</f>
        <v>0</v>
      </c>
      <c r="R661" s="92">
        <f>_xlfn.MAXIFS(V重複!G:G, V重複!$C:$C, 'Conv-vaccine'!$E661)</f>
        <v>0</v>
      </c>
      <c r="S661" s="107">
        <f>SUMIF('V3回目-接種日別'!$A:$A, 'Conv-vaccine'!$E661, 'V3回目-接種日別'!C:C)</f>
        <v>0</v>
      </c>
    </row>
    <row r="662" spans="1:19" ht="17.7">
      <c r="A662" s="49">
        <v>44516</v>
      </c>
      <c r="B662" s="110">
        <f>IF(COUNTIF($A$7:$A662, $A662)&gt;1, 0, IF($E662="","",G662+H662+K662+L662+O662-Q662))</f>
        <v>0</v>
      </c>
      <c r="C662" s="110">
        <f>IF(COUNTIF($A$7:$A662, $A662)&gt;1, 0, IF($E662="", "", I662+J662+M662+N662+P662-R662))</f>
        <v>0</v>
      </c>
      <c r="D662" s="110">
        <f>IF(COUNTIF($A$7:$A662, $A662)&gt;1, 0, S662)</f>
        <v>0</v>
      </c>
      <c r="E662" s="111">
        <v>44516</v>
      </c>
      <c r="F662" s="91" t="str">
        <f>IFERROR(VLOOKUP($E662, V医療従事者等!$A:$J, $F$4, FALSE), TEXT(E662, "aaa"))</f>
        <v>火</v>
      </c>
      <c r="G662" s="91">
        <f>IFERROR(VLOOKUP($E662, V医療従事者等!$A:$J, $G$4, FALSE), 0)</f>
        <v>0</v>
      </c>
      <c r="H662" s="91">
        <f>IFERROR(VLOOKUP($E662, V医療従事者等!$A:$J, $H$4, FALSE), 0)</f>
        <v>0</v>
      </c>
      <c r="I662" s="91">
        <f>IFERROR(VLOOKUP($E662, V医療従事者等!$A:$J, $I$4, FALSE), 0)</f>
        <v>0</v>
      </c>
      <c r="J662" s="91">
        <f>IFERROR(VLOOKUP($E662, V医療従事者等!$A:$J, $J$4, FALSE), 0)</f>
        <v>0</v>
      </c>
      <c r="K662" s="92">
        <f>IFERROR(VLOOKUP($E662, V一般接種!$A:$G, K$4, FALSE), 0)</f>
        <v>24462</v>
      </c>
      <c r="L662" s="92">
        <f>IFERROR(VLOOKUP($E662, V一般接種!$A:$G, L$4, FALSE), 0)</f>
        <v>651</v>
      </c>
      <c r="M662" s="92">
        <f>IFERROR(VLOOKUP($E662, V一般接種!$A:$G, M$4, FALSE), 0)</f>
        <v>28</v>
      </c>
      <c r="N662" s="93">
        <f>IFERROR(VLOOKUP($E662, V一般接種!$A:$G, N$4, FALSE), 0)</f>
        <v>111030</v>
      </c>
      <c r="O662" s="92">
        <f>SUMIF(V職域接種!$C:$C, 'Conv-vaccine'!$E662, V職域接種!F:F)</f>
        <v>0</v>
      </c>
      <c r="P662" s="92">
        <f>SUMIF(V職域接種!$C:$C, 'Conv-vaccine'!$E662, V職域接種!G:G)</f>
        <v>0</v>
      </c>
      <c r="Q662" s="92">
        <f>_xlfn.MAXIFS(V重複!F:F, V重複!$C:$C, 'Conv-vaccine'!$E662)</f>
        <v>0</v>
      </c>
      <c r="R662" s="92">
        <f>_xlfn.MAXIFS(V重複!G:G, V重複!$C:$C, 'Conv-vaccine'!$E662)</f>
        <v>0</v>
      </c>
      <c r="S662" s="107">
        <f>SUMIF('V3回目-接種日別'!$A:$A, 'Conv-vaccine'!$E662, 'V3回目-接種日別'!C:C)</f>
        <v>0</v>
      </c>
    </row>
    <row r="663" spans="1:19" ht="17.7">
      <c r="A663" s="49">
        <v>44516</v>
      </c>
      <c r="B663" s="110">
        <f>IF(COUNTIF($A$7:$A663, $A663)&gt;1, 0, IF($E663="","",G663+H663+K663+L663+O663-Q663))</f>
        <v>0</v>
      </c>
      <c r="C663" s="110">
        <f>IF(COUNTIF($A$7:$A663, $A663)&gt;1, 0, IF($E663="", "", I663+J663+M663+N663+P663-R663))</f>
        <v>0</v>
      </c>
      <c r="D663" s="110">
        <f>IF(COUNTIF($A$7:$A663, $A663)&gt;1, 0, S663)</f>
        <v>0</v>
      </c>
      <c r="E663" s="111">
        <v>44516</v>
      </c>
      <c r="F663" s="91" t="str">
        <f>IFERROR(VLOOKUP($E663, V医療従事者等!$A:$J, $F$4, FALSE), TEXT(E663, "aaa"))</f>
        <v>火</v>
      </c>
      <c r="G663" s="91">
        <f>IFERROR(VLOOKUP($E663, V医療従事者等!$A:$J, $G$4, FALSE), 0)</f>
        <v>0</v>
      </c>
      <c r="H663" s="91">
        <f>IFERROR(VLOOKUP($E663, V医療従事者等!$A:$J, $H$4, FALSE), 0)</f>
        <v>0</v>
      </c>
      <c r="I663" s="91">
        <f>IFERROR(VLOOKUP($E663, V医療従事者等!$A:$J, $I$4, FALSE), 0)</f>
        <v>0</v>
      </c>
      <c r="J663" s="91">
        <f>IFERROR(VLOOKUP($E663, V医療従事者等!$A:$J, $J$4, FALSE), 0)</f>
        <v>0</v>
      </c>
      <c r="K663" s="92">
        <f>IFERROR(VLOOKUP($E663, V一般接種!$A:$G, K$4, FALSE), 0)</f>
        <v>24462</v>
      </c>
      <c r="L663" s="92">
        <f>IFERROR(VLOOKUP($E663, V一般接種!$A:$G, L$4, FALSE), 0)</f>
        <v>651</v>
      </c>
      <c r="M663" s="92">
        <f>IFERROR(VLOOKUP($E663, V一般接種!$A:$G, M$4, FALSE), 0)</f>
        <v>28</v>
      </c>
      <c r="N663" s="93">
        <f>IFERROR(VLOOKUP($E663, V一般接種!$A:$G, N$4, FALSE), 0)</f>
        <v>111030</v>
      </c>
      <c r="O663" s="92">
        <f>SUMIF(V職域接種!$C:$C, 'Conv-vaccine'!$E663, V職域接種!F:F)</f>
        <v>0</v>
      </c>
      <c r="P663" s="92">
        <f>SUMIF(V職域接種!$C:$C, 'Conv-vaccine'!$E663, V職域接種!G:G)</f>
        <v>0</v>
      </c>
      <c r="Q663" s="92">
        <f>_xlfn.MAXIFS(V重複!F:F, V重複!$C:$C, 'Conv-vaccine'!$E663)</f>
        <v>0</v>
      </c>
      <c r="R663" s="92">
        <f>_xlfn.MAXIFS(V重複!G:G, V重複!$C:$C, 'Conv-vaccine'!$E663)</f>
        <v>0</v>
      </c>
      <c r="S663" s="107">
        <f>SUMIF('V3回目-接種日別'!$A:$A, 'Conv-vaccine'!$E663, 'V3回目-接種日別'!C:C)</f>
        <v>0</v>
      </c>
    </row>
    <row r="664" spans="1:19" ht="17.7">
      <c r="A664" s="49">
        <v>44517</v>
      </c>
      <c r="B664" s="110">
        <f>IF(COUNTIF($A$7:$A664, $A664)&gt;1, 0, IF($E664="","",G664+H664+K664+L664+O664-Q664))</f>
        <v>24704</v>
      </c>
      <c r="C664" s="110">
        <f>IF(COUNTIF($A$7:$A664, $A664)&gt;1, 0, IF($E664="", "", I664+J664+M664+N664+P664-R664))</f>
        <v>102393</v>
      </c>
      <c r="D664" s="110">
        <f>IF(COUNTIF($A$7:$A664, $A664)&gt;1, 0, S664)</f>
        <v>0</v>
      </c>
      <c r="E664" s="111">
        <v>44517</v>
      </c>
      <c r="F664" s="91" t="str">
        <f>IFERROR(VLOOKUP($E664, V医療従事者等!$A:$J, $F$4, FALSE), TEXT(E664, "aaa"))</f>
        <v>水</v>
      </c>
      <c r="G664" s="91">
        <f>IFERROR(VLOOKUP($E664, V医療従事者等!$A:$J, $G$4, FALSE), 0)</f>
        <v>0</v>
      </c>
      <c r="H664" s="91">
        <f>IFERROR(VLOOKUP($E664, V医療従事者等!$A:$J, $H$4, FALSE), 0)</f>
        <v>0</v>
      </c>
      <c r="I664" s="91">
        <f>IFERROR(VLOOKUP($E664, V医療従事者等!$A:$J, $I$4, FALSE), 0)</f>
        <v>0</v>
      </c>
      <c r="J664" s="91">
        <f>IFERROR(VLOOKUP($E664, V医療従事者等!$A:$J, $J$4, FALSE), 0)</f>
        <v>0</v>
      </c>
      <c r="K664" s="92">
        <f>IFERROR(VLOOKUP($E664, V一般接種!$A:$G, K$4, FALSE), 0)</f>
        <v>23817</v>
      </c>
      <c r="L664" s="92">
        <f>IFERROR(VLOOKUP($E664, V一般接種!$A:$G, L$4, FALSE), 0)</f>
        <v>887</v>
      </c>
      <c r="M664" s="92">
        <f>IFERROR(VLOOKUP($E664, V一般接種!$A:$G, M$4, FALSE), 0)</f>
        <v>4</v>
      </c>
      <c r="N664" s="93">
        <f>IFERROR(VLOOKUP($E664, V一般接種!$A:$G, N$4, FALSE), 0)</f>
        <v>102389</v>
      </c>
      <c r="O664" s="92">
        <f>SUMIF(V職域接種!$C:$C, 'Conv-vaccine'!$E664, V職域接種!F:F)</f>
        <v>0</v>
      </c>
      <c r="P664" s="92">
        <f>SUMIF(V職域接種!$C:$C, 'Conv-vaccine'!$E664, V職域接種!G:G)</f>
        <v>0</v>
      </c>
      <c r="Q664" s="92">
        <f>_xlfn.MAXIFS(V重複!F:F, V重複!$C:$C, 'Conv-vaccine'!$E664)</f>
        <v>0</v>
      </c>
      <c r="R664" s="92">
        <f>_xlfn.MAXIFS(V重複!G:G, V重複!$C:$C, 'Conv-vaccine'!$E664)</f>
        <v>0</v>
      </c>
      <c r="S664" s="107">
        <f>SUMIF('V3回目-接種日別'!$A:$A, 'Conv-vaccine'!$E664, 'V3回目-接種日別'!C:C)</f>
        <v>0</v>
      </c>
    </row>
    <row r="665" spans="1:19" ht="17.7">
      <c r="A665" s="49">
        <v>44517</v>
      </c>
      <c r="B665" s="110">
        <f>IF(COUNTIF($A$7:$A665, $A665)&gt;1, 0, IF($E665="","",G665+H665+K665+L665+O665-Q665))</f>
        <v>0</v>
      </c>
      <c r="C665" s="110">
        <f>IF(COUNTIF($A$7:$A665, $A665)&gt;1, 0, IF($E665="", "", I665+J665+M665+N665+P665-R665))</f>
        <v>0</v>
      </c>
      <c r="D665" s="110">
        <f>IF(COUNTIF($A$7:$A665, $A665)&gt;1, 0, S665)</f>
        <v>0</v>
      </c>
      <c r="E665" s="111">
        <v>44517</v>
      </c>
      <c r="F665" s="91" t="str">
        <f>IFERROR(VLOOKUP($E665, V医療従事者等!$A:$J, $F$4, FALSE), TEXT(E665, "aaa"))</f>
        <v>水</v>
      </c>
      <c r="G665" s="91">
        <f>IFERROR(VLOOKUP($E665, V医療従事者等!$A:$J, $G$4, FALSE), 0)</f>
        <v>0</v>
      </c>
      <c r="H665" s="91">
        <f>IFERROR(VLOOKUP($E665, V医療従事者等!$A:$J, $H$4, FALSE), 0)</f>
        <v>0</v>
      </c>
      <c r="I665" s="91">
        <f>IFERROR(VLOOKUP($E665, V医療従事者等!$A:$J, $I$4, FALSE), 0)</f>
        <v>0</v>
      </c>
      <c r="J665" s="91">
        <f>IFERROR(VLOOKUP($E665, V医療従事者等!$A:$J, $J$4, FALSE), 0)</f>
        <v>0</v>
      </c>
      <c r="K665" s="92">
        <f>IFERROR(VLOOKUP($E665, V一般接種!$A:$G, K$4, FALSE), 0)</f>
        <v>23817</v>
      </c>
      <c r="L665" s="92">
        <f>IFERROR(VLOOKUP($E665, V一般接種!$A:$G, L$4, FALSE), 0)</f>
        <v>887</v>
      </c>
      <c r="M665" s="92">
        <f>IFERROR(VLOOKUP($E665, V一般接種!$A:$G, M$4, FALSE), 0)</f>
        <v>4</v>
      </c>
      <c r="N665" s="93">
        <f>IFERROR(VLOOKUP($E665, V一般接種!$A:$G, N$4, FALSE), 0)</f>
        <v>102389</v>
      </c>
      <c r="O665" s="92">
        <f>SUMIF(V職域接種!$C:$C, 'Conv-vaccine'!$E665, V職域接種!F:F)</f>
        <v>0</v>
      </c>
      <c r="P665" s="92">
        <f>SUMIF(V職域接種!$C:$C, 'Conv-vaccine'!$E665, V職域接種!G:G)</f>
        <v>0</v>
      </c>
      <c r="Q665" s="92">
        <f>_xlfn.MAXIFS(V重複!F:F, V重複!$C:$C, 'Conv-vaccine'!$E665)</f>
        <v>0</v>
      </c>
      <c r="R665" s="92">
        <f>_xlfn.MAXIFS(V重複!G:G, V重複!$C:$C, 'Conv-vaccine'!$E665)</f>
        <v>0</v>
      </c>
      <c r="S665" s="107">
        <f>SUMIF('V3回目-接種日別'!$A:$A, 'Conv-vaccine'!$E665, 'V3回目-接種日別'!C:C)</f>
        <v>0</v>
      </c>
    </row>
    <row r="666" spans="1:19" ht="17.7">
      <c r="A666" s="49">
        <v>44517</v>
      </c>
      <c r="B666" s="110">
        <f>IF(COUNTIF($A$7:$A666, $A666)&gt;1, 0, IF($E666="","",G666+H666+K666+L666+O666-Q666))</f>
        <v>0</v>
      </c>
      <c r="C666" s="110">
        <f>IF(COUNTIF($A$7:$A666, $A666)&gt;1, 0, IF($E666="", "", I666+J666+M666+N666+P666-R666))</f>
        <v>0</v>
      </c>
      <c r="D666" s="110">
        <f>IF(COUNTIF($A$7:$A666, $A666)&gt;1, 0, S666)</f>
        <v>0</v>
      </c>
      <c r="E666" s="111">
        <v>44517</v>
      </c>
      <c r="F666" s="91" t="str">
        <f>IFERROR(VLOOKUP($E666, V医療従事者等!$A:$J, $F$4, FALSE), TEXT(E666, "aaa"))</f>
        <v>水</v>
      </c>
      <c r="G666" s="91">
        <f>IFERROR(VLOOKUP($E666, V医療従事者等!$A:$J, $G$4, FALSE), 0)</f>
        <v>0</v>
      </c>
      <c r="H666" s="91">
        <f>IFERROR(VLOOKUP($E666, V医療従事者等!$A:$J, $H$4, FALSE), 0)</f>
        <v>0</v>
      </c>
      <c r="I666" s="91">
        <f>IFERROR(VLOOKUP($E666, V医療従事者等!$A:$J, $I$4, FALSE), 0)</f>
        <v>0</v>
      </c>
      <c r="J666" s="91">
        <f>IFERROR(VLOOKUP($E666, V医療従事者等!$A:$J, $J$4, FALSE), 0)</f>
        <v>0</v>
      </c>
      <c r="K666" s="92">
        <f>IFERROR(VLOOKUP($E666, V一般接種!$A:$G, K$4, FALSE), 0)</f>
        <v>23817</v>
      </c>
      <c r="L666" s="92">
        <f>IFERROR(VLOOKUP($E666, V一般接種!$A:$G, L$4, FALSE), 0)</f>
        <v>887</v>
      </c>
      <c r="M666" s="92">
        <f>IFERROR(VLOOKUP($E666, V一般接種!$A:$G, M$4, FALSE), 0)</f>
        <v>4</v>
      </c>
      <c r="N666" s="93">
        <f>IFERROR(VLOOKUP($E666, V一般接種!$A:$G, N$4, FALSE), 0)</f>
        <v>102389</v>
      </c>
      <c r="O666" s="92">
        <f>SUMIF(V職域接種!$C:$C, 'Conv-vaccine'!$E666, V職域接種!F:F)</f>
        <v>0</v>
      </c>
      <c r="P666" s="92">
        <f>SUMIF(V職域接種!$C:$C, 'Conv-vaccine'!$E666, V職域接種!G:G)</f>
        <v>0</v>
      </c>
      <c r="Q666" s="92">
        <f>_xlfn.MAXIFS(V重複!F:F, V重複!$C:$C, 'Conv-vaccine'!$E666)</f>
        <v>0</v>
      </c>
      <c r="R666" s="92">
        <f>_xlfn.MAXIFS(V重複!G:G, V重複!$C:$C, 'Conv-vaccine'!$E666)</f>
        <v>0</v>
      </c>
      <c r="S666" s="107">
        <f>SUMIF('V3回目-接種日別'!$A:$A, 'Conv-vaccine'!$E666, 'V3回目-接種日別'!C:C)</f>
        <v>0</v>
      </c>
    </row>
    <row r="667" spans="1:19" ht="17.7">
      <c r="A667" s="49">
        <v>44518</v>
      </c>
      <c r="B667" s="110">
        <f>IF(COUNTIF($A$7:$A667, $A667)&gt;1, 0, IF($E667="","",G667+H667+K667+L667+O667-Q667))</f>
        <v>23153</v>
      </c>
      <c r="C667" s="110">
        <f>IF(COUNTIF($A$7:$A667, $A667)&gt;1, 0, IF($E667="", "", I667+J667+M667+N667+P667-R667))</f>
        <v>96834</v>
      </c>
      <c r="D667" s="110">
        <f>IF(COUNTIF($A$7:$A667, $A667)&gt;1, 0, S667)</f>
        <v>0</v>
      </c>
      <c r="E667" s="111">
        <v>44518</v>
      </c>
      <c r="F667" s="91" t="str">
        <f>IFERROR(VLOOKUP($E667, V医療従事者等!$A:$J, $F$4, FALSE), TEXT(E667, "aaa"))</f>
        <v>木</v>
      </c>
      <c r="G667" s="91">
        <f>IFERROR(VLOOKUP($E667, V医療従事者等!$A:$J, $G$4, FALSE), 0)</f>
        <v>0</v>
      </c>
      <c r="H667" s="91">
        <f>IFERROR(VLOOKUP($E667, V医療従事者等!$A:$J, $H$4, FALSE), 0)</f>
        <v>0</v>
      </c>
      <c r="I667" s="91">
        <f>IFERROR(VLOOKUP($E667, V医療従事者等!$A:$J, $I$4, FALSE), 0)</f>
        <v>0</v>
      </c>
      <c r="J667" s="91">
        <f>IFERROR(VLOOKUP($E667, V医療従事者等!$A:$J, $J$4, FALSE), 0)</f>
        <v>0</v>
      </c>
      <c r="K667" s="92">
        <f>IFERROR(VLOOKUP($E667, V一般接種!$A:$G, K$4, FALSE), 0)</f>
        <v>22434</v>
      </c>
      <c r="L667" s="92">
        <f>IFERROR(VLOOKUP($E667, V一般接種!$A:$G, L$4, FALSE), 0)</f>
        <v>719</v>
      </c>
      <c r="M667" s="92">
        <f>IFERROR(VLOOKUP($E667, V一般接種!$A:$G, M$4, FALSE), 0)</f>
        <v>4</v>
      </c>
      <c r="N667" s="93">
        <f>IFERROR(VLOOKUP($E667, V一般接種!$A:$G, N$4, FALSE), 0)</f>
        <v>96830</v>
      </c>
      <c r="O667" s="92">
        <f>SUMIF(V職域接種!$C:$C, 'Conv-vaccine'!$E667, V職域接種!F:F)</f>
        <v>0</v>
      </c>
      <c r="P667" s="92">
        <f>SUMIF(V職域接種!$C:$C, 'Conv-vaccine'!$E667, V職域接種!G:G)</f>
        <v>0</v>
      </c>
      <c r="Q667" s="92">
        <f>_xlfn.MAXIFS(V重複!F:F, V重複!$C:$C, 'Conv-vaccine'!$E667)</f>
        <v>0</v>
      </c>
      <c r="R667" s="92">
        <f>_xlfn.MAXIFS(V重複!G:G, V重複!$C:$C, 'Conv-vaccine'!$E667)</f>
        <v>0</v>
      </c>
      <c r="S667" s="107">
        <f>SUMIF('V3回目-接種日別'!$A:$A, 'Conv-vaccine'!$E667, 'V3回目-接種日別'!C:C)</f>
        <v>0</v>
      </c>
    </row>
    <row r="668" spans="1:19" ht="17.7">
      <c r="A668" s="49">
        <v>44518</v>
      </c>
      <c r="B668" s="110">
        <f>IF(COUNTIF($A$7:$A668, $A668)&gt;1, 0, IF($E668="","",G668+H668+K668+L668+O668-Q668))</f>
        <v>0</v>
      </c>
      <c r="C668" s="110">
        <f>IF(COUNTIF($A$7:$A668, $A668)&gt;1, 0, IF($E668="", "", I668+J668+M668+N668+P668-R668))</f>
        <v>0</v>
      </c>
      <c r="D668" s="110">
        <f>IF(COUNTIF($A$7:$A668, $A668)&gt;1, 0, S668)</f>
        <v>0</v>
      </c>
      <c r="E668" s="111">
        <v>44518</v>
      </c>
      <c r="F668" s="91" t="str">
        <f>IFERROR(VLOOKUP($E668, V医療従事者等!$A:$J, $F$4, FALSE), TEXT(E668, "aaa"))</f>
        <v>木</v>
      </c>
      <c r="G668" s="91">
        <f>IFERROR(VLOOKUP($E668, V医療従事者等!$A:$J, $G$4, FALSE), 0)</f>
        <v>0</v>
      </c>
      <c r="H668" s="91">
        <f>IFERROR(VLOOKUP($E668, V医療従事者等!$A:$J, $H$4, FALSE), 0)</f>
        <v>0</v>
      </c>
      <c r="I668" s="91">
        <f>IFERROR(VLOOKUP($E668, V医療従事者等!$A:$J, $I$4, FALSE), 0)</f>
        <v>0</v>
      </c>
      <c r="J668" s="91">
        <f>IFERROR(VLOOKUP($E668, V医療従事者等!$A:$J, $J$4, FALSE), 0)</f>
        <v>0</v>
      </c>
      <c r="K668" s="92">
        <f>IFERROR(VLOOKUP($E668, V一般接種!$A:$G, K$4, FALSE), 0)</f>
        <v>22434</v>
      </c>
      <c r="L668" s="92">
        <f>IFERROR(VLOOKUP($E668, V一般接種!$A:$G, L$4, FALSE), 0)</f>
        <v>719</v>
      </c>
      <c r="M668" s="92">
        <f>IFERROR(VLOOKUP($E668, V一般接種!$A:$G, M$4, FALSE), 0)</f>
        <v>4</v>
      </c>
      <c r="N668" s="93">
        <f>IFERROR(VLOOKUP($E668, V一般接種!$A:$G, N$4, FALSE), 0)</f>
        <v>96830</v>
      </c>
      <c r="O668" s="92">
        <f>SUMIF(V職域接種!$C:$C, 'Conv-vaccine'!$E668, V職域接種!F:F)</f>
        <v>0</v>
      </c>
      <c r="P668" s="92">
        <f>SUMIF(V職域接種!$C:$C, 'Conv-vaccine'!$E668, V職域接種!G:G)</f>
        <v>0</v>
      </c>
      <c r="Q668" s="92">
        <f>_xlfn.MAXIFS(V重複!F:F, V重複!$C:$C, 'Conv-vaccine'!$E668)</f>
        <v>0</v>
      </c>
      <c r="R668" s="92">
        <f>_xlfn.MAXIFS(V重複!G:G, V重複!$C:$C, 'Conv-vaccine'!$E668)</f>
        <v>0</v>
      </c>
      <c r="S668" s="107">
        <f>SUMIF('V3回目-接種日別'!$A:$A, 'Conv-vaccine'!$E668, 'V3回目-接種日別'!C:C)</f>
        <v>0</v>
      </c>
    </row>
    <row r="669" spans="1:19" ht="17.7">
      <c r="A669" s="49">
        <v>44518</v>
      </c>
      <c r="B669" s="110">
        <f>IF(COUNTIF($A$7:$A669, $A669)&gt;1, 0, IF($E669="","",G669+H669+K669+L669+O669-Q669))</f>
        <v>0</v>
      </c>
      <c r="C669" s="110">
        <f>IF(COUNTIF($A$7:$A669, $A669)&gt;1, 0, IF($E669="", "", I669+J669+M669+N669+P669-R669))</f>
        <v>0</v>
      </c>
      <c r="D669" s="110">
        <f>IF(COUNTIF($A$7:$A669, $A669)&gt;1, 0, S669)</f>
        <v>0</v>
      </c>
      <c r="E669" s="111">
        <v>44518</v>
      </c>
      <c r="F669" s="91" t="str">
        <f>IFERROR(VLOOKUP($E669, V医療従事者等!$A:$J, $F$4, FALSE), TEXT(E669, "aaa"))</f>
        <v>木</v>
      </c>
      <c r="G669" s="91">
        <f>IFERROR(VLOOKUP($E669, V医療従事者等!$A:$J, $G$4, FALSE), 0)</f>
        <v>0</v>
      </c>
      <c r="H669" s="91">
        <f>IFERROR(VLOOKUP($E669, V医療従事者等!$A:$J, $H$4, FALSE), 0)</f>
        <v>0</v>
      </c>
      <c r="I669" s="91">
        <f>IFERROR(VLOOKUP($E669, V医療従事者等!$A:$J, $I$4, FALSE), 0)</f>
        <v>0</v>
      </c>
      <c r="J669" s="91">
        <f>IFERROR(VLOOKUP($E669, V医療従事者等!$A:$J, $J$4, FALSE), 0)</f>
        <v>0</v>
      </c>
      <c r="K669" s="92">
        <f>IFERROR(VLOOKUP($E669, V一般接種!$A:$G, K$4, FALSE), 0)</f>
        <v>22434</v>
      </c>
      <c r="L669" s="92">
        <f>IFERROR(VLOOKUP($E669, V一般接種!$A:$G, L$4, FALSE), 0)</f>
        <v>719</v>
      </c>
      <c r="M669" s="92">
        <f>IFERROR(VLOOKUP($E669, V一般接種!$A:$G, M$4, FALSE), 0)</f>
        <v>4</v>
      </c>
      <c r="N669" s="93">
        <f>IFERROR(VLOOKUP($E669, V一般接種!$A:$G, N$4, FALSE), 0)</f>
        <v>96830</v>
      </c>
      <c r="O669" s="92">
        <f>SUMIF(V職域接種!$C:$C, 'Conv-vaccine'!$E669, V職域接種!F:F)</f>
        <v>0</v>
      </c>
      <c r="P669" s="92">
        <f>SUMIF(V職域接種!$C:$C, 'Conv-vaccine'!$E669, V職域接種!G:G)</f>
        <v>0</v>
      </c>
      <c r="Q669" s="92">
        <f>_xlfn.MAXIFS(V重複!F:F, V重複!$C:$C, 'Conv-vaccine'!$E669)</f>
        <v>0</v>
      </c>
      <c r="R669" s="92">
        <f>_xlfn.MAXIFS(V重複!G:G, V重複!$C:$C, 'Conv-vaccine'!$E669)</f>
        <v>0</v>
      </c>
      <c r="S669" s="107">
        <f>SUMIF('V3回目-接種日別'!$A:$A, 'Conv-vaccine'!$E669, 'V3回目-接種日別'!C:C)</f>
        <v>0</v>
      </c>
    </row>
    <row r="670" spans="1:19" ht="17.7">
      <c r="A670" s="49">
        <v>44519</v>
      </c>
      <c r="B670" s="110">
        <f>IF(COUNTIF($A$7:$A670, $A670)&gt;1, 0, IF($E670="","",G670+H670+K670+L670+O670-Q670))</f>
        <v>41920</v>
      </c>
      <c r="C670" s="110">
        <f>IF(COUNTIF($A$7:$A670, $A670)&gt;1, 0, IF($E670="", "", I670+J670+M670+N670+P670-R670))</f>
        <v>141279</v>
      </c>
      <c r="D670" s="110">
        <f>IF(COUNTIF($A$7:$A670, $A670)&gt;1, 0, S670)</f>
        <v>0</v>
      </c>
      <c r="E670" s="111">
        <v>44519</v>
      </c>
      <c r="F670" s="91" t="str">
        <f>IFERROR(VLOOKUP($E670, V医療従事者等!$A:$J, $F$4, FALSE), TEXT(E670, "aaa"))</f>
        <v>金</v>
      </c>
      <c r="G670" s="91">
        <f>IFERROR(VLOOKUP($E670, V医療従事者等!$A:$J, $G$4, FALSE), 0)</f>
        <v>0</v>
      </c>
      <c r="H670" s="91">
        <f>IFERROR(VLOOKUP($E670, V医療従事者等!$A:$J, $H$4, FALSE), 0)</f>
        <v>0</v>
      </c>
      <c r="I670" s="91">
        <f>IFERROR(VLOOKUP($E670, V医療従事者等!$A:$J, $I$4, FALSE), 0)</f>
        <v>0</v>
      </c>
      <c r="J670" s="91">
        <f>IFERROR(VLOOKUP($E670, V医療従事者等!$A:$J, $J$4, FALSE), 0)</f>
        <v>0</v>
      </c>
      <c r="K670" s="92">
        <f>IFERROR(VLOOKUP($E670, V一般接種!$A:$G, K$4, FALSE), 0)</f>
        <v>40208</v>
      </c>
      <c r="L670" s="92">
        <f>IFERROR(VLOOKUP($E670, V一般接種!$A:$G, L$4, FALSE), 0)</f>
        <v>1712</v>
      </c>
      <c r="M670" s="92">
        <f>IFERROR(VLOOKUP($E670, V一般接種!$A:$G, M$4, FALSE), 0)</f>
        <v>21</v>
      </c>
      <c r="N670" s="93">
        <f>IFERROR(VLOOKUP($E670, V一般接種!$A:$G, N$4, FALSE), 0)</f>
        <v>141258</v>
      </c>
      <c r="O670" s="92">
        <f>SUMIF(V職域接種!$C:$C, 'Conv-vaccine'!$E670, V職域接種!F:F)</f>
        <v>0</v>
      </c>
      <c r="P670" s="92">
        <f>SUMIF(V職域接種!$C:$C, 'Conv-vaccine'!$E670, V職域接種!G:G)</f>
        <v>0</v>
      </c>
      <c r="Q670" s="92">
        <f>_xlfn.MAXIFS(V重複!F:F, V重複!$C:$C, 'Conv-vaccine'!$E670)</f>
        <v>0</v>
      </c>
      <c r="R670" s="92">
        <f>_xlfn.MAXIFS(V重複!G:G, V重複!$C:$C, 'Conv-vaccine'!$E670)</f>
        <v>0</v>
      </c>
      <c r="S670" s="107">
        <f>SUMIF('V3回目-接種日別'!$A:$A, 'Conv-vaccine'!$E670, 'V3回目-接種日別'!C:C)</f>
        <v>0</v>
      </c>
    </row>
    <row r="671" spans="1:19" ht="17.7">
      <c r="A671" s="49">
        <v>44519</v>
      </c>
      <c r="B671" s="110">
        <f>IF(COUNTIF($A$7:$A671, $A671)&gt;1, 0, IF($E671="","",G671+H671+K671+L671+O671-Q671))</f>
        <v>0</v>
      </c>
      <c r="C671" s="110">
        <f>IF(COUNTIF($A$7:$A671, $A671)&gt;1, 0, IF($E671="", "", I671+J671+M671+N671+P671-R671))</f>
        <v>0</v>
      </c>
      <c r="D671" s="110">
        <f>IF(COUNTIF($A$7:$A671, $A671)&gt;1, 0, S671)</f>
        <v>0</v>
      </c>
      <c r="E671" s="111">
        <v>44519</v>
      </c>
      <c r="F671" s="91" t="str">
        <f>IFERROR(VLOOKUP($E671, V医療従事者等!$A:$J, $F$4, FALSE), TEXT(E671, "aaa"))</f>
        <v>金</v>
      </c>
      <c r="G671" s="91">
        <f>IFERROR(VLOOKUP($E671, V医療従事者等!$A:$J, $G$4, FALSE), 0)</f>
        <v>0</v>
      </c>
      <c r="H671" s="91">
        <f>IFERROR(VLOOKUP($E671, V医療従事者等!$A:$J, $H$4, FALSE), 0)</f>
        <v>0</v>
      </c>
      <c r="I671" s="91">
        <f>IFERROR(VLOOKUP($E671, V医療従事者等!$A:$J, $I$4, FALSE), 0)</f>
        <v>0</v>
      </c>
      <c r="J671" s="91">
        <f>IFERROR(VLOOKUP($E671, V医療従事者等!$A:$J, $J$4, FALSE), 0)</f>
        <v>0</v>
      </c>
      <c r="K671" s="92">
        <f>IFERROR(VLOOKUP($E671, V一般接種!$A:$G, K$4, FALSE), 0)</f>
        <v>40208</v>
      </c>
      <c r="L671" s="92">
        <f>IFERROR(VLOOKUP($E671, V一般接種!$A:$G, L$4, FALSE), 0)</f>
        <v>1712</v>
      </c>
      <c r="M671" s="92">
        <f>IFERROR(VLOOKUP($E671, V一般接種!$A:$G, M$4, FALSE), 0)</f>
        <v>21</v>
      </c>
      <c r="N671" s="93">
        <f>IFERROR(VLOOKUP($E671, V一般接種!$A:$G, N$4, FALSE), 0)</f>
        <v>141258</v>
      </c>
      <c r="O671" s="92">
        <f>SUMIF(V職域接種!$C:$C, 'Conv-vaccine'!$E671, V職域接種!F:F)</f>
        <v>0</v>
      </c>
      <c r="P671" s="92">
        <f>SUMIF(V職域接種!$C:$C, 'Conv-vaccine'!$E671, V職域接種!G:G)</f>
        <v>0</v>
      </c>
      <c r="Q671" s="92">
        <f>_xlfn.MAXIFS(V重複!F:F, V重複!$C:$C, 'Conv-vaccine'!$E671)</f>
        <v>0</v>
      </c>
      <c r="R671" s="92">
        <f>_xlfn.MAXIFS(V重複!G:G, V重複!$C:$C, 'Conv-vaccine'!$E671)</f>
        <v>0</v>
      </c>
      <c r="S671" s="107">
        <f>SUMIF('V3回目-接種日別'!$A:$A, 'Conv-vaccine'!$E671, 'V3回目-接種日別'!C:C)</f>
        <v>0</v>
      </c>
    </row>
    <row r="672" spans="1:19" ht="17.7">
      <c r="A672" s="49">
        <v>44519</v>
      </c>
      <c r="B672" s="110">
        <f>IF(COUNTIF($A$7:$A672, $A672)&gt;1, 0, IF($E672="","",G672+H672+K672+L672+O672-Q672))</f>
        <v>0</v>
      </c>
      <c r="C672" s="110">
        <f>IF(COUNTIF($A$7:$A672, $A672)&gt;1, 0, IF($E672="", "", I672+J672+M672+N672+P672-R672))</f>
        <v>0</v>
      </c>
      <c r="D672" s="110">
        <f>IF(COUNTIF($A$7:$A672, $A672)&gt;1, 0, S672)</f>
        <v>0</v>
      </c>
      <c r="E672" s="111">
        <v>44519</v>
      </c>
      <c r="F672" s="91" t="str">
        <f>IFERROR(VLOOKUP($E672, V医療従事者等!$A:$J, $F$4, FALSE), TEXT(E672, "aaa"))</f>
        <v>金</v>
      </c>
      <c r="G672" s="91">
        <f>IFERROR(VLOOKUP($E672, V医療従事者等!$A:$J, $G$4, FALSE), 0)</f>
        <v>0</v>
      </c>
      <c r="H672" s="91">
        <f>IFERROR(VLOOKUP($E672, V医療従事者等!$A:$J, $H$4, FALSE), 0)</f>
        <v>0</v>
      </c>
      <c r="I672" s="91">
        <f>IFERROR(VLOOKUP($E672, V医療従事者等!$A:$J, $I$4, FALSE), 0)</f>
        <v>0</v>
      </c>
      <c r="J672" s="91">
        <f>IFERROR(VLOOKUP($E672, V医療従事者等!$A:$J, $J$4, FALSE), 0)</f>
        <v>0</v>
      </c>
      <c r="K672" s="92">
        <f>IFERROR(VLOOKUP($E672, V一般接種!$A:$G, K$4, FALSE), 0)</f>
        <v>40208</v>
      </c>
      <c r="L672" s="92">
        <f>IFERROR(VLOOKUP($E672, V一般接種!$A:$G, L$4, FALSE), 0)</f>
        <v>1712</v>
      </c>
      <c r="M672" s="92">
        <f>IFERROR(VLOOKUP($E672, V一般接種!$A:$G, M$4, FALSE), 0)</f>
        <v>21</v>
      </c>
      <c r="N672" s="93">
        <f>IFERROR(VLOOKUP($E672, V一般接種!$A:$G, N$4, FALSE), 0)</f>
        <v>141258</v>
      </c>
      <c r="O672" s="92">
        <f>SUMIF(V職域接種!$C:$C, 'Conv-vaccine'!$E672, V職域接種!F:F)</f>
        <v>0</v>
      </c>
      <c r="P672" s="92">
        <f>SUMIF(V職域接種!$C:$C, 'Conv-vaccine'!$E672, V職域接種!G:G)</f>
        <v>0</v>
      </c>
      <c r="Q672" s="92">
        <f>_xlfn.MAXIFS(V重複!F:F, V重複!$C:$C, 'Conv-vaccine'!$E672)</f>
        <v>0</v>
      </c>
      <c r="R672" s="92">
        <f>_xlfn.MAXIFS(V重複!G:G, V重複!$C:$C, 'Conv-vaccine'!$E672)</f>
        <v>0</v>
      </c>
      <c r="S672" s="107">
        <f>SUMIF('V3回目-接種日別'!$A:$A, 'Conv-vaccine'!$E672, 'V3回目-接種日別'!C:C)</f>
        <v>0</v>
      </c>
    </row>
    <row r="673" spans="1:19" ht="17.7">
      <c r="A673" s="49">
        <v>44520</v>
      </c>
      <c r="B673" s="110">
        <f>IF(COUNTIF($A$7:$A673, $A673)&gt;1, 0, IF($E673="","",G673+H673+K673+L673+O673-Q673))</f>
        <v>55658</v>
      </c>
      <c r="C673" s="110">
        <f>IF(COUNTIF($A$7:$A673, $A673)&gt;1, 0, IF($E673="", "", I673+J673+M673+N673+P673-R673))</f>
        <v>194042</v>
      </c>
      <c r="D673" s="110">
        <f>IF(COUNTIF($A$7:$A673, $A673)&gt;1, 0, S673)</f>
        <v>0</v>
      </c>
      <c r="E673" s="111">
        <v>44520</v>
      </c>
      <c r="F673" s="91" t="str">
        <f>IFERROR(VLOOKUP($E673, V医療従事者等!$A:$J, $F$4, FALSE), TEXT(E673, "aaa"))</f>
        <v>土</v>
      </c>
      <c r="G673" s="91">
        <f>IFERROR(VLOOKUP($E673, V医療従事者等!$A:$J, $G$4, FALSE), 0)</f>
        <v>0</v>
      </c>
      <c r="H673" s="91">
        <f>IFERROR(VLOOKUP($E673, V医療従事者等!$A:$J, $H$4, FALSE), 0)</f>
        <v>0</v>
      </c>
      <c r="I673" s="91">
        <f>IFERROR(VLOOKUP($E673, V医療従事者等!$A:$J, $I$4, FALSE), 0)</f>
        <v>0</v>
      </c>
      <c r="J673" s="91">
        <f>IFERROR(VLOOKUP($E673, V医療従事者等!$A:$J, $J$4, FALSE), 0)</f>
        <v>0</v>
      </c>
      <c r="K673" s="92">
        <f>IFERROR(VLOOKUP($E673, V一般接種!$A:$G, K$4, FALSE), 0)</f>
        <v>54660</v>
      </c>
      <c r="L673" s="92">
        <f>IFERROR(VLOOKUP($E673, V一般接種!$A:$G, L$4, FALSE), 0)</f>
        <v>998</v>
      </c>
      <c r="M673" s="92">
        <f>IFERROR(VLOOKUP($E673, V一般接種!$A:$G, M$4, FALSE), 0)</f>
        <v>12</v>
      </c>
      <c r="N673" s="93">
        <f>IFERROR(VLOOKUP($E673, V一般接種!$A:$G, N$4, FALSE), 0)</f>
        <v>194030</v>
      </c>
      <c r="O673" s="92">
        <f>SUMIF(V職域接種!$C:$C, 'Conv-vaccine'!$E673, V職域接種!F:F)</f>
        <v>0</v>
      </c>
      <c r="P673" s="92">
        <f>SUMIF(V職域接種!$C:$C, 'Conv-vaccine'!$E673, V職域接種!G:G)</f>
        <v>0</v>
      </c>
      <c r="Q673" s="92">
        <f>_xlfn.MAXIFS(V重複!F:F, V重複!$C:$C, 'Conv-vaccine'!$E673)</f>
        <v>0</v>
      </c>
      <c r="R673" s="92">
        <f>_xlfn.MAXIFS(V重複!G:G, V重複!$C:$C, 'Conv-vaccine'!$E673)</f>
        <v>0</v>
      </c>
      <c r="S673" s="107">
        <f>SUMIF('V3回目-接種日別'!$A:$A, 'Conv-vaccine'!$E673, 'V3回目-接種日別'!C:C)</f>
        <v>0</v>
      </c>
    </row>
    <row r="674" spans="1:19" ht="17.7">
      <c r="A674" s="49">
        <v>44520</v>
      </c>
      <c r="B674" s="110">
        <f>IF(COUNTIF($A$7:$A674, $A674)&gt;1, 0, IF($E674="","",G674+H674+K674+L674+O674-Q674))</f>
        <v>0</v>
      </c>
      <c r="C674" s="110">
        <f>IF(COUNTIF($A$7:$A674, $A674)&gt;1, 0, IF($E674="", "", I674+J674+M674+N674+P674-R674))</f>
        <v>0</v>
      </c>
      <c r="D674" s="110">
        <f>IF(COUNTIF($A$7:$A674, $A674)&gt;1, 0, S674)</f>
        <v>0</v>
      </c>
      <c r="E674" s="111">
        <v>44520</v>
      </c>
      <c r="F674" s="91" t="str">
        <f>IFERROR(VLOOKUP($E674, V医療従事者等!$A:$J, $F$4, FALSE), TEXT(E674, "aaa"))</f>
        <v>土</v>
      </c>
      <c r="G674" s="91">
        <f>IFERROR(VLOOKUP($E674, V医療従事者等!$A:$J, $G$4, FALSE), 0)</f>
        <v>0</v>
      </c>
      <c r="H674" s="91">
        <f>IFERROR(VLOOKUP($E674, V医療従事者等!$A:$J, $H$4, FALSE), 0)</f>
        <v>0</v>
      </c>
      <c r="I674" s="91">
        <f>IFERROR(VLOOKUP($E674, V医療従事者等!$A:$J, $I$4, FALSE), 0)</f>
        <v>0</v>
      </c>
      <c r="J674" s="91">
        <f>IFERROR(VLOOKUP($E674, V医療従事者等!$A:$J, $J$4, FALSE), 0)</f>
        <v>0</v>
      </c>
      <c r="K674" s="92">
        <f>IFERROR(VLOOKUP($E674, V一般接種!$A:$G, K$4, FALSE), 0)</f>
        <v>54660</v>
      </c>
      <c r="L674" s="92">
        <f>IFERROR(VLOOKUP($E674, V一般接種!$A:$G, L$4, FALSE), 0)</f>
        <v>998</v>
      </c>
      <c r="M674" s="92">
        <f>IFERROR(VLOOKUP($E674, V一般接種!$A:$G, M$4, FALSE), 0)</f>
        <v>12</v>
      </c>
      <c r="N674" s="93">
        <f>IFERROR(VLOOKUP($E674, V一般接種!$A:$G, N$4, FALSE), 0)</f>
        <v>194030</v>
      </c>
      <c r="O674" s="92">
        <f>SUMIF(V職域接種!$C:$C, 'Conv-vaccine'!$E674, V職域接種!F:F)</f>
        <v>0</v>
      </c>
      <c r="P674" s="92">
        <f>SUMIF(V職域接種!$C:$C, 'Conv-vaccine'!$E674, V職域接種!G:G)</f>
        <v>0</v>
      </c>
      <c r="Q674" s="92">
        <f>_xlfn.MAXIFS(V重複!F:F, V重複!$C:$C, 'Conv-vaccine'!$E674)</f>
        <v>0</v>
      </c>
      <c r="R674" s="92">
        <f>_xlfn.MAXIFS(V重複!G:G, V重複!$C:$C, 'Conv-vaccine'!$E674)</f>
        <v>0</v>
      </c>
      <c r="S674" s="107">
        <f>SUMIF('V3回目-接種日別'!$A:$A, 'Conv-vaccine'!$E674, 'V3回目-接種日別'!C:C)</f>
        <v>0</v>
      </c>
    </row>
    <row r="675" spans="1:19" ht="17.7">
      <c r="A675" s="49">
        <v>44520</v>
      </c>
      <c r="B675" s="110">
        <f>IF(COUNTIF($A$7:$A675, $A675)&gt;1, 0, IF($E675="","",G675+H675+K675+L675+O675-Q675))</f>
        <v>0</v>
      </c>
      <c r="C675" s="110">
        <f>IF(COUNTIF($A$7:$A675, $A675)&gt;1, 0, IF($E675="", "", I675+J675+M675+N675+P675-R675))</f>
        <v>0</v>
      </c>
      <c r="D675" s="110">
        <f>IF(COUNTIF($A$7:$A675, $A675)&gt;1, 0, S675)</f>
        <v>0</v>
      </c>
      <c r="E675" s="111">
        <v>44520</v>
      </c>
      <c r="F675" s="91" t="str">
        <f>IFERROR(VLOOKUP($E675, V医療従事者等!$A:$J, $F$4, FALSE), TEXT(E675, "aaa"))</f>
        <v>土</v>
      </c>
      <c r="G675" s="91">
        <f>IFERROR(VLOOKUP($E675, V医療従事者等!$A:$J, $G$4, FALSE), 0)</f>
        <v>0</v>
      </c>
      <c r="H675" s="91">
        <f>IFERROR(VLOOKUP($E675, V医療従事者等!$A:$J, $H$4, FALSE), 0)</f>
        <v>0</v>
      </c>
      <c r="I675" s="91">
        <f>IFERROR(VLOOKUP($E675, V医療従事者等!$A:$J, $I$4, FALSE), 0)</f>
        <v>0</v>
      </c>
      <c r="J675" s="91">
        <f>IFERROR(VLOOKUP($E675, V医療従事者等!$A:$J, $J$4, FALSE), 0)</f>
        <v>0</v>
      </c>
      <c r="K675" s="92">
        <f>IFERROR(VLOOKUP($E675, V一般接種!$A:$G, K$4, FALSE), 0)</f>
        <v>54660</v>
      </c>
      <c r="L675" s="92">
        <f>IFERROR(VLOOKUP($E675, V一般接種!$A:$G, L$4, FALSE), 0)</f>
        <v>998</v>
      </c>
      <c r="M675" s="92">
        <f>IFERROR(VLOOKUP($E675, V一般接種!$A:$G, M$4, FALSE), 0)</f>
        <v>12</v>
      </c>
      <c r="N675" s="93">
        <f>IFERROR(VLOOKUP($E675, V一般接種!$A:$G, N$4, FALSE), 0)</f>
        <v>194030</v>
      </c>
      <c r="O675" s="92">
        <f>SUMIF(V職域接種!$C:$C, 'Conv-vaccine'!$E675, V職域接種!F:F)</f>
        <v>0</v>
      </c>
      <c r="P675" s="92">
        <f>SUMIF(V職域接種!$C:$C, 'Conv-vaccine'!$E675, V職域接種!G:G)</f>
        <v>0</v>
      </c>
      <c r="Q675" s="92">
        <f>_xlfn.MAXIFS(V重複!F:F, V重複!$C:$C, 'Conv-vaccine'!$E675)</f>
        <v>0</v>
      </c>
      <c r="R675" s="92">
        <f>_xlfn.MAXIFS(V重複!G:G, V重複!$C:$C, 'Conv-vaccine'!$E675)</f>
        <v>0</v>
      </c>
      <c r="S675" s="107">
        <f>SUMIF('V3回目-接種日別'!$A:$A, 'Conv-vaccine'!$E675, 'V3回目-接種日別'!C:C)</f>
        <v>0</v>
      </c>
    </row>
    <row r="676" spans="1:19" ht="17.7">
      <c r="A676" s="49">
        <v>44521</v>
      </c>
      <c r="B676" s="110">
        <f>IF(COUNTIF($A$7:$A676, $A676)&gt;1, 0, IF($E676="","",G676+H676+K676+L676+O676-Q676))</f>
        <v>533432</v>
      </c>
      <c r="C676" s="110">
        <f>IF(COUNTIF($A$7:$A676, $A676)&gt;1, 0, IF($E676="", "", I676+J676+M676+N676+P676-R676))</f>
        <v>409524</v>
      </c>
      <c r="D676" s="110">
        <f>IF(COUNTIF($A$7:$A676, $A676)&gt;1, 0, S676)</f>
        <v>0</v>
      </c>
      <c r="E676" s="111">
        <v>44521</v>
      </c>
      <c r="F676" s="91" t="str">
        <f>IFERROR(VLOOKUP($E676, V医療従事者等!$A:$J, $F$4, FALSE), TEXT(E676, "aaa"))</f>
        <v>日</v>
      </c>
      <c r="G676" s="91">
        <f>IFERROR(VLOOKUP($E676, V医療従事者等!$A:$J, $G$4, FALSE), 0)</f>
        <v>0</v>
      </c>
      <c r="H676" s="91">
        <f>IFERROR(VLOOKUP($E676, V医療従事者等!$A:$J, $H$4, FALSE), 0)</f>
        <v>0</v>
      </c>
      <c r="I676" s="91">
        <f>IFERROR(VLOOKUP($E676, V医療従事者等!$A:$J, $I$4, FALSE), 0)</f>
        <v>0</v>
      </c>
      <c r="J676" s="91">
        <f>IFERROR(VLOOKUP($E676, V医療従事者等!$A:$J, $J$4, FALSE), 0)</f>
        <v>0</v>
      </c>
      <c r="K676" s="92">
        <f>IFERROR(VLOOKUP($E676, V一般接種!$A:$G, K$4, FALSE), 0)</f>
        <v>23852</v>
      </c>
      <c r="L676" s="92">
        <f>IFERROR(VLOOKUP($E676, V一般接種!$A:$G, L$4, FALSE), 0)</f>
        <v>995</v>
      </c>
      <c r="M676" s="92">
        <f>IFERROR(VLOOKUP($E676, V一般接種!$A:$G, M$4, FALSE), 0)</f>
        <v>13</v>
      </c>
      <c r="N676" s="93">
        <f>IFERROR(VLOOKUP($E676, V一般接種!$A:$G, N$4, FALSE), 0)</f>
        <v>115303</v>
      </c>
      <c r="O676" s="92">
        <f>SUMIF(V職域接種!$C:$C, 'Conv-vaccine'!$E676, V職域接種!F:F)</f>
        <v>9808144</v>
      </c>
      <c r="P676" s="92">
        <f>SUMIF(V職域接種!$C:$C, 'Conv-vaccine'!$E676, V職域接種!G:G)</f>
        <v>9476569</v>
      </c>
      <c r="Q676" s="92">
        <f>_xlfn.MAXIFS(V重複!F:F, V重複!$C:$C, 'Conv-vaccine'!$E676)</f>
        <v>9299559</v>
      </c>
      <c r="R676" s="92">
        <f>_xlfn.MAXIFS(V重複!G:G, V重複!$C:$C, 'Conv-vaccine'!$E676)</f>
        <v>9182361</v>
      </c>
      <c r="S676" s="107">
        <f>SUMIF('V3回目-接種日別'!$A:$A, 'Conv-vaccine'!$E676, 'V3回目-接種日別'!C:C)</f>
        <v>0</v>
      </c>
    </row>
    <row r="677" spans="1:19" ht="17.7">
      <c r="A677" s="49">
        <v>44521</v>
      </c>
      <c r="B677" s="110">
        <f>IF(COUNTIF($A$7:$A677, $A677)&gt;1, 0, IF($E677="","",G677+H677+K677+L677+O677-Q677))</f>
        <v>0</v>
      </c>
      <c r="C677" s="110">
        <f>IF(COUNTIF($A$7:$A677, $A677)&gt;1, 0, IF($E677="", "", I677+J677+M677+N677+P677-R677))</f>
        <v>0</v>
      </c>
      <c r="D677" s="110">
        <f>IF(COUNTIF($A$7:$A677, $A677)&gt;1, 0, S677)</f>
        <v>0</v>
      </c>
      <c r="E677" s="111">
        <v>44521</v>
      </c>
      <c r="F677" s="91" t="str">
        <f>IFERROR(VLOOKUP($E677, V医療従事者等!$A:$J, $F$4, FALSE), TEXT(E677, "aaa"))</f>
        <v>日</v>
      </c>
      <c r="G677" s="91">
        <f>IFERROR(VLOOKUP($E677, V医療従事者等!$A:$J, $G$4, FALSE), 0)</f>
        <v>0</v>
      </c>
      <c r="H677" s="91">
        <f>IFERROR(VLOOKUP($E677, V医療従事者等!$A:$J, $H$4, FALSE), 0)</f>
        <v>0</v>
      </c>
      <c r="I677" s="91">
        <f>IFERROR(VLOOKUP($E677, V医療従事者等!$A:$J, $I$4, FALSE), 0)</f>
        <v>0</v>
      </c>
      <c r="J677" s="91">
        <f>IFERROR(VLOOKUP($E677, V医療従事者等!$A:$J, $J$4, FALSE), 0)</f>
        <v>0</v>
      </c>
      <c r="K677" s="92">
        <f>IFERROR(VLOOKUP($E677, V一般接種!$A:$G, K$4, FALSE), 0)</f>
        <v>23852</v>
      </c>
      <c r="L677" s="92">
        <f>IFERROR(VLOOKUP($E677, V一般接種!$A:$G, L$4, FALSE), 0)</f>
        <v>995</v>
      </c>
      <c r="M677" s="92">
        <f>IFERROR(VLOOKUP($E677, V一般接種!$A:$G, M$4, FALSE), 0)</f>
        <v>13</v>
      </c>
      <c r="N677" s="93">
        <f>IFERROR(VLOOKUP($E677, V一般接種!$A:$G, N$4, FALSE), 0)</f>
        <v>115303</v>
      </c>
      <c r="O677" s="92">
        <f>SUMIF(V職域接種!$C:$C, 'Conv-vaccine'!$E677, V職域接種!F:F)</f>
        <v>9808144</v>
      </c>
      <c r="P677" s="92">
        <f>SUMIF(V職域接種!$C:$C, 'Conv-vaccine'!$E677, V職域接種!G:G)</f>
        <v>9476569</v>
      </c>
      <c r="Q677" s="92">
        <f>_xlfn.MAXIFS(V重複!F:F, V重複!$C:$C, 'Conv-vaccine'!$E677)</f>
        <v>9299559</v>
      </c>
      <c r="R677" s="92">
        <f>_xlfn.MAXIFS(V重複!G:G, V重複!$C:$C, 'Conv-vaccine'!$E677)</f>
        <v>9182361</v>
      </c>
      <c r="S677" s="107">
        <f>SUMIF('V3回目-接種日別'!$A:$A, 'Conv-vaccine'!$E677, 'V3回目-接種日別'!C:C)</f>
        <v>0</v>
      </c>
    </row>
    <row r="678" spans="1:19" ht="17.7">
      <c r="A678" s="49">
        <v>44521</v>
      </c>
      <c r="B678" s="110">
        <f>IF(COUNTIF($A$7:$A678, $A678)&gt;1, 0, IF($E678="","",G678+H678+K678+L678+O678-Q678))</f>
        <v>0</v>
      </c>
      <c r="C678" s="110">
        <f>IF(COUNTIF($A$7:$A678, $A678)&gt;1, 0, IF($E678="", "", I678+J678+M678+N678+P678-R678))</f>
        <v>0</v>
      </c>
      <c r="D678" s="110">
        <f>IF(COUNTIF($A$7:$A678, $A678)&gt;1, 0, S678)</f>
        <v>0</v>
      </c>
      <c r="E678" s="111">
        <v>44521</v>
      </c>
      <c r="F678" s="91" t="str">
        <f>IFERROR(VLOOKUP($E678, V医療従事者等!$A:$J, $F$4, FALSE), TEXT(E678, "aaa"))</f>
        <v>日</v>
      </c>
      <c r="G678" s="91">
        <f>IFERROR(VLOOKUP($E678, V医療従事者等!$A:$J, $G$4, FALSE), 0)</f>
        <v>0</v>
      </c>
      <c r="H678" s="91">
        <f>IFERROR(VLOOKUP($E678, V医療従事者等!$A:$J, $H$4, FALSE), 0)</f>
        <v>0</v>
      </c>
      <c r="I678" s="91">
        <f>IFERROR(VLOOKUP($E678, V医療従事者等!$A:$J, $I$4, FALSE), 0)</f>
        <v>0</v>
      </c>
      <c r="J678" s="91">
        <f>IFERROR(VLOOKUP($E678, V医療従事者等!$A:$J, $J$4, FALSE), 0)</f>
        <v>0</v>
      </c>
      <c r="K678" s="92">
        <f>IFERROR(VLOOKUP($E678, V一般接種!$A:$G, K$4, FALSE), 0)</f>
        <v>23852</v>
      </c>
      <c r="L678" s="92">
        <f>IFERROR(VLOOKUP($E678, V一般接種!$A:$G, L$4, FALSE), 0)</f>
        <v>995</v>
      </c>
      <c r="M678" s="92">
        <f>IFERROR(VLOOKUP($E678, V一般接種!$A:$G, M$4, FALSE), 0)</f>
        <v>13</v>
      </c>
      <c r="N678" s="93">
        <f>IFERROR(VLOOKUP($E678, V一般接種!$A:$G, N$4, FALSE), 0)</f>
        <v>115303</v>
      </c>
      <c r="O678" s="92">
        <f>SUMIF(V職域接種!$C:$C, 'Conv-vaccine'!$E678, V職域接種!F:F)</f>
        <v>9808144</v>
      </c>
      <c r="P678" s="92">
        <f>SUMIF(V職域接種!$C:$C, 'Conv-vaccine'!$E678, V職域接種!G:G)</f>
        <v>9476569</v>
      </c>
      <c r="Q678" s="92">
        <f>_xlfn.MAXIFS(V重複!F:F, V重複!$C:$C, 'Conv-vaccine'!$E678)</f>
        <v>9299559</v>
      </c>
      <c r="R678" s="92">
        <f>_xlfn.MAXIFS(V重複!G:G, V重複!$C:$C, 'Conv-vaccine'!$E678)</f>
        <v>9182361</v>
      </c>
      <c r="S678" s="107">
        <f>SUMIF('V3回目-接種日別'!$A:$A, 'Conv-vaccine'!$E678, 'V3回目-接種日別'!C:C)</f>
        <v>0</v>
      </c>
    </row>
    <row r="679" spans="1:19" ht="17.7">
      <c r="A679" s="49">
        <v>44522</v>
      </c>
      <c r="B679" s="110">
        <f>IF(COUNTIF($A$7:$A679, $A679)&gt;1, 0, IF($E679="","",G679+H679+K679+L679+O679-Q679))</f>
        <v>22341</v>
      </c>
      <c r="C679" s="110">
        <f>IF(COUNTIF($A$7:$A679, $A679)&gt;1, 0, IF($E679="", "", I679+J679+M679+N679+P679-R679))</f>
        <v>62835</v>
      </c>
      <c r="D679" s="110">
        <f>IF(COUNTIF($A$7:$A679, $A679)&gt;1, 0, S679)</f>
        <v>0</v>
      </c>
      <c r="E679" s="111">
        <v>44522</v>
      </c>
      <c r="F679" s="91" t="str">
        <f>IFERROR(VLOOKUP($E679, V医療従事者等!$A:$J, $F$4, FALSE), TEXT(E679, "aaa"))</f>
        <v>月</v>
      </c>
      <c r="G679" s="91">
        <f>IFERROR(VLOOKUP($E679, V医療従事者等!$A:$J, $G$4, FALSE), 0)</f>
        <v>0</v>
      </c>
      <c r="H679" s="91">
        <f>IFERROR(VLOOKUP($E679, V医療従事者等!$A:$J, $H$4, FALSE), 0)</f>
        <v>0</v>
      </c>
      <c r="I679" s="91">
        <f>IFERROR(VLOOKUP($E679, V医療従事者等!$A:$J, $I$4, FALSE), 0)</f>
        <v>0</v>
      </c>
      <c r="J679" s="91">
        <f>IFERROR(VLOOKUP($E679, V医療従事者等!$A:$J, $J$4, FALSE), 0)</f>
        <v>0</v>
      </c>
      <c r="K679" s="92">
        <f>IFERROR(VLOOKUP($E679, V一般接種!$A:$G, K$4, FALSE), 0)</f>
        <v>21695</v>
      </c>
      <c r="L679" s="92">
        <f>IFERROR(VLOOKUP($E679, V一般接種!$A:$G, L$4, FALSE), 0)</f>
        <v>646</v>
      </c>
      <c r="M679" s="92">
        <f>IFERROR(VLOOKUP($E679, V一般接種!$A:$G, M$4, FALSE), 0)</f>
        <v>12</v>
      </c>
      <c r="N679" s="93">
        <f>IFERROR(VLOOKUP($E679, V一般接種!$A:$G, N$4, FALSE), 0)</f>
        <v>62823</v>
      </c>
      <c r="O679" s="92">
        <f>SUMIF(V職域接種!$C:$C, 'Conv-vaccine'!$E679, V職域接種!F:F)</f>
        <v>0</v>
      </c>
      <c r="P679" s="92">
        <f>SUMIF(V職域接種!$C:$C, 'Conv-vaccine'!$E679, V職域接種!G:G)</f>
        <v>0</v>
      </c>
      <c r="Q679" s="92">
        <f>_xlfn.MAXIFS(V重複!F:F, V重複!$C:$C, 'Conv-vaccine'!$E679)</f>
        <v>0</v>
      </c>
      <c r="R679" s="92">
        <f>_xlfn.MAXIFS(V重複!G:G, V重複!$C:$C, 'Conv-vaccine'!$E679)</f>
        <v>0</v>
      </c>
      <c r="S679" s="107">
        <f>SUMIF('V3回目-接種日別'!$A:$A, 'Conv-vaccine'!$E679, 'V3回目-接種日別'!C:C)</f>
        <v>0</v>
      </c>
    </row>
    <row r="680" spans="1:19" ht="17.7">
      <c r="A680" s="49">
        <v>44522</v>
      </c>
      <c r="B680" s="110">
        <f>IF(COUNTIF($A$7:$A680, $A680)&gt;1, 0, IF($E680="","",G680+H680+K680+L680+O680-Q680))</f>
        <v>0</v>
      </c>
      <c r="C680" s="110">
        <f>IF(COUNTIF($A$7:$A680, $A680)&gt;1, 0, IF($E680="", "", I680+J680+M680+N680+P680-R680))</f>
        <v>0</v>
      </c>
      <c r="D680" s="110">
        <f>IF(COUNTIF($A$7:$A680, $A680)&gt;1, 0, S680)</f>
        <v>0</v>
      </c>
      <c r="E680" s="111">
        <v>44522</v>
      </c>
      <c r="F680" s="91" t="str">
        <f>IFERROR(VLOOKUP($E680, V医療従事者等!$A:$J, $F$4, FALSE), TEXT(E680, "aaa"))</f>
        <v>月</v>
      </c>
      <c r="G680" s="91">
        <f>IFERROR(VLOOKUP($E680, V医療従事者等!$A:$J, $G$4, FALSE), 0)</f>
        <v>0</v>
      </c>
      <c r="H680" s="91">
        <f>IFERROR(VLOOKUP($E680, V医療従事者等!$A:$J, $H$4, FALSE), 0)</f>
        <v>0</v>
      </c>
      <c r="I680" s="91">
        <f>IFERROR(VLOOKUP($E680, V医療従事者等!$A:$J, $I$4, FALSE), 0)</f>
        <v>0</v>
      </c>
      <c r="J680" s="91">
        <f>IFERROR(VLOOKUP($E680, V医療従事者等!$A:$J, $J$4, FALSE), 0)</f>
        <v>0</v>
      </c>
      <c r="K680" s="92">
        <f>IFERROR(VLOOKUP($E680, V一般接種!$A:$G, K$4, FALSE), 0)</f>
        <v>21695</v>
      </c>
      <c r="L680" s="92">
        <f>IFERROR(VLOOKUP($E680, V一般接種!$A:$G, L$4, FALSE), 0)</f>
        <v>646</v>
      </c>
      <c r="M680" s="92">
        <f>IFERROR(VLOOKUP($E680, V一般接種!$A:$G, M$4, FALSE), 0)</f>
        <v>12</v>
      </c>
      <c r="N680" s="93">
        <f>IFERROR(VLOOKUP($E680, V一般接種!$A:$G, N$4, FALSE), 0)</f>
        <v>62823</v>
      </c>
      <c r="O680" s="92">
        <f>SUMIF(V職域接種!$C:$C, 'Conv-vaccine'!$E680, V職域接種!F:F)</f>
        <v>0</v>
      </c>
      <c r="P680" s="92">
        <f>SUMIF(V職域接種!$C:$C, 'Conv-vaccine'!$E680, V職域接種!G:G)</f>
        <v>0</v>
      </c>
      <c r="Q680" s="92">
        <f>_xlfn.MAXIFS(V重複!F:F, V重複!$C:$C, 'Conv-vaccine'!$E680)</f>
        <v>0</v>
      </c>
      <c r="R680" s="92">
        <f>_xlfn.MAXIFS(V重複!G:G, V重複!$C:$C, 'Conv-vaccine'!$E680)</f>
        <v>0</v>
      </c>
      <c r="S680" s="107">
        <f>SUMIF('V3回目-接種日別'!$A:$A, 'Conv-vaccine'!$E680, 'V3回目-接種日別'!C:C)</f>
        <v>0</v>
      </c>
    </row>
    <row r="681" spans="1:19" ht="17.7">
      <c r="A681" s="49">
        <v>44522</v>
      </c>
      <c r="B681" s="110">
        <f>IF(COUNTIF($A$7:$A681, $A681)&gt;1, 0, IF($E681="","",G681+H681+K681+L681+O681-Q681))</f>
        <v>0</v>
      </c>
      <c r="C681" s="110">
        <f>IF(COUNTIF($A$7:$A681, $A681)&gt;1, 0, IF($E681="", "", I681+J681+M681+N681+P681-R681))</f>
        <v>0</v>
      </c>
      <c r="D681" s="110">
        <f>IF(COUNTIF($A$7:$A681, $A681)&gt;1, 0, S681)</f>
        <v>0</v>
      </c>
      <c r="E681" s="111">
        <v>44522</v>
      </c>
      <c r="F681" s="91" t="str">
        <f>IFERROR(VLOOKUP($E681, V医療従事者等!$A:$J, $F$4, FALSE), TEXT(E681, "aaa"))</f>
        <v>月</v>
      </c>
      <c r="G681" s="91">
        <f>IFERROR(VLOOKUP($E681, V医療従事者等!$A:$J, $G$4, FALSE), 0)</f>
        <v>0</v>
      </c>
      <c r="H681" s="91">
        <f>IFERROR(VLOOKUP($E681, V医療従事者等!$A:$J, $H$4, FALSE), 0)</f>
        <v>0</v>
      </c>
      <c r="I681" s="91">
        <f>IFERROR(VLOOKUP($E681, V医療従事者等!$A:$J, $I$4, FALSE), 0)</f>
        <v>0</v>
      </c>
      <c r="J681" s="91">
        <f>IFERROR(VLOOKUP($E681, V医療従事者等!$A:$J, $J$4, FALSE), 0)</f>
        <v>0</v>
      </c>
      <c r="K681" s="92">
        <f>IFERROR(VLOOKUP($E681, V一般接種!$A:$G, K$4, FALSE), 0)</f>
        <v>21695</v>
      </c>
      <c r="L681" s="92">
        <f>IFERROR(VLOOKUP($E681, V一般接種!$A:$G, L$4, FALSE), 0)</f>
        <v>646</v>
      </c>
      <c r="M681" s="92">
        <f>IFERROR(VLOOKUP($E681, V一般接種!$A:$G, M$4, FALSE), 0)</f>
        <v>12</v>
      </c>
      <c r="N681" s="93">
        <f>IFERROR(VLOOKUP($E681, V一般接種!$A:$G, N$4, FALSE), 0)</f>
        <v>62823</v>
      </c>
      <c r="O681" s="92">
        <f>SUMIF(V職域接種!$C:$C, 'Conv-vaccine'!$E681, V職域接種!F:F)</f>
        <v>0</v>
      </c>
      <c r="P681" s="92">
        <f>SUMIF(V職域接種!$C:$C, 'Conv-vaccine'!$E681, V職域接種!G:G)</f>
        <v>0</v>
      </c>
      <c r="Q681" s="92">
        <f>_xlfn.MAXIFS(V重複!F:F, V重複!$C:$C, 'Conv-vaccine'!$E681)</f>
        <v>0</v>
      </c>
      <c r="R681" s="92">
        <f>_xlfn.MAXIFS(V重複!G:G, V重複!$C:$C, 'Conv-vaccine'!$E681)</f>
        <v>0</v>
      </c>
      <c r="S681" s="107">
        <f>SUMIF('V3回目-接種日別'!$A:$A, 'Conv-vaccine'!$E681, 'V3回目-接種日別'!C:C)</f>
        <v>0</v>
      </c>
    </row>
    <row r="682" spans="1:19" ht="17.7">
      <c r="A682" s="49">
        <v>44523</v>
      </c>
      <c r="B682" s="110">
        <f>IF(COUNTIF($A$7:$A682, $A682)&gt;1, 0, IF($E682="","",G682+H682+K682+L682+O682-Q682))</f>
        <v>4961</v>
      </c>
      <c r="C682" s="110">
        <f>IF(COUNTIF($A$7:$A682, $A682)&gt;1, 0, IF($E682="", "", I682+J682+M682+N682+P682-R682))</f>
        <v>16054</v>
      </c>
      <c r="D682" s="110">
        <f>IF(COUNTIF($A$7:$A682, $A682)&gt;1, 0, S682)</f>
        <v>0</v>
      </c>
      <c r="E682" s="111">
        <v>44523</v>
      </c>
      <c r="F682" s="91" t="str">
        <f>IFERROR(VLOOKUP($E682, V医療従事者等!$A:$J, $F$4, FALSE), TEXT(E682, "aaa"))</f>
        <v>火</v>
      </c>
      <c r="G682" s="91">
        <f>IFERROR(VLOOKUP($E682, V医療従事者等!$A:$J, $G$4, FALSE), 0)</f>
        <v>0</v>
      </c>
      <c r="H682" s="91">
        <f>IFERROR(VLOOKUP($E682, V医療従事者等!$A:$J, $H$4, FALSE), 0)</f>
        <v>0</v>
      </c>
      <c r="I682" s="91">
        <f>IFERROR(VLOOKUP($E682, V医療従事者等!$A:$J, $I$4, FALSE), 0)</f>
        <v>0</v>
      </c>
      <c r="J682" s="91">
        <f>IFERROR(VLOOKUP($E682, V医療従事者等!$A:$J, $J$4, FALSE), 0)</f>
        <v>0</v>
      </c>
      <c r="K682" s="92">
        <f>IFERROR(VLOOKUP($E682, V一般接種!$A:$G, K$4, FALSE), 0)</f>
        <v>4722</v>
      </c>
      <c r="L682" s="92">
        <f>IFERROR(VLOOKUP($E682, V一般接種!$A:$G, L$4, FALSE), 0)</f>
        <v>239</v>
      </c>
      <c r="M682" s="92">
        <f>IFERROR(VLOOKUP($E682, V一般接種!$A:$G, M$4, FALSE), 0)</f>
        <v>7</v>
      </c>
      <c r="N682" s="93">
        <f>IFERROR(VLOOKUP($E682, V一般接種!$A:$G, N$4, FALSE), 0)</f>
        <v>16047</v>
      </c>
      <c r="O682" s="92">
        <f>SUMIF(V職域接種!$C:$C, 'Conv-vaccine'!$E682, V職域接種!F:F)</f>
        <v>0</v>
      </c>
      <c r="P682" s="92">
        <f>SUMIF(V職域接種!$C:$C, 'Conv-vaccine'!$E682, V職域接種!G:G)</f>
        <v>0</v>
      </c>
      <c r="Q682" s="92">
        <f>_xlfn.MAXIFS(V重複!F:F, V重複!$C:$C, 'Conv-vaccine'!$E682)</f>
        <v>0</v>
      </c>
      <c r="R682" s="92">
        <f>_xlfn.MAXIFS(V重複!G:G, V重複!$C:$C, 'Conv-vaccine'!$E682)</f>
        <v>0</v>
      </c>
      <c r="S682" s="107">
        <f>SUMIF('V3回目-接種日別'!$A:$A, 'Conv-vaccine'!$E682, 'V3回目-接種日別'!C:C)</f>
        <v>0</v>
      </c>
    </row>
    <row r="683" spans="1:19" ht="17.7">
      <c r="A683" s="49">
        <v>44523</v>
      </c>
      <c r="B683" s="110">
        <f>IF(COUNTIF($A$7:$A683, $A683)&gt;1, 0, IF($E683="","",G683+H683+K683+L683+O683-Q683))</f>
        <v>0</v>
      </c>
      <c r="C683" s="110">
        <f>IF(COUNTIF($A$7:$A683, $A683)&gt;1, 0, IF($E683="", "", I683+J683+M683+N683+P683-R683))</f>
        <v>0</v>
      </c>
      <c r="D683" s="110">
        <f>IF(COUNTIF($A$7:$A683, $A683)&gt;1, 0, S683)</f>
        <v>0</v>
      </c>
      <c r="E683" s="111">
        <v>44523</v>
      </c>
      <c r="F683" s="91" t="str">
        <f>IFERROR(VLOOKUP($E683, V医療従事者等!$A:$J, $F$4, FALSE), TEXT(E683, "aaa"))</f>
        <v>火</v>
      </c>
      <c r="G683" s="91">
        <f>IFERROR(VLOOKUP($E683, V医療従事者等!$A:$J, $G$4, FALSE), 0)</f>
        <v>0</v>
      </c>
      <c r="H683" s="91">
        <f>IFERROR(VLOOKUP($E683, V医療従事者等!$A:$J, $H$4, FALSE), 0)</f>
        <v>0</v>
      </c>
      <c r="I683" s="91">
        <f>IFERROR(VLOOKUP($E683, V医療従事者等!$A:$J, $I$4, FALSE), 0)</f>
        <v>0</v>
      </c>
      <c r="J683" s="91">
        <f>IFERROR(VLOOKUP($E683, V医療従事者等!$A:$J, $J$4, FALSE), 0)</f>
        <v>0</v>
      </c>
      <c r="K683" s="92">
        <f>IFERROR(VLOOKUP($E683, V一般接種!$A:$G, K$4, FALSE), 0)</f>
        <v>4722</v>
      </c>
      <c r="L683" s="92">
        <f>IFERROR(VLOOKUP($E683, V一般接種!$A:$G, L$4, FALSE), 0)</f>
        <v>239</v>
      </c>
      <c r="M683" s="92">
        <f>IFERROR(VLOOKUP($E683, V一般接種!$A:$G, M$4, FALSE), 0)</f>
        <v>7</v>
      </c>
      <c r="N683" s="93">
        <f>IFERROR(VLOOKUP($E683, V一般接種!$A:$G, N$4, FALSE), 0)</f>
        <v>16047</v>
      </c>
      <c r="O683" s="92">
        <f>SUMIF(V職域接種!$C:$C, 'Conv-vaccine'!$E683, V職域接種!F:F)</f>
        <v>0</v>
      </c>
      <c r="P683" s="92">
        <f>SUMIF(V職域接種!$C:$C, 'Conv-vaccine'!$E683, V職域接種!G:G)</f>
        <v>0</v>
      </c>
      <c r="Q683" s="92">
        <f>_xlfn.MAXIFS(V重複!F:F, V重複!$C:$C, 'Conv-vaccine'!$E683)</f>
        <v>0</v>
      </c>
      <c r="R683" s="92">
        <f>_xlfn.MAXIFS(V重複!G:G, V重複!$C:$C, 'Conv-vaccine'!$E683)</f>
        <v>0</v>
      </c>
      <c r="S683" s="107">
        <f>SUMIF('V3回目-接種日別'!$A:$A, 'Conv-vaccine'!$E683, 'V3回目-接種日別'!C:C)</f>
        <v>0</v>
      </c>
    </row>
    <row r="684" spans="1:19" ht="17.7">
      <c r="A684" s="49">
        <v>44523</v>
      </c>
      <c r="B684" s="110">
        <f>IF(COUNTIF($A$7:$A684, $A684)&gt;1, 0, IF($E684="","",G684+H684+K684+L684+O684-Q684))</f>
        <v>0</v>
      </c>
      <c r="C684" s="110">
        <f>IF(COUNTIF($A$7:$A684, $A684)&gt;1, 0, IF($E684="", "", I684+J684+M684+N684+P684-R684))</f>
        <v>0</v>
      </c>
      <c r="D684" s="110">
        <f>IF(COUNTIF($A$7:$A684, $A684)&gt;1, 0, S684)</f>
        <v>0</v>
      </c>
      <c r="E684" s="111">
        <v>44523</v>
      </c>
      <c r="F684" s="91" t="str">
        <f>IFERROR(VLOOKUP($E684, V医療従事者等!$A:$J, $F$4, FALSE), TEXT(E684, "aaa"))</f>
        <v>火</v>
      </c>
      <c r="G684" s="91">
        <f>IFERROR(VLOOKUP($E684, V医療従事者等!$A:$J, $G$4, FALSE), 0)</f>
        <v>0</v>
      </c>
      <c r="H684" s="91">
        <f>IFERROR(VLOOKUP($E684, V医療従事者等!$A:$J, $H$4, FALSE), 0)</f>
        <v>0</v>
      </c>
      <c r="I684" s="91">
        <f>IFERROR(VLOOKUP($E684, V医療従事者等!$A:$J, $I$4, FALSE), 0)</f>
        <v>0</v>
      </c>
      <c r="J684" s="91">
        <f>IFERROR(VLOOKUP($E684, V医療従事者等!$A:$J, $J$4, FALSE), 0)</f>
        <v>0</v>
      </c>
      <c r="K684" s="92">
        <f>IFERROR(VLOOKUP($E684, V一般接種!$A:$G, K$4, FALSE), 0)</f>
        <v>4722</v>
      </c>
      <c r="L684" s="92">
        <f>IFERROR(VLOOKUP($E684, V一般接種!$A:$G, L$4, FALSE), 0)</f>
        <v>239</v>
      </c>
      <c r="M684" s="92">
        <f>IFERROR(VLOOKUP($E684, V一般接種!$A:$G, M$4, FALSE), 0)</f>
        <v>7</v>
      </c>
      <c r="N684" s="93">
        <f>IFERROR(VLOOKUP($E684, V一般接種!$A:$G, N$4, FALSE), 0)</f>
        <v>16047</v>
      </c>
      <c r="O684" s="92">
        <f>SUMIF(V職域接種!$C:$C, 'Conv-vaccine'!$E684, V職域接種!F:F)</f>
        <v>0</v>
      </c>
      <c r="P684" s="92">
        <f>SUMIF(V職域接種!$C:$C, 'Conv-vaccine'!$E684, V職域接種!G:G)</f>
        <v>0</v>
      </c>
      <c r="Q684" s="92">
        <f>_xlfn.MAXIFS(V重複!F:F, V重複!$C:$C, 'Conv-vaccine'!$E684)</f>
        <v>0</v>
      </c>
      <c r="R684" s="92">
        <f>_xlfn.MAXIFS(V重複!G:G, V重複!$C:$C, 'Conv-vaccine'!$E684)</f>
        <v>0</v>
      </c>
      <c r="S684" s="107">
        <f>SUMIF('V3回目-接種日別'!$A:$A, 'Conv-vaccine'!$E684, 'V3回目-接種日別'!C:C)</f>
        <v>0</v>
      </c>
    </row>
    <row r="685" spans="1:19" ht="17.7">
      <c r="A685" s="49">
        <v>44524</v>
      </c>
      <c r="B685" s="110">
        <f>IF(COUNTIF($A$7:$A685, $A685)&gt;1, 0, IF($E685="","",G685+H685+K685+L685+O685-Q685))</f>
        <v>22309</v>
      </c>
      <c r="C685" s="110">
        <f>IF(COUNTIF($A$7:$A685, $A685)&gt;1, 0, IF($E685="", "", I685+J685+M685+N685+P685-R685))</f>
        <v>40607</v>
      </c>
      <c r="D685" s="110">
        <f>IF(COUNTIF($A$7:$A685, $A685)&gt;1, 0, S685)</f>
        <v>0</v>
      </c>
      <c r="E685" s="111">
        <v>44524</v>
      </c>
      <c r="F685" s="91" t="str">
        <f>IFERROR(VLOOKUP($E685, V医療従事者等!$A:$J, $F$4, FALSE), TEXT(E685, "aaa"))</f>
        <v>水</v>
      </c>
      <c r="G685" s="91">
        <f>IFERROR(VLOOKUP($E685, V医療従事者等!$A:$J, $G$4, FALSE), 0)</f>
        <v>0</v>
      </c>
      <c r="H685" s="91">
        <f>IFERROR(VLOOKUP($E685, V医療従事者等!$A:$J, $H$4, FALSE), 0)</f>
        <v>0</v>
      </c>
      <c r="I685" s="91">
        <f>IFERROR(VLOOKUP($E685, V医療従事者等!$A:$J, $I$4, FALSE), 0)</f>
        <v>0</v>
      </c>
      <c r="J685" s="91">
        <f>IFERROR(VLOOKUP($E685, V医療従事者等!$A:$J, $J$4, FALSE), 0)</f>
        <v>0</v>
      </c>
      <c r="K685" s="92">
        <f>IFERROR(VLOOKUP($E685, V一般接種!$A:$G, K$4, FALSE), 0)</f>
        <v>21547</v>
      </c>
      <c r="L685" s="92">
        <f>IFERROR(VLOOKUP($E685, V一般接種!$A:$G, L$4, FALSE), 0)</f>
        <v>762</v>
      </c>
      <c r="M685" s="92">
        <f>IFERROR(VLOOKUP($E685, V一般接種!$A:$G, M$4, FALSE), 0)</f>
        <v>13</v>
      </c>
      <c r="N685" s="93">
        <f>IFERROR(VLOOKUP($E685, V一般接種!$A:$G, N$4, FALSE), 0)</f>
        <v>40594</v>
      </c>
      <c r="O685" s="92">
        <f>SUMIF(V職域接種!$C:$C, 'Conv-vaccine'!$E685, V職域接種!F:F)</f>
        <v>0</v>
      </c>
      <c r="P685" s="92">
        <f>SUMIF(V職域接種!$C:$C, 'Conv-vaccine'!$E685, V職域接種!G:G)</f>
        <v>0</v>
      </c>
      <c r="Q685" s="92">
        <f>_xlfn.MAXIFS(V重複!F:F, V重複!$C:$C, 'Conv-vaccine'!$E685)</f>
        <v>0</v>
      </c>
      <c r="R685" s="92">
        <f>_xlfn.MAXIFS(V重複!G:G, V重複!$C:$C, 'Conv-vaccine'!$E685)</f>
        <v>0</v>
      </c>
      <c r="S685" s="107">
        <f>SUMIF('V3回目-接種日別'!$A:$A, 'Conv-vaccine'!$E685, 'V3回目-接種日別'!C:C)</f>
        <v>0</v>
      </c>
    </row>
    <row r="686" spans="1:19" ht="17.7">
      <c r="A686" s="49">
        <v>44524</v>
      </c>
      <c r="B686" s="110">
        <f>IF(COUNTIF($A$7:$A686, $A686)&gt;1, 0, IF($E686="","",G686+H686+K686+L686+O686-Q686))</f>
        <v>0</v>
      </c>
      <c r="C686" s="110">
        <f>IF(COUNTIF($A$7:$A686, $A686)&gt;1, 0, IF($E686="", "", I686+J686+M686+N686+P686-R686))</f>
        <v>0</v>
      </c>
      <c r="D686" s="110">
        <f>IF(COUNTIF($A$7:$A686, $A686)&gt;1, 0, S686)</f>
        <v>0</v>
      </c>
      <c r="E686" s="111">
        <v>44524</v>
      </c>
      <c r="F686" s="91" t="str">
        <f>IFERROR(VLOOKUP($E686, V医療従事者等!$A:$J, $F$4, FALSE), TEXT(E686, "aaa"))</f>
        <v>水</v>
      </c>
      <c r="G686" s="91">
        <f>IFERROR(VLOOKUP($E686, V医療従事者等!$A:$J, $G$4, FALSE), 0)</f>
        <v>0</v>
      </c>
      <c r="H686" s="91">
        <f>IFERROR(VLOOKUP($E686, V医療従事者等!$A:$J, $H$4, FALSE), 0)</f>
        <v>0</v>
      </c>
      <c r="I686" s="91">
        <f>IFERROR(VLOOKUP($E686, V医療従事者等!$A:$J, $I$4, FALSE), 0)</f>
        <v>0</v>
      </c>
      <c r="J686" s="91">
        <f>IFERROR(VLOOKUP($E686, V医療従事者等!$A:$J, $J$4, FALSE), 0)</f>
        <v>0</v>
      </c>
      <c r="K686" s="92">
        <f>IFERROR(VLOOKUP($E686, V一般接種!$A:$G, K$4, FALSE), 0)</f>
        <v>21547</v>
      </c>
      <c r="L686" s="92">
        <f>IFERROR(VLOOKUP($E686, V一般接種!$A:$G, L$4, FALSE), 0)</f>
        <v>762</v>
      </c>
      <c r="M686" s="92">
        <f>IFERROR(VLOOKUP($E686, V一般接種!$A:$G, M$4, FALSE), 0)</f>
        <v>13</v>
      </c>
      <c r="N686" s="93">
        <f>IFERROR(VLOOKUP($E686, V一般接種!$A:$G, N$4, FALSE), 0)</f>
        <v>40594</v>
      </c>
      <c r="O686" s="92">
        <f>SUMIF(V職域接種!$C:$C, 'Conv-vaccine'!$E686, V職域接種!F:F)</f>
        <v>0</v>
      </c>
      <c r="P686" s="92">
        <f>SUMIF(V職域接種!$C:$C, 'Conv-vaccine'!$E686, V職域接種!G:G)</f>
        <v>0</v>
      </c>
      <c r="Q686" s="92">
        <f>_xlfn.MAXIFS(V重複!F:F, V重複!$C:$C, 'Conv-vaccine'!$E686)</f>
        <v>0</v>
      </c>
      <c r="R686" s="92">
        <f>_xlfn.MAXIFS(V重複!G:G, V重複!$C:$C, 'Conv-vaccine'!$E686)</f>
        <v>0</v>
      </c>
      <c r="S686" s="107">
        <f>SUMIF('V3回目-接種日別'!$A:$A, 'Conv-vaccine'!$E686, 'V3回目-接種日別'!C:C)</f>
        <v>0</v>
      </c>
    </row>
    <row r="687" spans="1:19" ht="17.7">
      <c r="A687" s="49">
        <v>44524</v>
      </c>
      <c r="B687" s="110">
        <f>IF(COUNTIF($A$7:$A687, $A687)&gt;1, 0, IF($E687="","",G687+H687+K687+L687+O687-Q687))</f>
        <v>0</v>
      </c>
      <c r="C687" s="110">
        <f>IF(COUNTIF($A$7:$A687, $A687)&gt;1, 0, IF($E687="", "", I687+J687+M687+N687+P687-R687))</f>
        <v>0</v>
      </c>
      <c r="D687" s="110">
        <f>IF(COUNTIF($A$7:$A687, $A687)&gt;1, 0, S687)</f>
        <v>0</v>
      </c>
      <c r="E687" s="111">
        <v>44524</v>
      </c>
      <c r="F687" s="91" t="str">
        <f>IFERROR(VLOOKUP($E687, V医療従事者等!$A:$J, $F$4, FALSE), TEXT(E687, "aaa"))</f>
        <v>水</v>
      </c>
      <c r="G687" s="91">
        <f>IFERROR(VLOOKUP($E687, V医療従事者等!$A:$J, $G$4, FALSE), 0)</f>
        <v>0</v>
      </c>
      <c r="H687" s="91">
        <f>IFERROR(VLOOKUP($E687, V医療従事者等!$A:$J, $H$4, FALSE), 0)</f>
        <v>0</v>
      </c>
      <c r="I687" s="91">
        <f>IFERROR(VLOOKUP($E687, V医療従事者等!$A:$J, $I$4, FALSE), 0)</f>
        <v>0</v>
      </c>
      <c r="J687" s="91">
        <f>IFERROR(VLOOKUP($E687, V医療従事者等!$A:$J, $J$4, FALSE), 0)</f>
        <v>0</v>
      </c>
      <c r="K687" s="92">
        <f>IFERROR(VLOOKUP($E687, V一般接種!$A:$G, K$4, FALSE), 0)</f>
        <v>21547</v>
      </c>
      <c r="L687" s="92">
        <f>IFERROR(VLOOKUP($E687, V一般接種!$A:$G, L$4, FALSE), 0)</f>
        <v>762</v>
      </c>
      <c r="M687" s="92">
        <f>IFERROR(VLOOKUP($E687, V一般接種!$A:$G, M$4, FALSE), 0)</f>
        <v>13</v>
      </c>
      <c r="N687" s="93">
        <f>IFERROR(VLOOKUP($E687, V一般接種!$A:$G, N$4, FALSE), 0)</f>
        <v>40594</v>
      </c>
      <c r="O687" s="92">
        <f>SUMIF(V職域接種!$C:$C, 'Conv-vaccine'!$E687, V職域接種!F:F)</f>
        <v>0</v>
      </c>
      <c r="P687" s="92">
        <f>SUMIF(V職域接種!$C:$C, 'Conv-vaccine'!$E687, V職域接種!G:G)</f>
        <v>0</v>
      </c>
      <c r="Q687" s="92">
        <f>_xlfn.MAXIFS(V重複!F:F, V重複!$C:$C, 'Conv-vaccine'!$E687)</f>
        <v>0</v>
      </c>
      <c r="R687" s="92">
        <f>_xlfn.MAXIFS(V重複!G:G, V重複!$C:$C, 'Conv-vaccine'!$E687)</f>
        <v>0</v>
      </c>
      <c r="S687" s="107">
        <f>SUMIF('V3回目-接種日別'!$A:$A, 'Conv-vaccine'!$E687, 'V3回目-接種日別'!C:C)</f>
        <v>0</v>
      </c>
    </row>
    <row r="688" spans="1:19" ht="17.7">
      <c r="A688" s="49">
        <v>44525</v>
      </c>
      <c r="B688" s="110">
        <f>IF(COUNTIF($A$7:$A688, $A688)&gt;1, 0, IF($E688="","",G688+H688+K688+L688+O688-Q688))</f>
        <v>19986</v>
      </c>
      <c r="C688" s="110">
        <f>IF(COUNTIF($A$7:$A688, $A688)&gt;1, 0, IF($E688="", "", I688+J688+M688+N688+P688-R688))</f>
        <v>58717</v>
      </c>
      <c r="D688" s="110">
        <f>IF(COUNTIF($A$7:$A688, $A688)&gt;1, 0, S688)</f>
        <v>0</v>
      </c>
      <c r="E688" s="111">
        <v>44525</v>
      </c>
      <c r="F688" s="91" t="str">
        <f>IFERROR(VLOOKUP($E688, V医療従事者等!$A:$J, $F$4, FALSE), TEXT(E688, "aaa"))</f>
        <v>木</v>
      </c>
      <c r="G688" s="91">
        <f>IFERROR(VLOOKUP($E688, V医療従事者等!$A:$J, $G$4, FALSE), 0)</f>
        <v>0</v>
      </c>
      <c r="H688" s="91">
        <f>IFERROR(VLOOKUP($E688, V医療従事者等!$A:$J, $H$4, FALSE), 0)</f>
        <v>0</v>
      </c>
      <c r="I688" s="91">
        <f>IFERROR(VLOOKUP($E688, V医療従事者等!$A:$J, $I$4, FALSE), 0)</f>
        <v>0</v>
      </c>
      <c r="J688" s="91">
        <f>IFERROR(VLOOKUP($E688, V医療従事者等!$A:$J, $J$4, FALSE), 0)</f>
        <v>0</v>
      </c>
      <c r="K688" s="92">
        <f>IFERROR(VLOOKUP($E688, V一般接種!$A:$G, K$4, FALSE), 0)</f>
        <v>19296</v>
      </c>
      <c r="L688" s="92">
        <f>IFERROR(VLOOKUP($E688, V一般接種!$A:$G, L$4, FALSE), 0)</f>
        <v>690</v>
      </c>
      <c r="M688" s="92">
        <f>IFERROR(VLOOKUP($E688, V一般接種!$A:$G, M$4, FALSE), 0)</f>
        <v>37</v>
      </c>
      <c r="N688" s="93">
        <f>IFERROR(VLOOKUP($E688, V一般接種!$A:$G, N$4, FALSE), 0)</f>
        <v>58680</v>
      </c>
      <c r="O688" s="92">
        <f>SUMIF(V職域接種!$C:$C, 'Conv-vaccine'!$E688, V職域接種!F:F)</f>
        <v>0</v>
      </c>
      <c r="P688" s="92">
        <f>SUMIF(V職域接種!$C:$C, 'Conv-vaccine'!$E688, V職域接種!G:G)</f>
        <v>0</v>
      </c>
      <c r="Q688" s="92">
        <f>_xlfn.MAXIFS(V重複!F:F, V重複!$C:$C, 'Conv-vaccine'!$E688)</f>
        <v>0</v>
      </c>
      <c r="R688" s="92">
        <f>_xlfn.MAXIFS(V重複!G:G, V重複!$C:$C, 'Conv-vaccine'!$E688)</f>
        <v>0</v>
      </c>
      <c r="S688" s="107">
        <f>SUMIF('V3回目-接種日別'!$A:$A, 'Conv-vaccine'!$E688, 'V3回目-接種日別'!C:C)</f>
        <v>0</v>
      </c>
    </row>
    <row r="689" spans="1:19" ht="17.7">
      <c r="A689" s="49">
        <v>44525</v>
      </c>
      <c r="B689" s="110">
        <f>IF(COUNTIF($A$7:$A689, $A689)&gt;1, 0, IF($E689="","",G689+H689+K689+L689+O689-Q689))</f>
        <v>0</v>
      </c>
      <c r="C689" s="110">
        <f>IF(COUNTIF($A$7:$A689, $A689)&gt;1, 0, IF($E689="", "", I689+J689+M689+N689+P689-R689))</f>
        <v>0</v>
      </c>
      <c r="D689" s="110">
        <f>IF(COUNTIF($A$7:$A689, $A689)&gt;1, 0, S689)</f>
        <v>0</v>
      </c>
      <c r="E689" s="111">
        <v>44525</v>
      </c>
      <c r="F689" s="91" t="str">
        <f>IFERROR(VLOOKUP($E689, V医療従事者等!$A:$J, $F$4, FALSE), TEXT(E689, "aaa"))</f>
        <v>木</v>
      </c>
      <c r="G689" s="91">
        <f>IFERROR(VLOOKUP($E689, V医療従事者等!$A:$J, $G$4, FALSE), 0)</f>
        <v>0</v>
      </c>
      <c r="H689" s="91">
        <f>IFERROR(VLOOKUP($E689, V医療従事者等!$A:$J, $H$4, FALSE), 0)</f>
        <v>0</v>
      </c>
      <c r="I689" s="91">
        <f>IFERROR(VLOOKUP($E689, V医療従事者等!$A:$J, $I$4, FALSE), 0)</f>
        <v>0</v>
      </c>
      <c r="J689" s="91">
        <f>IFERROR(VLOOKUP($E689, V医療従事者等!$A:$J, $J$4, FALSE), 0)</f>
        <v>0</v>
      </c>
      <c r="K689" s="92">
        <f>IFERROR(VLOOKUP($E689, V一般接種!$A:$G, K$4, FALSE), 0)</f>
        <v>19296</v>
      </c>
      <c r="L689" s="92">
        <f>IFERROR(VLOOKUP($E689, V一般接種!$A:$G, L$4, FALSE), 0)</f>
        <v>690</v>
      </c>
      <c r="M689" s="92">
        <f>IFERROR(VLOOKUP($E689, V一般接種!$A:$G, M$4, FALSE), 0)</f>
        <v>37</v>
      </c>
      <c r="N689" s="93">
        <f>IFERROR(VLOOKUP($E689, V一般接種!$A:$G, N$4, FALSE), 0)</f>
        <v>58680</v>
      </c>
      <c r="O689" s="92">
        <f>SUMIF(V職域接種!$C:$C, 'Conv-vaccine'!$E689, V職域接種!F:F)</f>
        <v>0</v>
      </c>
      <c r="P689" s="92">
        <f>SUMIF(V職域接種!$C:$C, 'Conv-vaccine'!$E689, V職域接種!G:G)</f>
        <v>0</v>
      </c>
      <c r="Q689" s="92">
        <f>_xlfn.MAXIFS(V重複!F:F, V重複!$C:$C, 'Conv-vaccine'!$E689)</f>
        <v>0</v>
      </c>
      <c r="R689" s="92">
        <f>_xlfn.MAXIFS(V重複!G:G, V重複!$C:$C, 'Conv-vaccine'!$E689)</f>
        <v>0</v>
      </c>
      <c r="S689" s="107">
        <f>SUMIF('V3回目-接種日別'!$A:$A, 'Conv-vaccine'!$E689, 'V3回目-接種日別'!C:C)</f>
        <v>0</v>
      </c>
    </row>
    <row r="690" spans="1:19" ht="17.7">
      <c r="A690" s="49">
        <v>44525</v>
      </c>
      <c r="B690" s="110">
        <f>IF(COUNTIF($A$7:$A690, $A690)&gt;1, 0, IF($E690="","",G690+H690+K690+L690+O690-Q690))</f>
        <v>0</v>
      </c>
      <c r="C690" s="110">
        <f>IF(COUNTIF($A$7:$A690, $A690)&gt;1, 0, IF($E690="", "", I690+J690+M690+N690+P690-R690))</f>
        <v>0</v>
      </c>
      <c r="D690" s="110">
        <f>IF(COUNTIF($A$7:$A690, $A690)&gt;1, 0, S690)</f>
        <v>0</v>
      </c>
      <c r="E690" s="111">
        <v>44525</v>
      </c>
      <c r="F690" s="91" t="str">
        <f>IFERROR(VLOOKUP($E690, V医療従事者等!$A:$J, $F$4, FALSE), TEXT(E690, "aaa"))</f>
        <v>木</v>
      </c>
      <c r="G690" s="91">
        <f>IFERROR(VLOOKUP($E690, V医療従事者等!$A:$J, $G$4, FALSE), 0)</f>
        <v>0</v>
      </c>
      <c r="H690" s="91">
        <f>IFERROR(VLOOKUP($E690, V医療従事者等!$A:$J, $H$4, FALSE), 0)</f>
        <v>0</v>
      </c>
      <c r="I690" s="91">
        <f>IFERROR(VLOOKUP($E690, V医療従事者等!$A:$J, $I$4, FALSE), 0)</f>
        <v>0</v>
      </c>
      <c r="J690" s="91">
        <f>IFERROR(VLOOKUP($E690, V医療従事者等!$A:$J, $J$4, FALSE), 0)</f>
        <v>0</v>
      </c>
      <c r="K690" s="92">
        <f>IFERROR(VLOOKUP($E690, V一般接種!$A:$G, K$4, FALSE), 0)</f>
        <v>19296</v>
      </c>
      <c r="L690" s="92">
        <f>IFERROR(VLOOKUP($E690, V一般接種!$A:$G, L$4, FALSE), 0)</f>
        <v>690</v>
      </c>
      <c r="M690" s="92">
        <f>IFERROR(VLOOKUP($E690, V一般接種!$A:$G, M$4, FALSE), 0)</f>
        <v>37</v>
      </c>
      <c r="N690" s="93">
        <f>IFERROR(VLOOKUP($E690, V一般接種!$A:$G, N$4, FALSE), 0)</f>
        <v>58680</v>
      </c>
      <c r="O690" s="92">
        <f>SUMIF(V職域接種!$C:$C, 'Conv-vaccine'!$E690, V職域接種!F:F)</f>
        <v>0</v>
      </c>
      <c r="P690" s="92">
        <f>SUMIF(V職域接種!$C:$C, 'Conv-vaccine'!$E690, V職域接種!G:G)</f>
        <v>0</v>
      </c>
      <c r="Q690" s="92">
        <f>_xlfn.MAXIFS(V重複!F:F, V重複!$C:$C, 'Conv-vaccine'!$E690)</f>
        <v>0</v>
      </c>
      <c r="R690" s="92">
        <f>_xlfn.MAXIFS(V重複!G:G, V重複!$C:$C, 'Conv-vaccine'!$E690)</f>
        <v>0</v>
      </c>
      <c r="S690" s="107">
        <f>SUMIF('V3回目-接種日別'!$A:$A, 'Conv-vaccine'!$E690, 'V3回目-接種日別'!C:C)</f>
        <v>0</v>
      </c>
    </row>
    <row r="691" spans="1:19" ht="17.7">
      <c r="A691" s="49">
        <v>44526</v>
      </c>
      <c r="B691" s="110">
        <f>IF(COUNTIF($A$7:$A691, $A691)&gt;1, 0, IF($E691="","",G691+H691+K691+L691+O691-Q691))</f>
        <v>38104</v>
      </c>
      <c r="C691" s="110">
        <f>IF(COUNTIF($A$7:$A691, $A691)&gt;1, 0, IF($E691="", "", I691+J691+M691+N691+P691-R691))</f>
        <v>101405</v>
      </c>
      <c r="D691" s="110">
        <f>IF(COUNTIF($A$7:$A691, $A691)&gt;1, 0, S691)</f>
        <v>0</v>
      </c>
      <c r="E691" s="111">
        <v>44526</v>
      </c>
      <c r="F691" s="91" t="str">
        <f>IFERROR(VLOOKUP($E691, V医療従事者等!$A:$J, $F$4, FALSE), TEXT(E691, "aaa"))</f>
        <v>金</v>
      </c>
      <c r="G691" s="91">
        <f>IFERROR(VLOOKUP($E691, V医療従事者等!$A:$J, $G$4, FALSE), 0)</f>
        <v>0</v>
      </c>
      <c r="H691" s="91">
        <f>IFERROR(VLOOKUP($E691, V医療従事者等!$A:$J, $H$4, FALSE), 0)</f>
        <v>0</v>
      </c>
      <c r="I691" s="91">
        <f>IFERROR(VLOOKUP($E691, V医療従事者等!$A:$J, $I$4, FALSE), 0)</f>
        <v>0</v>
      </c>
      <c r="J691" s="91">
        <f>IFERROR(VLOOKUP($E691, V医療従事者等!$A:$J, $J$4, FALSE), 0)</f>
        <v>0</v>
      </c>
      <c r="K691" s="92">
        <f>IFERROR(VLOOKUP($E691, V一般接種!$A:$G, K$4, FALSE), 0)</f>
        <v>36399</v>
      </c>
      <c r="L691" s="92">
        <f>IFERROR(VLOOKUP($E691, V一般接種!$A:$G, L$4, FALSE), 0)</f>
        <v>1705</v>
      </c>
      <c r="M691" s="92">
        <f>IFERROR(VLOOKUP($E691, V一般接種!$A:$G, M$4, FALSE), 0)</f>
        <v>5</v>
      </c>
      <c r="N691" s="93">
        <f>IFERROR(VLOOKUP($E691, V一般接種!$A:$G, N$4, FALSE), 0)</f>
        <v>101400</v>
      </c>
      <c r="O691" s="92">
        <f>SUMIF(V職域接種!$C:$C, 'Conv-vaccine'!$E691, V職域接種!F:F)</f>
        <v>0</v>
      </c>
      <c r="P691" s="92">
        <f>SUMIF(V職域接種!$C:$C, 'Conv-vaccine'!$E691, V職域接種!G:G)</f>
        <v>0</v>
      </c>
      <c r="Q691" s="92">
        <f>_xlfn.MAXIFS(V重複!F:F, V重複!$C:$C, 'Conv-vaccine'!$E691)</f>
        <v>0</v>
      </c>
      <c r="R691" s="92">
        <f>_xlfn.MAXIFS(V重複!G:G, V重複!$C:$C, 'Conv-vaccine'!$E691)</f>
        <v>0</v>
      </c>
      <c r="S691" s="107">
        <f>SUMIF('V3回目-接種日別'!$A:$A, 'Conv-vaccine'!$E691, 'V3回目-接種日別'!C:C)</f>
        <v>0</v>
      </c>
    </row>
    <row r="692" spans="1:19" ht="17.7">
      <c r="A692" s="49">
        <v>44526</v>
      </c>
      <c r="B692" s="110">
        <f>IF(COUNTIF($A$7:$A692, $A692)&gt;1, 0, IF($E692="","",G692+H692+K692+L692+O692-Q692))</f>
        <v>0</v>
      </c>
      <c r="C692" s="110">
        <f>IF(COUNTIF($A$7:$A692, $A692)&gt;1, 0, IF($E692="", "", I692+J692+M692+N692+P692-R692))</f>
        <v>0</v>
      </c>
      <c r="D692" s="110">
        <f>IF(COUNTIF($A$7:$A692, $A692)&gt;1, 0, S692)</f>
        <v>0</v>
      </c>
      <c r="E692" s="111">
        <v>44526</v>
      </c>
      <c r="F692" s="91" t="str">
        <f>IFERROR(VLOOKUP($E692, V医療従事者等!$A:$J, $F$4, FALSE), TEXT(E692, "aaa"))</f>
        <v>金</v>
      </c>
      <c r="G692" s="91">
        <f>IFERROR(VLOOKUP($E692, V医療従事者等!$A:$J, $G$4, FALSE), 0)</f>
        <v>0</v>
      </c>
      <c r="H692" s="91">
        <f>IFERROR(VLOOKUP($E692, V医療従事者等!$A:$J, $H$4, FALSE), 0)</f>
        <v>0</v>
      </c>
      <c r="I692" s="91">
        <f>IFERROR(VLOOKUP($E692, V医療従事者等!$A:$J, $I$4, FALSE), 0)</f>
        <v>0</v>
      </c>
      <c r="J692" s="91">
        <f>IFERROR(VLOOKUP($E692, V医療従事者等!$A:$J, $J$4, FALSE), 0)</f>
        <v>0</v>
      </c>
      <c r="K692" s="92">
        <f>IFERROR(VLOOKUP($E692, V一般接種!$A:$G, K$4, FALSE), 0)</f>
        <v>36399</v>
      </c>
      <c r="L692" s="92">
        <f>IFERROR(VLOOKUP($E692, V一般接種!$A:$G, L$4, FALSE), 0)</f>
        <v>1705</v>
      </c>
      <c r="M692" s="92">
        <f>IFERROR(VLOOKUP($E692, V一般接種!$A:$G, M$4, FALSE), 0)</f>
        <v>5</v>
      </c>
      <c r="N692" s="93">
        <f>IFERROR(VLOOKUP($E692, V一般接種!$A:$G, N$4, FALSE), 0)</f>
        <v>101400</v>
      </c>
      <c r="O692" s="92">
        <f>SUMIF(V職域接種!$C:$C, 'Conv-vaccine'!$E692, V職域接種!F:F)</f>
        <v>0</v>
      </c>
      <c r="P692" s="92">
        <f>SUMIF(V職域接種!$C:$C, 'Conv-vaccine'!$E692, V職域接種!G:G)</f>
        <v>0</v>
      </c>
      <c r="Q692" s="92">
        <f>_xlfn.MAXIFS(V重複!F:F, V重複!$C:$C, 'Conv-vaccine'!$E692)</f>
        <v>0</v>
      </c>
      <c r="R692" s="92">
        <f>_xlfn.MAXIFS(V重複!G:G, V重複!$C:$C, 'Conv-vaccine'!$E692)</f>
        <v>0</v>
      </c>
      <c r="S692" s="107">
        <f>SUMIF('V3回目-接種日別'!$A:$A, 'Conv-vaccine'!$E692, 'V3回目-接種日別'!C:C)</f>
        <v>0</v>
      </c>
    </row>
    <row r="693" spans="1:19" ht="17.7">
      <c r="A693" s="49">
        <v>44526</v>
      </c>
      <c r="B693" s="110">
        <f>IF(COUNTIF($A$7:$A693, $A693)&gt;1, 0, IF($E693="","",G693+H693+K693+L693+O693-Q693))</f>
        <v>0</v>
      </c>
      <c r="C693" s="110">
        <f>IF(COUNTIF($A$7:$A693, $A693)&gt;1, 0, IF($E693="", "", I693+J693+M693+N693+P693-R693))</f>
        <v>0</v>
      </c>
      <c r="D693" s="110">
        <f>IF(COUNTIF($A$7:$A693, $A693)&gt;1, 0, S693)</f>
        <v>0</v>
      </c>
      <c r="E693" s="111">
        <v>44526</v>
      </c>
      <c r="F693" s="91" t="str">
        <f>IFERROR(VLOOKUP($E693, V医療従事者等!$A:$J, $F$4, FALSE), TEXT(E693, "aaa"))</f>
        <v>金</v>
      </c>
      <c r="G693" s="91">
        <f>IFERROR(VLOOKUP($E693, V医療従事者等!$A:$J, $G$4, FALSE), 0)</f>
        <v>0</v>
      </c>
      <c r="H693" s="91">
        <f>IFERROR(VLOOKUP($E693, V医療従事者等!$A:$J, $H$4, FALSE), 0)</f>
        <v>0</v>
      </c>
      <c r="I693" s="91">
        <f>IFERROR(VLOOKUP($E693, V医療従事者等!$A:$J, $I$4, FALSE), 0)</f>
        <v>0</v>
      </c>
      <c r="J693" s="91">
        <f>IFERROR(VLOOKUP($E693, V医療従事者等!$A:$J, $J$4, FALSE), 0)</f>
        <v>0</v>
      </c>
      <c r="K693" s="92">
        <f>IFERROR(VLOOKUP($E693, V一般接種!$A:$G, K$4, FALSE), 0)</f>
        <v>36399</v>
      </c>
      <c r="L693" s="92">
        <f>IFERROR(VLOOKUP($E693, V一般接種!$A:$G, L$4, FALSE), 0)</f>
        <v>1705</v>
      </c>
      <c r="M693" s="92">
        <f>IFERROR(VLOOKUP($E693, V一般接種!$A:$G, M$4, FALSE), 0)</f>
        <v>5</v>
      </c>
      <c r="N693" s="93">
        <f>IFERROR(VLOOKUP($E693, V一般接種!$A:$G, N$4, FALSE), 0)</f>
        <v>101400</v>
      </c>
      <c r="O693" s="92">
        <f>SUMIF(V職域接種!$C:$C, 'Conv-vaccine'!$E693, V職域接種!F:F)</f>
        <v>0</v>
      </c>
      <c r="P693" s="92">
        <f>SUMIF(V職域接種!$C:$C, 'Conv-vaccine'!$E693, V職域接種!G:G)</f>
        <v>0</v>
      </c>
      <c r="Q693" s="92">
        <f>_xlfn.MAXIFS(V重複!F:F, V重複!$C:$C, 'Conv-vaccine'!$E693)</f>
        <v>0</v>
      </c>
      <c r="R693" s="92">
        <f>_xlfn.MAXIFS(V重複!G:G, V重複!$C:$C, 'Conv-vaccine'!$E693)</f>
        <v>0</v>
      </c>
      <c r="S693" s="107">
        <f>SUMIF('V3回目-接種日別'!$A:$A, 'Conv-vaccine'!$E693, 'V3回目-接種日別'!C:C)</f>
        <v>0</v>
      </c>
    </row>
    <row r="694" spans="1:19" ht="17.7">
      <c r="A694" s="49">
        <v>44527</v>
      </c>
      <c r="B694" s="110">
        <f>IF(COUNTIF($A$7:$A694, $A694)&gt;1, 0, IF($E694="","",G694+H694+K694+L694+O694-Q694))</f>
        <v>51222</v>
      </c>
      <c r="C694" s="110">
        <f>IF(COUNTIF($A$7:$A694, $A694)&gt;1, 0, IF($E694="", "", I694+J694+M694+N694+P694-R694))</f>
        <v>140287</v>
      </c>
      <c r="D694" s="110">
        <f>IF(COUNTIF($A$7:$A694, $A694)&gt;1, 0, S694)</f>
        <v>0</v>
      </c>
      <c r="E694" s="111">
        <v>44527</v>
      </c>
      <c r="F694" s="91" t="str">
        <f>IFERROR(VLOOKUP($E694, V医療従事者等!$A:$J, $F$4, FALSE), TEXT(E694, "aaa"))</f>
        <v>土</v>
      </c>
      <c r="G694" s="91">
        <f>IFERROR(VLOOKUP($E694, V医療従事者等!$A:$J, $G$4, FALSE), 0)</f>
        <v>0</v>
      </c>
      <c r="H694" s="91">
        <f>IFERROR(VLOOKUP($E694, V医療従事者等!$A:$J, $H$4, FALSE), 0)</f>
        <v>0</v>
      </c>
      <c r="I694" s="91">
        <f>IFERROR(VLOOKUP($E694, V医療従事者等!$A:$J, $I$4, FALSE), 0)</f>
        <v>0</v>
      </c>
      <c r="J694" s="91">
        <f>IFERROR(VLOOKUP($E694, V医療従事者等!$A:$J, $J$4, FALSE), 0)</f>
        <v>0</v>
      </c>
      <c r="K694" s="92">
        <f>IFERROR(VLOOKUP($E694, V一般接種!$A:$G, K$4, FALSE), 0)</f>
        <v>50311</v>
      </c>
      <c r="L694" s="92">
        <f>IFERROR(VLOOKUP($E694, V一般接種!$A:$G, L$4, FALSE), 0)</f>
        <v>911</v>
      </c>
      <c r="M694" s="92">
        <f>IFERROR(VLOOKUP($E694, V一般接種!$A:$G, M$4, FALSE), 0)</f>
        <v>33</v>
      </c>
      <c r="N694" s="93">
        <f>IFERROR(VLOOKUP($E694, V一般接種!$A:$G, N$4, FALSE), 0)</f>
        <v>140254</v>
      </c>
      <c r="O694" s="92">
        <f>SUMIF(V職域接種!$C:$C, 'Conv-vaccine'!$E694, V職域接種!F:F)</f>
        <v>0</v>
      </c>
      <c r="P694" s="92">
        <f>SUMIF(V職域接種!$C:$C, 'Conv-vaccine'!$E694, V職域接種!G:G)</f>
        <v>0</v>
      </c>
      <c r="Q694" s="92">
        <f>_xlfn.MAXIFS(V重複!F:F, V重複!$C:$C, 'Conv-vaccine'!$E694)</f>
        <v>0</v>
      </c>
      <c r="R694" s="92">
        <f>_xlfn.MAXIFS(V重複!G:G, V重複!$C:$C, 'Conv-vaccine'!$E694)</f>
        <v>0</v>
      </c>
      <c r="S694" s="107">
        <f>SUMIF('V3回目-接種日別'!$A:$A, 'Conv-vaccine'!$E694, 'V3回目-接種日別'!C:C)</f>
        <v>0</v>
      </c>
    </row>
    <row r="695" spans="1:19" ht="17.7">
      <c r="A695" s="49">
        <v>44527</v>
      </c>
      <c r="B695" s="110">
        <f>IF(COUNTIF($A$7:$A695, $A695)&gt;1, 0, IF($E695="","",G695+H695+K695+L695+O695-Q695))</f>
        <v>0</v>
      </c>
      <c r="C695" s="110">
        <f>IF(COUNTIF($A$7:$A695, $A695)&gt;1, 0, IF($E695="", "", I695+J695+M695+N695+P695-R695))</f>
        <v>0</v>
      </c>
      <c r="D695" s="110">
        <f>IF(COUNTIF($A$7:$A695, $A695)&gt;1, 0, S695)</f>
        <v>0</v>
      </c>
      <c r="E695" s="111">
        <v>44527</v>
      </c>
      <c r="F695" s="91" t="str">
        <f>IFERROR(VLOOKUP($E695, V医療従事者等!$A:$J, $F$4, FALSE), TEXT(E695, "aaa"))</f>
        <v>土</v>
      </c>
      <c r="G695" s="91">
        <f>IFERROR(VLOOKUP($E695, V医療従事者等!$A:$J, $G$4, FALSE), 0)</f>
        <v>0</v>
      </c>
      <c r="H695" s="91">
        <f>IFERROR(VLOOKUP($E695, V医療従事者等!$A:$J, $H$4, FALSE), 0)</f>
        <v>0</v>
      </c>
      <c r="I695" s="91">
        <f>IFERROR(VLOOKUP($E695, V医療従事者等!$A:$J, $I$4, FALSE), 0)</f>
        <v>0</v>
      </c>
      <c r="J695" s="91">
        <f>IFERROR(VLOOKUP($E695, V医療従事者等!$A:$J, $J$4, FALSE), 0)</f>
        <v>0</v>
      </c>
      <c r="K695" s="92">
        <f>IFERROR(VLOOKUP($E695, V一般接種!$A:$G, K$4, FALSE), 0)</f>
        <v>50311</v>
      </c>
      <c r="L695" s="92">
        <f>IFERROR(VLOOKUP($E695, V一般接種!$A:$G, L$4, FALSE), 0)</f>
        <v>911</v>
      </c>
      <c r="M695" s="92">
        <f>IFERROR(VLOOKUP($E695, V一般接種!$A:$G, M$4, FALSE), 0)</f>
        <v>33</v>
      </c>
      <c r="N695" s="93">
        <f>IFERROR(VLOOKUP($E695, V一般接種!$A:$G, N$4, FALSE), 0)</f>
        <v>140254</v>
      </c>
      <c r="O695" s="92">
        <f>SUMIF(V職域接種!$C:$C, 'Conv-vaccine'!$E695, V職域接種!F:F)</f>
        <v>0</v>
      </c>
      <c r="P695" s="92">
        <f>SUMIF(V職域接種!$C:$C, 'Conv-vaccine'!$E695, V職域接種!G:G)</f>
        <v>0</v>
      </c>
      <c r="Q695" s="92">
        <f>_xlfn.MAXIFS(V重複!F:F, V重複!$C:$C, 'Conv-vaccine'!$E695)</f>
        <v>0</v>
      </c>
      <c r="R695" s="92">
        <f>_xlfn.MAXIFS(V重複!G:G, V重複!$C:$C, 'Conv-vaccine'!$E695)</f>
        <v>0</v>
      </c>
      <c r="S695" s="107">
        <f>SUMIF('V3回目-接種日別'!$A:$A, 'Conv-vaccine'!$E695, 'V3回目-接種日別'!C:C)</f>
        <v>0</v>
      </c>
    </row>
    <row r="696" spans="1:19" ht="17.7">
      <c r="A696" s="49">
        <v>44527</v>
      </c>
      <c r="B696" s="110">
        <f>IF(COUNTIF($A$7:$A696, $A696)&gt;1, 0, IF($E696="","",G696+H696+K696+L696+O696-Q696))</f>
        <v>0</v>
      </c>
      <c r="C696" s="110">
        <f>IF(COUNTIF($A$7:$A696, $A696)&gt;1, 0, IF($E696="", "", I696+J696+M696+N696+P696-R696))</f>
        <v>0</v>
      </c>
      <c r="D696" s="110">
        <f>IF(COUNTIF($A$7:$A696, $A696)&gt;1, 0, S696)</f>
        <v>0</v>
      </c>
      <c r="E696" s="111">
        <v>44527</v>
      </c>
      <c r="F696" s="91" t="str">
        <f>IFERROR(VLOOKUP($E696, V医療従事者等!$A:$J, $F$4, FALSE), TEXT(E696, "aaa"))</f>
        <v>土</v>
      </c>
      <c r="G696" s="91">
        <f>IFERROR(VLOOKUP($E696, V医療従事者等!$A:$J, $G$4, FALSE), 0)</f>
        <v>0</v>
      </c>
      <c r="H696" s="91">
        <f>IFERROR(VLOOKUP($E696, V医療従事者等!$A:$J, $H$4, FALSE), 0)</f>
        <v>0</v>
      </c>
      <c r="I696" s="91">
        <f>IFERROR(VLOOKUP($E696, V医療従事者等!$A:$J, $I$4, FALSE), 0)</f>
        <v>0</v>
      </c>
      <c r="J696" s="91">
        <f>IFERROR(VLOOKUP($E696, V医療従事者等!$A:$J, $J$4, FALSE), 0)</f>
        <v>0</v>
      </c>
      <c r="K696" s="92">
        <f>IFERROR(VLOOKUP($E696, V一般接種!$A:$G, K$4, FALSE), 0)</f>
        <v>50311</v>
      </c>
      <c r="L696" s="92">
        <f>IFERROR(VLOOKUP($E696, V一般接種!$A:$G, L$4, FALSE), 0)</f>
        <v>911</v>
      </c>
      <c r="M696" s="92">
        <f>IFERROR(VLOOKUP($E696, V一般接種!$A:$G, M$4, FALSE), 0)</f>
        <v>33</v>
      </c>
      <c r="N696" s="93">
        <f>IFERROR(VLOOKUP($E696, V一般接種!$A:$G, N$4, FALSE), 0)</f>
        <v>140254</v>
      </c>
      <c r="O696" s="92">
        <f>SUMIF(V職域接種!$C:$C, 'Conv-vaccine'!$E696, V職域接種!F:F)</f>
        <v>0</v>
      </c>
      <c r="P696" s="92">
        <f>SUMIF(V職域接種!$C:$C, 'Conv-vaccine'!$E696, V職域接種!G:G)</f>
        <v>0</v>
      </c>
      <c r="Q696" s="92">
        <f>_xlfn.MAXIFS(V重複!F:F, V重複!$C:$C, 'Conv-vaccine'!$E696)</f>
        <v>0</v>
      </c>
      <c r="R696" s="92">
        <f>_xlfn.MAXIFS(V重複!G:G, V重複!$C:$C, 'Conv-vaccine'!$E696)</f>
        <v>0</v>
      </c>
      <c r="S696" s="107">
        <f>SUMIF('V3回目-接種日別'!$A:$A, 'Conv-vaccine'!$E696, 'V3回目-接種日別'!C:C)</f>
        <v>0</v>
      </c>
    </row>
    <row r="697" spans="1:19" ht="17.7">
      <c r="A697" s="49">
        <v>44528</v>
      </c>
      <c r="B697" s="110">
        <f>IF(COUNTIF($A$7:$A697, $A697)&gt;1, 0, IF($E697="","",G697+H697+K697+L697+O697-Q697))</f>
        <v>481211</v>
      </c>
      <c r="C697" s="110">
        <f>IF(COUNTIF($A$7:$A697, $A697)&gt;1, 0, IF($E697="", "", I697+J697+M697+N697+P697-R697))</f>
        <v>336144</v>
      </c>
      <c r="D697" s="110">
        <f>IF(COUNTIF($A$7:$A697, $A697)&gt;1, 0, S697)</f>
        <v>0</v>
      </c>
      <c r="E697" s="111">
        <v>44528</v>
      </c>
      <c r="F697" s="91" t="str">
        <f>IFERROR(VLOOKUP($E697, V医療従事者等!$A:$J, $F$4, FALSE), TEXT(E697, "aaa"))</f>
        <v>日</v>
      </c>
      <c r="G697" s="91">
        <f>IFERROR(VLOOKUP($E697, V医療従事者等!$A:$J, $G$4, FALSE), 0)</f>
        <v>0</v>
      </c>
      <c r="H697" s="91">
        <f>IFERROR(VLOOKUP($E697, V医療従事者等!$A:$J, $H$4, FALSE), 0)</f>
        <v>0</v>
      </c>
      <c r="I697" s="91">
        <f>IFERROR(VLOOKUP($E697, V医療従事者等!$A:$J, $I$4, FALSE), 0)</f>
        <v>0</v>
      </c>
      <c r="J697" s="91">
        <f>IFERROR(VLOOKUP($E697, V医療従事者等!$A:$J, $J$4, FALSE), 0)</f>
        <v>0</v>
      </c>
      <c r="K697" s="92">
        <f>IFERROR(VLOOKUP($E697, V一般接種!$A:$G, K$4, FALSE), 0)</f>
        <v>19229</v>
      </c>
      <c r="L697" s="92">
        <f>IFERROR(VLOOKUP($E697, V一般接種!$A:$G, L$4, FALSE), 0)</f>
        <v>607</v>
      </c>
      <c r="M697" s="92">
        <f>IFERROR(VLOOKUP($E697, V一般接種!$A:$G, M$4, FALSE), 0)</f>
        <v>0</v>
      </c>
      <c r="N697" s="93">
        <f>IFERROR(VLOOKUP($E697, V一般接種!$A:$G, N$4, FALSE), 0)</f>
        <v>83394</v>
      </c>
      <c r="O697" s="92">
        <f>SUMIF(V職域接種!$C:$C, 'Conv-vaccine'!$E697, V職域接種!F:F)</f>
        <v>9802654</v>
      </c>
      <c r="P697" s="92">
        <f>SUMIF(V職域接種!$C:$C, 'Conv-vaccine'!$E697, V職域接種!G:G)</f>
        <v>9488792</v>
      </c>
      <c r="Q697" s="92">
        <f>_xlfn.MAXIFS(V重複!F:F, V重複!$C:$C, 'Conv-vaccine'!$E697)</f>
        <v>9341279</v>
      </c>
      <c r="R697" s="92">
        <f>_xlfn.MAXIFS(V重複!G:G, V重複!$C:$C, 'Conv-vaccine'!$E697)</f>
        <v>9236042</v>
      </c>
      <c r="S697" s="107">
        <f>SUMIF('V3回目-接種日別'!$A:$A, 'Conv-vaccine'!$E697, 'V3回目-接種日別'!C:C)</f>
        <v>0</v>
      </c>
    </row>
    <row r="698" spans="1:19" ht="17.7">
      <c r="A698" s="49">
        <v>44528</v>
      </c>
      <c r="B698" s="110">
        <f>IF(COUNTIF($A$7:$A698, $A698)&gt;1, 0, IF($E698="","",G698+H698+K698+L698+O698-Q698))</f>
        <v>0</v>
      </c>
      <c r="C698" s="110">
        <f>IF(COUNTIF($A$7:$A698, $A698)&gt;1, 0, IF($E698="", "", I698+J698+M698+N698+P698-R698))</f>
        <v>0</v>
      </c>
      <c r="D698" s="110">
        <f>IF(COUNTIF($A$7:$A698, $A698)&gt;1, 0, S698)</f>
        <v>0</v>
      </c>
      <c r="E698" s="111">
        <v>44528</v>
      </c>
      <c r="F698" s="91" t="str">
        <f>IFERROR(VLOOKUP($E698, V医療従事者等!$A:$J, $F$4, FALSE), TEXT(E698, "aaa"))</f>
        <v>日</v>
      </c>
      <c r="G698" s="91">
        <f>IFERROR(VLOOKUP($E698, V医療従事者等!$A:$J, $G$4, FALSE), 0)</f>
        <v>0</v>
      </c>
      <c r="H698" s="91">
        <f>IFERROR(VLOOKUP($E698, V医療従事者等!$A:$J, $H$4, FALSE), 0)</f>
        <v>0</v>
      </c>
      <c r="I698" s="91">
        <f>IFERROR(VLOOKUP($E698, V医療従事者等!$A:$J, $I$4, FALSE), 0)</f>
        <v>0</v>
      </c>
      <c r="J698" s="91">
        <f>IFERROR(VLOOKUP($E698, V医療従事者等!$A:$J, $J$4, FALSE), 0)</f>
        <v>0</v>
      </c>
      <c r="K698" s="92">
        <f>IFERROR(VLOOKUP($E698, V一般接種!$A:$G, K$4, FALSE), 0)</f>
        <v>19229</v>
      </c>
      <c r="L698" s="92">
        <f>IFERROR(VLOOKUP($E698, V一般接種!$A:$G, L$4, FALSE), 0)</f>
        <v>607</v>
      </c>
      <c r="M698" s="92">
        <f>IFERROR(VLOOKUP($E698, V一般接種!$A:$G, M$4, FALSE), 0)</f>
        <v>0</v>
      </c>
      <c r="N698" s="93">
        <f>IFERROR(VLOOKUP($E698, V一般接種!$A:$G, N$4, FALSE), 0)</f>
        <v>83394</v>
      </c>
      <c r="O698" s="92">
        <f>SUMIF(V職域接種!$C:$C, 'Conv-vaccine'!$E698, V職域接種!F:F)</f>
        <v>9802654</v>
      </c>
      <c r="P698" s="92">
        <f>SUMIF(V職域接種!$C:$C, 'Conv-vaccine'!$E698, V職域接種!G:G)</f>
        <v>9488792</v>
      </c>
      <c r="Q698" s="92">
        <f>_xlfn.MAXIFS(V重複!F:F, V重複!$C:$C, 'Conv-vaccine'!$E698)</f>
        <v>9341279</v>
      </c>
      <c r="R698" s="92">
        <f>_xlfn.MAXIFS(V重複!G:G, V重複!$C:$C, 'Conv-vaccine'!$E698)</f>
        <v>9236042</v>
      </c>
      <c r="S698" s="107">
        <f>SUMIF('V3回目-接種日別'!$A:$A, 'Conv-vaccine'!$E698, 'V3回目-接種日別'!C:C)</f>
        <v>0</v>
      </c>
    </row>
    <row r="699" spans="1:19" ht="17.7">
      <c r="A699" s="49">
        <v>44528</v>
      </c>
      <c r="B699" s="110">
        <f>IF(COUNTIF($A$7:$A699, $A699)&gt;1, 0, IF($E699="","",G699+H699+K699+L699+O699-Q699))</f>
        <v>0</v>
      </c>
      <c r="C699" s="110">
        <f>IF(COUNTIF($A$7:$A699, $A699)&gt;1, 0, IF($E699="", "", I699+J699+M699+N699+P699-R699))</f>
        <v>0</v>
      </c>
      <c r="D699" s="110">
        <f>IF(COUNTIF($A$7:$A699, $A699)&gt;1, 0, S699)</f>
        <v>0</v>
      </c>
      <c r="E699" s="111">
        <v>44528</v>
      </c>
      <c r="F699" s="91" t="str">
        <f>IFERROR(VLOOKUP($E699, V医療従事者等!$A:$J, $F$4, FALSE), TEXT(E699, "aaa"))</f>
        <v>日</v>
      </c>
      <c r="G699" s="91">
        <f>IFERROR(VLOOKUP($E699, V医療従事者等!$A:$J, $G$4, FALSE), 0)</f>
        <v>0</v>
      </c>
      <c r="H699" s="91">
        <f>IFERROR(VLOOKUP($E699, V医療従事者等!$A:$J, $H$4, FALSE), 0)</f>
        <v>0</v>
      </c>
      <c r="I699" s="91">
        <f>IFERROR(VLOOKUP($E699, V医療従事者等!$A:$J, $I$4, FALSE), 0)</f>
        <v>0</v>
      </c>
      <c r="J699" s="91">
        <f>IFERROR(VLOOKUP($E699, V医療従事者等!$A:$J, $J$4, FALSE), 0)</f>
        <v>0</v>
      </c>
      <c r="K699" s="92">
        <f>IFERROR(VLOOKUP($E699, V一般接種!$A:$G, K$4, FALSE), 0)</f>
        <v>19229</v>
      </c>
      <c r="L699" s="92">
        <f>IFERROR(VLOOKUP($E699, V一般接種!$A:$G, L$4, FALSE), 0)</f>
        <v>607</v>
      </c>
      <c r="M699" s="92">
        <f>IFERROR(VLOOKUP($E699, V一般接種!$A:$G, M$4, FALSE), 0)</f>
        <v>0</v>
      </c>
      <c r="N699" s="93">
        <f>IFERROR(VLOOKUP($E699, V一般接種!$A:$G, N$4, FALSE), 0)</f>
        <v>83394</v>
      </c>
      <c r="O699" s="92">
        <f>SUMIF(V職域接種!$C:$C, 'Conv-vaccine'!$E699, V職域接種!F:F)</f>
        <v>9802654</v>
      </c>
      <c r="P699" s="92">
        <f>SUMIF(V職域接種!$C:$C, 'Conv-vaccine'!$E699, V職域接種!G:G)</f>
        <v>9488792</v>
      </c>
      <c r="Q699" s="92">
        <f>_xlfn.MAXIFS(V重複!F:F, V重複!$C:$C, 'Conv-vaccine'!$E699)</f>
        <v>9341279</v>
      </c>
      <c r="R699" s="92">
        <f>_xlfn.MAXIFS(V重複!G:G, V重複!$C:$C, 'Conv-vaccine'!$E699)</f>
        <v>9236042</v>
      </c>
      <c r="S699" s="107">
        <f>SUMIF('V3回目-接種日別'!$A:$A, 'Conv-vaccine'!$E699, 'V3回目-接種日別'!C:C)</f>
        <v>0</v>
      </c>
    </row>
    <row r="700" spans="1:19" ht="17.7">
      <c r="A700" s="49">
        <v>44529</v>
      </c>
      <c r="B700" s="110">
        <f>IF(COUNTIF($A$7:$A700, $A700)&gt;1, 0, IF($E700="","",G700+H700+K700+L700+O700-Q700))</f>
        <v>18123</v>
      </c>
      <c r="C700" s="110">
        <f>IF(COUNTIF($A$7:$A700, $A700)&gt;1, 0, IF($E700="", "", I700+J700+M700+N700+P700-R700))</f>
        <v>53839</v>
      </c>
      <c r="D700" s="110">
        <f>IF(COUNTIF($A$7:$A700, $A700)&gt;1, 0, S700)</f>
        <v>0</v>
      </c>
      <c r="E700" s="111">
        <v>44529</v>
      </c>
      <c r="F700" s="91" t="str">
        <f>IFERROR(VLOOKUP($E700, V医療従事者等!$A:$J, $F$4, FALSE), TEXT(E700, "aaa"))</f>
        <v>月</v>
      </c>
      <c r="G700" s="91">
        <f>IFERROR(VLOOKUP($E700, V医療従事者等!$A:$J, $G$4, FALSE), 0)</f>
        <v>0</v>
      </c>
      <c r="H700" s="91">
        <f>IFERROR(VLOOKUP($E700, V医療従事者等!$A:$J, $H$4, FALSE), 0)</f>
        <v>0</v>
      </c>
      <c r="I700" s="91">
        <f>IFERROR(VLOOKUP($E700, V医療従事者等!$A:$J, $I$4, FALSE), 0)</f>
        <v>0</v>
      </c>
      <c r="J700" s="91">
        <f>IFERROR(VLOOKUP($E700, V医療従事者等!$A:$J, $J$4, FALSE), 0)</f>
        <v>0</v>
      </c>
      <c r="K700" s="92">
        <f>IFERROR(VLOOKUP($E700, V一般接種!$A:$G, K$4, FALSE), 0)</f>
        <v>17582</v>
      </c>
      <c r="L700" s="92">
        <f>IFERROR(VLOOKUP($E700, V一般接種!$A:$G, L$4, FALSE), 0)</f>
        <v>541</v>
      </c>
      <c r="M700" s="92">
        <f>IFERROR(VLOOKUP($E700, V一般接種!$A:$G, M$4, FALSE), 0)</f>
        <v>3</v>
      </c>
      <c r="N700" s="93">
        <f>IFERROR(VLOOKUP($E700, V一般接種!$A:$G, N$4, FALSE), 0)</f>
        <v>53836</v>
      </c>
      <c r="O700" s="92">
        <f>SUMIF(V職域接種!$C:$C, 'Conv-vaccine'!$E700, V職域接種!F:F)</f>
        <v>0</v>
      </c>
      <c r="P700" s="92">
        <f>SUMIF(V職域接種!$C:$C, 'Conv-vaccine'!$E700, V職域接種!G:G)</f>
        <v>0</v>
      </c>
      <c r="Q700" s="92">
        <f>_xlfn.MAXIFS(V重複!F:F, V重複!$C:$C, 'Conv-vaccine'!$E700)</f>
        <v>0</v>
      </c>
      <c r="R700" s="92">
        <f>_xlfn.MAXIFS(V重複!G:G, V重複!$C:$C, 'Conv-vaccine'!$E700)</f>
        <v>0</v>
      </c>
      <c r="S700" s="107">
        <f>SUMIF('V3回目-接種日別'!$A:$A, 'Conv-vaccine'!$E700, 'V3回目-接種日別'!C:C)</f>
        <v>0</v>
      </c>
    </row>
    <row r="701" spans="1:19" ht="17.7">
      <c r="A701" s="49">
        <v>44529</v>
      </c>
      <c r="B701" s="110">
        <f>IF(COUNTIF($A$7:$A701, $A701)&gt;1, 0, IF($E701="","",G701+H701+K701+L701+O701-Q701))</f>
        <v>0</v>
      </c>
      <c r="C701" s="110">
        <f>IF(COUNTIF($A$7:$A701, $A701)&gt;1, 0, IF($E701="", "", I701+J701+M701+N701+P701-R701))</f>
        <v>0</v>
      </c>
      <c r="D701" s="110">
        <f>IF(COUNTIF($A$7:$A701, $A701)&gt;1, 0, S701)</f>
        <v>0</v>
      </c>
      <c r="E701" s="111">
        <v>44529</v>
      </c>
      <c r="F701" s="91" t="str">
        <f>IFERROR(VLOOKUP($E701, V医療従事者等!$A:$J, $F$4, FALSE), TEXT(E701, "aaa"))</f>
        <v>月</v>
      </c>
      <c r="G701" s="91">
        <f>IFERROR(VLOOKUP($E701, V医療従事者等!$A:$J, $G$4, FALSE), 0)</f>
        <v>0</v>
      </c>
      <c r="H701" s="91">
        <f>IFERROR(VLOOKUP($E701, V医療従事者等!$A:$J, $H$4, FALSE), 0)</f>
        <v>0</v>
      </c>
      <c r="I701" s="91">
        <f>IFERROR(VLOOKUP($E701, V医療従事者等!$A:$J, $I$4, FALSE), 0)</f>
        <v>0</v>
      </c>
      <c r="J701" s="91">
        <f>IFERROR(VLOOKUP($E701, V医療従事者等!$A:$J, $J$4, FALSE), 0)</f>
        <v>0</v>
      </c>
      <c r="K701" s="92">
        <f>IFERROR(VLOOKUP($E701, V一般接種!$A:$G, K$4, FALSE), 0)</f>
        <v>17582</v>
      </c>
      <c r="L701" s="92">
        <f>IFERROR(VLOOKUP($E701, V一般接種!$A:$G, L$4, FALSE), 0)</f>
        <v>541</v>
      </c>
      <c r="M701" s="92">
        <f>IFERROR(VLOOKUP($E701, V一般接種!$A:$G, M$4, FALSE), 0)</f>
        <v>3</v>
      </c>
      <c r="N701" s="93">
        <f>IFERROR(VLOOKUP($E701, V一般接種!$A:$G, N$4, FALSE), 0)</f>
        <v>53836</v>
      </c>
      <c r="O701" s="92">
        <f>SUMIF(V職域接種!$C:$C, 'Conv-vaccine'!$E701, V職域接種!F:F)</f>
        <v>0</v>
      </c>
      <c r="P701" s="92">
        <f>SUMIF(V職域接種!$C:$C, 'Conv-vaccine'!$E701, V職域接種!G:G)</f>
        <v>0</v>
      </c>
      <c r="Q701" s="92">
        <f>_xlfn.MAXIFS(V重複!F:F, V重複!$C:$C, 'Conv-vaccine'!$E701)</f>
        <v>0</v>
      </c>
      <c r="R701" s="92">
        <f>_xlfn.MAXIFS(V重複!G:G, V重複!$C:$C, 'Conv-vaccine'!$E701)</f>
        <v>0</v>
      </c>
      <c r="S701" s="107">
        <f>SUMIF('V3回目-接種日別'!$A:$A, 'Conv-vaccine'!$E701, 'V3回目-接種日別'!C:C)</f>
        <v>0</v>
      </c>
    </row>
    <row r="702" spans="1:19" ht="17.7">
      <c r="A702" s="49">
        <v>44529</v>
      </c>
      <c r="B702" s="110">
        <f>IF(COUNTIF($A$7:$A702, $A702)&gt;1, 0, IF($E702="","",G702+H702+K702+L702+O702-Q702))</f>
        <v>0</v>
      </c>
      <c r="C702" s="110">
        <f>IF(COUNTIF($A$7:$A702, $A702)&gt;1, 0, IF($E702="", "", I702+J702+M702+N702+P702-R702))</f>
        <v>0</v>
      </c>
      <c r="D702" s="110">
        <f>IF(COUNTIF($A$7:$A702, $A702)&gt;1, 0, S702)</f>
        <v>0</v>
      </c>
      <c r="E702" s="111">
        <v>44529</v>
      </c>
      <c r="F702" s="91" t="str">
        <f>IFERROR(VLOOKUP($E702, V医療従事者等!$A:$J, $F$4, FALSE), TEXT(E702, "aaa"))</f>
        <v>月</v>
      </c>
      <c r="G702" s="91">
        <f>IFERROR(VLOOKUP($E702, V医療従事者等!$A:$J, $G$4, FALSE), 0)</f>
        <v>0</v>
      </c>
      <c r="H702" s="91">
        <f>IFERROR(VLOOKUP($E702, V医療従事者等!$A:$J, $H$4, FALSE), 0)</f>
        <v>0</v>
      </c>
      <c r="I702" s="91">
        <f>IFERROR(VLOOKUP($E702, V医療従事者等!$A:$J, $I$4, FALSE), 0)</f>
        <v>0</v>
      </c>
      <c r="J702" s="91">
        <f>IFERROR(VLOOKUP($E702, V医療従事者等!$A:$J, $J$4, FALSE), 0)</f>
        <v>0</v>
      </c>
      <c r="K702" s="92">
        <f>IFERROR(VLOOKUP($E702, V一般接種!$A:$G, K$4, FALSE), 0)</f>
        <v>17582</v>
      </c>
      <c r="L702" s="92">
        <f>IFERROR(VLOOKUP($E702, V一般接種!$A:$G, L$4, FALSE), 0)</f>
        <v>541</v>
      </c>
      <c r="M702" s="92">
        <f>IFERROR(VLOOKUP($E702, V一般接種!$A:$G, M$4, FALSE), 0)</f>
        <v>3</v>
      </c>
      <c r="N702" s="93">
        <f>IFERROR(VLOOKUP($E702, V一般接種!$A:$G, N$4, FALSE), 0)</f>
        <v>53836</v>
      </c>
      <c r="O702" s="92">
        <f>SUMIF(V職域接種!$C:$C, 'Conv-vaccine'!$E702, V職域接種!F:F)</f>
        <v>0</v>
      </c>
      <c r="P702" s="92">
        <f>SUMIF(V職域接種!$C:$C, 'Conv-vaccine'!$E702, V職域接種!G:G)</f>
        <v>0</v>
      </c>
      <c r="Q702" s="92">
        <f>_xlfn.MAXIFS(V重複!F:F, V重複!$C:$C, 'Conv-vaccine'!$E702)</f>
        <v>0</v>
      </c>
      <c r="R702" s="92">
        <f>_xlfn.MAXIFS(V重複!G:G, V重複!$C:$C, 'Conv-vaccine'!$E702)</f>
        <v>0</v>
      </c>
      <c r="S702" s="107">
        <f>SUMIF('V3回目-接種日別'!$A:$A, 'Conv-vaccine'!$E702, 'V3回目-接種日別'!C:C)</f>
        <v>0</v>
      </c>
    </row>
    <row r="703" spans="1:19" ht="17.7">
      <c r="A703" s="49">
        <v>44530</v>
      </c>
      <c r="B703" s="110">
        <f>IF(COUNTIF($A$7:$A703, $A703)&gt;1, 0, IF($E703="","",G703+H703+K703+L703+O703-Q703))</f>
        <v>17893</v>
      </c>
      <c r="C703" s="110">
        <f>IF(COUNTIF($A$7:$A703, $A703)&gt;1, 0, IF($E703="", "", I703+J703+M703+N703+P703-R703))</f>
        <v>58362</v>
      </c>
      <c r="D703" s="110">
        <f>IF(COUNTIF($A$7:$A703, $A703)&gt;1, 0, S703)</f>
        <v>0</v>
      </c>
      <c r="E703" s="111">
        <v>44530</v>
      </c>
      <c r="F703" s="91" t="str">
        <f>IFERROR(VLOOKUP($E703, V医療従事者等!$A:$J, $F$4, FALSE), TEXT(E703, "aaa"))</f>
        <v>火</v>
      </c>
      <c r="G703" s="91">
        <f>IFERROR(VLOOKUP($E703, V医療従事者等!$A:$J, $G$4, FALSE), 0)</f>
        <v>0</v>
      </c>
      <c r="H703" s="91">
        <f>IFERROR(VLOOKUP($E703, V医療従事者等!$A:$J, $H$4, FALSE), 0)</f>
        <v>0</v>
      </c>
      <c r="I703" s="91">
        <f>IFERROR(VLOOKUP($E703, V医療従事者等!$A:$J, $I$4, FALSE), 0)</f>
        <v>0</v>
      </c>
      <c r="J703" s="91">
        <f>IFERROR(VLOOKUP($E703, V医療従事者等!$A:$J, $J$4, FALSE), 0)</f>
        <v>0</v>
      </c>
      <c r="K703" s="92">
        <f>IFERROR(VLOOKUP($E703, V一般接種!$A:$G, K$4, FALSE), 0)</f>
        <v>17479</v>
      </c>
      <c r="L703" s="92">
        <f>IFERROR(VLOOKUP($E703, V一般接種!$A:$G, L$4, FALSE), 0)</f>
        <v>414</v>
      </c>
      <c r="M703" s="92">
        <f>IFERROR(VLOOKUP($E703, V一般接種!$A:$G, M$4, FALSE), 0)</f>
        <v>26</v>
      </c>
      <c r="N703" s="93">
        <f>IFERROR(VLOOKUP($E703, V一般接種!$A:$G, N$4, FALSE), 0)</f>
        <v>58336</v>
      </c>
      <c r="O703" s="92">
        <f>SUMIF(V職域接種!$C:$C, 'Conv-vaccine'!$E703, V職域接種!F:F)</f>
        <v>0</v>
      </c>
      <c r="P703" s="92">
        <f>SUMIF(V職域接種!$C:$C, 'Conv-vaccine'!$E703, V職域接種!G:G)</f>
        <v>0</v>
      </c>
      <c r="Q703" s="92">
        <f>_xlfn.MAXIFS(V重複!F:F, V重複!$C:$C, 'Conv-vaccine'!$E703)</f>
        <v>0</v>
      </c>
      <c r="R703" s="92">
        <f>_xlfn.MAXIFS(V重複!G:G, V重複!$C:$C, 'Conv-vaccine'!$E703)</f>
        <v>0</v>
      </c>
      <c r="S703" s="107">
        <f>SUMIF('V3回目-接種日別'!$A:$A, 'Conv-vaccine'!$E703, 'V3回目-接種日別'!C:C)</f>
        <v>0</v>
      </c>
    </row>
    <row r="704" spans="1:19" ht="17.7">
      <c r="A704" s="49">
        <v>44530</v>
      </c>
      <c r="B704" s="110">
        <f>IF(COUNTIF($A$7:$A704, $A704)&gt;1, 0, IF($E704="","",G704+H704+K704+L704+O704-Q704))</f>
        <v>0</v>
      </c>
      <c r="C704" s="110">
        <f>IF(COUNTIF($A$7:$A704, $A704)&gt;1, 0, IF($E704="", "", I704+J704+M704+N704+P704-R704))</f>
        <v>0</v>
      </c>
      <c r="D704" s="110">
        <f>IF(COUNTIF($A$7:$A704, $A704)&gt;1, 0, S704)</f>
        <v>0</v>
      </c>
      <c r="E704" s="111">
        <v>44530</v>
      </c>
      <c r="F704" s="91" t="str">
        <f>IFERROR(VLOOKUP($E704, V医療従事者等!$A:$J, $F$4, FALSE), TEXT(E704, "aaa"))</f>
        <v>火</v>
      </c>
      <c r="G704" s="91">
        <f>IFERROR(VLOOKUP($E704, V医療従事者等!$A:$J, $G$4, FALSE), 0)</f>
        <v>0</v>
      </c>
      <c r="H704" s="91">
        <f>IFERROR(VLOOKUP($E704, V医療従事者等!$A:$J, $H$4, FALSE), 0)</f>
        <v>0</v>
      </c>
      <c r="I704" s="91">
        <f>IFERROR(VLOOKUP($E704, V医療従事者等!$A:$J, $I$4, FALSE), 0)</f>
        <v>0</v>
      </c>
      <c r="J704" s="91">
        <f>IFERROR(VLOOKUP($E704, V医療従事者等!$A:$J, $J$4, FALSE), 0)</f>
        <v>0</v>
      </c>
      <c r="K704" s="92">
        <f>IFERROR(VLOOKUP($E704, V一般接種!$A:$G, K$4, FALSE), 0)</f>
        <v>17479</v>
      </c>
      <c r="L704" s="92">
        <f>IFERROR(VLOOKUP($E704, V一般接種!$A:$G, L$4, FALSE), 0)</f>
        <v>414</v>
      </c>
      <c r="M704" s="92">
        <f>IFERROR(VLOOKUP($E704, V一般接種!$A:$G, M$4, FALSE), 0)</f>
        <v>26</v>
      </c>
      <c r="N704" s="93">
        <f>IFERROR(VLOOKUP($E704, V一般接種!$A:$G, N$4, FALSE), 0)</f>
        <v>58336</v>
      </c>
      <c r="O704" s="92">
        <f>SUMIF(V職域接種!$C:$C, 'Conv-vaccine'!$E704, V職域接種!F:F)</f>
        <v>0</v>
      </c>
      <c r="P704" s="92">
        <f>SUMIF(V職域接種!$C:$C, 'Conv-vaccine'!$E704, V職域接種!G:G)</f>
        <v>0</v>
      </c>
      <c r="Q704" s="92">
        <f>_xlfn.MAXIFS(V重複!F:F, V重複!$C:$C, 'Conv-vaccine'!$E704)</f>
        <v>0</v>
      </c>
      <c r="R704" s="92">
        <f>_xlfn.MAXIFS(V重複!G:G, V重複!$C:$C, 'Conv-vaccine'!$E704)</f>
        <v>0</v>
      </c>
      <c r="S704" s="107">
        <f>SUMIF('V3回目-接種日別'!$A:$A, 'Conv-vaccine'!$E704, 'V3回目-接種日別'!C:C)</f>
        <v>0</v>
      </c>
    </row>
    <row r="705" spans="1:19" ht="17.7">
      <c r="A705" s="49">
        <v>44530</v>
      </c>
      <c r="B705" s="110">
        <f>IF(COUNTIF($A$7:$A705, $A705)&gt;1, 0, IF($E705="","",G705+H705+K705+L705+O705-Q705))</f>
        <v>0</v>
      </c>
      <c r="C705" s="110">
        <f>IF(COUNTIF($A$7:$A705, $A705)&gt;1, 0, IF($E705="", "", I705+J705+M705+N705+P705-R705))</f>
        <v>0</v>
      </c>
      <c r="D705" s="110">
        <f>IF(COUNTIF($A$7:$A705, $A705)&gt;1, 0, S705)</f>
        <v>0</v>
      </c>
      <c r="E705" s="111">
        <v>44530</v>
      </c>
      <c r="F705" s="91" t="str">
        <f>IFERROR(VLOOKUP($E705, V医療従事者等!$A:$J, $F$4, FALSE), TEXT(E705, "aaa"))</f>
        <v>火</v>
      </c>
      <c r="G705" s="91">
        <f>IFERROR(VLOOKUP($E705, V医療従事者等!$A:$J, $G$4, FALSE), 0)</f>
        <v>0</v>
      </c>
      <c r="H705" s="91">
        <f>IFERROR(VLOOKUP($E705, V医療従事者等!$A:$J, $H$4, FALSE), 0)</f>
        <v>0</v>
      </c>
      <c r="I705" s="91">
        <f>IFERROR(VLOOKUP($E705, V医療従事者等!$A:$J, $I$4, FALSE), 0)</f>
        <v>0</v>
      </c>
      <c r="J705" s="91">
        <f>IFERROR(VLOOKUP($E705, V医療従事者等!$A:$J, $J$4, FALSE), 0)</f>
        <v>0</v>
      </c>
      <c r="K705" s="92">
        <f>IFERROR(VLOOKUP($E705, V一般接種!$A:$G, K$4, FALSE), 0)</f>
        <v>17479</v>
      </c>
      <c r="L705" s="92">
        <f>IFERROR(VLOOKUP($E705, V一般接種!$A:$G, L$4, FALSE), 0)</f>
        <v>414</v>
      </c>
      <c r="M705" s="92">
        <f>IFERROR(VLOOKUP($E705, V一般接種!$A:$G, M$4, FALSE), 0)</f>
        <v>26</v>
      </c>
      <c r="N705" s="93">
        <f>IFERROR(VLOOKUP($E705, V一般接種!$A:$G, N$4, FALSE), 0)</f>
        <v>58336</v>
      </c>
      <c r="O705" s="92">
        <f>SUMIF(V職域接種!$C:$C, 'Conv-vaccine'!$E705, V職域接種!F:F)</f>
        <v>0</v>
      </c>
      <c r="P705" s="92">
        <f>SUMIF(V職域接種!$C:$C, 'Conv-vaccine'!$E705, V職域接種!G:G)</f>
        <v>0</v>
      </c>
      <c r="Q705" s="92">
        <f>_xlfn.MAXIFS(V重複!F:F, V重複!$C:$C, 'Conv-vaccine'!$E705)</f>
        <v>0</v>
      </c>
      <c r="R705" s="92">
        <f>_xlfn.MAXIFS(V重複!G:G, V重複!$C:$C, 'Conv-vaccine'!$E705)</f>
        <v>0</v>
      </c>
      <c r="S705" s="107">
        <f>SUMIF('V3回目-接種日別'!$A:$A, 'Conv-vaccine'!$E705, 'V3回目-接種日別'!C:C)</f>
        <v>0</v>
      </c>
    </row>
    <row r="706" spans="1:19" ht="17.7">
      <c r="A706" s="49">
        <v>44531</v>
      </c>
      <c r="B706" s="110">
        <f>IF(COUNTIF($A$7:$A706, $A706)&gt;1, 0, IF($E706="","",G706+H706+K706+L706+O706-Q706))</f>
        <v>15956</v>
      </c>
      <c r="C706" s="110">
        <f>IF(COUNTIF($A$7:$A706, $A706)&gt;1, 0, IF($E706="", "", I706+J706+M706+N706+P706-R706))</f>
        <v>31014</v>
      </c>
      <c r="D706" s="110">
        <f>IF(COUNTIF($A$7:$A706, $A706)&gt;1, 0, S706)</f>
        <v>4525</v>
      </c>
      <c r="E706" s="111">
        <v>44531</v>
      </c>
      <c r="F706" s="91" t="str">
        <f>IFERROR(VLOOKUP($E706, V医療従事者等!$A:$J, $F$4, FALSE), TEXT(E706, "aaa"))</f>
        <v>水</v>
      </c>
      <c r="G706" s="91">
        <f>IFERROR(VLOOKUP($E706, V医療従事者等!$A:$J, $G$4, FALSE), 0)</f>
        <v>0</v>
      </c>
      <c r="H706" s="91">
        <f>IFERROR(VLOOKUP($E706, V医療従事者等!$A:$J, $H$4, FALSE), 0)</f>
        <v>0</v>
      </c>
      <c r="I706" s="91">
        <f>IFERROR(VLOOKUP($E706, V医療従事者等!$A:$J, $I$4, FALSE), 0)</f>
        <v>0</v>
      </c>
      <c r="J706" s="91">
        <f>IFERROR(VLOOKUP($E706, V医療従事者等!$A:$J, $J$4, FALSE), 0)</f>
        <v>0</v>
      </c>
      <c r="K706" s="92">
        <f>IFERROR(VLOOKUP($E706, V一般接種!$A:$G, K$4, FALSE), 0)</f>
        <v>15650</v>
      </c>
      <c r="L706" s="92">
        <f>IFERROR(VLOOKUP($E706, V一般接種!$A:$G, L$4, FALSE), 0)</f>
        <v>306</v>
      </c>
      <c r="M706" s="92">
        <f>IFERROR(VLOOKUP($E706, V一般接種!$A:$G, M$4, FALSE), 0)</f>
        <v>7</v>
      </c>
      <c r="N706" s="93">
        <f>IFERROR(VLOOKUP($E706, V一般接種!$A:$G, N$4, FALSE), 0)</f>
        <v>31007</v>
      </c>
      <c r="O706" s="92">
        <f>SUMIF(V職域接種!$C:$C, 'Conv-vaccine'!$E706, V職域接種!F:F)</f>
        <v>0</v>
      </c>
      <c r="P706" s="92">
        <f>SUMIF(V職域接種!$C:$C, 'Conv-vaccine'!$E706, V職域接種!G:G)</f>
        <v>0</v>
      </c>
      <c r="Q706" s="92">
        <f>_xlfn.MAXIFS(V重複!F:F, V重複!$C:$C, 'Conv-vaccine'!$E706)</f>
        <v>0</v>
      </c>
      <c r="R706" s="92">
        <f>_xlfn.MAXIFS(V重複!G:G, V重複!$C:$C, 'Conv-vaccine'!$E706)</f>
        <v>0</v>
      </c>
      <c r="S706" s="107">
        <f>SUMIF('V3回目-接種日別'!$A:$A, 'Conv-vaccine'!$E706, 'V3回目-接種日別'!C:C)</f>
        <v>4525</v>
      </c>
    </row>
    <row r="707" spans="1:19" ht="17.7">
      <c r="A707" s="49">
        <v>44531</v>
      </c>
      <c r="B707" s="110">
        <f>IF(COUNTIF($A$7:$A707, $A707)&gt;1, 0, IF($E707="","",G707+H707+K707+L707+O707-Q707))</f>
        <v>0</v>
      </c>
      <c r="C707" s="110">
        <f>IF(COUNTIF($A$7:$A707, $A707)&gt;1, 0, IF($E707="", "", I707+J707+M707+N707+P707-R707))</f>
        <v>0</v>
      </c>
      <c r="D707" s="110">
        <f>IF(COUNTIF($A$7:$A707, $A707)&gt;1, 0, S707)</f>
        <v>0</v>
      </c>
      <c r="E707" s="111">
        <v>44531</v>
      </c>
      <c r="F707" s="91" t="str">
        <f>IFERROR(VLOOKUP($E707, V医療従事者等!$A:$J, $F$4, FALSE), TEXT(E707, "aaa"))</f>
        <v>水</v>
      </c>
      <c r="G707" s="91">
        <f>IFERROR(VLOOKUP($E707, V医療従事者等!$A:$J, $G$4, FALSE), 0)</f>
        <v>0</v>
      </c>
      <c r="H707" s="91">
        <f>IFERROR(VLOOKUP($E707, V医療従事者等!$A:$J, $H$4, FALSE), 0)</f>
        <v>0</v>
      </c>
      <c r="I707" s="91">
        <f>IFERROR(VLOOKUP($E707, V医療従事者等!$A:$J, $I$4, FALSE), 0)</f>
        <v>0</v>
      </c>
      <c r="J707" s="91">
        <f>IFERROR(VLOOKUP($E707, V医療従事者等!$A:$J, $J$4, FALSE), 0)</f>
        <v>0</v>
      </c>
      <c r="K707" s="92">
        <f>IFERROR(VLOOKUP($E707, V一般接種!$A:$G, K$4, FALSE), 0)</f>
        <v>15650</v>
      </c>
      <c r="L707" s="92">
        <f>IFERROR(VLOOKUP($E707, V一般接種!$A:$G, L$4, FALSE), 0)</f>
        <v>306</v>
      </c>
      <c r="M707" s="92">
        <f>IFERROR(VLOOKUP($E707, V一般接種!$A:$G, M$4, FALSE), 0)</f>
        <v>7</v>
      </c>
      <c r="N707" s="93">
        <f>IFERROR(VLOOKUP($E707, V一般接種!$A:$G, N$4, FALSE), 0)</f>
        <v>31007</v>
      </c>
      <c r="O707" s="92">
        <f>SUMIF(V職域接種!$C:$C, 'Conv-vaccine'!$E707, V職域接種!F:F)</f>
        <v>0</v>
      </c>
      <c r="P707" s="92">
        <f>SUMIF(V職域接種!$C:$C, 'Conv-vaccine'!$E707, V職域接種!G:G)</f>
        <v>0</v>
      </c>
      <c r="Q707" s="92">
        <f>_xlfn.MAXIFS(V重複!F:F, V重複!$C:$C, 'Conv-vaccine'!$E707)</f>
        <v>0</v>
      </c>
      <c r="R707" s="92">
        <f>_xlfn.MAXIFS(V重複!G:G, V重複!$C:$C, 'Conv-vaccine'!$E707)</f>
        <v>0</v>
      </c>
      <c r="S707" s="107">
        <f>SUMIF('V3回目-接種日別'!$A:$A, 'Conv-vaccine'!$E707, 'V3回目-接種日別'!C:C)</f>
        <v>4525</v>
      </c>
    </row>
    <row r="708" spans="1:19" ht="17.7">
      <c r="A708" s="49">
        <v>44531</v>
      </c>
      <c r="B708" s="110">
        <f>IF(COUNTIF($A$7:$A708, $A708)&gt;1, 0, IF($E708="","",G708+H708+K708+L708+O708-Q708))</f>
        <v>0</v>
      </c>
      <c r="C708" s="110">
        <f>IF(COUNTIF($A$7:$A708, $A708)&gt;1, 0, IF($E708="", "", I708+J708+M708+N708+P708-R708))</f>
        <v>0</v>
      </c>
      <c r="D708" s="110">
        <f>IF(COUNTIF($A$7:$A708, $A708)&gt;1, 0, S708)</f>
        <v>0</v>
      </c>
      <c r="E708" s="111">
        <v>44531</v>
      </c>
      <c r="F708" s="91" t="str">
        <f>IFERROR(VLOOKUP($E708, V医療従事者等!$A:$J, $F$4, FALSE), TEXT(E708, "aaa"))</f>
        <v>水</v>
      </c>
      <c r="G708" s="91">
        <f>IFERROR(VLOOKUP($E708, V医療従事者等!$A:$J, $G$4, FALSE), 0)</f>
        <v>0</v>
      </c>
      <c r="H708" s="91">
        <f>IFERROR(VLOOKUP($E708, V医療従事者等!$A:$J, $H$4, FALSE), 0)</f>
        <v>0</v>
      </c>
      <c r="I708" s="91">
        <f>IFERROR(VLOOKUP($E708, V医療従事者等!$A:$J, $I$4, FALSE), 0)</f>
        <v>0</v>
      </c>
      <c r="J708" s="91">
        <f>IFERROR(VLOOKUP($E708, V医療従事者等!$A:$J, $J$4, FALSE), 0)</f>
        <v>0</v>
      </c>
      <c r="K708" s="92">
        <f>IFERROR(VLOOKUP($E708, V一般接種!$A:$G, K$4, FALSE), 0)</f>
        <v>15650</v>
      </c>
      <c r="L708" s="92">
        <f>IFERROR(VLOOKUP($E708, V一般接種!$A:$G, L$4, FALSE), 0)</f>
        <v>306</v>
      </c>
      <c r="M708" s="92">
        <f>IFERROR(VLOOKUP($E708, V一般接種!$A:$G, M$4, FALSE), 0)</f>
        <v>7</v>
      </c>
      <c r="N708" s="93">
        <f>IFERROR(VLOOKUP($E708, V一般接種!$A:$G, N$4, FALSE), 0)</f>
        <v>31007</v>
      </c>
      <c r="O708" s="92">
        <f>SUMIF(V職域接種!$C:$C, 'Conv-vaccine'!$E708, V職域接種!F:F)</f>
        <v>0</v>
      </c>
      <c r="P708" s="92">
        <f>SUMIF(V職域接種!$C:$C, 'Conv-vaccine'!$E708, V職域接種!G:G)</f>
        <v>0</v>
      </c>
      <c r="Q708" s="92">
        <f>_xlfn.MAXIFS(V重複!F:F, V重複!$C:$C, 'Conv-vaccine'!$E708)</f>
        <v>0</v>
      </c>
      <c r="R708" s="92">
        <f>_xlfn.MAXIFS(V重複!G:G, V重複!$C:$C, 'Conv-vaccine'!$E708)</f>
        <v>0</v>
      </c>
      <c r="S708" s="107">
        <f>SUMIF('V3回目-接種日別'!$A:$A, 'Conv-vaccine'!$E708, 'V3回目-接種日別'!C:C)</f>
        <v>4525</v>
      </c>
    </row>
    <row r="709" spans="1:19" ht="17.7">
      <c r="A709" s="49">
        <v>44532</v>
      </c>
      <c r="B709" s="110">
        <f>IF(COUNTIF($A$7:$A709, $A709)&gt;1, 0, IF($E709="","",G709+H709+K709+L709+O709-Q709))</f>
        <v>15017</v>
      </c>
      <c r="C709" s="110">
        <f>IF(COUNTIF($A$7:$A709, $A709)&gt;1, 0, IF($E709="", "", I709+J709+M709+N709+P709-R709))</f>
        <v>27795</v>
      </c>
      <c r="D709" s="110">
        <f>IF(COUNTIF($A$7:$A709, $A709)&gt;1, 0, S709)</f>
        <v>3715</v>
      </c>
      <c r="E709" s="111">
        <v>44532</v>
      </c>
      <c r="F709" s="91" t="str">
        <f>IFERROR(VLOOKUP($E709, V医療従事者等!$A:$J, $F$4, FALSE), TEXT(E709, "aaa"))</f>
        <v>木</v>
      </c>
      <c r="G709" s="91">
        <f>IFERROR(VLOOKUP($E709, V医療従事者等!$A:$J, $G$4, FALSE), 0)</f>
        <v>0</v>
      </c>
      <c r="H709" s="91">
        <f>IFERROR(VLOOKUP($E709, V医療従事者等!$A:$J, $H$4, FALSE), 0)</f>
        <v>0</v>
      </c>
      <c r="I709" s="91">
        <f>IFERROR(VLOOKUP($E709, V医療従事者等!$A:$J, $I$4, FALSE), 0)</f>
        <v>0</v>
      </c>
      <c r="J709" s="91">
        <f>IFERROR(VLOOKUP($E709, V医療従事者等!$A:$J, $J$4, FALSE), 0)</f>
        <v>0</v>
      </c>
      <c r="K709" s="92">
        <f>IFERROR(VLOOKUP($E709, V一般接種!$A:$G, K$4, FALSE), 0)</f>
        <v>14756</v>
      </c>
      <c r="L709" s="92">
        <f>IFERROR(VLOOKUP($E709, V一般接種!$A:$G, L$4, FALSE), 0)</f>
        <v>261</v>
      </c>
      <c r="M709" s="92">
        <f>IFERROR(VLOOKUP($E709, V一般接種!$A:$G, M$4, FALSE), 0)</f>
        <v>1</v>
      </c>
      <c r="N709" s="93">
        <f>IFERROR(VLOOKUP($E709, V一般接種!$A:$G, N$4, FALSE), 0)</f>
        <v>27794</v>
      </c>
      <c r="O709" s="92">
        <f>SUMIF(V職域接種!$C:$C, 'Conv-vaccine'!$E709, V職域接種!F:F)</f>
        <v>0</v>
      </c>
      <c r="P709" s="92">
        <f>SUMIF(V職域接種!$C:$C, 'Conv-vaccine'!$E709, V職域接種!G:G)</f>
        <v>0</v>
      </c>
      <c r="Q709" s="92">
        <f>_xlfn.MAXIFS(V重複!F:F, V重複!$C:$C, 'Conv-vaccine'!$E709)</f>
        <v>0</v>
      </c>
      <c r="R709" s="92">
        <f>_xlfn.MAXIFS(V重複!G:G, V重複!$C:$C, 'Conv-vaccine'!$E709)</f>
        <v>0</v>
      </c>
      <c r="S709" s="107">
        <f>SUMIF('V3回目-接種日別'!$A:$A, 'Conv-vaccine'!$E709, 'V3回目-接種日別'!C:C)</f>
        <v>3715</v>
      </c>
    </row>
    <row r="710" spans="1:19" ht="17.7">
      <c r="A710" s="49">
        <v>44532</v>
      </c>
      <c r="B710" s="110">
        <f>IF(COUNTIF($A$7:$A710, $A710)&gt;1, 0, IF($E710="","",G710+H710+K710+L710+O710-Q710))</f>
        <v>0</v>
      </c>
      <c r="C710" s="110">
        <f>IF(COUNTIF($A$7:$A710, $A710)&gt;1, 0, IF($E710="", "", I710+J710+M710+N710+P710-R710))</f>
        <v>0</v>
      </c>
      <c r="D710" s="110">
        <f>IF(COUNTIF($A$7:$A710, $A710)&gt;1, 0, S710)</f>
        <v>0</v>
      </c>
      <c r="E710" s="111">
        <v>44532</v>
      </c>
      <c r="F710" s="91" t="str">
        <f>IFERROR(VLOOKUP($E710, V医療従事者等!$A:$J, $F$4, FALSE), TEXT(E710, "aaa"))</f>
        <v>木</v>
      </c>
      <c r="G710" s="91">
        <f>IFERROR(VLOOKUP($E710, V医療従事者等!$A:$J, $G$4, FALSE), 0)</f>
        <v>0</v>
      </c>
      <c r="H710" s="91">
        <f>IFERROR(VLOOKUP($E710, V医療従事者等!$A:$J, $H$4, FALSE), 0)</f>
        <v>0</v>
      </c>
      <c r="I710" s="91">
        <f>IFERROR(VLOOKUP($E710, V医療従事者等!$A:$J, $I$4, FALSE), 0)</f>
        <v>0</v>
      </c>
      <c r="J710" s="91">
        <f>IFERROR(VLOOKUP($E710, V医療従事者等!$A:$J, $J$4, FALSE), 0)</f>
        <v>0</v>
      </c>
      <c r="K710" s="92">
        <f>IFERROR(VLOOKUP($E710, V一般接種!$A:$G, K$4, FALSE), 0)</f>
        <v>14756</v>
      </c>
      <c r="L710" s="92">
        <f>IFERROR(VLOOKUP($E710, V一般接種!$A:$G, L$4, FALSE), 0)</f>
        <v>261</v>
      </c>
      <c r="M710" s="92">
        <f>IFERROR(VLOOKUP($E710, V一般接種!$A:$G, M$4, FALSE), 0)</f>
        <v>1</v>
      </c>
      <c r="N710" s="93">
        <f>IFERROR(VLOOKUP($E710, V一般接種!$A:$G, N$4, FALSE), 0)</f>
        <v>27794</v>
      </c>
      <c r="O710" s="92">
        <f>SUMIF(V職域接種!$C:$C, 'Conv-vaccine'!$E710, V職域接種!F:F)</f>
        <v>0</v>
      </c>
      <c r="P710" s="92">
        <f>SUMIF(V職域接種!$C:$C, 'Conv-vaccine'!$E710, V職域接種!G:G)</f>
        <v>0</v>
      </c>
      <c r="Q710" s="92">
        <f>_xlfn.MAXIFS(V重複!F:F, V重複!$C:$C, 'Conv-vaccine'!$E710)</f>
        <v>0</v>
      </c>
      <c r="R710" s="92">
        <f>_xlfn.MAXIFS(V重複!G:G, V重複!$C:$C, 'Conv-vaccine'!$E710)</f>
        <v>0</v>
      </c>
      <c r="S710" s="107">
        <f>SUMIF('V3回目-接種日別'!$A:$A, 'Conv-vaccine'!$E710, 'V3回目-接種日別'!C:C)</f>
        <v>3715</v>
      </c>
    </row>
    <row r="711" spans="1:19" ht="17.7">
      <c r="A711" s="49">
        <v>44532</v>
      </c>
      <c r="B711" s="110">
        <f>IF(COUNTIF($A$7:$A711, $A711)&gt;1, 0, IF($E711="","",G711+H711+K711+L711+O711-Q711))</f>
        <v>0</v>
      </c>
      <c r="C711" s="110">
        <f>IF(COUNTIF($A$7:$A711, $A711)&gt;1, 0, IF($E711="", "", I711+J711+M711+N711+P711-R711))</f>
        <v>0</v>
      </c>
      <c r="D711" s="110">
        <f>IF(COUNTIF($A$7:$A711, $A711)&gt;1, 0, S711)</f>
        <v>0</v>
      </c>
      <c r="E711" s="111">
        <v>44532</v>
      </c>
      <c r="F711" s="91" t="str">
        <f>IFERROR(VLOOKUP($E711, V医療従事者等!$A:$J, $F$4, FALSE), TEXT(E711, "aaa"))</f>
        <v>木</v>
      </c>
      <c r="G711" s="91">
        <f>IFERROR(VLOOKUP($E711, V医療従事者等!$A:$J, $G$4, FALSE), 0)</f>
        <v>0</v>
      </c>
      <c r="H711" s="91">
        <f>IFERROR(VLOOKUP($E711, V医療従事者等!$A:$J, $H$4, FALSE), 0)</f>
        <v>0</v>
      </c>
      <c r="I711" s="91">
        <f>IFERROR(VLOOKUP($E711, V医療従事者等!$A:$J, $I$4, FALSE), 0)</f>
        <v>0</v>
      </c>
      <c r="J711" s="91">
        <f>IFERROR(VLOOKUP($E711, V医療従事者等!$A:$J, $J$4, FALSE), 0)</f>
        <v>0</v>
      </c>
      <c r="K711" s="92">
        <f>IFERROR(VLOOKUP($E711, V一般接種!$A:$G, K$4, FALSE), 0)</f>
        <v>14756</v>
      </c>
      <c r="L711" s="92">
        <f>IFERROR(VLOOKUP($E711, V一般接種!$A:$G, L$4, FALSE), 0)</f>
        <v>261</v>
      </c>
      <c r="M711" s="92">
        <f>IFERROR(VLOOKUP($E711, V一般接種!$A:$G, M$4, FALSE), 0)</f>
        <v>1</v>
      </c>
      <c r="N711" s="93">
        <f>IFERROR(VLOOKUP($E711, V一般接種!$A:$G, N$4, FALSE), 0)</f>
        <v>27794</v>
      </c>
      <c r="O711" s="92">
        <f>SUMIF(V職域接種!$C:$C, 'Conv-vaccine'!$E711, V職域接種!F:F)</f>
        <v>0</v>
      </c>
      <c r="P711" s="92">
        <f>SUMIF(V職域接種!$C:$C, 'Conv-vaccine'!$E711, V職域接種!G:G)</f>
        <v>0</v>
      </c>
      <c r="Q711" s="92">
        <f>_xlfn.MAXIFS(V重複!F:F, V重複!$C:$C, 'Conv-vaccine'!$E711)</f>
        <v>0</v>
      </c>
      <c r="R711" s="92">
        <f>_xlfn.MAXIFS(V重複!G:G, V重複!$C:$C, 'Conv-vaccine'!$E711)</f>
        <v>0</v>
      </c>
      <c r="S711" s="107">
        <f>SUMIF('V3回目-接種日別'!$A:$A, 'Conv-vaccine'!$E711, 'V3回目-接種日別'!C:C)</f>
        <v>3715</v>
      </c>
    </row>
    <row r="712" spans="1:19" ht="17.7">
      <c r="A712" s="49">
        <v>44533</v>
      </c>
      <c r="B712" s="110">
        <f>IF(COUNTIF($A$7:$A712, $A712)&gt;1, 0, IF($E712="","",G712+H712+K712+L712+O712-Q712))</f>
        <v>28719</v>
      </c>
      <c r="C712" s="110">
        <f>IF(COUNTIF($A$7:$A712, $A712)&gt;1, 0, IF($E712="", "", I712+J712+M712+N712+P712-R712))</f>
        <v>50817</v>
      </c>
      <c r="D712" s="110">
        <f>IF(COUNTIF($A$7:$A712, $A712)&gt;1, 0, S712)</f>
        <v>9230</v>
      </c>
      <c r="E712" s="111">
        <v>44533</v>
      </c>
      <c r="F712" s="91" t="str">
        <f>IFERROR(VLOOKUP($E712, V医療従事者等!$A:$J, $F$4, FALSE), TEXT(E712, "aaa"))</f>
        <v>金</v>
      </c>
      <c r="G712" s="91">
        <f>IFERROR(VLOOKUP($E712, V医療従事者等!$A:$J, $G$4, FALSE), 0)</f>
        <v>0</v>
      </c>
      <c r="H712" s="91">
        <f>IFERROR(VLOOKUP($E712, V医療従事者等!$A:$J, $H$4, FALSE), 0)</f>
        <v>0</v>
      </c>
      <c r="I712" s="91">
        <f>IFERROR(VLOOKUP($E712, V医療従事者等!$A:$J, $I$4, FALSE), 0)</f>
        <v>0</v>
      </c>
      <c r="J712" s="91">
        <f>IFERROR(VLOOKUP($E712, V医療従事者等!$A:$J, $J$4, FALSE), 0)</f>
        <v>0</v>
      </c>
      <c r="K712" s="92">
        <f>IFERROR(VLOOKUP($E712, V一般接種!$A:$G, K$4, FALSE), 0)</f>
        <v>28458</v>
      </c>
      <c r="L712" s="92">
        <f>IFERROR(VLOOKUP($E712, V一般接種!$A:$G, L$4, FALSE), 0)</f>
        <v>261</v>
      </c>
      <c r="M712" s="92">
        <f>IFERROR(VLOOKUP($E712, V一般接種!$A:$G, M$4, FALSE), 0)</f>
        <v>3</v>
      </c>
      <c r="N712" s="93">
        <f>IFERROR(VLOOKUP($E712, V一般接種!$A:$G, N$4, FALSE), 0)</f>
        <v>50814</v>
      </c>
      <c r="O712" s="92">
        <f>SUMIF(V職域接種!$C:$C, 'Conv-vaccine'!$E712, V職域接種!F:F)</f>
        <v>0</v>
      </c>
      <c r="P712" s="92">
        <f>SUMIF(V職域接種!$C:$C, 'Conv-vaccine'!$E712, V職域接種!G:G)</f>
        <v>0</v>
      </c>
      <c r="Q712" s="92">
        <f>_xlfn.MAXIFS(V重複!F:F, V重複!$C:$C, 'Conv-vaccine'!$E712)</f>
        <v>0</v>
      </c>
      <c r="R712" s="92">
        <f>_xlfn.MAXIFS(V重複!G:G, V重複!$C:$C, 'Conv-vaccine'!$E712)</f>
        <v>0</v>
      </c>
      <c r="S712" s="107">
        <f>SUMIF('V3回目-接種日別'!$A:$A, 'Conv-vaccine'!$E712, 'V3回目-接種日別'!C:C)</f>
        <v>9230</v>
      </c>
    </row>
    <row r="713" spans="1:19" ht="17.7">
      <c r="A713" s="49">
        <v>44533</v>
      </c>
      <c r="B713" s="110">
        <f>IF(COUNTIF($A$7:$A713, $A713)&gt;1, 0, IF($E713="","",G713+H713+K713+L713+O713-Q713))</f>
        <v>0</v>
      </c>
      <c r="C713" s="110">
        <f>IF(COUNTIF($A$7:$A713, $A713)&gt;1, 0, IF($E713="", "", I713+J713+M713+N713+P713-R713))</f>
        <v>0</v>
      </c>
      <c r="D713" s="110">
        <f>IF(COUNTIF($A$7:$A713, $A713)&gt;1, 0, S713)</f>
        <v>0</v>
      </c>
      <c r="E713" s="111">
        <v>44533</v>
      </c>
      <c r="F713" s="91" t="str">
        <f>IFERROR(VLOOKUP($E713, V医療従事者等!$A:$J, $F$4, FALSE), TEXT(E713, "aaa"))</f>
        <v>金</v>
      </c>
      <c r="G713" s="91">
        <f>IFERROR(VLOOKUP($E713, V医療従事者等!$A:$J, $G$4, FALSE), 0)</f>
        <v>0</v>
      </c>
      <c r="H713" s="91">
        <f>IFERROR(VLOOKUP($E713, V医療従事者等!$A:$J, $H$4, FALSE), 0)</f>
        <v>0</v>
      </c>
      <c r="I713" s="91">
        <f>IFERROR(VLOOKUP($E713, V医療従事者等!$A:$J, $I$4, FALSE), 0)</f>
        <v>0</v>
      </c>
      <c r="J713" s="91">
        <f>IFERROR(VLOOKUP($E713, V医療従事者等!$A:$J, $J$4, FALSE), 0)</f>
        <v>0</v>
      </c>
      <c r="K713" s="92">
        <f>IFERROR(VLOOKUP($E713, V一般接種!$A:$G, K$4, FALSE), 0)</f>
        <v>28458</v>
      </c>
      <c r="L713" s="92">
        <f>IFERROR(VLOOKUP($E713, V一般接種!$A:$G, L$4, FALSE), 0)</f>
        <v>261</v>
      </c>
      <c r="M713" s="92">
        <f>IFERROR(VLOOKUP($E713, V一般接種!$A:$G, M$4, FALSE), 0)</f>
        <v>3</v>
      </c>
      <c r="N713" s="93">
        <f>IFERROR(VLOOKUP($E713, V一般接種!$A:$G, N$4, FALSE), 0)</f>
        <v>50814</v>
      </c>
      <c r="O713" s="92">
        <f>SUMIF(V職域接種!$C:$C, 'Conv-vaccine'!$E713, V職域接種!F:F)</f>
        <v>0</v>
      </c>
      <c r="P713" s="92">
        <f>SUMIF(V職域接種!$C:$C, 'Conv-vaccine'!$E713, V職域接種!G:G)</f>
        <v>0</v>
      </c>
      <c r="Q713" s="92">
        <f>_xlfn.MAXIFS(V重複!F:F, V重複!$C:$C, 'Conv-vaccine'!$E713)</f>
        <v>0</v>
      </c>
      <c r="R713" s="92">
        <f>_xlfn.MAXIFS(V重複!G:G, V重複!$C:$C, 'Conv-vaccine'!$E713)</f>
        <v>0</v>
      </c>
      <c r="S713" s="107">
        <f>SUMIF('V3回目-接種日別'!$A:$A, 'Conv-vaccine'!$E713, 'V3回目-接種日別'!C:C)</f>
        <v>9230</v>
      </c>
    </row>
    <row r="714" spans="1:19" ht="17.7">
      <c r="A714" s="49">
        <v>44533</v>
      </c>
      <c r="B714" s="110">
        <f>IF(COUNTIF($A$7:$A714, $A714)&gt;1, 0, IF($E714="","",G714+H714+K714+L714+O714-Q714))</f>
        <v>0</v>
      </c>
      <c r="C714" s="110">
        <f>IF(COUNTIF($A$7:$A714, $A714)&gt;1, 0, IF($E714="", "", I714+J714+M714+N714+P714-R714))</f>
        <v>0</v>
      </c>
      <c r="D714" s="110">
        <f>IF(COUNTIF($A$7:$A714, $A714)&gt;1, 0, S714)</f>
        <v>0</v>
      </c>
      <c r="E714" s="111">
        <v>44533</v>
      </c>
      <c r="F714" s="91" t="str">
        <f>IFERROR(VLOOKUP($E714, V医療従事者等!$A:$J, $F$4, FALSE), TEXT(E714, "aaa"))</f>
        <v>金</v>
      </c>
      <c r="G714" s="91">
        <f>IFERROR(VLOOKUP($E714, V医療従事者等!$A:$J, $G$4, FALSE), 0)</f>
        <v>0</v>
      </c>
      <c r="H714" s="91">
        <f>IFERROR(VLOOKUP($E714, V医療従事者等!$A:$J, $H$4, FALSE), 0)</f>
        <v>0</v>
      </c>
      <c r="I714" s="91">
        <f>IFERROR(VLOOKUP($E714, V医療従事者等!$A:$J, $I$4, FALSE), 0)</f>
        <v>0</v>
      </c>
      <c r="J714" s="91">
        <f>IFERROR(VLOOKUP($E714, V医療従事者等!$A:$J, $J$4, FALSE), 0)</f>
        <v>0</v>
      </c>
      <c r="K714" s="92">
        <f>IFERROR(VLOOKUP($E714, V一般接種!$A:$G, K$4, FALSE), 0)</f>
        <v>28458</v>
      </c>
      <c r="L714" s="92">
        <f>IFERROR(VLOOKUP($E714, V一般接種!$A:$G, L$4, FALSE), 0)</f>
        <v>261</v>
      </c>
      <c r="M714" s="92">
        <f>IFERROR(VLOOKUP($E714, V一般接種!$A:$G, M$4, FALSE), 0)</f>
        <v>3</v>
      </c>
      <c r="N714" s="93">
        <f>IFERROR(VLOOKUP($E714, V一般接種!$A:$G, N$4, FALSE), 0)</f>
        <v>50814</v>
      </c>
      <c r="O714" s="92">
        <f>SUMIF(V職域接種!$C:$C, 'Conv-vaccine'!$E714, V職域接種!F:F)</f>
        <v>0</v>
      </c>
      <c r="P714" s="92">
        <f>SUMIF(V職域接種!$C:$C, 'Conv-vaccine'!$E714, V職域接種!G:G)</f>
        <v>0</v>
      </c>
      <c r="Q714" s="92">
        <f>_xlfn.MAXIFS(V重複!F:F, V重複!$C:$C, 'Conv-vaccine'!$E714)</f>
        <v>0</v>
      </c>
      <c r="R714" s="92">
        <f>_xlfn.MAXIFS(V重複!G:G, V重複!$C:$C, 'Conv-vaccine'!$E714)</f>
        <v>0</v>
      </c>
      <c r="S714" s="107">
        <f>SUMIF('V3回目-接種日別'!$A:$A, 'Conv-vaccine'!$E714, 'V3回目-接種日別'!C:C)</f>
        <v>9230</v>
      </c>
    </row>
    <row r="715" spans="1:19" ht="17.7">
      <c r="A715" s="49">
        <v>44534</v>
      </c>
      <c r="B715" s="110">
        <f>IF(COUNTIF($A$7:$A715, $A715)&gt;1, 0, IF($E715="","",G715+H715+K715+L715+O715-Q715))</f>
        <v>44128</v>
      </c>
      <c r="C715" s="110">
        <f>IF(COUNTIF($A$7:$A715, $A715)&gt;1, 0, IF($E715="", "", I715+J715+M715+N715+P715-R715))</f>
        <v>72647</v>
      </c>
      <c r="D715" s="110">
        <f>IF(COUNTIF($A$7:$A715, $A715)&gt;1, 0, S715)</f>
        <v>2394</v>
      </c>
      <c r="E715" s="111">
        <v>44534</v>
      </c>
      <c r="F715" s="91" t="str">
        <f>IFERROR(VLOOKUP($E715, V医療従事者等!$A:$J, $F$4, FALSE), TEXT(E715, "aaa"))</f>
        <v>土</v>
      </c>
      <c r="G715" s="91">
        <f>IFERROR(VLOOKUP($E715, V医療従事者等!$A:$J, $G$4, FALSE), 0)</f>
        <v>0</v>
      </c>
      <c r="H715" s="91">
        <f>IFERROR(VLOOKUP($E715, V医療従事者等!$A:$J, $H$4, FALSE), 0)</f>
        <v>0</v>
      </c>
      <c r="I715" s="91">
        <f>IFERROR(VLOOKUP($E715, V医療従事者等!$A:$J, $I$4, FALSE), 0)</f>
        <v>0</v>
      </c>
      <c r="J715" s="91">
        <f>IFERROR(VLOOKUP($E715, V医療従事者等!$A:$J, $J$4, FALSE), 0)</f>
        <v>0</v>
      </c>
      <c r="K715" s="92">
        <f>IFERROR(VLOOKUP($E715, V一般接種!$A:$G, K$4, FALSE), 0)</f>
        <v>43922</v>
      </c>
      <c r="L715" s="92">
        <f>IFERROR(VLOOKUP($E715, V一般接種!$A:$G, L$4, FALSE), 0)</f>
        <v>206</v>
      </c>
      <c r="M715" s="92">
        <f>IFERROR(VLOOKUP($E715, V一般接種!$A:$G, M$4, FALSE), 0)</f>
        <v>3</v>
      </c>
      <c r="N715" s="93">
        <f>IFERROR(VLOOKUP($E715, V一般接種!$A:$G, N$4, FALSE), 0)</f>
        <v>72644</v>
      </c>
      <c r="O715" s="92">
        <f>SUMIF(V職域接種!$C:$C, 'Conv-vaccine'!$E715, V職域接種!F:F)</f>
        <v>0</v>
      </c>
      <c r="P715" s="92">
        <f>SUMIF(V職域接種!$C:$C, 'Conv-vaccine'!$E715, V職域接種!G:G)</f>
        <v>0</v>
      </c>
      <c r="Q715" s="92">
        <f>_xlfn.MAXIFS(V重複!F:F, V重複!$C:$C, 'Conv-vaccine'!$E715)</f>
        <v>0</v>
      </c>
      <c r="R715" s="92">
        <f>_xlfn.MAXIFS(V重複!G:G, V重複!$C:$C, 'Conv-vaccine'!$E715)</f>
        <v>0</v>
      </c>
      <c r="S715" s="107">
        <f>SUMIF('V3回目-接種日別'!$A:$A, 'Conv-vaccine'!$E715, 'V3回目-接種日別'!C:C)</f>
        <v>2394</v>
      </c>
    </row>
    <row r="716" spans="1:19" ht="17.7">
      <c r="A716" s="49">
        <v>44534</v>
      </c>
      <c r="B716" s="110">
        <f>IF(COUNTIF($A$7:$A716, $A716)&gt;1, 0, IF($E716="","",G716+H716+K716+L716+O716-Q716))</f>
        <v>0</v>
      </c>
      <c r="C716" s="110">
        <f>IF(COUNTIF($A$7:$A716, $A716)&gt;1, 0, IF($E716="", "", I716+J716+M716+N716+P716-R716))</f>
        <v>0</v>
      </c>
      <c r="D716" s="110">
        <f>IF(COUNTIF($A$7:$A716, $A716)&gt;1, 0, S716)</f>
        <v>0</v>
      </c>
      <c r="E716" s="111">
        <v>44534</v>
      </c>
      <c r="F716" s="91" t="str">
        <f>IFERROR(VLOOKUP($E716, V医療従事者等!$A:$J, $F$4, FALSE), TEXT(E716, "aaa"))</f>
        <v>土</v>
      </c>
      <c r="G716" s="91">
        <f>IFERROR(VLOOKUP($E716, V医療従事者等!$A:$J, $G$4, FALSE), 0)</f>
        <v>0</v>
      </c>
      <c r="H716" s="91">
        <f>IFERROR(VLOOKUP($E716, V医療従事者等!$A:$J, $H$4, FALSE), 0)</f>
        <v>0</v>
      </c>
      <c r="I716" s="91">
        <f>IFERROR(VLOOKUP($E716, V医療従事者等!$A:$J, $I$4, FALSE), 0)</f>
        <v>0</v>
      </c>
      <c r="J716" s="91">
        <f>IFERROR(VLOOKUP($E716, V医療従事者等!$A:$J, $J$4, FALSE), 0)</f>
        <v>0</v>
      </c>
      <c r="K716" s="92">
        <f>IFERROR(VLOOKUP($E716, V一般接種!$A:$G, K$4, FALSE), 0)</f>
        <v>43922</v>
      </c>
      <c r="L716" s="92">
        <f>IFERROR(VLOOKUP($E716, V一般接種!$A:$G, L$4, FALSE), 0)</f>
        <v>206</v>
      </c>
      <c r="M716" s="92">
        <f>IFERROR(VLOOKUP($E716, V一般接種!$A:$G, M$4, FALSE), 0)</f>
        <v>3</v>
      </c>
      <c r="N716" s="93">
        <f>IFERROR(VLOOKUP($E716, V一般接種!$A:$G, N$4, FALSE), 0)</f>
        <v>72644</v>
      </c>
      <c r="O716" s="92">
        <f>SUMIF(V職域接種!$C:$C, 'Conv-vaccine'!$E716, V職域接種!F:F)</f>
        <v>0</v>
      </c>
      <c r="P716" s="92">
        <f>SUMIF(V職域接種!$C:$C, 'Conv-vaccine'!$E716, V職域接種!G:G)</f>
        <v>0</v>
      </c>
      <c r="Q716" s="92">
        <f>_xlfn.MAXIFS(V重複!F:F, V重複!$C:$C, 'Conv-vaccine'!$E716)</f>
        <v>0</v>
      </c>
      <c r="R716" s="92">
        <f>_xlfn.MAXIFS(V重複!G:G, V重複!$C:$C, 'Conv-vaccine'!$E716)</f>
        <v>0</v>
      </c>
      <c r="S716" s="107">
        <f>SUMIF('V3回目-接種日別'!$A:$A, 'Conv-vaccine'!$E716, 'V3回目-接種日別'!C:C)</f>
        <v>2394</v>
      </c>
    </row>
    <row r="717" spans="1:19" ht="17.7">
      <c r="A717" s="49">
        <v>44534</v>
      </c>
      <c r="B717" s="110">
        <f>IF(COUNTIF($A$7:$A717, $A717)&gt;1, 0, IF($E717="","",G717+H717+K717+L717+O717-Q717))</f>
        <v>0</v>
      </c>
      <c r="C717" s="110">
        <f>IF(COUNTIF($A$7:$A717, $A717)&gt;1, 0, IF($E717="", "", I717+J717+M717+N717+P717-R717))</f>
        <v>0</v>
      </c>
      <c r="D717" s="110">
        <f>IF(COUNTIF($A$7:$A717, $A717)&gt;1, 0, S717)</f>
        <v>0</v>
      </c>
      <c r="E717" s="111">
        <v>44534</v>
      </c>
      <c r="F717" s="91" t="str">
        <f>IFERROR(VLOOKUP($E717, V医療従事者等!$A:$J, $F$4, FALSE), TEXT(E717, "aaa"))</f>
        <v>土</v>
      </c>
      <c r="G717" s="91">
        <f>IFERROR(VLOOKUP($E717, V医療従事者等!$A:$J, $G$4, FALSE), 0)</f>
        <v>0</v>
      </c>
      <c r="H717" s="91">
        <f>IFERROR(VLOOKUP($E717, V医療従事者等!$A:$J, $H$4, FALSE), 0)</f>
        <v>0</v>
      </c>
      <c r="I717" s="91">
        <f>IFERROR(VLOOKUP($E717, V医療従事者等!$A:$J, $I$4, FALSE), 0)</f>
        <v>0</v>
      </c>
      <c r="J717" s="91">
        <f>IFERROR(VLOOKUP($E717, V医療従事者等!$A:$J, $J$4, FALSE), 0)</f>
        <v>0</v>
      </c>
      <c r="K717" s="92">
        <f>IFERROR(VLOOKUP($E717, V一般接種!$A:$G, K$4, FALSE), 0)</f>
        <v>43922</v>
      </c>
      <c r="L717" s="92">
        <f>IFERROR(VLOOKUP($E717, V一般接種!$A:$G, L$4, FALSE), 0)</f>
        <v>206</v>
      </c>
      <c r="M717" s="92">
        <f>IFERROR(VLOOKUP($E717, V一般接種!$A:$G, M$4, FALSE), 0)</f>
        <v>3</v>
      </c>
      <c r="N717" s="93">
        <f>IFERROR(VLOOKUP($E717, V一般接種!$A:$G, N$4, FALSE), 0)</f>
        <v>72644</v>
      </c>
      <c r="O717" s="92">
        <f>SUMIF(V職域接種!$C:$C, 'Conv-vaccine'!$E717, V職域接種!F:F)</f>
        <v>0</v>
      </c>
      <c r="P717" s="92">
        <f>SUMIF(V職域接種!$C:$C, 'Conv-vaccine'!$E717, V職域接種!G:G)</f>
        <v>0</v>
      </c>
      <c r="Q717" s="92">
        <f>_xlfn.MAXIFS(V重複!F:F, V重複!$C:$C, 'Conv-vaccine'!$E717)</f>
        <v>0</v>
      </c>
      <c r="R717" s="92">
        <f>_xlfn.MAXIFS(V重複!G:G, V重複!$C:$C, 'Conv-vaccine'!$E717)</f>
        <v>0</v>
      </c>
      <c r="S717" s="107">
        <f>SUMIF('V3回目-接種日別'!$A:$A, 'Conv-vaccine'!$E717, 'V3回目-接種日別'!C:C)</f>
        <v>2394</v>
      </c>
    </row>
    <row r="718" spans="1:19" ht="17.7">
      <c r="A718" s="49">
        <v>44535</v>
      </c>
      <c r="B718" s="110">
        <f>IF(COUNTIF($A$7:$A718, $A718)&gt;1, 0, IF($E718="","",G718+H718+K718+L718+O718-Q718))</f>
        <v>437853</v>
      </c>
      <c r="C718" s="110">
        <f>IF(COUNTIF($A$7:$A718, $A718)&gt;1, 0, IF($E718="", "", I718+J718+M718+N718+P718-R718))</f>
        <v>257821</v>
      </c>
      <c r="D718" s="110">
        <f>IF(COUNTIF($A$7:$A718, $A718)&gt;1, 0, S718)</f>
        <v>564</v>
      </c>
      <c r="E718" s="111">
        <v>44535</v>
      </c>
      <c r="F718" s="91" t="str">
        <f>IFERROR(VLOOKUP($E718, V医療従事者等!$A:$J, $F$4, FALSE), TEXT(E718, "aaa"))</f>
        <v>日</v>
      </c>
      <c r="G718" s="91">
        <f>IFERROR(VLOOKUP($E718, V医療従事者等!$A:$J, $G$4, FALSE), 0)</f>
        <v>0</v>
      </c>
      <c r="H718" s="91">
        <f>IFERROR(VLOOKUP($E718, V医療従事者等!$A:$J, $H$4, FALSE), 0)</f>
        <v>0</v>
      </c>
      <c r="I718" s="91">
        <f>IFERROR(VLOOKUP($E718, V医療従事者等!$A:$J, $I$4, FALSE), 0)</f>
        <v>0</v>
      </c>
      <c r="J718" s="91">
        <f>IFERROR(VLOOKUP($E718, V医療従事者等!$A:$J, $J$4, FALSE), 0)</f>
        <v>0</v>
      </c>
      <c r="K718" s="92">
        <f>IFERROR(VLOOKUP($E718, V一般接種!$A:$G, K$4, FALSE), 0)</f>
        <v>15957</v>
      </c>
      <c r="L718" s="92">
        <f>IFERROR(VLOOKUP($E718, V一般接種!$A:$G, L$4, FALSE), 0)</f>
        <v>196</v>
      </c>
      <c r="M718" s="92">
        <f>IFERROR(VLOOKUP($E718, V一般接種!$A:$G, M$4, FALSE), 0)</f>
        <v>1</v>
      </c>
      <c r="N718" s="93">
        <f>IFERROR(VLOOKUP($E718, V一般接種!$A:$G, N$4, FALSE), 0)</f>
        <v>30865</v>
      </c>
      <c r="O718" s="92">
        <f>SUMIF(V職域接種!$C:$C, 'Conv-vaccine'!$E718, V職域接種!F:F)</f>
        <v>9801991</v>
      </c>
      <c r="P718" s="92">
        <f>SUMIF(V職域接種!$C:$C, 'Conv-vaccine'!$E718, V職域接種!G:G)</f>
        <v>9506299</v>
      </c>
      <c r="Q718" s="92">
        <f>_xlfn.MAXIFS(V重複!F:F, V重複!$C:$C, 'Conv-vaccine'!$E718)</f>
        <v>9380291</v>
      </c>
      <c r="R718" s="92">
        <f>_xlfn.MAXIFS(V重複!G:G, V重複!$C:$C, 'Conv-vaccine'!$E718)</f>
        <v>9279344</v>
      </c>
      <c r="S718" s="107">
        <f>SUMIF('V3回目-接種日別'!$A:$A, 'Conv-vaccine'!$E718, 'V3回目-接種日別'!C:C)</f>
        <v>564</v>
      </c>
    </row>
    <row r="719" spans="1:19" ht="17.7">
      <c r="A719" s="49">
        <v>44535</v>
      </c>
      <c r="B719" s="110">
        <f>IF(COUNTIF($A$7:$A719, $A719)&gt;1, 0, IF($E719="","",G719+H719+K719+L719+O719-Q719))</f>
        <v>0</v>
      </c>
      <c r="C719" s="110">
        <f>IF(COUNTIF($A$7:$A719, $A719)&gt;1, 0, IF($E719="", "", I719+J719+M719+N719+P719-R719))</f>
        <v>0</v>
      </c>
      <c r="D719" s="110">
        <f>IF(COUNTIF($A$7:$A719, $A719)&gt;1, 0, S719)</f>
        <v>0</v>
      </c>
      <c r="E719" s="111">
        <v>44535</v>
      </c>
      <c r="F719" s="91" t="str">
        <f>IFERROR(VLOOKUP($E719, V医療従事者等!$A:$J, $F$4, FALSE), TEXT(E719, "aaa"))</f>
        <v>日</v>
      </c>
      <c r="G719" s="91">
        <f>IFERROR(VLOOKUP($E719, V医療従事者等!$A:$J, $G$4, FALSE), 0)</f>
        <v>0</v>
      </c>
      <c r="H719" s="91">
        <f>IFERROR(VLOOKUP($E719, V医療従事者等!$A:$J, $H$4, FALSE), 0)</f>
        <v>0</v>
      </c>
      <c r="I719" s="91">
        <f>IFERROR(VLOOKUP($E719, V医療従事者等!$A:$J, $I$4, FALSE), 0)</f>
        <v>0</v>
      </c>
      <c r="J719" s="91">
        <f>IFERROR(VLOOKUP($E719, V医療従事者等!$A:$J, $J$4, FALSE), 0)</f>
        <v>0</v>
      </c>
      <c r="K719" s="92">
        <f>IFERROR(VLOOKUP($E719, V一般接種!$A:$G, K$4, FALSE), 0)</f>
        <v>15957</v>
      </c>
      <c r="L719" s="92">
        <f>IFERROR(VLOOKUP($E719, V一般接種!$A:$G, L$4, FALSE), 0)</f>
        <v>196</v>
      </c>
      <c r="M719" s="92">
        <f>IFERROR(VLOOKUP($E719, V一般接種!$A:$G, M$4, FALSE), 0)</f>
        <v>1</v>
      </c>
      <c r="N719" s="93">
        <f>IFERROR(VLOOKUP($E719, V一般接種!$A:$G, N$4, FALSE), 0)</f>
        <v>30865</v>
      </c>
      <c r="O719" s="92">
        <f>SUMIF(V職域接種!$C:$C, 'Conv-vaccine'!$E719, V職域接種!F:F)</f>
        <v>9801991</v>
      </c>
      <c r="P719" s="92">
        <f>SUMIF(V職域接種!$C:$C, 'Conv-vaccine'!$E719, V職域接種!G:G)</f>
        <v>9506299</v>
      </c>
      <c r="Q719" s="92">
        <f>_xlfn.MAXIFS(V重複!F:F, V重複!$C:$C, 'Conv-vaccine'!$E719)</f>
        <v>9380291</v>
      </c>
      <c r="R719" s="92">
        <f>_xlfn.MAXIFS(V重複!G:G, V重複!$C:$C, 'Conv-vaccine'!$E719)</f>
        <v>9279344</v>
      </c>
      <c r="S719" s="107">
        <f>SUMIF('V3回目-接種日別'!$A:$A, 'Conv-vaccine'!$E719, 'V3回目-接種日別'!C:C)</f>
        <v>564</v>
      </c>
    </row>
    <row r="720" spans="1:19" ht="17.7">
      <c r="A720" s="49">
        <v>44535</v>
      </c>
      <c r="B720" s="110">
        <f>IF(COUNTIF($A$7:$A720, $A720)&gt;1, 0, IF($E720="","",G720+H720+K720+L720+O720-Q720))</f>
        <v>0</v>
      </c>
      <c r="C720" s="110">
        <f>IF(COUNTIF($A$7:$A720, $A720)&gt;1, 0, IF($E720="", "", I720+J720+M720+N720+P720-R720))</f>
        <v>0</v>
      </c>
      <c r="D720" s="110">
        <f>IF(COUNTIF($A$7:$A720, $A720)&gt;1, 0, S720)</f>
        <v>0</v>
      </c>
      <c r="E720" s="111">
        <v>44535</v>
      </c>
      <c r="F720" s="91" t="str">
        <f>IFERROR(VLOOKUP($E720, V医療従事者等!$A:$J, $F$4, FALSE), TEXT(E720, "aaa"))</f>
        <v>日</v>
      </c>
      <c r="G720" s="91">
        <f>IFERROR(VLOOKUP($E720, V医療従事者等!$A:$J, $G$4, FALSE), 0)</f>
        <v>0</v>
      </c>
      <c r="H720" s="91">
        <f>IFERROR(VLOOKUP($E720, V医療従事者等!$A:$J, $H$4, FALSE), 0)</f>
        <v>0</v>
      </c>
      <c r="I720" s="91">
        <f>IFERROR(VLOOKUP($E720, V医療従事者等!$A:$J, $I$4, FALSE), 0)</f>
        <v>0</v>
      </c>
      <c r="J720" s="91">
        <f>IFERROR(VLOOKUP($E720, V医療従事者等!$A:$J, $J$4, FALSE), 0)</f>
        <v>0</v>
      </c>
      <c r="K720" s="92">
        <f>IFERROR(VLOOKUP($E720, V一般接種!$A:$G, K$4, FALSE), 0)</f>
        <v>15957</v>
      </c>
      <c r="L720" s="92">
        <f>IFERROR(VLOOKUP($E720, V一般接種!$A:$G, L$4, FALSE), 0)</f>
        <v>196</v>
      </c>
      <c r="M720" s="92">
        <f>IFERROR(VLOOKUP($E720, V一般接種!$A:$G, M$4, FALSE), 0)</f>
        <v>1</v>
      </c>
      <c r="N720" s="93">
        <f>IFERROR(VLOOKUP($E720, V一般接種!$A:$G, N$4, FALSE), 0)</f>
        <v>30865</v>
      </c>
      <c r="O720" s="92">
        <f>SUMIF(V職域接種!$C:$C, 'Conv-vaccine'!$E720, V職域接種!F:F)</f>
        <v>9801991</v>
      </c>
      <c r="P720" s="92">
        <f>SUMIF(V職域接種!$C:$C, 'Conv-vaccine'!$E720, V職域接種!G:G)</f>
        <v>9506299</v>
      </c>
      <c r="Q720" s="92">
        <f>_xlfn.MAXIFS(V重複!F:F, V重複!$C:$C, 'Conv-vaccine'!$E720)</f>
        <v>9380291</v>
      </c>
      <c r="R720" s="92">
        <f>_xlfn.MAXIFS(V重複!G:G, V重複!$C:$C, 'Conv-vaccine'!$E720)</f>
        <v>9279344</v>
      </c>
      <c r="S720" s="107">
        <f>SUMIF('V3回目-接種日別'!$A:$A, 'Conv-vaccine'!$E720, 'V3回目-接種日別'!C:C)</f>
        <v>564</v>
      </c>
    </row>
    <row r="721" spans="1:19" ht="17.7">
      <c r="A721" s="49">
        <v>44536</v>
      </c>
      <c r="B721" s="110">
        <f>IF(COUNTIF($A$7:$A721, $A721)&gt;1, 0, IF($E721="","",G721+H721+K721+L721+O721-Q721))</f>
        <v>13769</v>
      </c>
      <c r="C721" s="110">
        <f>IF(COUNTIF($A$7:$A721, $A721)&gt;1, 0, IF($E721="", "", I721+J721+M721+N721+P721-R721))</f>
        <v>24322</v>
      </c>
      <c r="D721" s="110">
        <f>IF(COUNTIF($A$7:$A721, $A721)&gt;1, 0, S721)</f>
        <v>9132</v>
      </c>
      <c r="E721" s="111">
        <v>44536</v>
      </c>
      <c r="F721" s="91" t="str">
        <f>IFERROR(VLOOKUP($E721, V医療従事者等!$A:$J, $F$4, FALSE), TEXT(E721, "aaa"))</f>
        <v>月</v>
      </c>
      <c r="G721" s="91">
        <f>IFERROR(VLOOKUP($E721, V医療従事者等!$A:$J, $G$4, FALSE), 0)</f>
        <v>0</v>
      </c>
      <c r="H721" s="91">
        <f>IFERROR(VLOOKUP($E721, V医療従事者等!$A:$J, $H$4, FALSE), 0)</f>
        <v>0</v>
      </c>
      <c r="I721" s="91">
        <f>IFERROR(VLOOKUP($E721, V医療従事者等!$A:$J, $I$4, FALSE), 0)</f>
        <v>0</v>
      </c>
      <c r="J721" s="91">
        <f>IFERROR(VLOOKUP($E721, V医療従事者等!$A:$J, $J$4, FALSE), 0)</f>
        <v>0</v>
      </c>
      <c r="K721" s="92">
        <f>IFERROR(VLOOKUP($E721, V一般接種!$A:$G, K$4, FALSE), 0)</f>
        <v>13598</v>
      </c>
      <c r="L721" s="92">
        <f>IFERROR(VLOOKUP($E721, V一般接種!$A:$G, L$4, FALSE), 0)</f>
        <v>171</v>
      </c>
      <c r="M721" s="92">
        <f>IFERROR(VLOOKUP($E721, V一般接種!$A:$G, M$4, FALSE), 0)</f>
        <v>3</v>
      </c>
      <c r="N721" s="93">
        <f>IFERROR(VLOOKUP($E721, V一般接種!$A:$G, N$4, FALSE), 0)</f>
        <v>24319</v>
      </c>
      <c r="O721" s="92">
        <f>SUMIF(V職域接種!$C:$C, 'Conv-vaccine'!$E721, V職域接種!F:F)</f>
        <v>0</v>
      </c>
      <c r="P721" s="92">
        <f>SUMIF(V職域接種!$C:$C, 'Conv-vaccine'!$E721, V職域接種!G:G)</f>
        <v>0</v>
      </c>
      <c r="Q721" s="92">
        <f>_xlfn.MAXIFS(V重複!F:F, V重複!$C:$C, 'Conv-vaccine'!$E721)</f>
        <v>0</v>
      </c>
      <c r="R721" s="92">
        <f>_xlfn.MAXIFS(V重複!G:G, V重複!$C:$C, 'Conv-vaccine'!$E721)</f>
        <v>0</v>
      </c>
      <c r="S721" s="107">
        <f>SUMIF('V3回目-接種日別'!$A:$A, 'Conv-vaccine'!$E721, 'V3回目-接種日別'!C:C)</f>
        <v>9132</v>
      </c>
    </row>
    <row r="722" spans="1:19" ht="17.7">
      <c r="A722" s="49">
        <v>44536</v>
      </c>
      <c r="B722" s="110">
        <f>IF(COUNTIF($A$7:$A722, $A722)&gt;1, 0, IF($E722="","",G722+H722+K722+L722+O722-Q722))</f>
        <v>0</v>
      </c>
      <c r="C722" s="110">
        <f>IF(COUNTIF($A$7:$A722, $A722)&gt;1, 0, IF($E722="", "", I722+J722+M722+N722+P722-R722))</f>
        <v>0</v>
      </c>
      <c r="D722" s="110">
        <f>IF(COUNTIF($A$7:$A722, $A722)&gt;1, 0, S722)</f>
        <v>0</v>
      </c>
      <c r="E722" s="111">
        <v>44536</v>
      </c>
      <c r="F722" s="91" t="str">
        <f>IFERROR(VLOOKUP($E722, V医療従事者等!$A:$J, $F$4, FALSE), TEXT(E722, "aaa"))</f>
        <v>月</v>
      </c>
      <c r="G722" s="91">
        <f>IFERROR(VLOOKUP($E722, V医療従事者等!$A:$J, $G$4, FALSE), 0)</f>
        <v>0</v>
      </c>
      <c r="H722" s="91">
        <f>IFERROR(VLOOKUP($E722, V医療従事者等!$A:$J, $H$4, FALSE), 0)</f>
        <v>0</v>
      </c>
      <c r="I722" s="91">
        <f>IFERROR(VLOOKUP($E722, V医療従事者等!$A:$J, $I$4, FALSE), 0)</f>
        <v>0</v>
      </c>
      <c r="J722" s="91">
        <f>IFERROR(VLOOKUP($E722, V医療従事者等!$A:$J, $J$4, FALSE), 0)</f>
        <v>0</v>
      </c>
      <c r="K722" s="92">
        <f>IFERROR(VLOOKUP($E722, V一般接種!$A:$G, K$4, FALSE), 0)</f>
        <v>13598</v>
      </c>
      <c r="L722" s="92">
        <f>IFERROR(VLOOKUP($E722, V一般接種!$A:$G, L$4, FALSE), 0)</f>
        <v>171</v>
      </c>
      <c r="M722" s="92">
        <f>IFERROR(VLOOKUP($E722, V一般接種!$A:$G, M$4, FALSE), 0)</f>
        <v>3</v>
      </c>
      <c r="N722" s="93">
        <f>IFERROR(VLOOKUP($E722, V一般接種!$A:$G, N$4, FALSE), 0)</f>
        <v>24319</v>
      </c>
      <c r="O722" s="92">
        <f>SUMIF(V職域接種!$C:$C, 'Conv-vaccine'!$E722, V職域接種!F:F)</f>
        <v>0</v>
      </c>
      <c r="P722" s="92">
        <f>SUMIF(V職域接種!$C:$C, 'Conv-vaccine'!$E722, V職域接種!G:G)</f>
        <v>0</v>
      </c>
      <c r="Q722" s="92">
        <f>_xlfn.MAXIFS(V重複!F:F, V重複!$C:$C, 'Conv-vaccine'!$E722)</f>
        <v>0</v>
      </c>
      <c r="R722" s="92">
        <f>_xlfn.MAXIFS(V重複!G:G, V重複!$C:$C, 'Conv-vaccine'!$E722)</f>
        <v>0</v>
      </c>
      <c r="S722" s="107">
        <f>SUMIF('V3回目-接種日別'!$A:$A, 'Conv-vaccine'!$E722, 'V3回目-接種日別'!C:C)</f>
        <v>9132</v>
      </c>
    </row>
    <row r="723" spans="1:19" ht="17.7">
      <c r="A723" s="49">
        <v>44536</v>
      </c>
      <c r="B723" s="110">
        <f>IF(COUNTIF($A$7:$A723, $A723)&gt;1, 0, IF($E723="","",G723+H723+K723+L723+O723-Q723))</f>
        <v>0</v>
      </c>
      <c r="C723" s="110">
        <f>IF(COUNTIF($A$7:$A723, $A723)&gt;1, 0, IF($E723="", "", I723+J723+M723+N723+P723-R723))</f>
        <v>0</v>
      </c>
      <c r="D723" s="110">
        <f>IF(COUNTIF($A$7:$A723, $A723)&gt;1, 0, S723)</f>
        <v>0</v>
      </c>
      <c r="E723" s="111">
        <v>44536</v>
      </c>
      <c r="F723" s="91" t="str">
        <f>IFERROR(VLOOKUP($E723, V医療従事者等!$A:$J, $F$4, FALSE), TEXT(E723, "aaa"))</f>
        <v>月</v>
      </c>
      <c r="G723" s="91">
        <f>IFERROR(VLOOKUP($E723, V医療従事者等!$A:$J, $G$4, FALSE), 0)</f>
        <v>0</v>
      </c>
      <c r="H723" s="91">
        <f>IFERROR(VLOOKUP($E723, V医療従事者等!$A:$J, $H$4, FALSE), 0)</f>
        <v>0</v>
      </c>
      <c r="I723" s="91">
        <f>IFERROR(VLOOKUP($E723, V医療従事者等!$A:$J, $I$4, FALSE), 0)</f>
        <v>0</v>
      </c>
      <c r="J723" s="91">
        <f>IFERROR(VLOOKUP($E723, V医療従事者等!$A:$J, $J$4, FALSE), 0)</f>
        <v>0</v>
      </c>
      <c r="K723" s="92">
        <f>IFERROR(VLOOKUP($E723, V一般接種!$A:$G, K$4, FALSE), 0)</f>
        <v>13598</v>
      </c>
      <c r="L723" s="92">
        <f>IFERROR(VLOOKUP($E723, V一般接種!$A:$G, L$4, FALSE), 0)</f>
        <v>171</v>
      </c>
      <c r="M723" s="92">
        <f>IFERROR(VLOOKUP($E723, V一般接種!$A:$G, M$4, FALSE), 0)</f>
        <v>3</v>
      </c>
      <c r="N723" s="93">
        <f>IFERROR(VLOOKUP($E723, V一般接種!$A:$G, N$4, FALSE), 0)</f>
        <v>24319</v>
      </c>
      <c r="O723" s="92">
        <f>SUMIF(V職域接種!$C:$C, 'Conv-vaccine'!$E723, V職域接種!F:F)</f>
        <v>0</v>
      </c>
      <c r="P723" s="92">
        <f>SUMIF(V職域接種!$C:$C, 'Conv-vaccine'!$E723, V職域接種!G:G)</f>
        <v>0</v>
      </c>
      <c r="Q723" s="92">
        <f>_xlfn.MAXIFS(V重複!F:F, V重複!$C:$C, 'Conv-vaccine'!$E723)</f>
        <v>0</v>
      </c>
      <c r="R723" s="92">
        <f>_xlfn.MAXIFS(V重複!G:G, V重複!$C:$C, 'Conv-vaccine'!$E723)</f>
        <v>0</v>
      </c>
      <c r="S723" s="107">
        <f>SUMIF('V3回目-接種日別'!$A:$A, 'Conv-vaccine'!$E723, 'V3回目-接種日別'!C:C)</f>
        <v>9132</v>
      </c>
    </row>
    <row r="724" spans="1:19" ht="17.7">
      <c r="A724" s="49">
        <v>44537</v>
      </c>
      <c r="B724" s="110">
        <f>IF(COUNTIF($A$7:$A724, $A724)&gt;1, 0, IF($E724="","",G724+H724+K724+L724+O724-Q724))</f>
        <v>11556</v>
      </c>
      <c r="C724" s="110">
        <f>IF(COUNTIF($A$7:$A724, $A724)&gt;1, 0, IF($E724="", "", I724+J724+M724+N724+P724-R724))</f>
        <v>23145</v>
      </c>
      <c r="D724" s="110">
        <f>IF(COUNTIF($A$7:$A724, $A724)&gt;1, 0, S724)</f>
        <v>10936</v>
      </c>
      <c r="E724" s="111">
        <v>44537</v>
      </c>
      <c r="F724" s="91" t="str">
        <f>IFERROR(VLOOKUP($E724, V医療従事者等!$A:$J, $F$4, FALSE), TEXT(E724, "aaa"))</f>
        <v>火</v>
      </c>
      <c r="G724" s="91">
        <f>IFERROR(VLOOKUP($E724, V医療従事者等!$A:$J, $G$4, FALSE), 0)</f>
        <v>0</v>
      </c>
      <c r="H724" s="91">
        <f>IFERROR(VLOOKUP($E724, V医療従事者等!$A:$J, $H$4, FALSE), 0)</f>
        <v>0</v>
      </c>
      <c r="I724" s="91">
        <f>IFERROR(VLOOKUP($E724, V医療従事者等!$A:$J, $I$4, FALSE), 0)</f>
        <v>0</v>
      </c>
      <c r="J724" s="91">
        <f>IFERROR(VLOOKUP($E724, V医療従事者等!$A:$J, $J$4, FALSE), 0)</f>
        <v>0</v>
      </c>
      <c r="K724" s="92">
        <f>IFERROR(VLOOKUP($E724, V一般接種!$A:$G, K$4, FALSE), 0)</f>
        <v>11394</v>
      </c>
      <c r="L724" s="92">
        <f>IFERROR(VLOOKUP($E724, V一般接種!$A:$G, L$4, FALSE), 0)</f>
        <v>162</v>
      </c>
      <c r="M724" s="92">
        <f>IFERROR(VLOOKUP($E724, V一般接種!$A:$G, M$4, FALSE), 0)</f>
        <v>2</v>
      </c>
      <c r="N724" s="93">
        <f>IFERROR(VLOOKUP($E724, V一般接種!$A:$G, N$4, FALSE), 0)</f>
        <v>23143</v>
      </c>
      <c r="O724" s="92">
        <f>SUMIF(V職域接種!$C:$C, 'Conv-vaccine'!$E724, V職域接種!F:F)</f>
        <v>0</v>
      </c>
      <c r="P724" s="92">
        <f>SUMIF(V職域接種!$C:$C, 'Conv-vaccine'!$E724, V職域接種!G:G)</f>
        <v>0</v>
      </c>
      <c r="Q724" s="92">
        <f>_xlfn.MAXIFS(V重複!F:F, V重複!$C:$C, 'Conv-vaccine'!$E724)</f>
        <v>0</v>
      </c>
      <c r="R724" s="92">
        <f>_xlfn.MAXIFS(V重複!G:G, V重複!$C:$C, 'Conv-vaccine'!$E724)</f>
        <v>0</v>
      </c>
      <c r="S724" s="107">
        <f>SUMIF('V3回目-接種日別'!$A:$A, 'Conv-vaccine'!$E724, 'V3回目-接種日別'!C:C)</f>
        <v>10936</v>
      </c>
    </row>
    <row r="725" spans="1:19" ht="17.7">
      <c r="A725" s="49">
        <v>44537</v>
      </c>
      <c r="B725" s="110">
        <f>IF(COUNTIF($A$7:$A725, $A725)&gt;1, 0, IF($E725="","",G725+H725+K725+L725+O725-Q725))</f>
        <v>0</v>
      </c>
      <c r="C725" s="110">
        <f>IF(COUNTIF($A$7:$A725, $A725)&gt;1, 0, IF($E725="", "", I725+J725+M725+N725+P725-R725))</f>
        <v>0</v>
      </c>
      <c r="D725" s="110">
        <f>IF(COUNTIF($A$7:$A725, $A725)&gt;1, 0, S725)</f>
        <v>0</v>
      </c>
      <c r="E725" s="111">
        <v>44537</v>
      </c>
      <c r="F725" s="91" t="str">
        <f>IFERROR(VLOOKUP($E725, V医療従事者等!$A:$J, $F$4, FALSE), TEXT(E725, "aaa"))</f>
        <v>火</v>
      </c>
      <c r="G725" s="91">
        <f>IFERROR(VLOOKUP($E725, V医療従事者等!$A:$J, $G$4, FALSE), 0)</f>
        <v>0</v>
      </c>
      <c r="H725" s="91">
        <f>IFERROR(VLOOKUP($E725, V医療従事者等!$A:$J, $H$4, FALSE), 0)</f>
        <v>0</v>
      </c>
      <c r="I725" s="91">
        <f>IFERROR(VLOOKUP($E725, V医療従事者等!$A:$J, $I$4, FALSE), 0)</f>
        <v>0</v>
      </c>
      <c r="J725" s="91">
        <f>IFERROR(VLOOKUP($E725, V医療従事者等!$A:$J, $J$4, FALSE), 0)</f>
        <v>0</v>
      </c>
      <c r="K725" s="92">
        <f>IFERROR(VLOOKUP($E725, V一般接種!$A:$G, K$4, FALSE), 0)</f>
        <v>11394</v>
      </c>
      <c r="L725" s="92">
        <f>IFERROR(VLOOKUP($E725, V一般接種!$A:$G, L$4, FALSE), 0)</f>
        <v>162</v>
      </c>
      <c r="M725" s="92">
        <f>IFERROR(VLOOKUP($E725, V一般接種!$A:$G, M$4, FALSE), 0)</f>
        <v>2</v>
      </c>
      <c r="N725" s="93">
        <f>IFERROR(VLOOKUP($E725, V一般接種!$A:$G, N$4, FALSE), 0)</f>
        <v>23143</v>
      </c>
      <c r="O725" s="92">
        <f>SUMIF(V職域接種!$C:$C, 'Conv-vaccine'!$E725, V職域接種!F:F)</f>
        <v>0</v>
      </c>
      <c r="P725" s="92">
        <f>SUMIF(V職域接種!$C:$C, 'Conv-vaccine'!$E725, V職域接種!G:G)</f>
        <v>0</v>
      </c>
      <c r="Q725" s="92">
        <f>_xlfn.MAXIFS(V重複!F:F, V重複!$C:$C, 'Conv-vaccine'!$E725)</f>
        <v>0</v>
      </c>
      <c r="R725" s="92">
        <f>_xlfn.MAXIFS(V重複!G:G, V重複!$C:$C, 'Conv-vaccine'!$E725)</f>
        <v>0</v>
      </c>
      <c r="S725" s="107">
        <f>SUMIF('V3回目-接種日別'!$A:$A, 'Conv-vaccine'!$E725, 'V3回目-接種日別'!C:C)</f>
        <v>10936</v>
      </c>
    </row>
    <row r="726" spans="1:19" ht="17.7">
      <c r="A726" s="49">
        <v>44537</v>
      </c>
      <c r="B726" s="110">
        <f>IF(COUNTIF($A$7:$A726, $A726)&gt;1, 0, IF($E726="","",G726+H726+K726+L726+O726-Q726))</f>
        <v>0</v>
      </c>
      <c r="C726" s="110">
        <f>IF(COUNTIF($A$7:$A726, $A726)&gt;1, 0, IF($E726="", "", I726+J726+M726+N726+P726-R726))</f>
        <v>0</v>
      </c>
      <c r="D726" s="110">
        <f>IF(COUNTIF($A$7:$A726, $A726)&gt;1, 0, S726)</f>
        <v>0</v>
      </c>
      <c r="E726" s="111">
        <v>44537</v>
      </c>
      <c r="F726" s="91" t="str">
        <f>IFERROR(VLOOKUP($E726, V医療従事者等!$A:$J, $F$4, FALSE), TEXT(E726, "aaa"))</f>
        <v>火</v>
      </c>
      <c r="G726" s="91">
        <f>IFERROR(VLOOKUP($E726, V医療従事者等!$A:$J, $G$4, FALSE), 0)</f>
        <v>0</v>
      </c>
      <c r="H726" s="91">
        <f>IFERROR(VLOOKUP($E726, V医療従事者等!$A:$J, $H$4, FALSE), 0)</f>
        <v>0</v>
      </c>
      <c r="I726" s="91">
        <f>IFERROR(VLOOKUP($E726, V医療従事者等!$A:$J, $I$4, FALSE), 0)</f>
        <v>0</v>
      </c>
      <c r="J726" s="91">
        <f>IFERROR(VLOOKUP($E726, V医療従事者等!$A:$J, $J$4, FALSE), 0)</f>
        <v>0</v>
      </c>
      <c r="K726" s="92">
        <f>IFERROR(VLOOKUP($E726, V一般接種!$A:$G, K$4, FALSE), 0)</f>
        <v>11394</v>
      </c>
      <c r="L726" s="92">
        <f>IFERROR(VLOOKUP($E726, V一般接種!$A:$G, L$4, FALSE), 0)</f>
        <v>162</v>
      </c>
      <c r="M726" s="92">
        <f>IFERROR(VLOOKUP($E726, V一般接種!$A:$G, M$4, FALSE), 0)</f>
        <v>2</v>
      </c>
      <c r="N726" s="93">
        <f>IFERROR(VLOOKUP($E726, V一般接種!$A:$G, N$4, FALSE), 0)</f>
        <v>23143</v>
      </c>
      <c r="O726" s="92">
        <f>SUMIF(V職域接種!$C:$C, 'Conv-vaccine'!$E726, V職域接種!F:F)</f>
        <v>0</v>
      </c>
      <c r="P726" s="92">
        <f>SUMIF(V職域接種!$C:$C, 'Conv-vaccine'!$E726, V職域接種!G:G)</f>
        <v>0</v>
      </c>
      <c r="Q726" s="92">
        <f>_xlfn.MAXIFS(V重複!F:F, V重複!$C:$C, 'Conv-vaccine'!$E726)</f>
        <v>0</v>
      </c>
      <c r="R726" s="92">
        <f>_xlfn.MAXIFS(V重複!G:G, V重複!$C:$C, 'Conv-vaccine'!$E726)</f>
        <v>0</v>
      </c>
      <c r="S726" s="107">
        <f>SUMIF('V3回目-接種日別'!$A:$A, 'Conv-vaccine'!$E726, 'V3回目-接種日別'!C:C)</f>
        <v>10936</v>
      </c>
    </row>
    <row r="727" spans="1:19" ht="17.7">
      <c r="A727" s="49">
        <v>44538</v>
      </c>
      <c r="B727" s="110">
        <f>IF(COUNTIF($A$7:$A727, $A727)&gt;1, 0, IF($E727="","",G727+H727+K727+L727+O727-Q727))</f>
        <v>6696</v>
      </c>
      <c r="C727" s="110">
        <f>IF(COUNTIF($A$7:$A727, $A727)&gt;1, 0, IF($E727="", "", I727+J727+M727+N727+P727-R727))</f>
        <v>22620</v>
      </c>
      <c r="D727" s="110">
        <f>IF(COUNTIF($A$7:$A727, $A727)&gt;1, 0, S727)</f>
        <v>12302</v>
      </c>
      <c r="E727" s="111">
        <v>44538</v>
      </c>
      <c r="F727" s="91" t="str">
        <f>IFERROR(VLOOKUP($E727, V医療従事者等!$A:$J, $F$4, FALSE), TEXT(E727, "aaa"))</f>
        <v>水</v>
      </c>
      <c r="G727" s="91">
        <f>IFERROR(VLOOKUP($E727, V医療従事者等!$A:$J, $G$4, FALSE), 0)</f>
        <v>0</v>
      </c>
      <c r="H727" s="91">
        <f>IFERROR(VLOOKUP($E727, V医療従事者等!$A:$J, $H$4, FALSE), 0)</f>
        <v>0</v>
      </c>
      <c r="I727" s="91">
        <f>IFERROR(VLOOKUP($E727, V医療従事者等!$A:$J, $I$4, FALSE), 0)</f>
        <v>0</v>
      </c>
      <c r="J727" s="91">
        <f>IFERROR(VLOOKUP($E727, V医療従事者等!$A:$J, $J$4, FALSE), 0)</f>
        <v>0</v>
      </c>
      <c r="K727" s="92">
        <f>IFERROR(VLOOKUP($E727, V一般接種!$A:$G, K$4, FALSE), 0)</f>
        <v>6205</v>
      </c>
      <c r="L727" s="92">
        <f>IFERROR(VLOOKUP($E727, V一般接種!$A:$G, L$4, FALSE), 0)</f>
        <v>491</v>
      </c>
      <c r="M727" s="92">
        <f>IFERROR(VLOOKUP($E727, V一般接種!$A:$G, M$4, FALSE), 0)</f>
        <v>5</v>
      </c>
      <c r="N727" s="93">
        <f>IFERROR(VLOOKUP($E727, V一般接種!$A:$G, N$4, FALSE), 0)</f>
        <v>22615</v>
      </c>
      <c r="O727" s="92">
        <f>SUMIF(V職域接種!$C:$C, 'Conv-vaccine'!$E727, V職域接種!F:F)</f>
        <v>0</v>
      </c>
      <c r="P727" s="92">
        <f>SUMIF(V職域接種!$C:$C, 'Conv-vaccine'!$E727, V職域接種!G:G)</f>
        <v>0</v>
      </c>
      <c r="Q727" s="92">
        <f>_xlfn.MAXIFS(V重複!F:F, V重複!$C:$C, 'Conv-vaccine'!$E727)</f>
        <v>0</v>
      </c>
      <c r="R727" s="92">
        <f>_xlfn.MAXIFS(V重複!G:G, V重複!$C:$C, 'Conv-vaccine'!$E727)</f>
        <v>0</v>
      </c>
      <c r="S727" s="107">
        <f>SUMIF('V3回目-接種日別'!$A:$A, 'Conv-vaccine'!$E727, 'V3回目-接種日別'!C:C)</f>
        <v>12302</v>
      </c>
    </row>
    <row r="728" spans="1:19" ht="17.7">
      <c r="A728" s="49">
        <v>44538</v>
      </c>
      <c r="B728" s="110">
        <f>IF(COUNTIF($A$7:$A728, $A728)&gt;1, 0, IF($E728="","",G728+H728+K728+L728+O728-Q728))</f>
        <v>0</v>
      </c>
      <c r="C728" s="110">
        <f>IF(COUNTIF($A$7:$A728, $A728)&gt;1, 0, IF($E728="", "", I728+J728+M728+N728+P728-R728))</f>
        <v>0</v>
      </c>
      <c r="D728" s="110">
        <f>IF(COUNTIF($A$7:$A728, $A728)&gt;1, 0, S728)</f>
        <v>0</v>
      </c>
      <c r="E728" s="111">
        <v>44538</v>
      </c>
      <c r="F728" s="91" t="str">
        <f>IFERROR(VLOOKUP($E728, V医療従事者等!$A:$J, $F$4, FALSE), TEXT(E728, "aaa"))</f>
        <v>水</v>
      </c>
      <c r="G728" s="91">
        <f>IFERROR(VLOOKUP($E728, V医療従事者等!$A:$J, $G$4, FALSE), 0)</f>
        <v>0</v>
      </c>
      <c r="H728" s="91">
        <f>IFERROR(VLOOKUP($E728, V医療従事者等!$A:$J, $H$4, FALSE), 0)</f>
        <v>0</v>
      </c>
      <c r="I728" s="91">
        <f>IFERROR(VLOOKUP($E728, V医療従事者等!$A:$J, $I$4, FALSE), 0)</f>
        <v>0</v>
      </c>
      <c r="J728" s="91">
        <f>IFERROR(VLOOKUP($E728, V医療従事者等!$A:$J, $J$4, FALSE), 0)</f>
        <v>0</v>
      </c>
      <c r="K728" s="92">
        <f>IFERROR(VLOOKUP($E728, V一般接種!$A:$G, K$4, FALSE), 0)</f>
        <v>6205</v>
      </c>
      <c r="L728" s="92">
        <f>IFERROR(VLOOKUP($E728, V一般接種!$A:$G, L$4, FALSE), 0)</f>
        <v>491</v>
      </c>
      <c r="M728" s="92">
        <f>IFERROR(VLOOKUP($E728, V一般接種!$A:$G, M$4, FALSE), 0)</f>
        <v>5</v>
      </c>
      <c r="N728" s="93">
        <f>IFERROR(VLOOKUP($E728, V一般接種!$A:$G, N$4, FALSE), 0)</f>
        <v>22615</v>
      </c>
      <c r="O728" s="92">
        <f>SUMIF(V職域接種!$C:$C, 'Conv-vaccine'!$E728, V職域接種!F:F)</f>
        <v>0</v>
      </c>
      <c r="P728" s="92">
        <f>SUMIF(V職域接種!$C:$C, 'Conv-vaccine'!$E728, V職域接種!G:G)</f>
        <v>0</v>
      </c>
      <c r="Q728" s="92">
        <f>_xlfn.MAXIFS(V重複!F:F, V重複!$C:$C, 'Conv-vaccine'!$E728)</f>
        <v>0</v>
      </c>
      <c r="R728" s="92">
        <f>_xlfn.MAXIFS(V重複!G:G, V重複!$C:$C, 'Conv-vaccine'!$E728)</f>
        <v>0</v>
      </c>
      <c r="S728" s="107">
        <f>SUMIF('V3回目-接種日別'!$A:$A, 'Conv-vaccine'!$E728, 'V3回目-接種日別'!C:C)</f>
        <v>12302</v>
      </c>
    </row>
    <row r="729" spans="1:19" ht="17.7">
      <c r="A729" s="49">
        <v>44538</v>
      </c>
      <c r="B729" s="110">
        <f>IF(COUNTIF($A$7:$A729, $A729)&gt;1, 0, IF($E729="","",G729+H729+K729+L729+O729-Q729))</f>
        <v>0</v>
      </c>
      <c r="C729" s="110">
        <f>IF(COUNTIF($A$7:$A729, $A729)&gt;1, 0, IF($E729="", "", I729+J729+M729+N729+P729-R729))</f>
        <v>0</v>
      </c>
      <c r="D729" s="110">
        <f>IF(COUNTIF($A$7:$A729, $A729)&gt;1, 0, S729)</f>
        <v>0</v>
      </c>
      <c r="E729" s="111">
        <v>44538</v>
      </c>
      <c r="F729" s="91" t="str">
        <f>IFERROR(VLOOKUP($E729, V医療従事者等!$A:$J, $F$4, FALSE), TEXT(E729, "aaa"))</f>
        <v>水</v>
      </c>
      <c r="G729" s="91">
        <f>IFERROR(VLOOKUP($E729, V医療従事者等!$A:$J, $G$4, FALSE), 0)</f>
        <v>0</v>
      </c>
      <c r="H729" s="91">
        <f>IFERROR(VLOOKUP($E729, V医療従事者等!$A:$J, $H$4, FALSE), 0)</f>
        <v>0</v>
      </c>
      <c r="I729" s="91">
        <f>IFERROR(VLOOKUP($E729, V医療従事者等!$A:$J, $I$4, FALSE), 0)</f>
        <v>0</v>
      </c>
      <c r="J729" s="91">
        <f>IFERROR(VLOOKUP($E729, V医療従事者等!$A:$J, $J$4, FALSE), 0)</f>
        <v>0</v>
      </c>
      <c r="K729" s="92">
        <f>IFERROR(VLOOKUP($E729, V一般接種!$A:$G, K$4, FALSE), 0)</f>
        <v>6205</v>
      </c>
      <c r="L729" s="92">
        <f>IFERROR(VLOOKUP($E729, V一般接種!$A:$G, L$4, FALSE), 0)</f>
        <v>491</v>
      </c>
      <c r="M729" s="92">
        <f>IFERROR(VLOOKUP($E729, V一般接種!$A:$G, M$4, FALSE), 0)</f>
        <v>5</v>
      </c>
      <c r="N729" s="93">
        <f>IFERROR(VLOOKUP($E729, V一般接種!$A:$G, N$4, FALSE), 0)</f>
        <v>22615</v>
      </c>
      <c r="O729" s="92">
        <f>SUMIF(V職域接種!$C:$C, 'Conv-vaccine'!$E729, V職域接種!F:F)</f>
        <v>0</v>
      </c>
      <c r="P729" s="92">
        <f>SUMIF(V職域接種!$C:$C, 'Conv-vaccine'!$E729, V職域接種!G:G)</f>
        <v>0</v>
      </c>
      <c r="Q729" s="92">
        <f>_xlfn.MAXIFS(V重複!F:F, V重複!$C:$C, 'Conv-vaccine'!$E729)</f>
        <v>0</v>
      </c>
      <c r="R729" s="92">
        <f>_xlfn.MAXIFS(V重複!G:G, V重複!$C:$C, 'Conv-vaccine'!$E729)</f>
        <v>0</v>
      </c>
      <c r="S729" s="107">
        <f>SUMIF('V3回目-接種日別'!$A:$A, 'Conv-vaccine'!$E729, 'V3回目-接種日別'!C:C)</f>
        <v>12302</v>
      </c>
    </row>
    <row r="730" spans="1:19" ht="17.7">
      <c r="A730" s="49">
        <v>44539</v>
      </c>
      <c r="B730" s="110">
        <f>IF(COUNTIF($A$7:$A730, $A730)&gt;1, 0, IF($E730="","",G730+H730+K730+L730+O730-Q730))</f>
        <v>4712</v>
      </c>
      <c r="C730" s="110">
        <f>IF(COUNTIF($A$7:$A730, $A730)&gt;1, 0, IF($E730="", "", I730+J730+M730+N730+P730-R730))</f>
        <v>20491</v>
      </c>
      <c r="D730" s="110">
        <f>IF(COUNTIF($A$7:$A730, $A730)&gt;1, 0, S730)</f>
        <v>14523</v>
      </c>
      <c r="E730" s="111">
        <v>44539</v>
      </c>
      <c r="F730" s="91" t="str">
        <f>IFERROR(VLOOKUP($E730, V医療従事者等!$A:$J, $F$4, FALSE), TEXT(E730, "aaa"))</f>
        <v>木</v>
      </c>
      <c r="G730" s="91">
        <f>IFERROR(VLOOKUP($E730, V医療従事者等!$A:$J, $G$4, FALSE), 0)</f>
        <v>0</v>
      </c>
      <c r="H730" s="91">
        <f>IFERROR(VLOOKUP($E730, V医療従事者等!$A:$J, $H$4, FALSE), 0)</f>
        <v>0</v>
      </c>
      <c r="I730" s="91">
        <f>IFERROR(VLOOKUP($E730, V医療従事者等!$A:$J, $I$4, FALSE), 0)</f>
        <v>0</v>
      </c>
      <c r="J730" s="91">
        <f>IFERROR(VLOOKUP($E730, V医療従事者等!$A:$J, $J$4, FALSE), 0)</f>
        <v>0</v>
      </c>
      <c r="K730" s="92">
        <f>IFERROR(VLOOKUP($E730, V一般接種!$A:$G, K$4, FALSE), 0)</f>
        <v>4299</v>
      </c>
      <c r="L730" s="92">
        <f>IFERROR(VLOOKUP($E730, V一般接種!$A:$G, L$4, FALSE), 0)</f>
        <v>413</v>
      </c>
      <c r="M730" s="92">
        <f>IFERROR(VLOOKUP($E730, V一般接種!$A:$G, M$4, FALSE), 0)</f>
        <v>9</v>
      </c>
      <c r="N730" s="93">
        <f>IFERROR(VLOOKUP($E730, V一般接種!$A:$G, N$4, FALSE), 0)</f>
        <v>20482</v>
      </c>
      <c r="O730" s="92">
        <f>SUMIF(V職域接種!$C:$C, 'Conv-vaccine'!$E730, V職域接種!F:F)</f>
        <v>0</v>
      </c>
      <c r="P730" s="92">
        <f>SUMIF(V職域接種!$C:$C, 'Conv-vaccine'!$E730, V職域接種!G:G)</f>
        <v>0</v>
      </c>
      <c r="Q730" s="92">
        <f>_xlfn.MAXIFS(V重複!F:F, V重複!$C:$C, 'Conv-vaccine'!$E730)</f>
        <v>0</v>
      </c>
      <c r="R730" s="92">
        <f>_xlfn.MAXIFS(V重複!G:G, V重複!$C:$C, 'Conv-vaccine'!$E730)</f>
        <v>0</v>
      </c>
      <c r="S730" s="107">
        <f>SUMIF('V3回目-接種日別'!$A:$A, 'Conv-vaccine'!$E730, 'V3回目-接種日別'!C:C)</f>
        <v>14523</v>
      </c>
    </row>
    <row r="731" spans="1:19" ht="17.7">
      <c r="A731" s="49">
        <v>44539</v>
      </c>
      <c r="B731" s="110">
        <f>IF(COUNTIF($A$7:$A731, $A731)&gt;1, 0, IF($E731="","",G731+H731+K731+L731+O731-Q731))</f>
        <v>0</v>
      </c>
      <c r="C731" s="110">
        <f>IF(COUNTIF($A$7:$A731, $A731)&gt;1, 0, IF($E731="", "", I731+J731+M731+N731+P731-R731))</f>
        <v>0</v>
      </c>
      <c r="D731" s="110">
        <f>IF(COUNTIF($A$7:$A731, $A731)&gt;1, 0, S731)</f>
        <v>0</v>
      </c>
      <c r="E731" s="111">
        <v>44539</v>
      </c>
      <c r="F731" s="91" t="str">
        <f>IFERROR(VLOOKUP($E731, V医療従事者等!$A:$J, $F$4, FALSE), TEXT(E731, "aaa"))</f>
        <v>木</v>
      </c>
      <c r="G731" s="91">
        <f>IFERROR(VLOOKUP($E731, V医療従事者等!$A:$J, $G$4, FALSE), 0)</f>
        <v>0</v>
      </c>
      <c r="H731" s="91">
        <f>IFERROR(VLOOKUP($E731, V医療従事者等!$A:$J, $H$4, FALSE), 0)</f>
        <v>0</v>
      </c>
      <c r="I731" s="91">
        <f>IFERROR(VLOOKUP($E731, V医療従事者等!$A:$J, $I$4, FALSE), 0)</f>
        <v>0</v>
      </c>
      <c r="J731" s="91">
        <f>IFERROR(VLOOKUP($E731, V医療従事者等!$A:$J, $J$4, FALSE), 0)</f>
        <v>0</v>
      </c>
      <c r="K731" s="92">
        <f>IFERROR(VLOOKUP($E731, V一般接種!$A:$G, K$4, FALSE), 0)</f>
        <v>4299</v>
      </c>
      <c r="L731" s="92">
        <f>IFERROR(VLOOKUP($E731, V一般接種!$A:$G, L$4, FALSE), 0)</f>
        <v>413</v>
      </c>
      <c r="M731" s="92">
        <f>IFERROR(VLOOKUP($E731, V一般接種!$A:$G, M$4, FALSE), 0)</f>
        <v>9</v>
      </c>
      <c r="N731" s="93">
        <f>IFERROR(VLOOKUP($E731, V一般接種!$A:$G, N$4, FALSE), 0)</f>
        <v>20482</v>
      </c>
      <c r="O731" s="92">
        <f>SUMIF(V職域接種!$C:$C, 'Conv-vaccine'!$E731, V職域接種!F:F)</f>
        <v>0</v>
      </c>
      <c r="P731" s="92">
        <f>SUMIF(V職域接種!$C:$C, 'Conv-vaccine'!$E731, V職域接種!G:G)</f>
        <v>0</v>
      </c>
      <c r="Q731" s="92">
        <f>_xlfn.MAXIFS(V重複!F:F, V重複!$C:$C, 'Conv-vaccine'!$E731)</f>
        <v>0</v>
      </c>
      <c r="R731" s="92">
        <f>_xlfn.MAXIFS(V重複!G:G, V重複!$C:$C, 'Conv-vaccine'!$E731)</f>
        <v>0</v>
      </c>
      <c r="S731" s="107">
        <f>SUMIF('V3回目-接種日別'!$A:$A, 'Conv-vaccine'!$E731, 'V3回目-接種日別'!C:C)</f>
        <v>14523</v>
      </c>
    </row>
    <row r="732" spans="1:19" ht="17.7">
      <c r="A732" s="49">
        <v>44539</v>
      </c>
      <c r="B732" s="110">
        <f>IF(COUNTIF($A$7:$A732, $A732)&gt;1, 0, IF($E732="","",G732+H732+K732+L732+O732-Q732))</f>
        <v>0</v>
      </c>
      <c r="C732" s="110">
        <f>IF(COUNTIF($A$7:$A732, $A732)&gt;1, 0, IF($E732="", "", I732+J732+M732+N732+P732-R732))</f>
        <v>0</v>
      </c>
      <c r="D732" s="110">
        <f>IF(COUNTIF($A$7:$A732, $A732)&gt;1, 0, S732)</f>
        <v>0</v>
      </c>
      <c r="E732" s="111">
        <v>44539</v>
      </c>
      <c r="F732" s="91" t="str">
        <f>IFERROR(VLOOKUP($E732, V医療従事者等!$A:$J, $F$4, FALSE), TEXT(E732, "aaa"))</f>
        <v>木</v>
      </c>
      <c r="G732" s="91">
        <f>IFERROR(VLOOKUP($E732, V医療従事者等!$A:$J, $G$4, FALSE), 0)</f>
        <v>0</v>
      </c>
      <c r="H732" s="91">
        <f>IFERROR(VLOOKUP($E732, V医療従事者等!$A:$J, $H$4, FALSE), 0)</f>
        <v>0</v>
      </c>
      <c r="I732" s="91">
        <f>IFERROR(VLOOKUP($E732, V医療従事者等!$A:$J, $I$4, FALSE), 0)</f>
        <v>0</v>
      </c>
      <c r="J732" s="91">
        <f>IFERROR(VLOOKUP($E732, V医療従事者等!$A:$J, $J$4, FALSE), 0)</f>
        <v>0</v>
      </c>
      <c r="K732" s="92">
        <f>IFERROR(VLOOKUP($E732, V一般接種!$A:$G, K$4, FALSE), 0)</f>
        <v>4299</v>
      </c>
      <c r="L732" s="92">
        <f>IFERROR(VLOOKUP($E732, V一般接種!$A:$G, L$4, FALSE), 0)</f>
        <v>413</v>
      </c>
      <c r="M732" s="92">
        <f>IFERROR(VLOOKUP($E732, V一般接種!$A:$G, M$4, FALSE), 0)</f>
        <v>9</v>
      </c>
      <c r="N732" s="93">
        <f>IFERROR(VLOOKUP($E732, V一般接種!$A:$G, N$4, FALSE), 0)</f>
        <v>20482</v>
      </c>
      <c r="O732" s="92">
        <f>SUMIF(V職域接種!$C:$C, 'Conv-vaccine'!$E732, V職域接種!F:F)</f>
        <v>0</v>
      </c>
      <c r="P732" s="92">
        <f>SUMIF(V職域接種!$C:$C, 'Conv-vaccine'!$E732, V職域接種!G:G)</f>
        <v>0</v>
      </c>
      <c r="Q732" s="92">
        <f>_xlfn.MAXIFS(V重複!F:F, V重複!$C:$C, 'Conv-vaccine'!$E732)</f>
        <v>0</v>
      </c>
      <c r="R732" s="92">
        <f>_xlfn.MAXIFS(V重複!G:G, V重複!$C:$C, 'Conv-vaccine'!$E732)</f>
        <v>0</v>
      </c>
      <c r="S732" s="107">
        <f>SUMIF('V3回目-接種日別'!$A:$A, 'Conv-vaccine'!$E732, 'V3回目-接種日別'!C:C)</f>
        <v>14523</v>
      </c>
    </row>
    <row r="733" spans="1:19" ht="17.7">
      <c r="A733" s="49">
        <v>44540</v>
      </c>
      <c r="B733" s="110">
        <f>IF(COUNTIF($A$7:$A733, $A733)&gt;1, 0, IF($E733="","",G733+H733+K733+L733+O733-Q733))</f>
        <v>7782</v>
      </c>
      <c r="C733" s="110">
        <f>IF(COUNTIF($A$7:$A733, $A733)&gt;1, 0, IF($E733="", "", I733+J733+M733+N733+P733-R733))</f>
        <v>42127</v>
      </c>
      <c r="D733" s="110">
        <f>IF(COUNTIF($A$7:$A733, $A733)&gt;1, 0, S733)</f>
        <v>35385</v>
      </c>
      <c r="E733" s="111">
        <v>44540</v>
      </c>
      <c r="F733" s="91" t="str">
        <f>IFERROR(VLOOKUP($E733, V医療従事者等!$A:$J, $F$4, FALSE), TEXT(E733, "aaa"))</f>
        <v>金</v>
      </c>
      <c r="G733" s="91">
        <f>IFERROR(VLOOKUP($E733, V医療従事者等!$A:$J, $G$4, FALSE), 0)</f>
        <v>0</v>
      </c>
      <c r="H733" s="91">
        <f>IFERROR(VLOOKUP($E733, V医療従事者等!$A:$J, $H$4, FALSE), 0)</f>
        <v>0</v>
      </c>
      <c r="I733" s="91">
        <f>IFERROR(VLOOKUP($E733, V医療従事者等!$A:$J, $I$4, FALSE), 0)</f>
        <v>0</v>
      </c>
      <c r="J733" s="91">
        <f>IFERROR(VLOOKUP($E733, V医療従事者等!$A:$J, $J$4, FALSE), 0)</f>
        <v>0</v>
      </c>
      <c r="K733" s="92">
        <f>IFERROR(VLOOKUP($E733, V一般接種!$A:$G, K$4, FALSE), 0)</f>
        <v>7049</v>
      </c>
      <c r="L733" s="92">
        <f>IFERROR(VLOOKUP($E733, V一般接種!$A:$G, L$4, FALSE), 0)</f>
        <v>733</v>
      </c>
      <c r="M733" s="92">
        <f>IFERROR(VLOOKUP($E733, V一般接種!$A:$G, M$4, FALSE), 0)</f>
        <v>3</v>
      </c>
      <c r="N733" s="93">
        <f>IFERROR(VLOOKUP($E733, V一般接種!$A:$G, N$4, FALSE), 0)</f>
        <v>42124</v>
      </c>
      <c r="O733" s="92">
        <f>SUMIF(V職域接種!$C:$C, 'Conv-vaccine'!$E733, V職域接種!F:F)</f>
        <v>0</v>
      </c>
      <c r="P733" s="92">
        <f>SUMIF(V職域接種!$C:$C, 'Conv-vaccine'!$E733, V職域接種!G:G)</f>
        <v>0</v>
      </c>
      <c r="Q733" s="92">
        <f>_xlfn.MAXIFS(V重複!F:F, V重複!$C:$C, 'Conv-vaccine'!$E733)</f>
        <v>0</v>
      </c>
      <c r="R733" s="92">
        <f>_xlfn.MAXIFS(V重複!G:G, V重複!$C:$C, 'Conv-vaccine'!$E733)</f>
        <v>0</v>
      </c>
      <c r="S733" s="107">
        <f>SUMIF('V3回目-接種日別'!$A:$A, 'Conv-vaccine'!$E733, 'V3回目-接種日別'!C:C)</f>
        <v>35385</v>
      </c>
    </row>
    <row r="734" spans="1:19" ht="17.7">
      <c r="A734" s="49">
        <v>44540</v>
      </c>
      <c r="B734" s="110">
        <f>IF(COUNTIF($A$7:$A734, $A734)&gt;1, 0, IF($E734="","",G734+H734+K734+L734+O734-Q734))</f>
        <v>0</v>
      </c>
      <c r="C734" s="110">
        <f>IF(COUNTIF($A$7:$A734, $A734)&gt;1, 0, IF($E734="", "", I734+J734+M734+N734+P734-R734))</f>
        <v>0</v>
      </c>
      <c r="D734" s="110">
        <f>IF(COUNTIF($A$7:$A734, $A734)&gt;1, 0, S734)</f>
        <v>0</v>
      </c>
      <c r="E734" s="111">
        <v>44540</v>
      </c>
      <c r="F734" s="91" t="str">
        <f>IFERROR(VLOOKUP($E734, V医療従事者等!$A:$J, $F$4, FALSE), TEXT(E734, "aaa"))</f>
        <v>金</v>
      </c>
      <c r="G734" s="91">
        <f>IFERROR(VLOOKUP($E734, V医療従事者等!$A:$J, $G$4, FALSE), 0)</f>
        <v>0</v>
      </c>
      <c r="H734" s="91">
        <f>IFERROR(VLOOKUP($E734, V医療従事者等!$A:$J, $H$4, FALSE), 0)</f>
        <v>0</v>
      </c>
      <c r="I734" s="91">
        <f>IFERROR(VLOOKUP($E734, V医療従事者等!$A:$J, $I$4, FALSE), 0)</f>
        <v>0</v>
      </c>
      <c r="J734" s="91">
        <f>IFERROR(VLOOKUP($E734, V医療従事者等!$A:$J, $J$4, FALSE), 0)</f>
        <v>0</v>
      </c>
      <c r="K734" s="92">
        <f>IFERROR(VLOOKUP($E734, V一般接種!$A:$G, K$4, FALSE), 0)</f>
        <v>7049</v>
      </c>
      <c r="L734" s="92">
        <f>IFERROR(VLOOKUP($E734, V一般接種!$A:$G, L$4, FALSE), 0)</f>
        <v>733</v>
      </c>
      <c r="M734" s="92">
        <f>IFERROR(VLOOKUP($E734, V一般接種!$A:$G, M$4, FALSE), 0)</f>
        <v>3</v>
      </c>
      <c r="N734" s="93">
        <f>IFERROR(VLOOKUP($E734, V一般接種!$A:$G, N$4, FALSE), 0)</f>
        <v>42124</v>
      </c>
      <c r="O734" s="92">
        <f>SUMIF(V職域接種!$C:$C, 'Conv-vaccine'!$E734, V職域接種!F:F)</f>
        <v>0</v>
      </c>
      <c r="P734" s="92">
        <f>SUMIF(V職域接種!$C:$C, 'Conv-vaccine'!$E734, V職域接種!G:G)</f>
        <v>0</v>
      </c>
      <c r="Q734" s="92">
        <f>_xlfn.MAXIFS(V重複!F:F, V重複!$C:$C, 'Conv-vaccine'!$E734)</f>
        <v>0</v>
      </c>
      <c r="R734" s="92">
        <f>_xlfn.MAXIFS(V重複!G:G, V重複!$C:$C, 'Conv-vaccine'!$E734)</f>
        <v>0</v>
      </c>
      <c r="S734" s="107">
        <f>SUMIF('V3回目-接種日別'!$A:$A, 'Conv-vaccine'!$E734, 'V3回目-接種日別'!C:C)</f>
        <v>35385</v>
      </c>
    </row>
    <row r="735" spans="1:19" ht="17.7">
      <c r="A735" s="49">
        <v>44540</v>
      </c>
      <c r="B735" s="110">
        <f>IF(COUNTIF($A$7:$A735, $A735)&gt;1, 0, IF($E735="","",G735+H735+K735+L735+O735-Q735))</f>
        <v>0</v>
      </c>
      <c r="C735" s="110">
        <f>IF(COUNTIF($A$7:$A735, $A735)&gt;1, 0, IF($E735="", "", I735+J735+M735+N735+P735-R735))</f>
        <v>0</v>
      </c>
      <c r="D735" s="110">
        <f>IF(COUNTIF($A$7:$A735, $A735)&gt;1, 0, S735)</f>
        <v>0</v>
      </c>
      <c r="E735" s="111">
        <v>44540</v>
      </c>
      <c r="F735" s="91" t="str">
        <f>IFERROR(VLOOKUP($E735, V医療従事者等!$A:$J, $F$4, FALSE), TEXT(E735, "aaa"))</f>
        <v>金</v>
      </c>
      <c r="G735" s="91">
        <f>IFERROR(VLOOKUP($E735, V医療従事者等!$A:$J, $G$4, FALSE), 0)</f>
        <v>0</v>
      </c>
      <c r="H735" s="91">
        <f>IFERROR(VLOOKUP($E735, V医療従事者等!$A:$J, $H$4, FALSE), 0)</f>
        <v>0</v>
      </c>
      <c r="I735" s="91">
        <f>IFERROR(VLOOKUP($E735, V医療従事者等!$A:$J, $I$4, FALSE), 0)</f>
        <v>0</v>
      </c>
      <c r="J735" s="91">
        <f>IFERROR(VLOOKUP($E735, V医療従事者等!$A:$J, $J$4, FALSE), 0)</f>
        <v>0</v>
      </c>
      <c r="K735" s="92">
        <f>IFERROR(VLOOKUP($E735, V一般接種!$A:$G, K$4, FALSE), 0)</f>
        <v>7049</v>
      </c>
      <c r="L735" s="92">
        <f>IFERROR(VLOOKUP($E735, V一般接種!$A:$G, L$4, FALSE), 0)</f>
        <v>733</v>
      </c>
      <c r="M735" s="92">
        <f>IFERROR(VLOOKUP($E735, V一般接種!$A:$G, M$4, FALSE), 0)</f>
        <v>3</v>
      </c>
      <c r="N735" s="93">
        <f>IFERROR(VLOOKUP($E735, V一般接種!$A:$G, N$4, FALSE), 0)</f>
        <v>42124</v>
      </c>
      <c r="O735" s="92">
        <f>SUMIF(V職域接種!$C:$C, 'Conv-vaccine'!$E735, V職域接種!F:F)</f>
        <v>0</v>
      </c>
      <c r="P735" s="92">
        <f>SUMIF(V職域接種!$C:$C, 'Conv-vaccine'!$E735, V職域接種!G:G)</f>
        <v>0</v>
      </c>
      <c r="Q735" s="92">
        <f>_xlfn.MAXIFS(V重複!F:F, V重複!$C:$C, 'Conv-vaccine'!$E735)</f>
        <v>0</v>
      </c>
      <c r="R735" s="92">
        <f>_xlfn.MAXIFS(V重複!G:G, V重複!$C:$C, 'Conv-vaccine'!$E735)</f>
        <v>0</v>
      </c>
      <c r="S735" s="107">
        <f>SUMIF('V3回目-接種日別'!$A:$A, 'Conv-vaccine'!$E735, 'V3回目-接種日別'!C:C)</f>
        <v>35385</v>
      </c>
    </row>
    <row r="736" spans="1:19" ht="17.7">
      <c r="A736" s="49">
        <v>44541</v>
      </c>
      <c r="B736" s="110">
        <f>IF(COUNTIF($A$7:$A736, $A736)&gt;1, 0, IF($E736="","",G736+H736+K736+L736+O736-Q736))</f>
        <v>10853</v>
      </c>
      <c r="C736" s="110">
        <f>IF(COUNTIF($A$7:$A736, $A736)&gt;1, 0, IF($E736="", "", I736+J736+M736+N736+P736-R736))</f>
        <v>58913</v>
      </c>
      <c r="D736" s="110">
        <f>IF(COUNTIF($A$7:$A736, $A736)&gt;1, 0, S736)</f>
        <v>6370</v>
      </c>
      <c r="E736" s="111">
        <v>44541</v>
      </c>
      <c r="F736" s="91" t="str">
        <f>IFERROR(VLOOKUP($E736, V医療従事者等!$A:$J, $F$4, FALSE), TEXT(E736, "aaa"))</f>
        <v>土</v>
      </c>
      <c r="G736" s="91">
        <f>IFERROR(VLOOKUP($E736, V医療従事者等!$A:$J, $G$4, FALSE), 0)</f>
        <v>0</v>
      </c>
      <c r="H736" s="91">
        <f>IFERROR(VLOOKUP($E736, V医療従事者等!$A:$J, $H$4, FALSE), 0)</f>
        <v>0</v>
      </c>
      <c r="I736" s="91">
        <f>IFERROR(VLOOKUP($E736, V医療従事者等!$A:$J, $I$4, FALSE), 0)</f>
        <v>0</v>
      </c>
      <c r="J736" s="91">
        <f>IFERROR(VLOOKUP($E736, V医療従事者等!$A:$J, $J$4, FALSE), 0)</f>
        <v>0</v>
      </c>
      <c r="K736" s="92">
        <f>IFERROR(VLOOKUP($E736, V一般接種!$A:$G, K$4, FALSE), 0)</f>
        <v>10262</v>
      </c>
      <c r="L736" s="92">
        <f>IFERROR(VLOOKUP($E736, V一般接種!$A:$G, L$4, FALSE), 0)</f>
        <v>591</v>
      </c>
      <c r="M736" s="92">
        <f>IFERROR(VLOOKUP($E736, V一般接種!$A:$G, M$4, FALSE), 0)</f>
        <v>4</v>
      </c>
      <c r="N736" s="93">
        <f>IFERROR(VLOOKUP($E736, V一般接種!$A:$G, N$4, FALSE), 0)</f>
        <v>58909</v>
      </c>
      <c r="O736" s="92">
        <f>SUMIF(V職域接種!$C:$C, 'Conv-vaccine'!$E736, V職域接種!F:F)</f>
        <v>0</v>
      </c>
      <c r="P736" s="92">
        <f>SUMIF(V職域接種!$C:$C, 'Conv-vaccine'!$E736, V職域接種!G:G)</f>
        <v>0</v>
      </c>
      <c r="Q736" s="92">
        <f>_xlfn.MAXIFS(V重複!F:F, V重複!$C:$C, 'Conv-vaccine'!$E736)</f>
        <v>0</v>
      </c>
      <c r="R736" s="92">
        <f>_xlfn.MAXIFS(V重複!G:G, V重複!$C:$C, 'Conv-vaccine'!$E736)</f>
        <v>0</v>
      </c>
      <c r="S736" s="107">
        <f>SUMIF('V3回目-接種日別'!$A:$A, 'Conv-vaccine'!$E736, 'V3回目-接種日別'!C:C)</f>
        <v>6370</v>
      </c>
    </row>
    <row r="737" spans="1:19" ht="17.7">
      <c r="A737" s="49">
        <v>44541</v>
      </c>
      <c r="B737" s="110">
        <f>IF(COUNTIF($A$7:$A737, $A737)&gt;1, 0, IF($E737="","",G737+H737+K737+L737+O737-Q737))</f>
        <v>0</v>
      </c>
      <c r="C737" s="110">
        <f>IF(COUNTIF($A$7:$A737, $A737)&gt;1, 0, IF($E737="", "", I737+J737+M737+N737+P737-R737))</f>
        <v>0</v>
      </c>
      <c r="D737" s="110">
        <f>IF(COUNTIF($A$7:$A737, $A737)&gt;1, 0, S737)</f>
        <v>0</v>
      </c>
      <c r="E737" s="111">
        <v>44541</v>
      </c>
      <c r="F737" s="91" t="str">
        <f>IFERROR(VLOOKUP($E737, V医療従事者等!$A:$J, $F$4, FALSE), TEXT(E737, "aaa"))</f>
        <v>土</v>
      </c>
      <c r="G737" s="91">
        <f>IFERROR(VLOOKUP($E737, V医療従事者等!$A:$J, $G$4, FALSE), 0)</f>
        <v>0</v>
      </c>
      <c r="H737" s="91">
        <f>IFERROR(VLOOKUP($E737, V医療従事者等!$A:$J, $H$4, FALSE), 0)</f>
        <v>0</v>
      </c>
      <c r="I737" s="91">
        <f>IFERROR(VLOOKUP($E737, V医療従事者等!$A:$J, $I$4, FALSE), 0)</f>
        <v>0</v>
      </c>
      <c r="J737" s="91">
        <f>IFERROR(VLOOKUP($E737, V医療従事者等!$A:$J, $J$4, FALSE), 0)</f>
        <v>0</v>
      </c>
      <c r="K737" s="92">
        <f>IFERROR(VLOOKUP($E737, V一般接種!$A:$G, K$4, FALSE), 0)</f>
        <v>10262</v>
      </c>
      <c r="L737" s="92">
        <f>IFERROR(VLOOKUP($E737, V一般接種!$A:$G, L$4, FALSE), 0)</f>
        <v>591</v>
      </c>
      <c r="M737" s="92">
        <f>IFERROR(VLOOKUP($E737, V一般接種!$A:$G, M$4, FALSE), 0)</f>
        <v>4</v>
      </c>
      <c r="N737" s="93">
        <f>IFERROR(VLOOKUP($E737, V一般接種!$A:$G, N$4, FALSE), 0)</f>
        <v>58909</v>
      </c>
      <c r="O737" s="92">
        <f>SUMIF(V職域接種!$C:$C, 'Conv-vaccine'!$E737, V職域接種!F:F)</f>
        <v>0</v>
      </c>
      <c r="P737" s="92">
        <f>SUMIF(V職域接種!$C:$C, 'Conv-vaccine'!$E737, V職域接種!G:G)</f>
        <v>0</v>
      </c>
      <c r="Q737" s="92">
        <f>_xlfn.MAXIFS(V重複!F:F, V重複!$C:$C, 'Conv-vaccine'!$E737)</f>
        <v>0</v>
      </c>
      <c r="R737" s="92">
        <f>_xlfn.MAXIFS(V重複!G:G, V重複!$C:$C, 'Conv-vaccine'!$E737)</f>
        <v>0</v>
      </c>
      <c r="S737" s="107">
        <f>SUMIF('V3回目-接種日別'!$A:$A, 'Conv-vaccine'!$E737, 'V3回目-接種日別'!C:C)</f>
        <v>6370</v>
      </c>
    </row>
    <row r="738" spans="1:19" ht="17.7">
      <c r="A738" s="49">
        <v>44541</v>
      </c>
      <c r="B738" s="110">
        <f>IF(COUNTIF($A$7:$A738, $A738)&gt;1, 0, IF($E738="","",G738+H738+K738+L738+O738-Q738))</f>
        <v>0</v>
      </c>
      <c r="C738" s="110">
        <f>IF(COUNTIF($A$7:$A738, $A738)&gt;1, 0, IF($E738="", "", I738+J738+M738+N738+P738-R738))</f>
        <v>0</v>
      </c>
      <c r="D738" s="110">
        <f>IF(COUNTIF($A$7:$A738, $A738)&gt;1, 0, S738)</f>
        <v>0</v>
      </c>
      <c r="E738" s="111">
        <v>44541</v>
      </c>
      <c r="F738" s="91" t="str">
        <f>IFERROR(VLOOKUP($E738, V医療従事者等!$A:$J, $F$4, FALSE), TEXT(E738, "aaa"))</f>
        <v>土</v>
      </c>
      <c r="G738" s="91">
        <f>IFERROR(VLOOKUP($E738, V医療従事者等!$A:$J, $G$4, FALSE), 0)</f>
        <v>0</v>
      </c>
      <c r="H738" s="91">
        <f>IFERROR(VLOOKUP($E738, V医療従事者等!$A:$J, $H$4, FALSE), 0)</f>
        <v>0</v>
      </c>
      <c r="I738" s="91">
        <f>IFERROR(VLOOKUP($E738, V医療従事者等!$A:$J, $I$4, FALSE), 0)</f>
        <v>0</v>
      </c>
      <c r="J738" s="91">
        <f>IFERROR(VLOOKUP($E738, V医療従事者等!$A:$J, $J$4, FALSE), 0)</f>
        <v>0</v>
      </c>
      <c r="K738" s="92">
        <f>IFERROR(VLOOKUP($E738, V一般接種!$A:$G, K$4, FALSE), 0)</f>
        <v>10262</v>
      </c>
      <c r="L738" s="92">
        <f>IFERROR(VLOOKUP($E738, V一般接種!$A:$G, L$4, FALSE), 0)</f>
        <v>591</v>
      </c>
      <c r="M738" s="92">
        <f>IFERROR(VLOOKUP($E738, V一般接種!$A:$G, M$4, FALSE), 0)</f>
        <v>4</v>
      </c>
      <c r="N738" s="93">
        <f>IFERROR(VLOOKUP($E738, V一般接種!$A:$G, N$4, FALSE), 0)</f>
        <v>58909</v>
      </c>
      <c r="O738" s="92">
        <f>SUMIF(V職域接種!$C:$C, 'Conv-vaccine'!$E738, V職域接種!F:F)</f>
        <v>0</v>
      </c>
      <c r="P738" s="92">
        <f>SUMIF(V職域接種!$C:$C, 'Conv-vaccine'!$E738, V職域接種!G:G)</f>
        <v>0</v>
      </c>
      <c r="Q738" s="92">
        <f>_xlfn.MAXIFS(V重複!F:F, V重複!$C:$C, 'Conv-vaccine'!$E738)</f>
        <v>0</v>
      </c>
      <c r="R738" s="92">
        <f>_xlfn.MAXIFS(V重複!G:G, V重複!$C:$C, 'Conv-vaccine'!$E738)</f>
        <v>0</v>
      </c>
      <c r="S738" s="107">
        <f>SUMIF('V3回目-接種日別'!$A:$A, 'Conv-vaccine'!$E738, 'V3回目-接種日別'!C:C)</f>
        <v>6370</v>
      </c>
    </row>
    <row r="739" spans="1:19" ht="17.7">
      <c r="A739" s="49">
        <v>44542</v>
      </c>
      <c r="B739" s="110">
        <f>IF(COUNTIF($A$7:$A739, $A739)&gt;1, 0, IF($E739="","",G739+H739+K739+L739+O739-Q739))</f>
        <v>407018</v>
      </c>
      <c r="C739" s="110">
        <f>IF(COUNTIF($A$7:$A739, $A739)&gt;1, 0, IF($E739="", "", I739+J739+M739+N739+P739-R739))</f>
        <v>245418</v>
      </c>
      <c r="D739" s="110">
        <f>IF(COUNTIF($A$7:$A739, $A739)&gt;1, 0, S739)</f>
        <v>736</v>
      </c>
      <c r="E739" s="111">
        <v>44542</v>
      </c>
      <c r="F739" s="91" t="str">
        <f>IFERROR(VLOOKUP($E739, V医療従事者等!$A:$J, $F$4, FALSE), TEXT(E739, "aaa"))</f>
        <v>日</v>
      </c>
      <c r="G739" s="91">
        <f>IFERROR(VLOOKUP($E739, V医療従事者等!$A:$J, $G$4, FALSE), 0)</f>
        <v>0</v>
      </c>
      <c r="H739" s="91">
        <f>IFERROR(VLOOKUP($E739, V医療従事者等!$A:$J, $H$4, FALSE), 0)</f>
        <v>0</v>
      </c>
      <c r="I739" s="91">
        <f>IFERROR(VLOOKUP($E739, V医療従事者等!$A:$J, $I$4, FALSE), 0)</f>
        <v>0</v>
      </c>
      <c r="J739" s="91">
        <f>IFERROR(VLOOKUP($E739, V医療従事者等!$A:$J, $J$4, FALSE), 0)</f>
        <v>0</v>
      </c>
      <c r="K739" s="92">
        <f>IFERROR(VLOOKUP($E739, V一般接種!$A:$G, K$4, FALSE), 0)</f>
        <v>4114</v>
      </c>
      <c r="L739" s="92">
        <f>IFERROR(VLOOKUP($E739, V一般接種!$A:$G, L$4, FALSE), 0)</f>
        <v>264</v>
      </c>
      <c r="M739" s="92">
        <f>IFERROR(VLOOKUP($E739, V一般接種!$A:$G, M$4, FALSE), 0)</f>
        <v>0</v>
      </c>
      <c r="N739" s="93">
        <f>IFERROR(VLOOKUP($E739, V一般接種!$A:$G, N$4, FALSE), 0)</f>
        <v>23583</v>
      </c>
      <c r="O739" s="92">
        <f>SUMIF(V職域接種!$C:$C, 'Conv-vaccine'!$E739, V職域接種!F:F)</f>
        <v>9800511</v>
      </c>
      <c r="P739" s="92">
        <f>SUMIF(V職域接種!$C:$C, 'Conv-vaccine'!$E739, V職域接種!G:G)</f>
        <v>9514708</v>
      </c>
      <c r="Q739" s="92">
        <f>_xlfn.MAXIFS(V重複!F:F, V重複!$C:$C, 'Conv-vaccine'!$E739)</f>
        <v>9397871</v>
      </c>
      <c r="R739" s="92">
        <f>_xlfn.MAXIFS(V重複!G:G, V重複!$C:$C, 'Conv-vaccine'!$E739)</f>
        <v>9292873</v>
      </c>
      <c r="S739" s="107">
        <f>SUMIF('V3回目-接種日別'!$A:$A, 'Conv-vaccine'!$E739, 'V3回目-接種日別'!C:C)</f>
        <v>736</v>
      </c>
    </row>
    <row r="740" spans="1:19" ht="17.7">
      <c r="A740" s="49">
        <v>44542</v>
      </c>
      <c r="B740" s="110">
        <f>IF(COUNTIF($A$7:$A740, $A740)&gt;1, 0, IF($E740="","",G740+H740+K740+L740+O740-Q740))</f>
        <v>0</v>
      </c>
      <c r="C740" s="110">
        <f>IF(COUNTIF($A$7:$A740, $A740)&gt;1, 0, IF($E740="", "", I740+J740+M740+N740+P740-R740))</f>
        <v>0</v>
      </c>
      <c r="D740" s="110">
        <f>IF(COUNTIF($A$7:$A740, $A740)&gt;1, 0, S740)</f>
        <v>0</v>
      </c>
      <c r="E740" s="111">
        <v>44542</v>
      </c>
      <c r="F740" s="91" t="str">
        <f>IFERROR(VLOOKUP($E740, V医療従事者等!$A:$J, $F$4, FALSE), TEXT(E740, "aaa"))</f>
        <v>日</v>
      </c>
      <c r="G740" s="91">
        <f>IFERROR(VLOOKUP($E740, V医療従事者等!$A:$J, $G$4, FALSE), 0)</f>
        <v>0</v>
      </c>
      <c r="H740" s="91">
        <f>IFERROR(VLOOKUP($E740, V医療従事者等!$A:$J, $H$4, FALSE), 0)</f>
        <v>0</v>
      </c>
      <c r="I740" s="91">
        <f>IFERROR(VLOOKUP($E740, V医療従事者等!$A:$J, $I$4, FALSE), 0)</f>
        <v>0</v>
      </c>
      <c r="J740" s="91">
        <f>IFERROR(VLOOKUP($E740, V医療従事者等!$A:$J, $J$4, FALSE), 0)</f>
        <v>0</v>
      </c>
      <c r="K740" s="92">
        <f>IFERROR(VLOOKUP($E740, V一般接種!$A:$G, K$4, FALSE), 0)</f>
        <v>4114</v>
      </c>
      <c r="L740" s="92">
        <f>IFERROR(VLOOKUP($E740, V一般接種!$A:$G, L$4, FALSE), 0)</f>
        <v>264</v>
      </c>
      <c r="M740" s="92">
        <f>IFERROR(VLOOKUP($E740, V一般接種!$A:$G, M$4, FALSE), 0)</f>
        <v>0</v>
      </c>
      <c r="N740" s="93">
        <f>IFERROR(VLOOKUP($E740, V一般接種!$A:$G, N$4, FALSE), 0)</f>
        <v>23583</v>
      </c>
      <c r="O740" s="92">
        <f>SUMIF(V職域接種!$C:$C, 'Conv-vaccine'!$E740, V職域接種!F:F)</f>
        <v>9800511</v>
      </c>
      <c r="P740" s="92">
        <f>SUMIF(V職域接種!$C:$C, 'Conv-vaccine'!$E740, V職域接種!G:G)</f>
        <v>9514708</v>
      </c>
      <c r="Q740" s="92">
        <f>_xlfn.MAXIFS(V重複!F:F, V重複!$C:$C, 'Conv-vaccine'!$E740)</f>
        <v>9397871</v>
      </c>
      <c r="R740" s="92">
        <f>_xlfn.MAXIFS(V重複!G:G, V重複!$C:$C, 'Conv-vaccine'!$E740)</f>
        <v>9292873</v>
      </c>
      <c r="S740" s="107">
        <f>SUMIF('V3回目-接種日別'!$A:$A, 'Conv-vaccine'!$E740, 'V3回目-接種日別'!C:C)</f>
        <v>736</v>
      </c>
    </row>
    <row r="741" spans="1:19" ht="17.7">
      <c r="A741" s="49">
        <v>44542</v>
      </c>
      <c r="B741" s="110">
        <f>IF(COUNTIF($A$7:$A741, $A741)&gt;1, 0, IF($E741="","",G741+H741+K741+L741+O741-Q741))</f>
        <v>0</v>
      </c>
      <c r="C741" s="110">
        <f>IF(COUNTIF($A$7:$A741, $A741)&gt;1, 0, IF($E741="", "", I741+J741+M741+N741+P741-R741))</f>
        <v>0</v>
      </c>
      <c r="D741" s="110">
        <f>IF(COUNTIF($A$7:$A741, $A741)&gt;1, 0, S741)</f>
        <v>0</v>
      </c>
      <c r="E741" s="111">
        <v>44542</v>
      </c>
      <c r="F741" s="91" t="str">
        <f>IFERROR(VLOOKUP($E741, V医療従事者等!$A:$J, $F$4, FALSE), TEXT(E741, "aaa"))</f>
        <v>日</v>
      </c>
      <c r="G741" s="91">
        <f>IFERROR(VLOOKUP($E741, V医療従事者等!$A:$J, $G$4, FALSE), 0)</f>
        <v>0</v>
      </c>
      <c r="H741" s="91">
        <f>IFERROR(VLOOKUP($E741, V医療従事者等!$A:$J, $H$4, FALSE), 0)</f>
        <v>0</v>
      </c>
      <c r="I741" s="91">
        <f>IFERROR(VLOOKUP($E741, V医療従事者等!$A:$J, $I$4, FALSE), 0)</f>
        <v>0</v>
      </c>
      <c r="J741" s="91">
        <f>IFERROR(VLOOKUP($E741, V医療従事者等!$A:$J, $J$4, FALSE), 0)</f>
        <v>0</v>
      </c>
      <c r="K741" s="92">
        <f>IFERROR(VLOOKUP($E741, V一般接種!$A:$G, K$4, FALSE), 0)</f>
        <v>4114</v>
      </c>
      <c r="L741" s="92">
        <f>IFERROR(VLOOKUP($E741, V一般接種!$A:$G, L$4, FALSE), 0)</f>
        <v>264</v>
      </c>
      <c r="M741" s="92">
        <f>IFERROR(VLOOKUP($E741, V一般接種!$A:$G, M$4, FALSE), 0)</f>
        <v>0</v>
      </c>
      <c r="N741" s="93">
        <f>IFERROR(VLOOKUP($E741, V一般接種!$A:$G, N$4, FALSE), 0)</f>
        <v>23583</v>
      </c>
      <c r="O741" s="92">
        <f>SUMIF(V職域接種!$C:$C, 'Conv-vaccine'!$E741, V職域接種!F:F)</f>
        <v>9800511</v>
      </c>
      <c r="P741" s="92">
        <f>SUMIF(V職域接種!$C:$C, 'Conv-vaccine'!$E741, V職域接種!G:G)</f>
        <v>9514708</v>
      </c>
      <c r="Q741" s="92">
        <f>_xlfn.MAXIFS(V重複!F:F, V重複!$C:$C, 'Conv-vaccine'!$E741)</f>
        <v>9397871</v>
      </c>
      <c r="R741" s="92">
        <f>_xlfn.MAXIFS(V重複!G:G, V重複!$C:$C, 'Conv-vaccine'!$E741)</f>
        <v>9292873</v>
      </c>
      <c r="S741" s="107">
        <f>SUMIF('V3回目-接種日別'!$A:$A, 'Conv-vaccine'!$E741, 'V3回目-接種日別'!C:C)</f>
        <v>736</v>
      </c>
    </row>
    <row r="742" spans="1:19" ht="17.7">
      <c r="A742" s="49">
        <v>44543</v>
      </c>
      <c r="B742" s="110">
        <f>IF(COUNTIF($A$7:$A742, $A742)&gt;1, 0, IF($E742="","",G742+H742+K742+L742+O742-Q742))</f>
        <v>4582</v>
      </c>
      <c r="C742" s="110">
        <f>IF(COUNTIF($A$7:$A742, $A742)&gt;1, 0, IF($E742="", "", I742+J742+M742+N742+P742-R742))</f>
        <v>20842</v>
      </c>
      <c r="D742" s="110">
        <f>IF(COUNTIF($A$7:$A742, $A742)&gt;1, 0, S742)</f>
        <v>28853</v>
      </c>
      <c r="E742" s="111">
        <v>44543</v>
      </c>
      <c r="F742" s="91" t="str">
        <f>IFERROR(VLOOKUP($E742, V医療従事者等!$A:$J, $F$4, FALSE), TEXT(E742, "aaa"))</f>
        <v>月</v>
      </c>
      <c r="G742" s="91">
        <f>IFERROR(VLOOKUP($E742, V医療従事者等!$A:$J, $G$4, FALSE), 0)</f>
        <v>0</v>
      </c>
      <c r="H742" s="91">
        <f>IFERROR(VLOOKUP($E742, V医療従事者等!$A:$J, $H$4, FALSE), 0)</f>
        <v>0</v>
      </c>
      <c r="I742" s="91">
        <f>IFERROR(VLOOKUP($E742, V医療従事者等!$A:$J, $I$4, FALSE), 0)</f>
        <v>0</v>
      </c>
      <c r="J742" s="91">
        <f>IFERROR(VLOOKUP($E742, V医療従事者等!$A:$J, $J$4, FALSE), 0)</f>
        <v>0</v>
      </c>
      <c r="K742" s="92">
        <f>IFERROR(VLOOKUP($E742, V一般接種!$A:$G, K$4, FALSE), 0)</f>
        <v>4388</v>
      </c>
      <c r="L742" s="92">
        <f>IFERROR(VLOOKUP($E742, V一般接種!$A:$G, L$4, FALSE), 0)</f>
        <v>194</v>
      </c>
      <c r="M742" s="92">
        <f>IFERROR(VLOOKUP($E742, V一般接種!$A:$G, M$4, FALSE), 0)</f>
        <v>0</v>
      </c>
      <c r="N742" s="93">
        <f>IFERROR(VLOOKUP($E742, V一般接種!$A:$G, N$4, FALSE), 0)</f>
        <v>20842</v>
      </c>
      <c r="O742" s="92">
        <f>SUMIF(V職域接種!$C:$C, 'Conv-vaccine'!$E742, V職域接種!F:F)</f>
        <v>0</v>
      </c>
      <c r="P742" s="92">
        <f>SUMIF(V職域接種!$C:$C, 'Conv-vaccine'!$E742, V職域接種!G:G)</f>
        <v>0</v>
      </c>
      <c r="Q742" s="92">
        <f>_xlfn.MAXIFS(V重複!F:F, V重複!$C:$C, 'Conv-vaccine'!$E742)</f>
        <v>0</v>
      </c>
      <c r="R742" s="92">
        <f>_xlfn.MAXIFS(V重複!G:G, V重複!$C:$C, 'Conv-vaccine'!$E742)</f>
        <v>0</v>
      </c>
      <c r="S742" s="107">
        <f>SUMIF('V3回目-接種日別'!$A:$A, 'Conv-vaccine'!$E742, 'V3回目-接種日別'!C:C)</f>
        <v>28853</v>
      </c>
    </row>
    <row r="743" spans="1:19" ht="17.7">
      <c r="A743" s="49">
        <v>44543</v>
      </c>
      <c r="B743" s="110">
        <f>IF(COUNTIF($A$7:$A743, $A743)&gt;1, 0, IF($E743="","",G743+H743+K743+L743+O743-Q743))</f>
        <v>0</v>
      </c>
      <c r="C743" s="110">
        <f>IF(COUNTIF($A$7:$A743, $A743)&gt;1, 0, IF($E743="", "", I743+J743+M743+N743+P743-R743))</f>
        <v>0</v>
      </c>
      <c r="D743" s="110">
        <f>IF(COUNTIF($A$7:$A743, $A743)&gt;1, 0, S743)</f>
        <v>0</v>
      </c>
      <c r="E743" s="111">
        <v>44543</v>
      </c>
      <c r="F743" s="91" t="str">
        <f>IFERROR(VLOOKUP($E743, V医療従事者等!$A:$J, $F$4, FALSE), TEXT(E743, "aaa"))</f>
        <v>月</v>
      </c>
      <c r="G743" s="91">
        <f>IFERROR(VLOOKUP($E743, V医療従事者等!$A:$J, $G$4, FALSE), 0)</f>
        <v>0</v>
      </c>
      <c r="H743" s="91">
        <f>IFERROR(VLOOKUP($E743, V医療従事者等!$A:$J, $H$4, FALSE), 0)</f>
        <v>0</v>
      </c>
      <c r="I743" s="91">
        <f>IFERROR(VLOOKUP($E743, V医療従事者等!$A:$J, $I$4, FALSE), 0)</f>
        <v>0</v>
      </c>
      <c r="J743" s="91">
        <f>IFERROR(VLOOKUP($E743, V医療従事者等!$A:$J, $J$4, FALSE), 0)</f>
        <v>0</v>
      </c>
      <c r="K743" s="92">
        <f>IFERROR(VLOOKUP($E743, V一般接種!$A:$G, K$4, FALSE), 0)</f>
        <v>4388</v>
      </c>
      <c r="L743" s="92">
        <f>IFERROR(VLOOKUP($E743, V一般接種!$A:$G, L$4, FALSE), 0)</f>
        <v>194</v>
      </c>
      <c r="M743" s="92">
        <f>IFERROR(VLOOKUP($E743, V一般接種!$A:$G, M$4, FALSE), 0)</f>
        <v>0</v>
      </c>
      <c r="N743" s="93">
        <f>IFERROR(VLOOKUP($E743, V一般接種!$A:$G, N$4, FALSE), 0)</f>
        <v>20842</v>
      </c>
      <c r="O743" s="92">
        <f>SUMIF(V職域接種!$C:$C, 'Conv-vaccine'!$E743, V職域接種!F:F)</f>
        <v>0</v>
      </c>
      <c r="P743" s="92">
        <f>SUMIF(V職域接種!$C:$C, 'Conv-vaccine'!$E743, V職域接種!G:G)</f>
        <v>0</v>
      </c>
      <c r="Q743" s="92">
        <f>_xlfn.MAXIFS(V重複!F:F, V重複!$C:$C, 'Conv-vaccine'!$E743)</f>
        <v>0</v>
      </c>
      <c r="R743" s="92">
        <f>_xlfn.MAXIFS(V重複!G:G, V重複!$C:$C, 'Conv-vaccine'!$E743)</f>
        <v>0</v>
      </c>
      <c r="S743" s="107">
        <f>SUMIF('V3回目-接種日別'!$A:$A, 'Conv-vaccine'!$E743, 'V3回目-接種日別'!C:C)</f>
        <v>28853</v>
      </c>
    </row>
    <row r="744" spans="1:19" ht="17.7">
      <c r="A744" s="49">
        <v>44543</v>
      </c>
      <c r="B744" s="110">
        <f>IF(COUNTIF($A$7:$A744, $A744)&gt;1, 0, IF($E744="","",G744+H744+K744+L744+O744-Q744))</f>
        <v>0</v>
      </c>
      <c r="C744" s="110">
        <f>IF(COUNTIF($A$7:$A744, $A744)&gt;1, 0, IF($E744="", "", I744+J744+M744+N744+P744-R744))</f>
        <v>0</v>
      </c>
      <c r="D744" s="110">
        <f>IF(COUNTIF($A$7:$A744, $A744)&gt;1, 0, S744)</f>
        <v>0</v>
      </c>
      <c r="E744" s="111">
        <v>44543</v>
      </c>
      <c r="F744" s="91" t="str">
        <f>IFERROR(VLOOKUP($E744, V医療従事者等!$A:$J, $F$4, FALSE), TEXT(E744, "aaa"))</f>
        <v>月</v>
      </c>
      <c r="G744" s="91">
        <f>IFERROR(VLOOKUP($E744, V医療従事者等!$A:$J, $G$4, FALSE), 0)</f>
        <v>0</v>
      </c>
      <c r="H744" s="91">
        <f>IFERROR(VLOOKUP($E744, V医療従事者等!$A:$J, $H$4, FALSE), 0)</f>
        <v>0</v>
      </c>
      <c r="I744" s="91">
        <f>IFERROR(VLOOKUP($E744, V医療従事者等!$A:$J, $I$4, FALSE), 0)</f>
        <v>0</v>
      </c>
      <c r="J744" s="91">
        <f>IFERROR(VLOOKUP($E744, V医療従事者等!$A:$J, $J$4, FALSE), 0)</f>
        <v>0</v>
      </c>
      <c r="K744" s="92">
        <f>IFERROR(VLOOKUP($E744, V一般接種!$A:$G, K$4, FALSE), 0)</f>
        <v>4388</v>
      </c>
      <c r="L744" s="92">
        <f>IFERROR(VLOOKUP($E744, V一般接種!$A:$G, L$4, FALSE), 0)</f>
        <v>194</v>
      </c>
      <c r="M744" s="92">
        <f>IFERROR(VLOOKUP($E744, V一般接種!$A:$G, M$4, FALSE), 0)</f>
        <v>0</v>
      </c>
      <c r="N744" s="93">
        <f>IFERROR(VLOOKUP($E744, V一般接種!$A:$G, N$4, FALSE), 0)</f>
        <v>20842</v>
      </c>
      <c r="O744" s="92">
        <f>SUMIF(V職域接種!$C:$C, 'Conv-vaccine'!$E744, V職域接種!F:F)</f>
        <v>0</v>
      </c>
      <c r="P744" s="92">
        <f>SUMIF(V職域接種!$C:$C, 'Conv-vaccine'!$E744, V職域接種!G:G)</f>
        <v>0</v>
      </c>
      <c r="Q744" s="92">
        <f>_xlfn.MAXIFS(V重複!F:F, V重複!$C:$C, 'Conv-vaccine'!$E744)</f>
        <v>0</v>
      </c>
      <c r="R744" s="92">
        <f>_xlfn.MAXIFS(V重複!G:G, V重複!$C:$C, 'Conv-vaccine'!$E744)</f>
        <v>0</v>
      </c>
      <c r="S744" s="107">
        <f>SUMIF('V3回目-接種日別'!$A:$A, 'Conv-vaccine'!$E744, 'V3回目-接種日別'!C:C)</f>
        <v>28853</v>
      </c>
    </row>
    <row r="745" spans="1:19" ht="17.7">
      <c r="A745" s="49">
        <v>44544</v>
      </c>
      <c r="B745" s="110">
        <f>IF(COUNTIF($A$7:$A745, $A745)&gt;1, 0, IF($E745="","",G745+H745+K745+L745+O745-Q745))</f>
        <v>7194</v>
      </c>
      <c r="C745" s="110">
        <f>IF(COUNTIF($A$7:$A745, $A745)&gt;1, 0, IF($E745="", "", I745+J745+M745+N745+P745-R745))</f>
        <v>7009</v>
      </c>
      <c r="D745" s="110">
        <f>IF(COUNTIF($A$7:$A745, $A745)&gt;1, 0, S745)</f>
        <v>31301</v>
      </c>
      <c r="E745" s="111">
        <v>44544</v>
      </c>
      <c r="F745" s="91" t="str">
        <f>IFERROR(VLOOKUP($E745, V医療従事者等!$A:$J, $F$4, FALSE), TEXT(E745, "aaa"))</f>
        <v>火</v>
      </c>
      <c r="G745" s="91">
        <f>IFERROR(VLOOKUP($E745, V医療従事者等!$A:$J, $G$4, FALSE), 0)</f>
        <v>0</v>
      </c>
      <c r="H745" s="91">
        <f>IFERROR(VLOOKUP($E745, V医療従事者等!$A:$J, $H$4, FALSE), 0)</f>
        <v>0</v>
      </c>
      <c r="I745" s="91">
        <f>IFERROR(VLOOKUP($E745, V医療従事者等!$A:$J, $I$4, FALSE), 0)</f>
        <v>0</v>
      </c>
      <c r="J745" s="91">
        <f>IFERROR(VLOOKUP($E745, V医療従事者等!$A:$J, $J$4, FALSE), 0)</f>
        <v>0</v>
      </c>
      <c r="K745" s="92">
        <f>IFERROR(VLOOKUP($E745, V一般接種!$A:$G, K$4, FALSE), 0)</f>
        <v>6936</v>
      </c>
      <c r="L745" s="92">
        <f>IFERROR(VLOOKUP($E745, V一般接種!$A:$G, L$4, FALSE), 0)</f>
        <v>258</v>
      </c>
      <c r="M745" s="92">
        <f>IFERROR(VLOOKUP($E745, V一般接種!$A:$G, M$4, FALSE), 0)</f>
        <v>15</v>
      </c>
      <c r="N745" s="93">
        <f>IFERROR(VLOOKUP($E745, V一般接種!$A:$G, N$4, FALSE), 0)</f>
        <v>6994</v>
      </c>
      <c r="O745" s="92">
        <f>SUMIF(V職域接種!$C:$C, 'Conv-vaccine'!$E745, V職域接種!F:F)</f>
        <v>0</v>
      </c>
      <c r="P745" s="92">
        <f>SUMIF(V職域接種!$C:$C, 'Conv-vaccine'!$E745, V職域接種!G:G)</f>
        <v>0</v>
      </c>
      <c r="Q745" s="92">
        <f>_xlfn.MAXIFS(V重複!F:F, V重複!$C:$C, 'Conv-vaccine'!$E745)</f>
        <v>0</v>
      </c>
      <c r="R745" s="92">
        <f>_xlfn.MAXIFS(V重複!G:G, V重複!$C:$C, 'Conv-vaccine'!$E745)</f>
        <v>0</v>
      </c>
      <c r="S745" s="107">
        <f>SUMIF('V3回目-接種日別'!$A:$A, 'Conv-vaccine'!$E745, 'V3回目-接種日別'!C:C)</f>
        <v>31301</v>
      </c>
    </row>
    <row r="746" spans="1:19" ht="17.7">
      <c r="A746" s="49">
        <v>44544</v>
      </c>
      <c r="B746" s="110">
        <f>IF(COUNTIF($A$7:$A746, $A746)&gt;1, 0, IF($E746="","",G746+H746+K746+L746+O746-Q746))</f>
        <v>0</v>
      </c>
      <c r="C746" s="110">
        <f>IF(COUNTIF($A$7:$A746, $A746)&gt;1, 0, IF($E746="", "", I746+J746+M746+N746+P746-R746))</f>
        <v>0</v>
      </c>
      <c r="D746" s="110">
        <f>IF(COUNTIF($A$7:$A746, $A746)&gt;1, 0, S746)</f>
        <v>0</v>
      </c>
      <c r="E746" s="111">
        <v>44544</v>
      </c>
      <c r="F746" s="91" t="str">
        <f>IFERROR(VLOOKUP($E746, V医療従事者等!$A:$J, $F$4, FALSE), TEXT(E746, "aaa"))</f>
        <v>火</v>
      </c>
      <c r="G746" s="91">
        <f>IFERROR(VLOOKUP($E746, V医療従事者等!$A:$J, $G$4, FALSE), 0)</f>
        <v>0</v>
      </c>
      <c r="H746" s="91">
        <f>IFERROR(VLOOKUP($E746, V医療従事者等!$A:$J, $H$4, FALSE), 0)</f>
        <v>0</v>
      </c>
      <c r="I746" s="91">
        <f>IFERROR(VLOOKUP($E746, V医療従事者等!$A:$J, $I$4, FALSE), 0)</f>
        <v>0</v>
      </c>
      <c r="J746" s="91">
        <f>IFERROR(VLOOKUP($E746, V医療従事者等!$A:$J, $J$4, FALSE), 0)</f>
        <v>0</v>
      </c>
      <c r="K746" s="92">
        <f>IFERROR(VLOOKUP($E746, V一般接種!$A:$G, K$4, FALSE), 0)</f>
        <v>6936</v>
      </c>
      <c r="L746" s="92">
        <f>IFERROR(VLOOKUP($E746, V一般接種!$A:$G, L$4, FALSE), 0)</f>
        <v>258</v>
      </c>
      <c r="M746" s="92">
        <f>IFERROR(VLOOKUP($E746, V一般接種!$A:$G, M$4, FALSE), 0)</f>
        <v>15</v>
      </c>
      <c r="N746" s="93">
        <f>IFERROR(VLOOKUP($E746, V一般接種!$A:$G, N$4, FALSE), 0)</f>
        <v>6994</v>
      </c>
      <c r="O746" s="92">
        <f>SUMIF(V職域接種!$C:$C, 'Conv-vaccine'!$E746, V職域接種!F:F)</f>
        <v>0</v>
      </c>
      <c r="P746" s="92">
        <f>SUMIF(V職域接種!$C:$C, 'Conv-vaccine'!$E746, V職域接種!G:G)</f>
        <v>0</v>
      </c>
      <c r="Q746" s="92">
        <f>_xlfn.MAXIFS(V重複!F:F, V重複!$C:$C, 'Conv-vaccine'!$E746)</f>
        <v>0</v>
      </c>
      <c r="R746" s="92">
        <f>_xlfn.MAXIFS(V重複!G:G, V重複!$C:$C, 'Conv-vaccine'!$E746)</f>
        <v>0</v>
      </c>
      <c r="S746" s="107">
        <f>SUMIF('V3回目-接種日別'!$A:$A, 'Conv-vaccine'!$E746, 'V3回目-接種日別'!C:C)</f>
        <v>31301</v>
      </c>
    </row>
    <row r="747" spans="1:19" ht="17.7">
      <c r="A747" s="49">
        <v>44544</v>
      </c>
      <c r="B747" s="110">
        <f>IF(COUNTIF($A$7:$A747, $A747)&gt;1, 0, IF($E747="","",G747+H747+K747+L747+O747-Q747))</f>
        <v>0</v>
      </c>
      <c r="C747" s="110">
        <f>IF(COUNTIF($A$7:$A747, $A747)&gt;1, 0, IF($E747="", "", I747+J747+M747+N747+P747-R747))</f>
        <v>0</v>
      </c>
      <c r="D747" s="110">
        <f>IF(COUNTIF($A$7:$A747, $A747)&gt;1, 0, S747)</f>
        <v>0</v>
      </c>
      <c r="E747" s="111">
        <v>44544</v>
      </c>
      <c r="F747" s="91" t="str">
        <f>IFERROR(VLOOKUP($E747, V医療従事者等!$A:$J, $F$4, FALSE), TEXT(E747, "aaa"))</f>
        <v>火</v>
      </c>
      <c r="G747" s="91">
        <f>IFERROR(VLOOKUP($E747, V医療従事者等!$A:$J, $G$4, FALSE), 0)</f>
        <v>0</v>
      </c>
      <c r="H747" s="91">
        <f>IFERROR(VLOOKUP($E747, V医療従事者等!$A:$J, $H$4, FALSE), 0)</f>
        <v>0</v>
      </c>
      <c r="I747" s="91">
        <f>IFERROR(VLOOKUP($E747, V医療従事者等!$A:$J, $I$4, FALSE), 0)</f>
        <v>0</v>
      </c>
      <c r="J747" s="91">
        <f>IFERROR(VLOOKUP($E747, V医療従事者等!$A:$J, $J$4, FALSE), 0)</f>
        <v>0</v>
      </c>
      <c r="K747" s="92">
        <f>IFERROR(VLOOKUP($E747, V一般接種!$A:$G, K$4, FALSE), 0)</f>
        <v>6936</v>
      </c>
      <c r="L747" s="92">
        <f>IFERROR(VLOOKUP($E747, V一般接種!$A:$G, L$4, FALSE), 0)</f>
        <v>258</v>
      </c>
      <c r="M747" s="92">
        <f>IFERROR(VLOOKUP($E747, V一般接種!$A:$G, M$4, FALSE), 0)</f>
        <v>15</v>
      </c>
      <c r="N747" s="93">
        <f>IFERROR(VLOOKUP($E747, V一般接種!$A:$G, N$4, FALSE), 0)</f>
        <v>6994</v>
      </c>
      <c r="O747" s="92">
        <f>SUMIF(V職域接種!$C:$C, 'Conv-vaccine'!$E747, V職域接種!F:F)</f>
        <v>0</v>
      </c>
      <c r="P747" s="92">
        <f>SUMIF(V職域接種!$C:$C, 'Conv-vaccine'!$E747, V職域接種!G:G)</f>
        <v>0</v>
      </c>
      <c r="Q747" s="92">
        <f>_xlfn.MAXIFS(V重複!F:F, V重複!$C:$C, 'Conv-vaccine'!$E747)</f>
        <v>0</v>
      </c>
      <c r="R747" s="92">
        <f>_xlfn.MAXIFS(V重複!G:G, V重複!$C:$C, 'Conv-vaccine'!$E747)</f>
        <v>0</v>
      </c>
      <c r="S747" s="107">
        <f>SUMIF('V3回目-接種日別'!$A:$A, 'Conv-vaccine'!$E747, 'V3回目-接種日別'!C:C)</f>
        <v>31301</v>
      </c>
    </row>
    <row r="748" spans="1:19" ht="17.7">
      <c r="A748" s="49">
        <v>44545</v>
      </c>
      <c r="B748" s="110">
        <f>IF(COUNTIF($A$7:$A748, $A748)&gt;1, 0, IF($E748="","",G748+H748+K748+L748+O748-Q748))</f>
        <v>9474</v>
      </c>
      <c r="C748" s="110">
        <f>IF(COUNTIF($A$7:$A748, $A748)&gt;1, 0, IF($E748="", "", I748+J748+M748+N748+P748-R748))</f>
        <v>21087</v>
      </c>
      <c r="D748" s="110">
        <f>IF(COUNTIF($A$7:$A748, $A748)&gt;1, 0, S748)</f>
        <v>39149</v>
      </c>
      <c r="E748" s="111">
        <v>44545</v>
      </c>
      <c r="F748" s="91" t="str">
        <f>IFERROR(VLOOKUP($E748, V医療従事者等!$A:$J, $F$4, FALSE), TEXT(E748, "aaa"))</f>
        <v>水</v>
      </c>
      <c r="G748" s="91">
        <f>IFERROR(VLOOKUP($E748, V医療従事者等!$A:$J, $G$4, FALSE), 0)</f>
        <v>0</v>
      </c>
      <c r="H748" s="91">
        <f>IFERROR(VLOOKUP($E748, V医療従事者等!$A:$J, $H$4, FALSE), 0)</f>
        <v>0</v>
      </c>
      <c r="I748" s="91">
        <f>IFERROR(VLOOKUP($E748, V医療従事者等!$A:$J, $I$4, FALSE), 0)</f>
        <v>0</v>
      </c>
      <c r="J748" s="91">
        <f>IFERROR(VLOOKUP($E748, V医療従事者等!$A:$J, $J$4, FALSE), 0)</f>
        <v>0</v>
      </c>
      <c r="K748" s="92">
        <f>IFERROR(VLOOKUP($E748, V一般接種!$A:$G, K$4, FALSE), 0)</f>
        <v>8872</v>
      </c>
      <c r="L748" s="92">
        <f>IFERROR(VLOOKUP($E748, V一般接種!$A:$G, L$4, FALSE), 0)</f>
        <v>602</v>
      </c>
      <c r="M748" s="92">
        <f>IFERROR(VLOOKUP($E748, V一般接種!$A:$G, M$4, FALSE), 0)</f>
        <v>16</v>
      </c>
      <c r="N748" s="93">
        <f>IFERROR(VLOOKUP($E748, V一般接種!$A:$G, N$4, FALSE), 0)</f>
        <v>21071</v>
      </c>
      <c r="O748" s="92">
        <f>SUMIF(V職域接種!$C:$C, 'Conv-vaccine'!$E748, V職域接種!F:F)</f>
        <v>0</v>
      </c>
      <c r="P748" s="92">
        <f>SUMIF(V職域接種!$C:$C, 'Conv-vaccine'!$E748, V職域接種!G:G)</f>
        <v>0</v>
      </c>
      <c r="Q748" s="92">
        <f>_xlfn.MAXIFS(V重複!F:F, V重複!$C:$C, 'Conv-vaccine'!$E748)</f>
        <v>0</v>
      </c>
      <c r="R748" s="92">
        <f>_xlfn.MAXIFS(V重複!G:G, V重複!$C:$C, 'Conv-vaccine'!$E748)</f>
        <v>0</v>
      </c>
      <c r="S748" s="107">
        <f>SUMIF('V3回目-接種日別'!$A:$A, 'Conv-vaccine'!$E748, 'V3回目-接種日別'!C:C)</f>
        <v>39149</v>
      </c>
    </row>
    <row r="749" spans="1:19" ht="17.7">
      <c r="A749" s="49">
        <v>44545</v>
      </c>
      <c r="B749" s="110">
        <f>IF(COUNTIF($A$7:$A749, $A749)&gt;1, 0, IF($E749="","",G749+H749+K749+L749+O749-Q749))</f>
        <v>0</v>
      </c>
      <c r="C749" s="110">
        <f>IF(COUNTIF($A$7:$A749, $A749)&gt;1, 0, IF($E749="", "", I749+J749+M749+N749+P749-R749))</f>
        <v>0</v>
      </c>
      <c r="D749" s="110">
        <f>IF(COUNTIF($A$7:$A749, $A749)&gt;1, 0, S749)</f>
        <v>0</v>
      </c>
      <c r="E749" s="111">
        <v>44545</v>
      </c>
      <c r="F749" s="91" t="str">
        <f>IFERROR(VLOOKUP($E749, V医療従事者等!$A:$J, $F$4, FALSE), TEXT(E749, "aaa"))</f>
        <v>水</v>
      </c>
      <c r="G749" s="91">
        <f>IFERROR(VLOOKUP($E749, V医療従事者等!$A:$J, $G$4, FALSE), 0)</f>
        <v>0</v>
      </c>
      <c r="H749" s="91">
        <f>IFERROR(VLOOKUP($E749, V医療従事者等!$A:$J, $H$4, FALSE), 0)</f>
        <v>0</v>
      </c>
      <c r="I749" s="91">
        <f>IFERROR(VLOOKUP($E749, V医療従事者等!$A:$J, $I$4, FALSE), 0)</f>
        <v>0</v>
      </c>
      <c r="J749" s="91">
        <f>IFERROR(VLOOKUP($E749, V医療従事者等!$A:$J, $J$4, FALSE), 0)</f>
        <v>0</v>
      </c>
      <c r="K749" s="92">
        <f>IFERROR(VLOOKUP($E749, V一般接種!$A:$G, K$4, FALSE), 0)</f>
        <v>8872</v>
      </c>
      <c r="L749" s="92">
        <f>IFERROR(VLOOKUP($E749, V一般接種!$A:$G, L$4, FALSE), 0)</f>
        <v>602</v>
      </c>
      <c r="M749" s="92">
        <f>IFERROR(VLOOKUP($E749, V一般接種!$A:$G, M$4, FALSE), 0)</f>
        <v>16</v>
      </c>
      <c r="N749" s="93">
        <f>IFERROR(VLOOKUP($E749, V一般接種!$A:$G, N$4, FALSE), 0)</f>
        <v>21071</v>
      </c>
      <c r="O749" s="92">
        <f>SUMIF(V職域接種!$C:$C, 'Conv-vaccine'!$E749, V職域接種!F:F)</f>
        <v>0</v>
      </c>
      <c r="P749" s="92">
        <f>SUMIF(V職域接種!$C:$C, 'Conv-vaccine'!$E749, V職域接種!G:G)</f>
        <v>0</v>
      </c>
      <c r="Q749" s="92">
        <f>_xlfn.MAXIFS(V重複!F:F, V重複!$C:$C, 'Conv-vaccine'!$E749)</f>
        <v>0</v>
      </c>
      <c r="R749" s="92">
        <f>_xlfn.MAXIFS(V重複!G:G, V重複!$C:$C, 'Conv-vaccine'!$E749)</f>
        <v>0</v>
      </c>
      <c r="S749" s="107">
        <f>SUMIF('V3回目-接種日別'!$A:$A, 'Conv-vaccine'!$E749, 'V3回目-接種日別'!C:C)</f>
        <v>39149</v>
      </c>
    </row>
    <row r="750" spans="1:19" ht="17.7">
      <c r="A750" s="49">
        <v>44545</v>
      </c>
      <c r="B750" s="110">
        <f>IF(COUNTIF($A$7:$A750, $A750)&gt;1, 0, IF($E750="","",G750+H750+K750+L750+O750-Q750))</f>
        <v>0</v>
      </c>
      <c r="C750" s="110">
        <f>IF(COUNTIF($A$7:$A750, $A750)&gt;1, 0, IF($E750="", "", I750+J750+M750+N750+P750-R750))</f>
        <v>0</v>
      </c>
      <c r="D750" s="110">
        <f>IF(COUNTIF($A$7:$A750, $A750)&gt;1, 0, S750)</f>
        <v>0</v>
      </c>
      <c r="E750" s="111">
        <v>44545</v>
      </c>
      <c r="F750" s="91" t="str">
        <f>IFERROR(VLOOKUP($E750, V医療従事者等!$A:$J, $F$4, FALSE), TEXT(E750, "aaa"))</f>
        <v>水</v>
      </c>
      <c r="G750" s="91">
        <f>IFERROR(VLOOKUP($E750, V医療従事者等!$A:$J, $G$4, FALSE), 0)</f>
        <v>0</v>
      </c>
      <c r="H750" s="91">
        <f>IFERROR(VLOOKUP($E750, V医療従事者等!$A:$J, $H$4, FALSE), 0)</f>
        <v>0</v>
      </c>
      <c r="I750" s="91">
        <f>IFERROR(VLOOKUP($E750, V医療従事者等!$A:$J, $I$4, FALSE), 0)</f>
        <v>0</v>
      </c>
      <c r="J750" s="91">
        <f>IFERROR(VLOOKUP($E750, V医療従事者等!$A:$J, $J$4, FALSE), 0)</f>
        <v>0</v>
      </c>
      <c r="K750" s="92">
        <f>IFERROR(VLOOKUP($E750, V一般接種!$A:$G, K$4, FALSE), 0)</f>
        <v>8872</v>
      </c>
      <c r="L750" s="92">
        <f>IFERROR(VLOOKUP($E750, V一般接種!$A:$G, L$4, FALSE), 0)</f>
        <v>602</v>
      </c>
      <c r="M750" s="92">
        <f>IFERROR(VLOOKUP($E750, V一般接種!$A:$G, M$4, FALSE), 0)</f>
        <v>16</v>
      </c>
      <c r="N750" s="93">
        <f>IFERROR(VLOOKUP($E750, V一般接種!$A:$G, N$4, FALSE), 0)</f>
        <v>21071</v>
      </c>
      <c r="O750" s="92">
        <f>SUMIF(V職域接種!$C:$C, 'Conv-vaccine'!$E750, V職域接種!F:F)</f>
        <v>0</v>
      </c>
      <c r="P750" s="92">
        <f>SUMIF(V職域接種!$C:$C, 'Conv-vaccine'!$E750, V職域接種!G:G)</f>
        <v>0</v>
      </c>
      <c r="Q750" s="92">
        <f>_xlfn.MAXIFS(V重複!F:F, V重複!$C:$C, 'Conv-vaccine'!$E750)</f>
        <v>0</v>
      </c>
      <c r="R750" s="92">
        <f>_xlfn.MAXIFS(V重複!G:G, V重複!$C:$C, 'Conv-vaccine'!$E750)</f>
        <v>0</v>
      </c>
      <c r="S750" s="107">
        <f>SUMIF('V3回目-接種日別'!$A:$A, 'Conv-vaccine'!$E750, 'V3回目-接種日別'!C:C)</f>
        <v>39149</v>
      </c>
    </row>
    <row r="751" spans="1:19" ht="17.7">
      <c r="A751" s="49">
        <v>44546</v>
      </c>
      <c r="B751" s="110">
        <f>IF(COUNTIF($A$7:$A751, $A751)&gt;1, 0, IF($E751="","",G751+H751+K751+L751+O751-Q751))</f>
        <v>9942</v>
      </c>
      <c r="C751" s="110">
        <f>IF(COUNTIF($A$7:$A751, $A751)&gt;1, 0, IF($E751="", "", I751+J751+M751+N751+P751-R751))</f>
        <v>19177</v>
      </c>
      <c r="D751" s="110">
        <f>IF(COUNTIF($A$7:$A751, $A751)&gt;1, 0, S751)</f>
        <v>42657</v>
      </c>
      <c r="E751" s="111">
        <v>44546</v>
      </c>
      <c r="F751" s="91" t="str">
        <f>IFERROR(VLOOKUP($E751, V医療従事者等!$A:$J, $F$4, FALSE), TEXT(E751, "aaa"))</f>
        <v>木</v>
      </c>
      <c r="G751" s="91">
        <f>IFERROR(VLOOKUP($E751, V医療従事者等!$A:$J, $G$4, FALSE), 0)</f>
        <v>0</v>
      </c>
      <c r="H751" s="91">
        <f>IFERROR(VLOOKUP($E751, V医療従事者等!$A:$J, $H$4, FALSE), 0)</f>
        <v>0</v>
      </c>
      <c r="I751" s="91">
        <f>IFERROR(VLOOKUP($E751, V医療従事者等!$A:$J, $I$4, FALSE), 0)</f>
        <v>0</v>
      </c>
      <c r="J751" s="91">
        <f>IFERROR(VLOOKUP($E751, V医療従事者等!$A:$J, $J$4, FALSE), 0)</f>
        <v>0</v>
      </c>
      <c r="K751" s="92">
        <f>IFERROR(VLOOKUP($E751, V一般接種!$A:$G, K$4, FALSE), 0)</f>
        <v>9279</v>
      </c>
      <c r="L751" s="92">
        <f>IFERROR(VLOOKUP($E751, V一般接種!$A:$G, L$4, FALSE), 0)</f>
        <v>663</v>
      </c>
      <c r="M751" s="92">
        <f>IFERROR(VLOOKUP($E751, V一般接種!$A:$G, M$4, FALSE), 0)</f>
        <v>5</v>
      </c>
      <c r="N751" s="93">
        <f>IFERROR(VLOOKUP($E751, V一般接種!$A:$G, N$4, FALSE), 0)</f>
        <v>19172</v>
      </c>
      <c r="O751" s="92">
        <f>SUMIF(V職域接種!$C:$C, 'Conv-vaccine'!$E751, V職域接種!F:F)</f>
        <v>0</v>
      </c>
      <c r="P751" s="92">
        <f>SUMIF(V職域接種!$C:$C, 'Conv-vaccine'!$E751, V職域接種!G:G)</f>
        <v>0</v>
      </c>
      <c r="Q751" s="92">
        <f>_xlfn.MAXIFS(V重複!F:F, V重複!$C:$C, 'Conv-vaccine'!$E751)</f>
        <v>0</v>
      </c>
      <c r="R751" s="92">
        <f>_xlfn.MAXIFS(V重複!G:G, V重複!$C:$C, 'Conv-vaccine'!$E751)</f>
        <v>0</v>
      </c>
      <c r="S751" s="107">
        <f>SUMIF('V3回目-接種日別'!$A:$A, 'Conv-vaccine'!$E751, 'V3回目-接種日別'!C:C)</f>
        <v>42657</v>
      </c>
    </row>
    <row r="752" spans="1:19" ht="17.7">
      <c r="A752" s="49">
        <v>44546</v>
      </c>
      <c r="B752" s="110">
        <f>IF(COUNTIF($A$7:$A752, $A752)&gt;1, 0, IF($E752="","",G752+H752+K752+L752+O752-Q752))</f>
        <v>0</v>
      </c>
      <c r="C752" s="110">
        <f>IF(COUNTIF($A$7:$A752, $A752)&gt;1, 0, IF($E752="", "", I752+J752+M752+N752+P752-R752))</f>
        <v>0</v>
      </c>
      <c r="D752" s="110">
        <f>IF(COUNTIF($A$7:$A752, $A752)&gt;1, 0, S752)</f>
        <v>0</v>
      </c>
      <c r="E752" s="111">
        <v>44546</v>
      </c>
      <c r="F752" s="91" t="str">
        <f>IFERROR(VLOOKUP($E752, V医療従事者等!$A:$J, $F$4, FALSE), TEXT(E752, "aaa"))</f>
        <v>木</v>
      </c>
      <c r="G752" s="91">
        <f>IFERROR(VLOOKUP($E752, V医療従事者等!$A:$J, $G$4, FALSE), 0)</f>
        <v>0</v>
      </c>
      <c r="H752" s="91">
        <f>IFERROR(VLOOKUP($E752, V医療従事者等!$A:$J, $H$4, FALSE), 0)</f>
        <v>0</v>
      </c>
      <c r="I752" s="91">
        <f>IFERROR(VLOOKUP($E752, V医療従事者等!$A:$J, $I$4, FALSE), 0)</f>
        <v>0</v>
      </c>
      <c r="J752" s="91">
        <f>IFERROR(VLOOKUP($E752, V医療従事者等!$A:$J, $J$4, FALSE), 0)</f>
        <v>0</v>
      </c>
      <c r="K752" s="92">
        <f>IFERROR(VLOOKUP($E752, V一般接種!$A:$G, K$4, FALSE), 0)</f>
        <v>9279</v>
      </c>
      <c r="L752" s="92">
        <f>IFERROR(VLOOKUP($E752, V一般接種!$A:$G, L$4, FALSE), 0)</f>
        <v>663</v>
      </c>
      <c r="M752" s="92">
        <f>IFERROR(VLOOKUP($E752, V一般接種!$A:$G, M$4, FALSE), 0)</f>
        <v>5</v>
      </c>
      <c r="N752" s="93">
        <f>IFERROR(VLOOKUP($E752, V一般接種!$A:$G, N$4, FALSE), 0)</f>
        <v>19172</v>
      </c>
      <c r="O752" s="92">
        <f>SUMIF(V職域接種!$C:$C, 'Conv-vaccine'!$E752, V職域接種!F:F)</f>
        <v>0</v>
      </c>
      <c r="P752" s="92">
        <f>SUMIF(V職域接種!$C:$C, 'Conv-vaccine'!$E752, V職域接種!G:G)</f>
        <v>0</v>
      </c>
      <c r="Q752" s="92">
        <f>_xlfn.MAXIFS(V重複!F:F, V重複!$C:$C, 'Conv-vaccine'!$E752)</f>
        <v>0</v>
      </c>
      <c r="R752" s="92">
        <f>_xlfn.MAXIFS(V重複!G:G, V重複!$C:$C, 'Conv-vaccine'!$E752)</f>
        <v>0</v>
      </c>
      <c r="S752" s="107">
        <f>SUMIF('V3回目-接種日別'!$A:$A, 'Conv-vaccine'!$E752, 'V3回目-接種日別'!C:C)</f>
        <v>42657</v>
      </c>
    </row>
    <row r="753" spans="1:19" ht="17.7">
      <c r="A753" s="49">
        <v>44546</v>
      </c>
      <c r="B753" s="110">
        <f>IF(COUNTIF($A$7:$A753, $A753)&gt;1, 0, IF($E753="","",G753+H753+K753+L753+O753-Q753))</f>
        <v>0</v>
      </c>
      <c r="C753" s="110">
        <f>IF(COUNTIF($A$7:$A753, $A753)&gt;1, 0, IF($E753="", "", I753+J753+M753+N753+P753-R753))</f>
        <v>0</v>
      </c>
      <c r="D753" s="110">
        <f>IF(COUNTIF($A$7:$A753, $A753)&gt;1, 0, S753)</f>
        <v>0</v>
      </c>
      <c r="E753" s="111">
        <v>44546</v>
      </c>
      <c r="F753" s="91" t="str">
        <f>IFERROR(VLOOKUP($E753, V医療従事者等!$A:$J, $F$4, FALSE), TEXT(E753, "aaa"))</f>
        <v>木</v>
      </c>
      <c r="G753" s="91">
        <f>IFERROR(VLOOKUP($E753, V医療従事者等!$A:$J, $G$4, FALSE), 0)</f>
        <v>0</v>
      </c>
      <c r="H753" s="91">
        <f>IFERROR(VLOOKUP($E753, V医療従事者等!$A:$J, $H$4, FALSE), 0)</f>
        <v>0</v>
      </c>
      <c r="I753" s="91">
        <f>IFERROR(VLOOKUP($E753, V医療従事者等!$A:$J, $I$4, FALSE), 0)</f>
        <v>0</v>
      </c>
      <c r="J753" s="91">
        <f>IFERROR(VLOOKUP($E753, V医療従事者等!$A:$J, $J$4, FALSE), 0)</f>
        <v>0</v>
      </c>
      <c r="K753" s="92">
        <f>IFERROR(VLOOKUP($E753, V一般接種!$A:$G, K$4, FALSE), 0)</f>
        <v>9279</v>
      </c>
      <c r="L753" s="92">
        <f>IFERROR(VLOOKUP($E753, V一般接種!$A:$G, L$4, FALSE), 0)</f>
        <v>663</v>
      </c>
      <c r="M753" s="92">
        <f>IFERROR(VLOOKUP($E753, V一般接種!$A:$G, M$4, FALSE), 0)</f>
        <v>5</v>
      </c>
      <c r="N753" s="93">
        <f>IFERROR(VLOOKUP($E753, V一般接種!$A:$G, N$4, FALSE), 0)</f>
        <v>19172</v>
      </c>
      <c r="O753" s="92">
        <f>SUMIF(V職域接種!$C:$C, 'Conv-vaccine'!$E753, V職域接種!F:F)</f>
        <v>0</v>
      </c>
      <c r="P753" s="92">
        <f>SUMIF(V職域接種!$C:$C, 'Conv-vaccine'!$E753, V職域接種!G:G)</f>
        <v>0</v>
      </c>
      <c r="Q753" s="92">
        <f>_xlfn.MAXIFS(V重複!F:F, V重複!$C:$C, 'Conv-vaccine'!$E753)</f>
        <v>0</v>
      </c>
      <c r="R753" s="92">
        <f>_xlfn.MAXIFS(V重複!G:G, V重複!$C:$C, 'Conv-vaccine'!$E753)</f>
        <v>0</v>
      </c>
      <c r="S753" s="107">
        <f>SUMIF('V3回目-接種日別'!$A:$A, 'Conv-vaccine'!$E753, 'V3回目-接種日別'!C:C)</f>
        <v>42657</v>
      </c>
    </row>
    <row r="754" spans="1:19" ht="17.7">
      <c r="A754" s="49">
        <v>44547</v>
      </c>
      <c r="B754" s="110">
        <f>IF(COUNTIF($A$7:$A754, $A754)&gt;1, 0, IF($E754="","",G754+H754+K754+L754+O754-Q754))</f>
        <v>22397</v>
      </c>
      <c r="C754" s="110">
        <f>IF(COUNTIF($A$7:$A754, $A754)&gt;1, 0, IF($E754="", "", I754+J754+M754+N754+P754-R754))</f>
        <v>38686</v>
      </c>
      <c r="D754" s="110">
        <f>IF(COUNTIF($A$7:$A754, $A754)&gt;1, 0, S754)</f>
        <v>78719</v>
      </c>
      <c r="E754" s="111">
        <v>44547</v>
      </c>
      <c r="F754" s="91" t="str">
        <f>IFERROR(VLOOKUP($E754, V医療従事者等!$A:$J, $F$4, FALSE), TEXT(E754, "aaa"))</f>
        <v>金</v>
      </c>
      <c r="G754" s="91">
        <f>IFERROR(VLOOKUP($E754, V医療従事者等!$A:$J, $G$4, FALSE), 0)</f>
        <v>0</v>
      </c>
      <c r="H754" s="91">
        <f>IFERROR(VLOOKUP($E754, V医療従事者等!$A:$J, $H$4, FALSE), 0)</f>
        <v>0</v>
      </c>
      <c r="I754" s="91">
        <f>IFERROR(VLOOKUP($E754, V医療従事者等!$A:$J, $I$4, FALSE), 0)</f>
        <v>0</v>
      </c>
      <c r="J754" s="91">
        <f>IFERROR(VLOOKUP($E754, V医療従事者等!$A:$J, $J$4, FALSE), 0)</f>
        <v>0</v>
      </c>
      <c r="K754" s="92">
        <f>IFERROR(VLOOKUP($E754, V一般接種!$A:$G, K$4, FALSE), 0)</f>
        <v>21414</v>
      </c>
      <c r="L754" s="92">
        <f>IFERROR(VLOOKUP($E754, V一般接種!$A:$G, L$4, FALSE), 0)</f>
        <v>983</v>
      </c>
      <c r="M754" s="92">
        <f>IFERROR(VLOOKUP($E754, V一般接種!$A:$G, M$4, FALSE), 0)</f>
        <v>2</v>
      </c>
      <c r="N754" s="93">
        <f>IFERROR(VLOOKUP($E754, V一般接種!$A:$G, N$4, FALSE), 0)</f>
        <v>38684</v>
      </c>
      <c r="O754" s="92">
        <f>SUMIF(V職域接種!$C:$C, 'Conv-vaccine'!$E754, V職域接種!F:F)</f>
        <v>0</v>
      </c>
      <c r="P754" s="92">
        <f>SUMIF(V職域接種!$C:$C, 'Conv-vaccine'!$E754, V職域接種!G:G)</f>
        <v>0</v>
      </c>
      <c r="Q754" s="92">
        <f>_xlfn.MAXIFS(V重複!F:F, V重複!$C:$C, 'Conv-vaccine'!$E754)</f>
        <v>0</v>
      </c>
      <c r="R754" s="92">
        <f>_xlfn.MAXIFS(V重複!G:G, V重複!$C:$C, 'Conv-vaccine'!$E754)</f>
        <v>0</v>
      </c>
      <c r="S754" s="107">
        <f>SUMIF('V3回目-接種日別'!$A:$A, 'Conv-vaccine'!$E754, 'V3回目-接種日別'!C:C)</f>
        <v>78719</v>
      </c>
    </row>
    <row r="755" spans="1:19" ht="17.7">
      <c r="A755" s="49">
        <v>44547</v>
      </c>
      <c r="B755" s="110">
        <f>IF(COUNTIF($A$7:$A755, $A755)&gt;1, 0, IF($E755="","",G755+H755+K755+L755+O755-Q755))</f>
        <v>0</v>
      </c>
      <c r="C755" s="110">
        <f>IF(COUNTIF($A$7:$A755, $A755)&gt;1, 0, IF($E755="", "", I755+J755+M755+N755+P755-R755))</f>
        <v>0</v>
      </c>
      <c r="D755" s="110">
        <f>IF(COUNTIF($A$7:$A755, $A755)&gt;1, 0, S755)</f>
        <v>0</v>
      </c>
      <c r="E755" s="111">
        <v>44547</v>
      </c>
      <c r="F755" s="91" t="str">
        <f>IFERROR(VLOOKUP($E755, V医療従事者等!$A:$J, $F$4, FALSE), TEXT(E755, "aaa"))</f>
        <v>金</v>
      </c>
      <c r="G755" s="91">
        <f>IFERROR(VLOOKUP($E755, V医療従事者等!$A:$J, $G$4, FALSE), 0)</f>
        <v>0</v>
      </c>
      <c r="H755" s="91">
        <f>IFERROR(VLOOKUP($E755, V医療従事者等!$A:$J, $H$4, FALSE), 0)</f>
        <v>0</v>
      </c>
      <c r="I755" s="91">
        <f>IFERROR(VLOOKUP($E755, V医療従事者等!$A:$J, $I$4, FALSE), 0)</f>
        <v>0</v>
      </c>
      <c r="J755" s="91">
        <f>IFERROR(VLOOKUP($E755, V医療従事者等!$A:$J, $J$4, FALSE), 0)</f>
        <v>0</v>
      </c>
      <c r="K755" s="92">
        <f>IFERROR(VLOOKUP($E755, V一般接種!$A:$G, K$4, FALSE), 0)</f>
        <v>21414</v>
      </c>
      <c r="L755" s="92">
        <f>IFERROR(VLOOKUP($E755, V一般接種!$A:$G, L$4, FALSE), 0)</f>
        <v>983</v>
      </c>
      <c r="M755" s="92">
        <f>IFERROR(VLOOKUP($E755, V一般接種!$A:$G, M$4, FALSE), 0)</f>
        <v>2</v>
      </c>
      <c r="N755" s="93">
        <f>IFERROR(VLOOKUP($E755, V一般接種!$A:$G, N$4, FALSE), 0)</f>
        <v>38684</v>
      </c>
      <c r="O755" s="92">
        <f>SUMIF(V職域接種!$C:$C, 'Conv-vaccine'!$E755, V職域接種!F:F)</f>
        <v>0</v>
      </c>
      <c r="P755" s="92">
        <f>SUMIF(V職域接種!$C:$C, 'Conv-vaccine'!$E755, V職域接種!G:G)</f>
        <v>0</v>
      </c>
      <c r="Q755" s="92">
        <f>_xlfn.MAXIFS(V重複!F:F, V重複!$C:$C, 'Conv-vaccine'!$E755)</f>
        <v>0</v>
      </c>
      <c r="R755" s="92">
        <f>_xlfn.MAXIFS(V重複!G:G, V重複!$C:$C, 'Conv-vaccine'!$E755)</f>
        <v>0</v>
      </c>
      <c r="S755" s="107">
        <f>SUMIF('V3回目-接種日別'!$A:$A, 'Conv-vaccine'!$E755, 'V3回目-接種日別'!C:C)</f>
        <v>78719</v>
      </c>
    </row>
    <row r="756" spans="1:19" ht="17.7">
      <c r="A756" s="49">
        <v>44547</v>
      </c>
      <c r="B756" s="110">
        <f>IF(COUNTIF($A$7:$A756, $A756)&gt;1, 0, IF($E756="","",G756+H756+K756+L756+O756-Q756))</f>
        <v>0</v>
      </c>
      <c r="C756" s="110">
        <f>IF(COUNTIF($A$7:$A756, $A756)&gt;1, 0, IF($E756="", "", I756+J756+M756+N756+P756-R756))</f>
        <v>0</v>
      </c>
      <c r="D756" s="110">
        <f>IF(COUNTIF($A$7:$A756, $A756)&gt;1, 0, S756)</f>
        <v>0</v>
      </c>
      <c r="E756" s="111">
        <v>44547</v>
      </c>
      <c r="F756" s="91" t="str">
        <f>IFERROR(VLOOKUP($E756, V医療従事者等!$A:$J, $F$4, FALSE), TEXT(E756, "aaa"))</f>
        <v>金</v>
      </c>
      <c r="G756" s="91">
        <f>IFERROR(VLOOKUP($E756, V医療従事者等!$A:$J, $G$4, FALSE), 0)</f>
        <v>0</v>
      </c>
      <c r="H756" s="91">
        <f>IFERROR(VLOOKUP($E756, V医療従事者等!$A:$J, $H$4, FALSE), 0)</f>
        <v>0</v>
      </c>
      <c r="I756" s="91">
        <f>IFERROR(VLOOKUP($E756, V医療従事者等!$A:$J, $I$4, FALSE), 0)</f>
        <v>0</v>
      </c>
      <c r="J756" s="91">
        <f>IFERROR(VLOOKUP($E756, V医療従事者等!$A:$J, $J$4, FALSE), 0)</f>
        <v>0</v>
      </c>
      <c r="K756" s="92">
        <f>IFERROR(VLOOKUP($E756, V一般接種!$A:$G, K$4, FALSE), 0)</f>
        <v>21414</v>
      </c>
      <c r="L756" s="92">
        <f>IFERROR(VLOOKUP($E756, V一般接種!$A:$G, L$4, FALSE), 0)</f>
        <v>983</v>
      </c>
      <c r="M756" s="92">
        <f>IFERROR(VLOOKUP($E756, V一般接種!$A:$G, M$4, FALSE), 0)</f>
        <v>2</v>
      </c>
      <c r="N756" s="93">
        <f>IFERROR(VLOOKUP($E756, V一般接種!$A:$G, N$4, FALSE), 0)</f>
        <v>38684</v>
      </c>
      <c r="O756" s="92">
        <f>SUMIF(V職域接種!$C:$C, 'Conv-vaccine'!$E756, V職域接種!F:F)</f>
        <v>0</v>
      </c>
      <c r="P756" s="92">
        <f>SUMIF(V職域接種!$C:$C, 'Conv-vaccine'!$E756, V職域接種!G:G)</f>
        <v>0</v>
      </c>
      <c r="Q756" s="92">
        <f>_xlfn.MAXIFS(V重複!F:F, V重複!$C:$C, 'Conv-vaccine'!$E756)</f>
        <v>0</v>
      </c>
      <c r="R756" s="92">
        <f>_xlfn.MAXIFS(V重複!G:G, V重複!$C:$C, 'Conv-vaccine'!$E756)</f>
        <v>0</v>
      </c>
      <c r="S756" s="107">
        <f>SUMIF('V3回目-接種日別'!$A:$A, 'Conv-vaccine'!$E756, 'V3回目-接種日別'!C:C)</f>
        <v>78719</v>
      </c>
    </row>
    <row r="757" spans="1:19" ht="17.7">
      <c r="A757" s="49">
        <v>44548</v>
      </c>
      <c r="B757" s="110">
        <f>IF(COUNTIF($A$7:$A757, $A757)&gt;1, 0, IF($E757="","",G757+H757+K757+L757+O757-Q757))</f>
        <v>34829</v>
      </c>
      <c r="C757" s="110">
        <f>IF(COUNTIF($A$7:$A757, $A757)&gt;1, 0, IF($E757="", "", I757+J757+M757+N757+P757-R757))</f>
        <v>56511</v>
      </c>
      <c r="D757" s="110">
        <f>IF(COUNTIF($A$7:$A757, $A757)&gt;1, 0, S757)</f>
        <v>20044</v>
      </c>
      <c r="E757" s="111">
        <v>44548</v>
      </c>
      <c r="F757" s="91" t="str">
        <f>IFERROR(VLOOKUP($E757, V医療従事者等!$A:$J, $F$4, FALSE), TEXT(E757, "aaa"))</f>
        <v>土</v>
      </c>
      <c r="G757" s="91">
        <f>IFERROR(VLOOKUP($E757, V医療従事者等!$A:$J, $G$4, FALSE), 0)</f>
        <v>0</v>
      </c>
      <c r="H757" s="91">
        <f>IFERROR(VLOOKUP($E757, V医療従事者等!$A:$J, $H$4, FALSE), 0)</f>
        <v>0</v>
      </c>
      <c r="I757" s="91">
        <f>IFERROR(VLOOKUP($E757, V医療従事者等!$A:$J, $I$4, FALSE), 0)</f>
        <v>0</v>
      </c>
      <c r="J757" s="91">
        <f>IFERROR(VLOOKUP($E757, V医療従事者等!$A:$J, $J$4, FALSE), 0)</f>
        <v>0</v>
      </c>
      <c r="K757" s="92">
        <f>IFERROR(VLOOKUP($E757, V一般接種!$A:$G, K$4, FALSE), 0)</f>
        <v>34158</v>
      </c>
      <c r="L757" s="92">
        <f>IFERROR(VLOOKUP($E757, V一般接種!$A:$G, L$4, FALSE), 0)</f>
        <v>671</v>
      </c>
      <c r="M757" s="92">
        <f>IFERROR(VLOOKUP($E757, V一般接種!$A:$G, M$4, FALSE), 0)</f>
        <v>3</v>
      </c>
      <c r="N757" s="93">
        <f>IFERROR(VLOOKUP($E757, V一般接種!$A:$G, N$4, FALSE), 0)</f>
        <v>56508</v>
      </c>
      <c r="O757" s="92">
        <f>SUMIF(V職域接種!$C:$C, 'Conv-vaccine'!$E757, V職域接種!F:F)</f>
        <v>0</v>
      </c>
      <c r="P757" s="92">
        <f>SUMIF(V職域接種!$C:$C, 'Conv-vaccine'!$E757, V職域接種!G:G)</f>
        <v>0</v>
      </c>
      <c r="Q757" s="92">
        <f>_xlfn.MAXIFS(V重複!F:F, V重複!$C:$C, 'Conv-vaccine'!$E757)</f>
        <v>0</v>
      </c>
      <c r="R757" s="92">
        <f>_xlfn.MAXIFS(V重複!G:G, V重複!$C:$C, 'Conv-vaccine'!$E757)</f>
        <v>0</v>
      </c>
      <c r="S757" s="107">
        <f>SUMIF('V3回目-接種日別'!$A:$A, 'Conv-vaccine'!$E757, 'V3回目-接種日別'!C:C)</f>
        <v>20044</v>
      </c>
    </row>
    <row r="758" spans="1:19" ht="17.7">
      <c r="A758" s="49">
        <v>44548</v>
      </c>
      <c r="B758" s="110">
        <f>IF(COUNTIF($A$7:$A758, $A758)&gt;1, 0, IF($E758="","",G758+H758+K758+L758+O758-Q758))</f>
        <v>0</v>
      </c>
      <c r="C758" s="110">
        <f>IF(COUNTIF($A$7:$A758, $A758)&gt;1, 0, IF($E758="", "", I758+J758+M758+N758+P758-R758))</f>
        <v>0</v>
      </c>
      <c r="D758" s="110">
        <f>IF(COUNTIF($A$7:$A758, $A758)&gt;1, 0, S758)</f>
        <v>0</v>
      </c>
      <c r="E758" s="111">
        <v>44548</v>
      </c>
      <c r="F758" s="91" t="str">
        <f>IFERROR(VLOOKUP($E758, V医療従事者等!$A:$J, $F$4, FALSE), TEXT(E758, "aaa"))</f>
        <v>土</v>
      </c>
      <c r="G758" s="91">
        <f>IFERROR(VLOOKUP($E758, V医療従事者等!$A:$J, $G$4, FALSE), 0)</f>
        <v>0</v>
      </c>
      <c r="H758" s="91">
        <f>IFERROR(VLOOKUP($E758, V医療従事者等!$A:$J, $H$4, FALSE), 0)</f>
        <v>0</v>
      </c>
      <c r="I758" s="91">
        <f>IFERROR(VLOOKUP($E758, V医療従事者等!$A:$J, $I$4, FALSE), 0)</f>
        <v>0</v>
      </c>
      <c r="J758" s="91">
        <f>IFERROR(VLOOKUP($E758, V医療従事者等!$A:$J, $J$4, FALSE), 0)</f>
        <v>0</v>
      </c>
      <c r="K758" s="92">
        <f>IFERROR(VLOOKUP($E758, V一般接種!$A:$G, K$4, FALSE), 0)</f>
        <v>34158</v>
      </c>
      <c r="L758" s="92">
        <f>IFERROR(VLOOKUP($E758, V一般接種!$A:$G, L$4, FALSE), 0)</f>
        <v>671</v>
      </c>
      <c r="M758" s="92">
        <f>IFERROR(VLOOKUP($E758, V一般接種!$A:$G, M$4, FALSE), 0)</f>
        <v>3</v>
      </c>
      <c r="N758" s="93">
        <f>IFERROR(VLOOKUP($E758, V一般接種!$A:$G, N$4, FALSE), 0)</f>
        <v>56508</v>
      </c>
      <c r="O758" s="92">
        <f>SUMIF(V職域接種!$C:$C, 'Conv-vaccine'!$E758, V職域接種!F:F)</f>
        <v>0</v>
      </c>
      <c r="P758" s="92">
        <f>SUMIF(V職域接種!$C:$C, 'Conv-vaccine'!$E758, V職域接種!G:G)</f>
        <v>0</v>
      </c>
      <c r="Q758" s="92">
        <f>_xlfn.MAXIFS(V重複!F:F, V重複!$C:$C, 'Conv-vaccine'!$E758)</f>
        <v>0</v>
      </c>
      <c r="R758" s="92">
        <f>_xlfn.MAXIFS(V重複!G:G, V重複!$C:$C, 'Conv-vaccine'!$E758)</f>
        <v>0</v>
      </c>
      <c r="S758" s="107">
        <f>SUMIF('V3回目-接種日別'!$A:$A, 'Conv-vaccine'!$E758, 'V3回目-接種日別'!C:C)</f>
        <v>20044</v>
      </c>
    </row>
    <row r="759" spans="1:19" ht="17.7">
      <c r="A759" s="49">
        <v>44548</v>
      </c>
      <c r="B759" s="110">
        <f>IF(COUNTIF($A$7:$A759, $A759)&gt;1, 0, IF($E759="","",G759+H759+K759+L759+O759-Q759))</f>
        <v>0</v>
      </c>
      <c r="C759" s="110">
        <f>IF(COUNTIF($A$7:$A759, $A759)&gt;1, 0, IF($E759="", "", I759+J759+M759+N759+P759-R759))</f>
        <v>0</v>
      </c>
      <c r="D759" s="110">
        <f>IF(COUNTIF($A$7:$A759, $A759)&gt;1, 0, S759)</f>
        <v>0</v>
      </c>
      <c r="E759" s="111">
        <v>44548</v>
      </c>
      <c r="F759" s="91" t="str">
        <f>IFERROR(VLOOKUP($E759, V医療従事者等!$A:$J, $F$4, FALSE), TEXT(E759, "aaa"))</f>
        <v>土</v>
      </c>
      <c r="G759" s="91">
        <f>IFERROR(VLOOKUP($E759, V医療従事者等!$A:$J, $G$4, FALSE), 0)</f>
        <v>0</v>
      </c>
      <c r="H759" s="91">
        <f>IFERROR(VLOOKUP($E759, V医療従事者等!$A:$J, $H$4, FALSE), 0)</f>
        <v>0</v>
      </c>
      <c r="I759" s="91">
        <f>IFERROR(VLOOKUP($E759, V医療従事者等!$A:$J, $I$4, FALSE), 0)</f>
        <v>0</v>
      </c>
      <c r="J759" s="91">
        <f>IFERROR(VLOOKUP($E759, V医療従事者等!$A:$J, $J$4, FALSE), 0)</f>
        <v>0</v>
      </c>
      <c r="K759" s="92">
        <f>IFERROR(VLOOKUP($E759, V一般接種!$A:$G, K$4, FALSE), 0)</f>
        <v>34158</v>
      </c>
      <c r="L759" s="92">
        <f>IFERROR(VLOOKUP($E759, V一般接種!$A:$G, L$4, FALSE), 0)</f>
        <v>671</v>
      </c>
      <c r="M759" s="92">
        <f>IFERROR(VLOOKUP($E759, V一般接種!$A:$G, M$4, FALSE), 0)</f>
        <v>3</v>
      </c>
      <c r="N759" s="93">
        <f>IFERROR(VLOOKUP($E759, V一般接種!$A:$G, N$4, FALSE), 0)</f>
        <v>56508</v>
      </c>
      <c r="O759" s="92">
        <f>SUMIF(V職域接種!$C:$C, 'Conv-vaccine'!$E759, V職域接種!F:F)</f>
        <v>0</v>
      </c>
      <c r="P759" s="92">
        <f>SUMIF(V職域接種!$C:$C, 'Conv-vaccine'!$E759, V職域接種!G:G)</f>
        <v>0</v>
      </c>
      <c r="Q759" s="92">
        <f>_xlfn.MAXIFS(V重複!F:F, V重複!$C:$C, 'Conv-vaccine'!$E759)</f>
        <v>0</v>
      </c>
      <c r="R759" s="92">
        <f>_xlfn.MAXIFS(V重複!G:G, V重複!$C:$C, 'Conv-vaccine'!$E759)</f>
        <v>0</v>
      </c>
      <c r="S759" s="107">
        <f>SUMIF('V3回目-接種日別'!$A:$A, 'Conv-vaccine'!$E759, 'V3回目-接種日別'!C:C)</f>
        <v>20044</v>
      </c>
    </row>
    <row r="760" spans="1:19" ht="17.7">
      <c r="A760" s="49">
        <v>44549</v>
      </c>
      <c r="B760" s="110">
        <f>IF(COUNTIF($A$7:$A760, $A760)&gt;1, 0, IF($E760="","",G760+H760+K760+L760+O760-Q760))</f>
        <v>402522</v>
      </c>
      <c r="C760" s="110">
        <f>IF(COUNTIF($A$7:$A760, $A760)&gt;1, 0, IF($E760="", "", I760+J760+M760+N760+P760-R760))</f>
        <v>232753</v>
      </c>
      <c r="D760" s="110">
        <f>IF(COUNTIF($A$7:$A760, $A760)&gt;1, 0, S760)</f>
        <v>2307</v>
      </c>
      <c r="E760" s="111">
        <v>44549</v>
      </c>
      <c r="F760" s="91" t="str">
        <f>IFERROR(VLOOKUP($E760, V医療従事者等!$A:$J, $F$4, FALSE), TEXT(E760, "aaa"))</f>
        <v>日</v>
      </c>
      <c r="G760" s="91">
        <f>IFERROR(VLOOKUP($E760, V医療従事者等!$A:$J, $G$4, FALSE), 0)</f>
        <v>0</v>
      </c>
      <c r="H760" s="91">
        <f>IFERROR(VLOOKUP($E760, V医療従事者等!$A:$J, $H$4, FALSE), 0)</f>
        <v>0</v>
      </c>
      <c r="I760" s="91">
        <f>IFERROR(VLOOKUP($E760, V医療従事者等!$A:$J, $I$4, FALSE), 0)</f>
        <v>0</v>
      </c>
      <c r="J760" s="91">
        <f>IFERROR(VLOOKUP($E760, V医療従事者等!$A:$J, $J$4, FALSE), 0)</f>
        <v>0</v>
      </c>
      <c r="K760" s="92">
        <f>IFERROR(VLOOKUP($E760, V一般接種!$A:$G, K$4, FALSE), 0)</f>
        <v>13082</v>
      </c>
      <c r="L760" s="92">
        <f>IFERROR(VLOOKUP($E760, V一般接種!$A:$G, L$4, FALSE), 0)</f>
        <v>1241</v>
      </c>
      <c r="M760" s="92">
        <f>IFERROR(VLOOKUP($E760, V一般接種!$A:$G, M$4, FALSE), 0)</f>
        <v>9</v>
      </c>
      <c r="N760" s="93">
        <f>IFERROR(VLOOKUP($E760, V一般接種!$A:$G, N$4, FALSE), 0)</f>
        <v>20879</v>
      </c>
      <c r="O760" s="92">
        <f>SUMIF(V職域接種!$C:$C, 'Conv-vaccine'!$E760, V職域接種!F:F)</f>
        <v>9800859</v>
      </c>
      <c r="P760" s="92">
        <f>SUMIF(V職域接種!$C:$C, 'Conv-vaccine'!$E760, V職域接種!G:G)</f>
        <v>9516236</v>
      </c>
      <c r="Q760" s="92">
        <f>_xlfn.MAXIFS(V重複!F:F, V重複!$C:$C, 'Conv-vaccine'!$E760)</f>
        <v>9412660</v>
      </c>
      <c r="R760" s="92">
        <f>_xlfn.MAXIFS(V重複!G:G, V重複!$C:$C, 'Conv-vaccine'!$E760)</f>
        <v>9304371</v>
      </c>
      <c r="S760" s="107">
        <f>SUMIF('V3回目-接種日別'!$A:$A, 'Conv-vaccine'!$E760, 'V3回目-接種日別'!C:C)</f>
        <v>2307</v>
      </c>
    </row>
    <row r="761" spans="1:19" ht="17.7">
      <c r="A761" s="49">
        <v>44549</v>
      </c>
      <c r="B761" s="110">
        <f>IF(COUNTIF($A$7:$A761, $A761)&gt;1, 0, IF($E761="","",G761+H761+K761+L761+O761-Q761))</f>
        <v>0</v>
      </c>
      <c r="C761" s="110">
        <f>IF(COUNTIF($A$7:$A761, $A761)&gt;1, 0, IF($E761="", "", I761+J761+M761+N761+P761-R761))</f>
        <v>0</v>
      </c>
      <c r="D761" s="110">
        <f>IF(COUNTIF($A$7:$A761, $A761)&gt;1, 0, S761)</f>
        <v>0</v>
      </c>
      <c r="E761" s="111">
        <v>44549</v>
      </c>
      <c r="F761" s="91" t="str">
        <f>IFERROR(VLOOKUP($E761, V医療従事者等!$A:$J, $F$4, FALSE), TEXT(E761, "aaa"))</f>
        <v>日</v>
      </c>
      <c r="G761" s="91">
        <f>IFERROR(VLOOKUP($E761, V医療従事者等!$A:$J, $G$4, FALSE), 0)</f>
        <v>0</v>
      </c>
      <c r="H761" s="91">
        <f>IFERROR(VLOOKUP($E761, V医療従事者等!$A:$J, $H$4, FALSE), 0)</f>
        <v>0</v>
      </c>
      <c r="I761" s="91">
        <f>IFERROR(VLOOKUP($E761, V医療従事者等!$A:$J, $I$4, FALSE), 0)</f>
        <v>0</v>
      </c>
      <c r="J761" s="91">
        <f>IFERROR(VLOOKUP($E761, V医療従事者等!$A:$J, $J$4, FALSE), 0)</f>
        <v>0</v>
      </c>
      <c r="K761" s="92">
        <f>IFERROR(VLOOKUP($E761, V一般接種!$A:$G, K$4, FALSE), 0)</f>
        <v>13082</v>
      </c>
      <c r="L761" s="92">
        <f>IFERROR(VLOOKUP($E761, V一般接種!$A:$G, L$4, FALSE), 0)</f>
        <v>1241</v>
      </c>
      <c r="M761" s="92">
        <f>IFERROR(VLOOKUP($E761, V一般接種!$A:$G, M$4, FALSE), 0)</f>
        <v>9</v>
      </c>
      <c r="N761" s="93">
        <f>IFERROR(VLOOKUP($E761, V一般接種!$A:$G, N$4, FALSE), 0)</f>
        <v>20879</v>
      </c>
      <c r="O761" s="92">
        <f>SUMIF(V職域接種!$C:$C, 'Conv-vaccine'!$E761, V職域接種!F:F)</f>
        <v>9800859</v>
      </c>
      <c r="P761" s="92">
        <f>SUMIF(V職域接種!$C:$C, 'Conv-vaccine'!$E761, V職域接種!G:G)</f>
        <v>9516236</v>
      </c>
      <c r="Q761" s="92">
        <f>_xlfn.MAXIFS(V重複!F:F, V重複!$C:$C, 'Conv-vaccine'!$E761)</f>
        <v>9412660</v>
      </c>
      <c r="R761" s="92">
        <f>_xlfn.MAXIFS(V重複!G:G, V重複!$C:$C, 'Conv-vaccine'!$E761)</f>
        <v>9304371</v>
      </c>
      <c r="S761" s="107">
        <f>SUMIF('V3回目-接種日別'!$A:$A, 'Conv-vaccine'!$E761, 'V3回目-接種日別'!C:C)</f>
        <v>2307</v>
      </c>
    </row>
    <row r="762" spans="1:19" ht="17.7">
      <c r="A762" s="49">
        <v>44549</v>
      </c>
      <c r="B762" s="110">
        <f>IF(COUNTIF($A$7:$A762, $A762)&gt;1, 0, IF($E762="","",G762+H762+K762+L762+O762-Q762))</f>
        <v>0</v>
      </c>
      <c r="C762" s="110">
        <f>IF(COUNTIF($A$7:$A762, $A762)&gt;1, 0, IF($E762="", "", I762+J762+M762+N762+P762-R762))</f>
        <v>0</v>
      </c>
      <c r="D762" s="110">
        <f>IF(COUNTIF($A$7:$A762, $A762)&gt;1, 0, S762)</f>
        <v>0</v>
      </c>
      <c r="E762" s="111">
        <v>44549</v>
      </c>
      <c r="F762" s="91" t="str">
        <f>IFERROR(VLOOKUP($E762, V医療従事者等!$A:$J, $F$4, FALSE), TEXT(E762, "aaa"))</f>
        <v>日</v>
      </c>
      <c r="G762" s="91">
        <f>IFERROR(VLOOKUP($E762, V医療従事者等!$A:$J, $G$4, FALSE), 0)</f>
        <v>0</v>
      </c>
      <c r="H762" s="91">
        <f>IFERROR(VLOOKUP($E762, V医療従事者等!$A:$J, $H$4, FALSE), 0)</f>
        <v>0</v>
      </c>
      <c r="I762" s="91">
        <f>IFERROR(VLOOKUP($E762, V医療従事者等!$A:$J, $I$4, FALSE), 0)</f>
        <v>0</v>
      </c>
      <c r="J762" s="91">
        <f>IFERROR(VLOOKUP($E762, V医療従事者等!$A:$J, $J$4, FALSE), 0)</f>
        <v>0</v>
      </c>
      <c r="K762" s="92">
        <f>IFERROR(VLOOKUP($E762, V一般接種!$A:$G, K$4, FALSE), 0)</f>
        <v>13082</v>
      </c>
      <c r="L762" s="92">
        <f>IFERROR(VLOOKUP($E762, V一般接種!$A:$G, L$4, FALSE), 0)</f>
        <v>1241</v>
      </c>
      <c r="M762" s="92">
        <f>IFERROR(VLOOKUP($E762, V一般接種!$A:$G, M$4, FALSE), 0)</f>
        <v>9</v>
      </c>
      <c r="N762" s="93">
        <f>IFERROR(VLOOKUP($E762, V一般接種!$A:$G, N$4, FALSE), 0)</f>
        <v>20879</v>
      </c>
      <c r="O762" s="92">
        <f>SUMIF(V職域接種!$C:$C, 'Conv-vaccine'!$E762, V職域接種!F:F)</f>
        <v>9800859</v>
      </c>
      <c r="P762" s="92">
        <f>SUMIF(V職域接種!$C:$C, 'Conv-vaccine'!$E762, V職域接種!G:G)</f>
        <v>9516236</v>
      </c>
      <c r="Q762" s="92">
        <f>_xlfn.MAXIFS(V重複!F:F, V重複!$C:$C, 'Conv-vaccine'!$E762)</f>
        <v>9412660</v>
      </c>
      <c r="R762" s="92">
        <f>_xlfn.MAXIFS(V重複!G:G, V重複!$C:$C, 'Conv-vaccine'!$E762)</f>
        <v>9304371</v>
      </c>
      <c r="S762" s="107">
        <f>SUMIF('V3回目-接種日別'!$A:$A, 'Conv-vaccine'!$E762, 'V3回目-接種日別'!C:C)</f>
        <v>2307</v>
      </c>
    </row>
    <row r="763" spans="1:19" ht="17.7">
      <c r="A763" s="49">
        <v>44550</v>
      </c>
      <c r="B763" s="110">
        <f>IF(COUNTIF($A$7:$A763, $A763)&gt;1, 0, IF($E763="","",G763+H763+K763+L763+O763-Q763))</f>
        <v>6329</v>
      </c>
      <c r="C763" s="110">
        <f>IF(COUNTIF($A$7:$A763, $A763)&gt;1, 0, IF($E763="", "", I763+J763+M763+N763+P763-R763))</f>
        <v>18051</v>
      </c>
      <c r="D763" s="110">
        <f>IF(COUNTIF($A$7:$A763, $A763)&gt;1, 0, S763)</f>
        <v>46206</v>
      </c>
      <c r="E763" s="111">
        <v>44550</v>
      </c>
      <c r="F763" s="91" t="str">
        <f>IFERROR(VLOOKUP($E763, V医療従事者等!$A:$J, $F$4, FALSE), TEXT(E763, "aaa"))</f>
        <v>月</v>
      </c>
      <c r="G763" s="91">
        <f>IFERROR(VLOOKUP($E763, V医療従事者等!$A:$J, $G$4, FALSE), 0)</f>
        <v>0</v>
      </c>
      <c r="H763" s="91">
        <f>IFERROR(VLOOKUP($E763, V医療従事者等!$A:$J, $H$4, FALSE), 0)</f>
        <v>0</v>
      </c>
      <c r="I763" s="91">
        <f>IFERROR(VLOOKUP($E763, V医療従事者等!$A:$J, $I$4, FALSE), 0)</f>
        <v>0</v>
      </c>
      <c r="J763" s="91">
        <f>IFERROR(VLOOKUP($E763, V医療従事者等!$A:$J, $J$4, FALSE), 0)</f>
        <v>0</v>
      </c>
      <c r="K763" s="92">
        <f>IFERROR(VLOOKUP($E763, V一般接種!$A:$G, K$4, FALSE), 0)</f>
        <v>5958</v>
      </c>
      <c r="L763" s="92">
        <f>IFERROR(VLOOKUP($E763, V一般接種!$A:$G, L$4, FALSE), 0)</f>
        <v>371</v>
      </c>
      <c r="M763" s="92">
        <f>IFERROR(VLOOKUP($E763, V一般接種!$A:$G, M$4, FALSE), 0)</f>
        <v>2</v>
      </c>
      <c r="N763" s="93">
        <f>IFERROR(VLOOKUP($E763, V一般接種!$A:$G, N$4, FALSE), 0)</f>
        <v>18049</v>
      </c>
      <c r="O763" s="92">
        <f>SUMIF(V職域接種!$C:$C, 'Conv-vaccine'!$E763, V職域接種!F:F)</f>
        <v>0</v>
      </c>
      <c r="P763" s="92">
        <f>SUMIF(V職域接種!$C:$C, 'Conv-vaccine'!$E763, V職域接種!G:G)</f>
        <v>0</v>
      </c>
      <c r="Q763" s="92">
        <f>_xlfn.MAXIFS(V重複!F:F, V重複!$C:$C, 'Conv-vaccine'!$E763)</f>
        <v>0</v>
      </c>
      <c r="R763" s="92">
        <f>_xlfn.MAXIFS(V重複!G:G, V重複!$C:$C, 'Conv-vaccine'!$E763)</f>
        <v>0</v>
      </c>
      <c r="S763" s="107">
        <f>SUMIF('V3回目-接種日別'!$A:$A, 'Conv-vaccine'!$E763, 'V3回目-接種日別'!C:C)</f>
        <v>46206</v>
      </c>
    </row>
    <row r="764" spans="1:19" ht="17.7">
      <c r="A764" s="49">
        <v>44550</v>
      </c>
      <c r="B764" s="110">
        <f>IF(COUNTIF($A$7:$A764, $A764)&gt;1, 0, IF($E764="","",G764+H764+K764+L764+O764-Q764))</f>
        <v>0</v>
      </c>
      <c r="C764" s="110">
        <f>IF(COUNTIF($A$7:$A764, $A764)&gt;1, 0, IF($E764="", "", I764+J764+M764+N764+P764-R764))</f>
        <v>0</v>
      </c>
      <c r="D764" s="110">
        <f>IF(COUNTIF($A$7:$A764, $A764)&gt;1, 0, S764)</f>
        <v>0</v>
      </c>
      <c r="E764" s="111">
        <v>44550</v>
      </c>
      <c r="F764" s="91" t="str">
        <f>IFERROR(VLOOKUP($E764, V医療従事者等!$A:$J, $F$4, FALSE), TEXT(E764, "aaa"))</f>
        <v>月</v>
      </c>
      <c r="G764" s="91">
        <f>IFERROR(VLOOKUP($E764, V医療従事者等!$A:$J, $G$4, FALSE), 0)</f>
        <v>0</v>
      </c>
      <c r="H764" s="91">
        <f>IFERROR(VLOOKUP($E764, V医療従事者等!$A:$J, $H$4, FALSE), 0)</f>
        <v>0</v>
      </c>
      <c r="I764" s="91">
        <f>IFERROR(VLOOKUP($E764, V医療従事者等!$A:$J, $I$4, FALSE), 0)</f>
        <v>0</v>
      </c>
      <c r="J764" s="91">
        <f>IFERROR(VLOOKUP($E764, V医療従事者等!$A:$J, $J$4, FALSE), 0)</f>
        <v>0</v>
      </c>
      <c r="K764" s="92">
        <f>IFERROR(VLOOKUP($E764, V一般接種!$A:$G, K$4, FALSE), 0)</f>
        <v>5958</v>
      </c>
      <c r="L764" s="92">
        <f>IFERROR(VLOOKUP($E764, V一般接種!$A:$G, L$4, FALSE), 0)</f>
        <v>371</v>
      </c>
      <c r="M764" s="92">
        <f>IFERROR(VLOOKUP($E764, V一般接種!$A:$G, M$4, FALSE), 0)</f>
        <v>2</v>
      </c>
      <c r="N764" s="93">
        <f>IFERROR(VLOOKUP($E764, V一般接種!$A:$G, N$4, FALSE), 0)</f>
        <v>18049</v>
      </c>
      <c r="O764" s="92">
        <f>SUMIF(V職域接種!$C:$C, 'Conv-vaccine'!$E764, V職域接種!F:F)</f>
        <v>0</v>
      </c>
      <c r="P764" s="92">
        <f>SUMIF(V職域接種!$C:$C, 'Conv-vaccine'!$E764, V職域接種!G:G)</f>
        <v>0</v>
      </c>
      <c r="Q764" s="92">
        <f>_xlfn.MAXIFS(V重複!F:F, V重複!$C:$C, 'Conv-vaccine'!$E764)</f>
        <v>0</v>
      </c>
      <c r="R764" s="92">
        <f>_xlfn.MAXIFS(V重複!G:G, V重複!$C:$C, 'Conv-vaccine'!$E764)</f>
        <v>0</v>
      </c>
      <c r="S764" s="107">
        <f>SUMIF('V3回目-接種日別'!$A:$A, 'Conv-vaccine'!$E764, 'V3回目-接種日別'!C:C)</f>
        <v>46206</v>
      </c>
    </row>
    <row r="765" spans="1:19" ht="17.7">
      <c r="A765" s="49">
        <v>44550</v>
      </c>
      <c r="B765" s="110">
        <f>IF(COUNTIF($A$7:$A765, $A765)&gt;1, 0, IF($E765="","",G765+H765+K765+L765+O765-Q765))</f>
        <v>0</v>
      </c>
      <c r="C765" s="110">
        <f>IF(COUNTIF($A$7:$A765, $A765)&gt;1, 0, IF($E765="", "", I765+J765+M765+N765+P765-R765))</f>
        <v>0</v>
      </c>
      <c r="D765" s="110">
        <f>IF(COUNTIF($A$7:$A765, $A765)&gt;1, 0, S765)</f>
        <v>0</v>
      </c>
      <c r="E765" s="111">
        <v>44550</v>
      </c>
      <c r="F765" s="91" t="str">
        <f>IFERROR(VLOOKUP($E765, V医療従事者等!$A:$J, $F$4, FALSE), TEXT(E765, "aaa"))</f>
        <v>月</v>
      </c>
      <c r="G765" s="91">
        <f>IFERROR(VLOOKUP($E765, V医療従事者等!$A:$J, $G$4, FALSE), 0)</f>
        <v>0</v>
      </c>
      <c r="H765" s="91">
        <f>IFERROR(VLOOKUP($E765, V医療従事者等!$A:$J, $H$4, FALSE), 0)</f>
        <v>0</v>
      </c>
      <c r="I765" s="91">
        <f>IFERROR(VLOOKUP($E765, V医療従事者等!$A:$J, $I$4, FALSE), 0)</f>
        <v>0</v>
      </c>
      <c r="J765" s="91">
        <f>IFERROR(VLOOKUP($E765, V医療従事者等!$A:$J, $J$4, FALSE), 0)</f>
        <v>0</v>
      </c>
      <c r="K765" s="92">
        <f>IFERROR(VLOOKUP($E765, V一般接種!$A:$G, K$4, FALSE), 0)</f>
        <v>5958</v>
      </c>
      <c r="L765" s="92">
        <f>IFERROR(VLOOKUP($E765, V一般接種!$A:$G, L$4, FALSE), 0)</f>
        <v>371</v>
      </c>
      <c r="M765" s="92">
        <f>IFERROR(VLOOKUP($E765, V一般接種!$A:$G, M$4, FALSE), 0)</f>
        <v>2</v>
      </c>
      <c r="N765" s="93">
        <f>IFERROR(VLOOKUP($E765, V一般接種!$A:$G, N$4, FALSE), 0)</f>
        <v>18049</v>
      </c>
      <c r="O765" s="92">
        <f>SUMIF(V職域接種!$C:$C, 'Conv-vaccine'!$E765, V職域接種!F:F)</f>
        <v>0</v>
      </c>
      <c r="P765" s="92">
        <f>SUMIF(V職域接種!$C:$C, 'Conv-vaccine'!$E765, V職域接種!G:G)</f>
        <v>0</v>
      </c>
      <c r="Q765" s="92">
        <f>_xlfn.MAXIFS(V重複!F:F, V重複!$C:$C, 'Conv-vaccine'!$E765)</f>
        <v>0</v>
      </c>
      <c r="R765" s="92">
        <f>_xlfn.MAXIFS(V重複!G:G, V重複!$C:$C, 'Conv-vaccine'!$E765)</f>
        <v>0</v>
      </c>
      <c r="S765" s="107">
        <f>SUMIF('V3回目-接種日別'!$A:$A, 'Conv-vaccine'!$E765, 'V3回目-接種日別'!C:C)</f>
        <v>46206</v>
      </c>
    </row>
    <row r="766" spans="1:19" ht="17.7">
      <c r="A766" s="49">
        <v>44551</v>
      </c>
      <c r="B766" s="110">
        <f>IF(COUNTIF($A$7:$A766, $A766)&gt;1, 0, IF($E766="","",G766+H766+K766+L766+O766-Q766))</f>
        <v>12173</v>
      </c>
      <c r="C766" s="110">
        <f>IF(COUNTIF($A$7:$A766, $A766)&gt;1, 0, IF($E766="", "", I766+J766+M766+N766+P766-R766))</f>
        <v>17970</v>
      </c>
      <c r="D766" s="110">
        <f>IF(COUNTIF($A$7:$A766, $A766)&gt;1, 0, S766)</f>
        <v>52777</v>
      </c>
      <c r="E766" s="111">
        <v>44551</v>
      </c>
      <c r="F766" s="91" t="str">
        <f>IFERROR(VLOOKUP($E766, V医療従事者等!$A:$J, $F$4, FALSE), TEXT(E766, "aaa"))</f>
        <v>火</v>
      </c>
      <c r="G766" s="91">
        <f>IFERROR(VLOOKUP($E766, V医療従事者等!$A:$J, $G$4, FALSE), 0)</f>
        <v>0</v>
      </c>
      <c r="H766" s="91">
        <f>IFERROR(VLOOKUP($E766, V医療従事者等!$A:$J, $H$4, FALSE), 0)</f>
        <v>0</v>
      </c>
      <c r="I766" s="91">
        <f>IFERROR(VLOOKUP($E766, V医療従事者等!$A:$J, $I$4, FALSE), 0)</f>
        <v>0</v>
      </c>
      <c r="J766" s="91">
        <f>IFERROR(VLOOKUP($E766, V医療従事者等!$A:$J, $J$4, FALSE), 0)</f>
        <v>0</v>
      </c>
      <c r="K766" s="92">
        <f>IFERROR(VLOOKUP($E766, V一般接種!$A:$G, K$4, FALSE), 0)</f>
        <v>12011</v>
      </c>
      <c r="L766" s="92">
        <f>IFERROR(VLOOKUP($E766, V一般接種!$A:$G, L$4, FALSE), 0)</f>
        <v>162</v>
      </c>
      <c r="M766" s="92">
        <f>IFERROR(VLOOKUP($E766, V一般接種!$A:$G, M$4, FALSE), 0)</f>
        <v>14</v>
      </c>
      <c r="N766" s="93">
        <f>IFERROR(VLOOKUP($E766, V一般接種!$A:$G, N$4, FALSE), 0)</f>
        <v>17956</v>
      </c>
      <c r="O766" s="92">
        <f>SUMIF(V職域接種!$C:$C, 'Conv-vaccine'!$E766, V職域接種!F:F)</f>
        <v>0</v>
      </c>
      <c r="P766" s="92">
        <f>SUMIF(V職域接種!$C:$C, 'Conv-vaccine'!$E766, V職域接種!G:G)</f>
        <v>0</v>
      </c>
      <c r="Q766" s="92">
        <f>_xlfn.MAXIFS(V重複!F:F, V重複!$C:$C, 'Conv-vaccine'!$E766)</f>
        <v>0</v>
      </c>
      <c r="R766" s="92">
        <f>_xlfn.MAXIFS(V重複!G:G, V重複!$C:$C, 'Conv-vaccine'!$E766)</f>
        <v>0</v>
      </c>
      <c r="S766" s="107">
        <f>SUMIF('V3回目-接種日別'!$A:$A, 'Conv-vaccine'!$E766, 'V3回目-接種日別'!C:C)</f>
        <v>52777</v>
      </c>
    </row>
    <row r="767" spans="1:19" ht="17.7">
      <c r="A767" s="49">
        <v>44551</v>
      </c>
      <c r="B767" s="110">
        <f>IF(COUNTIF($A$7:$A767, $A767)&gt;1, 0, IF($E767="","",G767+H767+K767+L767+O767-Q767))</f>
        <v>0</v>
      </c>
      <c r="C767" s="110">
        <f>IF(COUNTIF($A$7:$A767, $A767)&gt;1, 0, IF($E767="", "", I767+J767+M767+N767+P767-R767))</f>
        <v>0</v>
      </c>
      <c r="D767" s="110">
        <f>IF(COUNTIF($A$7:$A767, $A767)&gt;1, 0, S767)</f>
        <v>0</v>
      </c>
      <c r="E767" s="111">
        <v>44551</v>
      </c>
      <c r="F767" s="91" t="str">
        <f>IFERROR(VLOOKUP($E767, V医療従事者等!$A:$J, $F$4, FALSE), TEXT(E767, "aaa"))</f>
        <v>火</v>
      </c>
      <c r="G767" s="91">
        <f>IFERROR(VLOOKUP($E767, V医療従事者等!$A:$J, $G$4, FALSE), 0)</f>
        <v>0</v>
      </c>
      <c r="H767" s="91">
        <f>IFERROR(VLOOKUP($E767, V医療従事者等!$A:$J, $H$4, FALSE), 0)</f>
        <v>0</v>
      </c>
      <c r="I767" s="91">
        <f>IFERROR(VLOOKUP($E767, V医療従事者等!$A:$J, $I$4, FALSE), 0)</f>
        <v>0</v>
      </c>
      <c r="J767" s="91">
        <f>IFERROR(VLOOKUP($E767, V医療従事者等!$A:$J, $J$4, FALSE), 0)</f>
        <v>0</v>
      </c>
      <c r="K767" s="92">
        <f>IFERROR(VLOOKUP($E767, V一般接種!$A:$G, K$4, FALSE), 0)</f>
        <v>12011</v>
      </c>
      <c r="L767" s="92">
        <f>IFERROR(VLOOKUP($E767, V一般接種!$A:$G, L$4, FALSE), 0)</f>
        <v>162</v>
      </c>
      <c r="M767" s="92">
        <f>IFERROR(VLOOKUP($E767, V一般接種!$A:$G, M$4, FALSE), 0)</f>
        <v>14</v>
      </c>
      <c r="N767" s="93">
        <f>IFERROR(VLOOKUP($E767, V一般接種!$A:$G, N$4, FALSE), 0)</f>
        <v>17956</v>
      </c>
      <c r="O767" s="92">
        <f>SUMIF(V職域接種!$C:$C, 'Conv-vaccine'!$E767, V職域接種!F:F)</f>
        <v>0</v>
      </c>
      <c r="P767" s="92">
        <f>SUMIF(V職域接種!$C:$C, 'Conv-vaccine'!$E767, V職域接種!G:G)</f>
        <v>0</v>
      </c>
      <c r="Q767" s="92">
        <f>_xlfn.MAXIFS(V重複!F:F, V重複!$C:$C, 'Conv-vaccine'!$E767)</f>
        <v>0</v>
      </c>
      <c r="R767" s="92">
        <f>_xlfn.MAXIFS(V重複!G:G, V重複!$C:$C, 'Conv-vaccine'!$E767)</f>
        <v>0</v>
      </c>
      <c r="S767" s="107">
        <f>SUMIF('V3回目-接種日別'!$A:$A, 'Conv-vaccine'!$E767, 'V3回目-接種日別'!C:C)</f>
        <v>52777</v>
      </c>
    </row>
    <row r="768" spans="1:19" ht="17.7">
      <c r="A768" s="49">
        <v>44551</v>
      </c>
      <c r="B768" s="110">
        <f>IF(COUNTIF($A$7:$A768, $A768)&gt;1, 0, IF($E768="","",G768+H768+K768+L768+O768-Q768))</f>
        <v>0</v>
      </c>
      <c r="C768" s="110">
        <f>IF(COUNTIF($A$7:$A768, $A768)&gt;1, 0, IF($E768="", "", I768+J768+M768+N768+P768-R768))</f>
        <v>0</v>
      </c>
      <c r="D768" s="110">
        <f>IF(COUNTIF($A$7:$A768, $A768)&gt;1, 0, S768)</f>
        <v>0</v>
      </c>
      <c r="E768" s="111">
        <v>44551</v>
      </c>
      <c r="F768" s="91" t="str">
        <f>IFERROR(VLOOKUP($E768, V医療従事者等!$A:$J, $F$4, FALSE), TEXT(E768, "aaa"))</f>
        <v>火</v>
      </c>
      <c r="G768" s="91">
        <f>IFERROR(VLOOKUP($E768, V医療従事者等!$A:$J, $G$4, FALSE), 0)</f>
        <v>0</v>
      </c>
      <c r="H768" s="91">
        <f>IFERROR(VLOOKUP($E768, V医療従事者等!$A:$J, $H$4, FALSE), 0)</f>
        <v>0</v>
      </c>
      <c r="I768" s="91">
        <f>IFERROR(VLOOKUP($E768, V医療従事者等!$A:$J, $I$4, FALSE), 0)</f>
        <v>0</v>
      </c>
      <c r="J768" s="91">
        <f>IFERROR(VLOOKUP($E768, V医療従事者等!$A:$J, $J$4, FALSE), 0)</f>
        <v>0</v>
      </c>
      <c r="K768" s="92">
        <f>IFERROR(VLOOKUP($E768, V一般接種!$A:$G, K$4, FALSE), 0)</f>
        <v>12011</v>
      </c>
      <c r="L768" s="92">
        <f>IFERROR(VLOOKUP($E768, V一般接種!$A:$G, L$4, FALSE), 0)</f>
        <v>162</v>
      </c>
      <c r="M768" s="92">
        <f>IFERROR(VLOOKUP($E768, V一般接種!$A:$G, M$4, FALSE), 0)</f>
        <v>14</v>
      </c>
      <c r="N768" s="93">
        <f>IFERROR(VLOOKUP($E768, V一般接種!$A:$G, N$4, FALSE), 0)</f>
        <v>17956</v>
      </c>
      <c r="O768" s="92">
        <f>SUMIF(V職域接種!$C:$C, 'Conv-vaccine'!$E768, V職域接種!F:F)</f>
        <v>0</v>
      </c>
      <c r="P768" s="92">
        <f>SUMIF(V職域接種!$C:$C, 'Conv-vaccine'!$E768, V職域接種!G:G)</f>
        <v>0</v>
      </c>
      <c r="Q768" s="92">
        <f>_xlfn.MAXIFS(V重複!F:F, V重複!$C:$C, 'Conv-vaccine'!$E768)</f>
        <v>0</v>
      </c>
      <c r="R768" s="92">
        <f>_xlfn.MAXIFS(V重複!G:G, V重複!$C:$C, 'Conv-vaccine'!$E768)</f>
        <v>0</v>
      </c>
      <c r="S768" s="107">
        <f>SUMIF('V3回目-接種日別'!$A:$A, 'Conv-vaccine'!$E768, 'V3回目-接種日別'!C:C)</f>
        <v>52777</v>
      </c>
    </row>
    <row r="769" spans="1:19" ht="17.7">
      <c r="A769" s="49">
        <v>44552</v>
      </c>
      <c r="B769" s="110">
        <f>IF(COUNTIF($A$7:$A769, $A769)&gt;1, 0, IF($E769="","",G769+H769+K769+L769+O769-Q769))</f>
        <v>12434</v>
      </c>
      <c r="C769" s="110">
        <f>IF(COUNTIF($A$7:$A769, $A769)&gt;1, 0, IF($E769="", "", I769+J769+M769+N769+P769-R769))</f>
        <v>17525</v>
      </c>
      <c r="D769" s="110">
        <f>IF(COUNTIF($A$7:$A769, $A769)&gt;1, 0, S769)</f>
        <v>58148</v>
      </c>
      <c r="E769" s="111">
        <v>44552</v>
      </c>
      <c r="F769" s="91" t="str">
        <f>IFERROR(VLOOKUP($E769, V医療従事者等!$A:$J, $F$4, FALSE), TEXT(E769, "aaa"))</f>
        <v>水</v>
      </c>
      <c r="G769" s="91">
        <f>IFERROR(VLOOKUP($E769, V医療従事者等!$A:$J, $G$4, FALSE), 0)</f>
        <v>0</v>
      </c>
      <c r="H769" s="91">
        <f>IFERROR(VLOOKUP($E769, V医療従事者等!$A:$J, $H$4, FALSE), 0)</f>
        <v>0</v>
      </c>
      <c r="I769" s="91">
        <f>IFERROR(VLOOKUP($E769, V医療従事者等!$A:$J, $I$4, FALSE), 0)</f>
        <v>0</v>
      </c>
      <c r="J769" s="91">
        <f>IFERROR(VLOOKUP($E769, V医療従事者等!$A:$J, $J$4, FALSE), 0)</f>
        <v>0</v>
      </c>
      <c r="K769" s="92">
        <f>IFERROR(VLOOKUP($E769, V一般接種!$A:$G, K$4, FALSE), 0)</f>
        <v>11877</v>
      </c>
      <c r="L769" s="92">
        <f>IFERROR(VLOOKUP($E769, V一般接種!$A:$G, L$4, FALSE), 0)</f>
        <v>557</v>
      </c>
      <c r="M769" s="92">
        <f>IFERROR(VLOOKUP($E769, V一般接種!$A:$G, M$4, FALSE), 0)</f>
        <v>6</v>
      </c>
      <c r="N769" s="93">
        <f>IFERROR(VLOOKUP($E769, V一般接種!$A:$G, N$4, FALSE), 0)</f>
        <v>17519</v>
      </c>
      <c r="O769" s="92">
        <f>SUMIF(V職域接種!$C:$C, 'Conv-vaccine'!$E769, V職域接種!F:F)</f>
        <v>0</v>
      </c>
      <c r="P769" s="92">
        <f>SUMIF(V職域接種!$C:$C, 'Conv-vaccine'!$E769, V職域接種!G:G)</f>
        <v>0</v>
      </c>
      <c r="Q769" s="92">
        <f>_xlfn.MAXIFS(V重複!F:F, V重複!$C:$C, 'Conv-vaccine'!$E769)</f>
        <v>0</v>
      </c>
      <c r="R769" s="92">
        <f>_xlfn.MAXIFS(V重複!G:G, V重複!$C:$C, 'Conv-vaccine'!$E769)</f>
        <v>0</v>
      </c>
      <c r="S769" s="107">
        <f>SUMIF('V3回目-接種日別'!$A:$A, 'Conv-vaccine'!$E769, 'V3回目-接種日別'!C:C)</f>
        <v>58148</v>
      </c>
    </row>
    <row r="770" spans="1:19" ht="17.7">
      <c r="A770" s="49">
        <v>44552</v>
      </c>
      <c r="B770" s="110">
        <f>IF(COUNTIF($A$7:$A770, $A770)&gt;1, 0, IF($E770="","",G770+H770+K770+L770+O770-Q770))</f>
        <v>0</v>
      </c>
      <c r="C770" s="110">
        <f>IF(COUNTIF($A$7:$A770, $A770)&gt;1, 0, IF($E770="", "", I770+J770+M770+N770+P770-R770))</f>
        <v>0</v>
      </c>
      <c r="D770" s="110">
        <f>IF(COUNTIF($A$7:$A770, $A770)&gt;1, 0, S770)</f>
        <v>0</v>
      </c>
      <c r="E770" s="111">
        <v>44552</v>
      </c>
      <c r="F770" s="91" t="str">
        <f>IFERROR(VLOOKUP($E770, V医療従事者等!$A:$J, $F$4, FALSE), TEXT(E770, "aaa"))</f>
        <v>水</v>
      </c>
      <c r="G770" s="91">
        <f>IFERROR(VLOOKUP($E770, V医療従事者等!$A:$J, $G$4, FALSE), 0)</f>
        <v>0</v>
      </c>
      <c r="H770" s="91">
        <f>IFERROR(VLOOKUP($E770, V医療従事者等!$A:$J, $H$4, FALSE), 0)</f>
        <v>0</v>
      </c>
      <c r="I770" s="91">
        <f>IFERROR(VLOOKUP($E770, V医療従事者等!$A:$J, $I$4, FALSE), 0)</f>
        <v>0</v>
      </c>
      <c r="J770" s="91">
        <f>IFERROR(VLOOKUP($E770, V医療従事者等!$A:$J, $J$4, FALSE), 0)</f>
        <v>0</v>
      </c>
      <c r="K770" s="92">
        <f>IFERROR(VLOOKUP($E770, V一般接種!$A:$G, K$4, FALSE), 0)</f>
        <v>11877</v>
      </c>
      <c r="L770" s="92">
        <f>IFERROR(VLOOKUP($E770, V一般接種!$A:$G, L$4, FALSE), 0)</f>
        <v>557</v>
      </c>
      <c r="M770" s="92">
        <f>IFERROR(VLOOKUP($E770, V一般接種!$A:$G, M$4, FALSE), 0)</f>
        <v>6</v>
      </c>
      <c r="N770" s="93">
        <f>IFERROR(VLOOKUP($E770, V一般接種!$A:$G, N$4, FALSE), 0)</f>
        <v>17519</v>
      </c>
      <c r="O770" s="92">
        <f>SUMIF(V職域接種!$C:$C, 'Conv-vaccine'!$E770, V職域接種!F:F)</f>
        <v>0</v>
      </c>
      <c r="P770" s="92">
        <f>SUMIF(V職域接種!$C:$C, 'Conv-vaccine'!$E770, V職域接種!G:G)</f>
        <v>0</v>
      </c>
      <c r="Q770" s="92">
        <f>_xlfn.MAXIFS(V重複!F:F, V重複!$C:$C, 'Conv-vaccine'!$E770)</f>
        <v>0</v>
      </c>
      <c r="R770" s="92">
        <f>_xlfn.MAXIFS(V重複!G:G, V重複!$C:$C, 'Conv-vaccine'!$E770)</f>
        <v>0</v>
      </c>
      <c r="S770" s="107">
        <f>SUMIF('V3回目-接種日別'!$A:$A, 'Conv-vaccine'!$E770, 'V3回目-接種日別'!C:C)</f>
        <v>58148</v>
      </c>
    </row>
    <row r="771" spans="1:19" ht="17.7">
      <c r="A771" s="49">
        <v>44552</v>
      </c>
      <c r="B771" s="110">
        <f>IF(COUNTIF($A$7:$A771, $A771)&gt;1, 0, IF($E771="","",G771+H771+K771+L771+O771-Q771))</f>
        <v>0</v>
      </c>
      <c r="C771" s="110">
        <f>IF(COUNTIF($A$7:$A771, $A771)&gt;1, 0, IF($E771="", "", I771+J771+M771+N771+P771-R771))</f>
        <v>0</v>
      </c>
      <c r="D771" s="110">
        <f>IF(COUNTIF($A$7:$A771, $A771)&gt;1, 0, S771)</f>
        <v>0</v>
      </c>
      <c r="E771" s="111">
        <v>44552</v>
      </c>
      <c r="F771" s="91" t="str">
        <f>IFERROR(VLOOKUP($E771, V医療従事者等!$A:$J, $F$4, FALSE), TEXT(E771, "aaa"))</f>
        <v>水</v>
      </c>
      <c r="G771" s="91">
        <f>IFERROR(VLOOKUP($E771, V医療従事者等!$A:$J, $G$4, FALSE), 0)</f>
        <v>0</v>
      </c>
      <c r="H771" s="91">
        <f>IFERROR(VLOOKUP($E771, V医療従事者等!$A:$J, $H$4, FALSE), 0)</f>
        <v>0</v>
      </c>
      <c r="I771" s="91">
        <f>IFERROR(VLOOKUP($E771, V医療従事者等!$A:$J, $I$4, FALSE), 0)</f>
        <v>0</v>
      </c>
      <c r="J771" s="91">
        <f>IFERROR(VLOOKUP($E771, V医療従事者等!$A:$J, $J$4, FALSE), 0)</f>
        <v>0</v>
      </c>
      <c r="K771" s="92">
        <f>IFERROR(VLOOKUP($E771, V一般接種!$A:$G, K$4, FALSE), 0)</f>
        <v>11877</v>
      </c>
      <c r="L771" s="92">
        <f>IFERROR(VLOOKUP($E771, V一般接種!$A:$G, L$4, FALSE), 0)</f>
        <v>557</v>
      </c>
      <c r="M771" s="92">
        <f>IFERROR(VLOOKUP($E771, V一般接種!$A:$G, M$4, FALSE), 0)</f>
        <v>6</v>
      </c>
      <c r="N771" s="93">
        <f>IFERROR(VLOOKUP($E771, V一般接種!$A:$G, N$4, FALSE), 0)</f>
        <v>17519</v>
      </c>
      <c r="O771" s="92">
        <f>SUMIF(V職域接種!$C:$C, 'Conv-vaccine'!$E771, V職域接種!F:F)</f>
        <v>0</v>
      </c>
      <c r="P771" s="92">
        <f>SUMIF(V職域接種!$C:$C, 'Conv-vaccine'!$E771, V職域接種!G:G)</f>
        <v>0</v>
      </c>
      <c r="Q771" s="92">
        <f>_xlfn.MAXIFS(V重複!F:F, V重複!$C:$C, 'Conv-vaccine'!$E771)</f>
        <v>0</v>
      </c>
      <c r="R771" s="92">
        <f>_xlfn.MAXIFS(V重複!G:G, V重複!$C:$C, 'Conv-vaccine'!$E771)</f>
        <v>0</v>
      </c>
      <c r="S771" s="107">
        <f>SUMIF('V3回目-接種日別'!$A:$A, 'Conv-vaccine'!$E771, 'V3回目-接種日別'!C:C)</f>
        <v>58148</v>
      </c>
    </row>
    <row r="772" spans="1:19" ht="17.7">
      <c r="A772" s="49">
        <v>44553</v>
      </c>
      <c r="B772" s="110">
        <f>IF(COUNTIF($A$7:$A772, $A772)&gt;1, 0, IF($E772="","",G772+H772+K772+L772+O772-Q772))</f>
        <v>10182</v>
      </c>
      <c r="C772" s="110">
        <f>IF(COUNTIF($A$7:$A772, $A772)&gt;1, 0, IF($E772="", "", I772+J772+M772+N772+P772-R772))</f>
        <v>15513</v>
      </c>
      <c r="D772" s="110">
        <f>IF(COUNTIF($A$7:$A772, $A772)&gt;1, 0, S772)</f>
        <v>57981</v>
      </c>
      <c r="E772" s="111">
        <v>44553</v>
      </c>
      <c r="F772" s="91" t="str">
        <f>IFERROR(VLOOKUP($E772, V医療従事者等!$A:$J, $F$4, FALSE), TEXT(E772, "aaa"))</f>
        <v>木</v>
      </c>
      <c r="G772" s="91">
        <f>IFERROR(VLOOKUP($E772, V医療従事者等!$A:$J, $G$4, FALSE), 0)</f>
        <v>0</v>
      </c>
      <c r="H772" s="91">
        <f>IFERROR(VLOOKUP($E772, V医療従事者等!$A:$J, $H$4, FALSE), 0)</f>
        <v>0</v>
      </c>
      <c r="I772" s="91">
        <f>IFERROR(VLOOKUP($E772, V医療従事者等!$A:$J, $I$4, FALSE), 0)</f>
        <v>0</v>
      </c>
      <c r="J772" s="91">
        <f>IFERROR(VLOOKUP($E772, V医療従事者等!$A:$J, $J$4, FALSE), 0)</f>
        <v>0</v>
      </c>
      <c r="K772" s="92">
        <f>IFERROR(VLOOKUP($E772, V一般接種!$A:$G, K$4, FALSE), 0)</f>
        <v>9745</v>
      </c>
      <c r="L772" s="92">
        <f>IFERROR(VLOOKUP($E772, V一般接種!$A:$G, L$4, FALSE), 0)</f>
        <v>437</v>
      </c>
      <c r="M772" s="92">
        <f>IFERROR(VLOOKUP($E772, V一般接種!$A:$G, M$4, FALSE), 0)</f>
        <v>5</v>
      </c>
      <c r="N772" s="93">
        <f>IFERROR(VLOOKUP($E772, V一般接種!$A:$G, N$4, FALSE), 0)</f>
        <v>15508</v>
      </c>
      <c r="O772" s="92">
        <f>SUMIF(V職域接種!$C:$C, 'Conv-vaccine'!$E772, V職域接種!F:F)</f>
        <v>0</v>
      </c>
      <c r="P772" s="92">
        <f>SUMIF(V職域接種!$C:$C, 'Conv-vaccine'!$E772, V職域接種!G:G)</f>
        <v>0</v>
      </c>
      <c r="Q772" s="92">
        <f>_xlfn.MAXIFS(V重複!F:F, V重複!$C:$C, 'Conv-vaccine'!$E772)</f>
        <v>0</v>
      </c>
      <c r="R772" s="92">
        <f>_xlfn.MAXIFS(V重複!G:G, V重複!$C:$C, 'Conv-vaccine'!$E772)</f>
        <v>0</v>
      </c>
      <c r="S772" s="107">
        <f>SUMIF('V3回目-接種日別'!$A:$A, 'Conv-vaccine'!$E772, 'V3回目-接種日別'!C:C)</f>
        <v>57981</v>
      </c>
    </row>
    <row r="773" spans="1:19" ht="17.7">
      <c r="A773" s="49">
        <v>44553</v>
      </c>
      <c r="B773" s="110">
        <f>IF(COUNTIF($A$7:$A773, $A773)&gt;1, 0, IF($E773="","",G773+H773+K773+L773+O773-Q773))</f>
        <v>0</v>
      </c>
      <c r="C773" s="110">
        <f>IF(COUNTIF($A$7:$A773, $A773)&gt;1, 0, IF($E773="", "", I773+J773+M773+N773+P773-R773))</f>
        <v>0</v>
      </c>
      <c r="D773" s="110">
        <f>IF(COUNTIF($A$7:$A773, $A773)&gt;1, 0, S773)</f>
        <v>0</v>
      </c>
      <c r="E773" s="111">
        <v>44553</v>
      </c>
      <c r="F773" s="91" t="str">
        <f>IFERROR(VLOOKUP($E773, V医療従事者等!$A:$J, $F$4, FALSE), TEXT(E773, "aaa"))</f>
        <v>木</v>
      </c>
      <c r="G773" s="91">
        <f>IFERROR(VLOOKUP($E773, V医療従事者等!$A:$J, $G$4, FALSE), 0)</f>
        <v>0</v>
      </c>
      <c r="H773" s="91">
        <f>IFERROR(VLOOKUP($E773, V医療従事者等!$A:$J, $H$4, FALSE), 0)</f>
        <v>0</v>
      </c>
      <c r="I773" s="91">
        <f>IFERROR(VLOOKUP($E773, V医療従事者等!$A:$J, $I$4, FALSE), 0)</f>
        <v>0</v>
      </c>
      <c r="J773" s="91">
        <f>IFERROR(VLOOKUP($E773, V医療従事者等!$A:$J, $J$4, FALSE), 0)</f>
        <v>0</v>
      </c>
      <c r="K773" s="92">
        <f>IFERROR(VLOOKUP($E773, V一般接種!$A:$G, K$4, FALSE), 0)</f>
        <v>9745</v>
      </c>
      <c r="L773" s="92">
        <f>IFERROR(VLOOKUP($E773, V一般接種!$A:$G, L$4, FALSE), 0)</f>
        <v>437</v>
      </c>
      <c r="M773" s="92">
        <f>IFERROR(VLOOKUP($E773, V一般接種!$A:$G, M$4, FALSE), 0)</f>
        <v>5</v>
      </c>
      <c r="N773" s="93">
        <f>IFERROR(VLOOKUP($E773, V一般接種!$A:$G, N$4, FALSE), 0)</f>
        <v>15508</v>
      </c>
      <c r="O773" s="92">
        <f>SUMIF(V職域接種!$C:$C, 'Conv-vaccine'!$E773, V職域接種!F:F)</f>
        <v>0</v>
      </c>
      <c r="P773" s="92">
        <f>SUMIF(V職域接種!$C:$C, 'Conv-vaccine'!$E773, V職域接種!G:G)</f>
        <v>0</v>
      </c>
      <c r="Q773" s="92">
        <f>_xlfn.MAXIFS(V重複!F:F, V重複!$C:$C, 'Conv-vaccine'!$E773)</f>
        <v>0</v>
      </c>
      <c r="R773" s="92">
        <f>_xlfn.MAXIFS(V重複!G:G, V重複!$C:$C, 'Conv-vaccine'!$E773)</f>
        <v>0</v>
      </c>
      <c r="S773" s="107">
        <f>SUMIF('V3回目-接種日別'!$A:$A, 'Conv-vaccine'!$E773, 'V3回目-接種日別'!C:C)</f>
        <v>57981</v>
      </c>
    </row>
    <row r="774" spans="1:19" ht="17.7">
      <c r="A774" s="49">
        <v>44553</v>
      </c>
      <c r="B774" s="110">
        <f>IF(COUNTIF($A$7:$A774, $A774)&gt;1, 0, IF($E774="","",G774+H774+K774+L774+O774-Q774))</f>
        <v>0</v>
      </c>
      <c r="C774" s="110">
        <f>IF(COUNTIF($A$7:$A774, $A774)&gt;1, 0, IF($E774="", "", I774+J774+M774+N774+P774-R774))</f>
        <v>0</v>
      </c>
      <c r="D774" s="110">
        <f>IF(COUNTIF($A$7:$A774, $A774)&gt;1, 0, S774)</f>
        <v>0</v>
      </c>
      <c r="E774" s="111">
        <v>44553</v>
      </c>
      <c r="F774" s="91" t="str">
        <f>IFERROR(VLOOKUP($E774, V医療従事者等!$A:$J, $F$4, FALSE), TEXT(E774, "aaa"))</f>
        <v>木</v>
      </c>
      <c r="G774" s="91">
        <f>IFERROR(VLOOKUP($E774, V医療従事者等!$A:$J, $G$4, FALSE), 0)</f>
        <v>0</v>
      </c>
      <c r="H774" s="91">
        <f>IFERROR(VLOOKUP($E774, V医療従事者等!$A:$J, $H$4, FALSE), 0)</f>
        <v>0</v>
      </c>
      <c r="I774" s="91">
        <f>IFERROR(VLOOKUP($E774, V医療従事者等!$A:$J, $I$4, FALSE), 0)</f>
        <v>0</v>
      </c>
      <c r="J774" s="91">
        <f>IFERROR(VLOOKUP($E774, V医療従事者等!$A:$J, $J$4, FALSE), 0)</f>
        <v>0</v>
      </c>
      <c r="K774" s="92">
        <f>IFERROR(VLOOKUP($E774, V一般接種!$A:$G, K$4, FALSE), 0)</f>
        <v>9745</v>
      </c>
      <c r="L774" s="92">
        <f>IFERROR(VLOOKUP($E774, V一般接種!$A:$G, L$4, FALSE), 0)</f>
        <v>437</v>
      </c>
      <c r="M774" s="92">
        <f>IFERROR(VLOOKUP($E774, V一般接種!$A:$G, M$4, FALSE), 0)</f>
        <v>5</v>
      </c>
      <c r="N774" s="93">
        <f>IFERROR(VLOOKUP($E774, V一般接種!$A:$G, N$4, FALSE), 0)</f>
        <v>15508</v>
      </c>
      <c r="O774" s="92">
        <f>SUMIF(V職域接種!$C:$C, 'Conv-vaccine'!$E774, V職域接種!F:F)</f>
        <v>0</v>
      </c>
      <c r="P774" s="92">
        <f>SUMIF(V職域接種!$C:$C, 'Conv-vaccine'!$E774, V職域接種!G:G)</f>
        <v>0</v>
      </c>
      <c r="Q774" s="92">
        <f>_xlfn.MAXIFS(V重複!F:F, V重複!$C:$C, 'Conv-vaccine'!$E774)</f>
        <v>0</v>
      </c>
      <c r="R774" s="92">
        <f>_xlfn.MAXIFS(V重複!G:G, V重複!$C:$C, 'Conv-vaccine'!$E774)</f>
        <v>0</v>
      </c>
      <c r="S774" s="107">
        <f>SUMIF('V3回目-接種日別'!$A:$A, 'Conv-vaccine'!$E774, 'V3回目-接種日別'!C:C)</f>
        <v>57981</v>
      </c>
    </row>
    <row r="775" spans="1:19" ht="17.7">
      <c r="A775" s="49">
        <v>44554</v>
      </c>
      <c r="B775" s="110">
        <f>IF(COUNTIF($A$7:$A775, $A775)&gt;1, 0, IF($E775="","",G775+H775+K775+L775+O775-Q775))</f>
        <v>17872</v>
      </c>
      <c r="C775" s="110">
        <f>IF(COUNTIF($A$7:$A775, $A775)&gt;1, 0, IF($E775="", "", I775+J775+M775+N775+P775-R775))</f>
        <v>29822</v>
      </c>
      <c r="D775" s="110">
        <f>IF(COUNTIF($A$7:$A775, $A775)&gt;1, 0, S775)</f>
        <v>91405</v>
      </c>
      <c r="E775" s="111">
        <v>44554</v>
      </c>
      <c r="F775" s="91" t="str">
        <f>IFERROR(VLOOKUP($E775, V医療従事者等!$A:$J, $F$4, FALSE), TEXT(E775, "aaa"))</f>
        <v>金</v>
      </c>
      <c r="G775" s="91">
        <f>IFERROR(VLOOKUP($E775, V医療従事者等!$A:$J, $G$4, FALSE), 0)</f>
        <v>0</v>
      </c>
      <c r="H775" s="91">
        <f>IFERROR(VLOOKUP($E775, V医療従事者等!$A:$J, $H$4, FALSE), 0)</f>
        <v>0</v>
      </c>
      <c r="I775" s="91">
        <f>IFERROR(VLOOKUP($E775, V医療従事者等!$A:$J, $I$4, FALSE), 0)</f>
        <v>0</v>
      </c>
      <c r="J775" s="91">
        <f>IFERROR(VLOOKUP($E775, V医療従事者等!$A:$J, $J$4, FALSE), 0)</f>
        <v>0</v>
      </c>
      <c r="K775" s="92">
        <f>IFERROR(VLOOKUP($E775, V一般接種!$A:$G, K$4, FALSE), 0)</f>
        <v>17241</v>
      </c>
      <c r="L775" s="92">
        <f>IFERROR(VLOOKUP($E775, V一般接種!$A:$G, L$4, FALSE), 0)</f>
        <v>631</v>
      </c>
      <c r="M775" s="92">
        <f>IFERROR(VLOOKUP($E775, V一般接種!$A:$G, M$4, FALSE), 0)</f>
        <v>4</v>
      </c>
      <c r="N775" s="93">
        <f>IFERROR(VLOOKUP($E775, V一般接種!$A:$G, N$4, FALSE), 0)</f>
        <v>29818</v>
      </c>
      <c r="O775" s="92">
        <f>SUMIF(V職域接種!$C:$C, 'Conv-vaccine'!$E775, V職域接種!F:F)</f>
        <v>0</v>
      </c>
      <c r="P775" s="92">
        <f>SUMIF(V職域接種!$C:$C, 'Conv-vaccine'!$E775, V職域接種!G:G)</f>
        <v>0</v>
      </c>
      <c r="Q775" s="92">
        <f>_xlfn.MAXIFS(V重複!F:F, V重複!$C:$C, 'Conv-vaccine'!$E775)</f>
        <v>0</v>
      </c>
      <c r="R775" s="92">
        <f>_xlfn.MAXIFS(V重複!G:G, V重複!$C:$C, 'Conv-vaccine'!$E775)</f>
        <v>0</v>
      </c>
      <c r="S775" s="107">
        <f>SUMIF('V3回目-接種日別'!$A:$A, 'Conv-vaccine'!$E775, 'V3回目-接種日別'!C:C)</f>
        <v>91405</v>
      </c>
    </row>
    <row r="776" spans="1:19" ht="17.7">
      <c r="A776" s="49">
        <v>44554</v>
      </c>
      <c r="B776" s="110">
        <f>IF(COUNTIF($A$7:$A776, $A776)&gt;1, 0, IF($E776="","",G776+H776+K776+L776+O776-Q776))</f>
        <v>0</v>
      </c>
      <c r="C776" s="110">
        <f>IF(COUNTIF($A$7:$A776, $A776)&gt;1, 0, IF($E776="", "", I776+J776+M776+N776+P776-R776))</f>
        <v>0</v>
      </c>
      <c r="D776" s="110">
        <f>IF(COUNTIF($A$7:$A776, $A776)&gt;1, 0, S776)</f>
        <v>0</v>
      </c>
      <c r="E776" s="111">
        <v>44554</v>
      </c>
      <c r="F776" s="91" t="str">
        <f>IFERROR(VLOOKUP($E776, V医療従事者等!$A:$J, $F$4, FALSE), TEXT(E776, "aaa"))</f>
        <v>金</v>
      </c>
      <c r="G776" s="91">
        <f>IFERROR(VLOOKUP($E776, V医療従事者等!$A:$J, $G$4, FALSE), 0)</f>
        <v>0</v>
      </c>
      <c r="H776" s="91">
        <f>IFERROR(VLOOKUP($E776, V医療従事者等!$A:$J, $H$4, FALSE), 0)</f>
        <v>0</v>
      </c>
      <c r="I776" s="91">
        <f>IFERROR(VLOOKUP($E776, V医療従事者等!$A:$J, $I$4, FALSE), 0)</f>
        <v>0</v>
      </c>
      <c r="J776" s="91">
        <f>IFERROR(VLOOKUP($E776, V医療従事者等!$A:$J, $J$4, FALSE), 0)</f>
        <v>0</v>
      </c>
      <c r="K776" s="92">
        <f>IFERROR(VLOOKUP($E776, V一般接種!$A:$G, K$4, FALSE), 0)</f>
        <v>17241</v>
      </c>
      <c r="L776" s="92">
        <f>IFERROR(VLOOKUP($E776, V一般接種!$A:$G, L$4, FALSE), 0)</f>
        <v>631</v>
      </c>
      <c r="M776" s="92">
        <f>IFERROR(VLOOKUP($E776, V一般接種!$A:$G, M$4, FALSE), 0)</f>
        <v>4</v>
      </c>
      <c r="N776" s="93">
        <f>IFERROR(VLOOKUP($E776, V一般接種!$A:$G, N$4, FALSE), 0)</f>
        <v>29818</v>
      </c>
      <c r="O776" s="92">
        <f>SUMIF(V職域接種!$C:$C, 'Conv-vaccine'!$E776, V職域接種!F:F)</f>
        <v>0</v>
      </c>
      <c r="P776" s="92">
        <f>SUMIF(V職域接種!$C:$C, 'Conv-vaccine'!$E776, V職域接種!G:G)</f>
        <v>0</v>
      </c>
      <c r="Q776" s="92">
        <f>_xlfn.MAXIFS(V重複!F:F, V重複!$C:$C, 'Conv-vaccine'!$E776)</f>
        <v>0</v>
      </c>
      <c r="R776" s="92">
        <f>_xlfn.MAXIFS(V重複!G:G, V重複!$C:$C, 'Conv-vaccine'!$E776)</f>
        <v>0</v>
      </c>
      <c r="S776" s="107">
        <f>SUMIF('V3回目-接種日別'!$A:$A, 'Conv-vaccine'!$E776, 'V3回目-接種日別'!C:C)</f>
        <v>91405</v>
      </c>
    </row>
    <row r="777" spans="1:19" ht="17.7">
      <c r="A777" s="49">
        <v>44554</v>
      </c>
      <c r="B777" s="110">
        <f>IF(COUNTIF($A$7:$A777, $A777)&gt;1, 0, IF($E777="","",G777+H777+K777+L777+O777-Q777))</f>
        <v>0</v>
      </c>
      <c r="C777" s="110">
        <f>IF(COUNTIF($A$7:$A777, $A777)&gt;1, 0, IF($E777="", "", I777+J777+M777+N777+P777-R777))</f>
        <v>0</v>
      </c>
      <c r="D777" s="110">
        <f>IF(COUNTIF($A$7:$A777, $A777)&gt;1, 0, S777)</f>
        <v>0</v>
      </c>
      <c r="E777" s="111">
        <v>44554</v>
      </c>
      <c r="F777" s="91" t="str">
        <f>IFERROR(VLOOKUP($E777, V医療従事者等!$A:$J, $F$4, FALSE), TEXT(E777, "aaa"))</f>
        <v>金</v>
      </c>
      <c r="G777" s="91">
        <f>IFERROR(VLOOKUP($E777, V医療従事者等!$A:$J, $G$4, FALSE), 0)</f>
        <v>0</v>
      </c>
      <c r="H777" s="91">
        <f>IFERROR(VLOOKUP($E777, V医療従事者等!$A:$J, $H$4, FALSE), 0)</f>
        <v>0</v>
      </c>
      <c r="I777" s="91">
        <f>IFERROR(VLOOKUP($E777, V医療従事者等!$A:$J, $I$4, FALSE), 0)</f>
        <v>0</v>
      </c>
      <c r="J777" s="91">
        <f>IFERROR(VLOOKUP($E777, V医療従事者等!$A:$J, $J$4, FALSE), 0)</f>
        <v>0</v>
      </c>
      <c r="K777" s="92">
        <f>IFERROR(VLOOKUP($E777, V一般接種!$A:$G, K$4, FALSE), 0)</f>
        <v>17241</v>
      </c>
      <c r="L777" s="92">
        <f>IFERROR(VLOOKUP($E777, V一般接種!$A:$G, L$4, FALSE), 0)</f>
        <v>631</v>
      </c>
      <c r="M777" s="92">
        <f>IFERROR(VLOOKUP($E777, V一般接種!$A:$G, M$4, FALSE), 0)</f>
        <v>4</v>
      </c>
      <c r="N777" s="93">
        <f>IFERROR(VLOOKUP($E777, V一般接種!$A:$G, N$4, FALSE), 0)</f>
        <v>29818</v>
      </c>
      <c r="O777" s="92">
        <f>SUMIF(V職域接種!$C:$C, 'Conv-vaccine'!$E777, V職域接種!F:F)</f>
        <v>0</v>
      </c>
      <c r="P777" s="92">
        <f>SUMIF(V職域接種!$C:$C, 'Conv-vaccine'!$E777, V職域接種!G:G)</f>
        <v>0</v>
      </c>
      <c r="Q777" s="92">
        <f>_xlfn.MAXIFS(V重複!F:F, V重複!$C:$C, 'Conv-vaccine'!$E777)</f>
        <v>0</v>
      </c>
      <c r="R777" s="92">
        <f>_xlfn.MAXIFS(V重複!G:G, V重複!$C:$C, 'Conv-vaccine'!$E777)</f>
        <v>0</v>
      </c>
      <c r="S777" s="107">
        <f>SUMIF('V3回目-接種日別'!$A:$A, 'Conv-vaccine'!$E777, 'V3回目-接種日別'!C:C)</f>
        <v>91405</v>
      </c>
    </row>
    <row r="778" spans="1:19" ht="17.7">
      <c r="A778" s="49">
        <v>44555</v>
      </c>
      <c r="B778" s="110">
        <f>IF(COUNTIF($A$7:$A778, $A778)&gt;1, 0, IF($E778="","",G778+H778+K778+L778+O778-Q778))</f>
        <v>26988</v>
      </c>
      <c r="C778" s="110">
        <f>IF(COUNTIF($A$7:$A778, $A778)&gt;1, 0, IF($E778="", "", I778+J778+M778+N778+P778-R778))</f>
        <v>49127</v>
      </c>
      <c r="D778" s="110">
        <f>IF(COUNTIF($A$7:$A778, $A778)&gt;1, 0, S778)</f>
        <v>35569</v>
      </c>
      <c r="E778" s="111">
        <v>44555</v>
      </c>
      <c r="F778" s="91" t="str">
        <f>IFERROR(VLOOKUP($E778, V医療従事者等!$A:$J, $F$4, FALSE), TEXT(E778, "aaa"))</f>
        <v>土</v>
      </c>
      <c r="G778" s="91">
        <f>IFERROR(VLOOKUP($E778, V医療従事者等!$A:$J, $G$4, FALSE), 0)</f>
        <v>0</v>
      </c>
      <c r="H778" s="91">
        <f>IFERROR(VLOOKUP($E778, V医療従事者等!$A:$J, $H$4, FALSE), 0)</f>
        <v>0</v>
      </c>
      <c r="I778" s="91">
        <f>IFERROR(VLOOKUP($E778, V医療従事者等!$A:$J, $I$4, FALSE), 0)</f>
        <v>0</v>
      </c>
      <c r="J778" s="91">
        <f>IFERROR(VLOOKUP($E778, V医療従事者等!$A:$J, $J$4, FALSE), 0)</f>
        <v>0</v>
      </c>
      <c r="K778" s="92">
        <f>IFERROR(VLOOKUP($E778, V一般接種!$A:$G, K$4, FALSE), 0)</f>
        <v>26259</v>
      </c>
      <c r="L778" s="92">
        <f>IFERROR(VLOOKUP($E778, V一般接種!$A:$G, L$4, FALSE), 0)</f>
        <v>729</v>
      </c>
      <c r="M778" s="92">
        <f>IFERROR(VLOOKUP($E778, V一般接種!$A:$G, M$4, FALSE), 0)</f>
        <v>42</v>
      </c>
      <c r="N778" s="93">
        <f>IFERROR(VLOOKUP($E778, V一般接種!$A:$G, N$4, FALSE), 0)</f>
        <v>49085</v>
      </c>
      <c r="O778" s="92">
        <f>SUMIF(V職域接種!$C:$C, 'Conv-vaccine'!$E778, V職域接種!F:F)</f>
        <v>0</v>
      </c>
      <c r="P778" s="92">
        <f>SUMIF(V職域接種!$C:$C, 'Conv-vaccine'!$E778, V職域接種!G:G)</f>
        <v>0</v>
      </c>
      <c r="Q778" s="92">
        <f>_xlfn.MAXIFS(V重複!F:F, V重複!$C:$C, 'Conv-vaccine'!$E778)</f>
        <v>0</v>
      </c>
      <c r="R778" s="92">
        <f>_xlfn.MAXIFS(V重複!G:G, V重複!$C:$C, 'Conv-vaccine'!$E778)</f>
        <v>0</v>
      </c>
      <c r="S778" s="107">
        <f>SUMIF('V3回目-接種日別'!$A:$A, 'Conv-vaccine'!$E778, 'V3回目-接種日別'!C:C)</f>
        <v>35569</v>
      </c>
    </row>
    <row r="779" spans="1:19" ht="17.7">
      <c r="A779" s="49">
        <v>44555</v>
      </c>
      <c r="B779" s="110">
        <f>IF(COUNTIF($A$7:$A779, $A779)&gt;1, 0, IF($E779="","",G779+H779+K779+L779+O779-Q779))</f>
        <v>0</v>
      </c>
      <c r="C779" s="110">
        <f>IF(COUNTIF($A$7:$A779, $A779)&gt;1, 0, IF($E779="", "", I779+J779+M779+N779+P779-R779))</f>
        <v>0</v>
      </c>
      <c r="D779" s="110">
        <f>IF(COUNTIF($A$7:$A779, $A779)&gt;1, 0, S779)</f>
        <v>0</v>
      </c>
      <c r="E779" s="111">
        <v>44555</v>
      </c>
      <c r="F779" s="91" t="str">
        <f>IFERROR(VLOOKUP($E779, V医療従事者等!$A:$J, $F$4, FALSE), TEXT(E779, "aaa"))</f>
        <v>土</v>
      </c>
      <c r="G779" s="91">
        <f>IFERROR(VLOOKUP($E779, V医療従事者等!$A:$J, $G$4, FALSE), 0)</f>
        <v>0</v>
      </c>
      <c r="H779" s="91">
        <f>IFERROR(VLOOKUP($E779, V医療従事者等!$A:$J, $H$4, FALSE), 0)</f>
        <v>0</v>
      </c>
      <c r="I779" s="91">
        <f>IFERROR(VLOOKUP($E779, V医療従事者等!$A:$J, $I$4, FALSE), 0)</f>
        <v>0</v>
      </c>
      <c r="J779" s="91">
        <f>IFERROR(VLOOKUP($E779, V医療従事者等!$A:$J, $J$4, FALSE), 0)</f>
        <v>0</v>
      </c>
      <c r="K779" s="92">
        <f>IFERROR(VLOOKUP($E779, V一般接種!$A:$G, K$4, FALSE), 0)</f>
        <v>26259</v>
      </c>
      <c r="L779" s="92">
        <f>IFERROR(VLOOKUP($E779, V一般接種!$A:$G, L$4, FALSE), 0)</f>
        <v>729</v>
      </c>
      <c r="M779" s="92">
        <f>IFERROR(VLOOKUP($E779, V一般接種!$A:$G, M$4, FALSE), 0)</f>
        <v>42</v>
      </c>
      <c r="N779" s="93">
        <f>IFERROR(VLOOKUP($E779, V一般接種!$A:$G, N$4, FALSE), 0)</f>
        <v>49085</v>
      </c>
      <c r="O779" s="92">
        <f>SUMIF(V職域接種!$C:$C, 'Conv-vaccine'!$E779, V職域接種!F:F)</f>
        <v>0</v>
      </c>
      <c r="P779" s="92">
        <f>SUMIF(V職域接種!$C:$C, 'Conv-vaccine'!$E779, V職域接種!G:G)</f>
        <v>0</v>
      </c>
      <c r="Q779" s="92">
        <f>_xlfn.MAXIFS(V重複!F:F, V重複!$C:$C, 'Conv-vaccine'!$E779)</f>
        <v>0</v>
      </c>
      <c r="R779" s="92">
        <f>_xlfn.MAXIFS(V重複!G:G, V重複!$C:$C, 'Conv-vaccine'!$E779)</f>
        <v>0</v>
      </c>
      <c r="S779" s="107">
        <f>SUMIF('V3回目-接種日別'!$A:$A, 'Conv-vaccine'!$E779, 'V3回目-接種日別'!C:C)</f>
        <v>35569</v>
      </c>
    </row>
    <row r="780" spans="1:19" ht="17.7">
      <c r="A780" s="49">
        <v>44555</v>
      </c>
      <c r="B780" s="110">
        <f>IF(COUNTIF($A$7:$A780, $A780)&gt;1, 0, IF($E780="","",G780+H780+K780+L780+O780-Q780))</f>
        <v>0</v>
      </c>
      <c r="C780" s="110">
        <f>IF(COUNTIF($A$7:$A780, $A780)&gt;1, 0, IF($E780="", "", I780+J780+M780+N780+P780-R780))</f>
        <v>0</v>
      </c>
      <c r="D780" s="110">
        <f>IF(COUNTIF($A$7:$A780, $A780)&gt;1, 0, S780)</f>
        <v>0</v>
      </c>
      <c r="E780" s="111">
        <v>44555</v>
      </c>
      <c r="F780" s="91" t="str">
        <f>IFERROR(VLOOKUP($E780, V医療従事者等!$A:$J, $F$4, FALSE), TEXT(E780, "aaa"))</f>
        <v>土</v>
      </c>
      <c r="G780" s="91">
        <f>IFERROR(VLOOKUP($E780, V医療従事者等!$A:$J, $G$4, FALSE), 0)</f>
        <v>0</v>
      </c>
      <c r="H780" s="91">
        <f>IFERROR(VLOOKUP($E780, V医療従事者等!$A:$J, $H$4, FALSE), 0)</f>
        <v>0</v>
      </c>
      <c r="I780" s="91">
        <f>IFERROR(VLOOKUP($E780, V医療従事者等!$A:$J, $I$4, FALSE), 0)</f>
        <v>0</v>
      </c>
      <c r="J780" s="91">
        <f>IFERROR(VLOOKUP($E780, V医療従事者等!$A:$J, $J$4, FALSE), 0)</f>
        <v>0</v>
      </c>
      <c r="K780" s="92">
        <f>IFERROR(VLOOKUP($E780, V一般接種!$A:$G, K$4, FALSE), 0)</f>
        <v>26259</v>
      </c>
      <c r="L780" s="92">
        <f>IFERROR(VLOOKUP($E780, V一般接種!$A:$G, L$4, FALSE), 0)</f>
        <v>729</v>
      </c>
      <c r="M780" s="92">
        <f>IFERROR(VLOOKUP($E780, V一般接種!$A:$G, M$4, FALSE), 0)</f>
        <v>42</v>
      </c>
      <c r="N780" s="93">
        <f>IFERROR(VLOOKUP($E780, V一般接種!$A:$G, N$4, FALSE), 0)</f>
        <v>49085</v>
      </c>
      <c r="O780" s="92">
        <f>SUMIF(V職域接種!$C:$C, 'Conv-vaccine'!$E780, V職域接種!F:F)</f>
        <v>0</v>
      </c>
      <c r="P780" s="92">
        <f>SUMIF(V職域接種!$C:$C, 'Conv-vaccine'!$E780, V職域接種!G:G)</f>
        <v>0</v>
      </c>
      <c r="Q780" s="92">
        <f>_xlfn.MAXIFS(V重複!F:F, V重複!$C:$C, 'Conv-vaccine'!$E780)</f>
        <v>0</v>
      </c>
      <c r="R780" s="92">
        <f>_xlfn.MAXIFS(V重複!G:G, V重複!$C:$C, 'Conv-vaccine'!$E780)</f>
        <v>0</v>
      </c>
      <c r="S780" s="107">
        <f>SUMIF('V3回目-接種日別'!$A:$A, 'Conv-vaccine'!$E780, 'V3回目-接種日別'!C:C)</f>
        <v>35569</v>
      </c>
    </row>
    <row r="781" spans="1:19" ht="17.7">
      <c r="A781" s="49">
        <v>44556</v>
      </c>
      <c r="B781" s="110">
        <f>IF(COUNTIF($A$7:$A781, $A781)&gt;1, 0, IF($E781="","",G781+H781+K781+L781+O781-Q781))</f>
        <v>260974</v>
      </c>
      <c r="C781" s="110">
        <f>IF(COUNTIF($A$7:$A781, $A781)&gt;1, 0, IF($E781="", "", I781+J781+M781+N781+P781-R781))</f>
        <v>102420</v>
      </c>
      <c r="D781" s="110">
        <f>IF(COUNTIF($A$7:$A781, $A781)&gt;1, 0, S781)</f>
        <v>6192</v>
      </c>
      <c r="E781" s="111">
        <v>44556</v>
      </c>
      <c r="F781" s="91" t="str">
        <f>IFERROR(VLOOKUP($E781, V医療従事者等!$A:$J, $F$4, FALSE), TEXT(E781, "aaa"))</f>
        <v>日</v>
      </c>
      <c r="G781" s="91">
        <f>IFERROR(VLOOKUP($E781, V医療従事者等!$A:$J, $G$4, FALSE), 0)</f>
        <v>0</v>
      </c>
      <c r="H781" s="91">
        <f>IFERROR(VLOOKUP($E781, V医療従事者等!$A:$J, $H$4, FALSE), 0)</f>
        <v>0</v>
      </c>
      <c r="I781" s="91">
        <f>IFERROR(VLOOKUP($E781, V医療従事者等!$A:$J, $I$4, FALSE), 0)</f>
        <v>0</v>
      </c>
      <c r="J781" s="91">
        <f>IFERROR(VLOOKUP($E781, V医療従事者等!$A:$J, $J$4, FALSE), 0)</f>
        <v>0</v>
      </c>
      <c r="K781" s="92">
        <f>IFERROR(VLOOKUP($E781, V一般接種!$A:$G, K$4, FALSE), 0)</f>
        <v>10970</v>
      </c>
      <c r="L781" s="92">
        <f>IFERROR(VLOOKUP($E781, V一般接種!$A:$G, L$4, FALSE), 0)</f>
        <v>199</v>
      </c>
      <c r="M781" s="92">
        <f>IFERROR(VLOOKUP($E781, V一般接種!$A:$G, M$4, FALSE), 0)</f>
        <v>3</v>
      </c>
      <c r="N781" s="93">
        <f>IFERROR(VLOOKUP($E781, V一般接種!$A:$G, N$4, FALSE), 0)</f>
        <v>20569</v>
      </c>
      <c r="O781" s="92">
        <f>SUMIF(V職域接種!$C:$C, 'Conv-vaccine'!$E781, V職域接種!F:F)</f>
        <v>9800906</v>
      </c>
      <c r="P781" s="92">
        <f>SUMIF(V職域接種!$C:$C, 'Conv-vaccine'!$E781, V職域接種!G:G)</f>
        <v>9520907</v>
      </c>
      <c r="Q781" s="92">
        <f>_xlfn.MAXIFS(V重複!F:F, V重複!$C:$C, 'Conv-vaccine'!$E781)</f>
        <v>9551101</v>
      </c>
      <c r="R781" s="92">
        <f>_xlfn.MAXIFS(V重複!G:G, V重複!$C:$C, 'Conv-vaccine'!$E781)</f>
        <v>9439059</v>
      </c>
      <c r="S781" s="107">
        <f>SUMIF('V3回目-接種日別'!$A:$A, 'Conv-vaccine'!$E781, 'V3回目-接種日別'!C:C)</f>
        <v>6192</v>
      </c>
    </row>
    <row r="782" spans="1:19" ht="17.7">
      <c r="A782" s="49">
        <v>44556</v>
      </c>
      <c r="B782" s="110">
        <f>IF(COUNTIF($A$7:$A782, $A782)&gt;1, 0, IF($E782="","",G782+H782+K782+L782+O782-Q782))</f>
        <v>0</v>
      </c>
      <c r="C782" s="110">
        <f>IF(COUNTIF($A$7:$A782, $A782)&gt;1, 0, IF($E782="", "", I782+J782+M782+N782+P782-R782))</f>
        <v>0</v>
      </c>
      <c r="D782" s="110">
        <f>IF(COUNTIF($A$7:$A782, $A782)&gt;1, 0, S782)</f>
        <v>0</v>
      </c>
      <c r="E782" s="111">
        <v>44556</v>
      </c>
      <c r="F782" s="91" t="str">
        <f>IFERROR(VLOOKUP($E782, V医療従事者等!$A:$J, $F$4, FALSE), TEXT(E782, "aaa"))</f>
        <v>日</v>
      </c>
      <c r="G782" s="91">
        <f>IFERROR(VLOOKUP($E782, V医療従事者等!$A:$J, $G$4, FALSE), 0)</f>
        <v>0</v>
      </c>
      <c r="H782" s="91">
        <f>IFERROR(VLOOKUP($E782, V医療従事者等!$A:$J, $H$4, FALSE), 0)</f>
        <v>0</v>
      </c>
      <c r="I782" s="91">
        <f>IFERROR(VLOOKUP($E782, V医療従事者等!$A:$J, $I$4, FALSE), 0)</f>
        <v>0</v>
      </c>
      <c r="J782" s="91">
        <f>IFERROR(VLOOKUP($E782, V医療従事者等!$A:$J, $J$4, FALSE), 0)</f>
        <v>0</v>
      </c>
      <c r="K782" s="92">
        <f>IFERROR(VLOOKUP($E782, V一般接種!$A:$G, K$4, FALSE), 0)</f>
        <v>10970</v>
      </c>
      <c r="L782" s="92">
        <f>IFERROR(VLOOKUP($E782, V一般接種!$A:$G, L$4, FALSE), 0)</f>
        <v>199</v>
      </c>
      <c r="M782" s="92">
        <f>IFERROR(VLOOKUP($E782, V一般接種!$A:$G, M$4, FALSE), 0)</f>
        <v>3</v>
      </c>
      <c r="N782" s="93">
        <f>IFERROR(VLOOKUP($E782, V一般接種!$A:$G, N$4, FALSE), 0)</f>
        <v>20569</v>
      </c>
      <c r="O782" s="92">
        <f>SUMIF(V職域接種!$C:$C, 'Conv-vaccine'!$E782, V職域接種!F:F)</f>
        <v>9800906</v>
      </c>
      <c r="P782" s="92">
        <f>SUMIF(V職域接種!$C:$C, 'Conv-vaccine'!$E782, V職域接種!G:G)</f>
        <v>9520907</v>
      </c>
      <c r="Q782" s="92">
        <f>_xlfn.MAXIFS(V重複!F:F, V重複!$C:$C, 'Conv-vaccine'!$E782)</f>
        <v>9551101</v>
      </c>
      <c r="R782" s="92">
        <f>_xlfn.MAXIFS(V重複!G:G, V重複!$C:$C, 'Conv-vaccine'!$E782)</f>
        <v>9439059</v>
      </c>
      <c r="S782" s="107">
        <f>SUMIF('V3回目-接種日別'!$A:$A, 'Conv-vaccine'!$E782, 'V3回目-接種日別'!C:C)</f>
        <v>6192</v>
      </c>
    </row>
    <row r="783" spans="1:19" ht="17.7">
      <c r="A783" s="49">
        <v>44556</v>
      </c>
      <c r="B783" s="110">
        <f>IF(COUNTIF($A$7:$A783, $A783)&gt;1, 0, IF($E783="","",G783+H783+K783+L783+O783-Q783))</f>
        <v>0</v>
      </c>
      <c r="C783" s="110">
        <f>IF(COUNTIF($A$7:$A783, $A783)&gt;1, 0, IF($E783="", "", I783+J783+M783+N783+P783-R783))</f>
        <v>0</v>
      </c>
      <c r="D783" s="110">
        <f>IF(COUNTIF($A$7:$A783, $A783)&gt;1, 0, S783)</f>
        <v>0</v>
      </c>
      <c r="E783" s="111">
        <v>44556</v>
      </c>
      <c r="F783" s="91" t="str">
        <f>IFERROR(VLOOKUP($E783, V医療従事者等!$A:$J, $F$4, FALSE), TEXT(E783, "aaa"))</f>
        <v>日</v>
      </c>
      <c r="G783" s="91">
        <f>IFERROR(VLOOKUP($E783, V医療従事者等!$A:$J, $G$4, FALSE), 0)</f>
        <v>0</v>
      </c>
      <c r="H783" s="91">
        <f>IFERROR(VLOOKUP($E783, V医療従事者等!$A:$J, $H$4, FALSE), 0)</f>
        <v>0</v>
      </c>
      <c r="I783" s="91">
        <f>IFERROR(VLOOKUP($E783, V医療従事者等!$A:$J, $I$4, FALSE), 0)</f>
        <v>0</v>
      </c>
      <c r="J783" s="91">
        <f>IFERROR(VLOOKUP($E783, V医療従事者等!$A:$J, $J$4, FALSE), 0)</f>
        <v>0</v>
      </c>
      <c r="K783" s="92">
        <f>IFERROR(VLOOKUP($E783, V一般接種!$A:$G, K$4, FALSE), 0)</f>
        <v>10970</v>
      </c>
      <c r="L783" s="92">
        <f>IFERROR(VLOOKUP($E783, V一般接種!$A:$G, L$4, FALSE), 0)</f>
        <v>199</v>
      </c>
      <c r="M783" s="92">
        <f>IFERROR(VLOOKUP($E783, V一般接種!$A:$G, M$4, FALSE), 0)</f>
        <v>3</v>
      </c>
      <c r="N783" s="93">
        <f>IFERROR(VLOOKUP($E783, V一般接種!$A:$G, N$4, FALSE), 0)</f>
        <v>20569</v>
      </c>
      <c r="O783" s="92">
        <f>SUMIF(V職域接種!$C:$C, 'Conv-vaccine'!$E783, V職域接種!F:F)</f>
        <v>9800906</v>
      </c>
      <c r="P783" s="92">
        <f>SUMIF(V職域接種!$C:$C, 'Conv-vaccine'!$E783, V職域接種!G:G)</f>
        <v>9520907</v>
      </c>
      <c r="Q783" s="92">
        <f>_xlfn.MAXIFS(V重複!F:F, V重複!$C:$C, 'Conv-vaccine'!$E783)</f>
        <v>9551101</v>
      </c>
      <c r="R783" s="92">
        <f>_xlfn.MAXIFS(V重複!G:G, V重複!$C:$C, 'Conv-vaccine'!$E783)</f>
        <v>9439059</v>
      </c>
      <c r="S783" s="107">
        <f>SUMIF('V3回目-接種日別'!$A:$A, 'Conv-vaccine'!$E783, 'V3回目-接種日別'!C:C)</f>
        <v>6192</v>
      </c>
    </row>
    <row r="784" spans="1:19" ht="17.7">
      <c r="A784" s="49">
        <v>44557</v>
      </c>
      <c r="B784" s="110">
        <f>IF(COUNTIF($A$7:$A784, $A784)&gt;1, 0, IF($E784="","",G784+H784+K784+L784+O784-Q784))</f>
        <v>8586</v>
      </c>
      <c r="C784" s="110">
        <f>IF(COUNTIF($A$7:$A784, $A784)&gt;1, 0, IF($E784="", "", I784+J784+M784+N784+P784-R784))</f>
        <v>15223</v>
      </c>
      <c r="D784" s="110">
        <f>IF(COUNTIF($A$7:$A784, $A784)&gt;1, 0, S784)</f>
        <v>42660</v>
      </c>
      <c r="E784" s="111">
        <v>44557</v>
      </c>
      <c r="F784" s="91" t="str">
        <f>IFERROR(VLOOKUP($E784, V医療従事者等!$A:$J, $F$4, FALSE), TEXT(E784, "aaa"))</f>
        <v>月</v>
      </c>
      <c r="G784" s="91">
        <f>IFERROR(VLOOKUP($E784, V医療従事者等!$A:$J, $G$4, FALSE), 0)</f>
        <v>0</v>
      </c>
      <c r="H784" s="91">
        <f>IFERROR(VLOOKUP($E784, V医療従事者等!$A:$J, $H$4, FALSE), 0)</f>
        <v>0</v>
      </c>
      <c r="I784" s="91">
        <f>IFERROR(VLOOKUP($E784, V医療従事者等!$A:$J, $I$4, FALSE), 0)</f>
        <v>0</v>
      </c>
      <c r="J784" s="91">
        <f>IFERROR(VLOOKUP($E784, V医療従事者等!$A:$J, $J$4, FALSE), 0)</f>
        <v>0</v>
      </c>
      <c r="K784" s="92">
        <f>IFERROR(VLOOKUP($E784, V一般接種!$A:$G, K$4, FALSE), 0)</f>
        <v>8352</v>
      </c>
      <c r="L784" s="92">
        <f>IFERROR(VLOOKUP($E784, V一般接種!$A:$G, L$4, FALSE), 0)</f>
        <v>234</v>
      </c>
      <c r="M784" s="92">
        <f>IFERROR(VLOOKUP($E784, V一般接種!$A:$G, M$4, FALSE), 0)</f>
        <v>1</v>
      </c>
      <c r="N784" s="93">
        <f>IFERROR(VLOOKUP($E784, V一般接種!$A:$G, N$4, FALSE), 0)</f>
        <v>15222</v>
      </c>
      <c r="O784" s="92">
        <f>SUMIF(V職域接種!$C:$C, 'Conv-vaccine'!$E784, V職域接種!F:F)</f>
        <v>0</v>
      </c>
      <c r="P784" s="92">
        <f>SUMIF(V職域接種!$C:$C, 'Conv-vaccine'!$E784, V職域接種!G:G)</f>
        <v>0</v>
      </c>
      <c r="Q784" s="92">
        <f>_xlfn.MAXIFS(V重複!F:F, V重複!$C:$C, 'Conv-vaccine'!$E784)</f>
        <v>0</v>
      </c>
      <c r="R784" s="92">
        <f>_xlfn.MAXIFS(V重複!G:G, V重複!$C:$C, 'Conv-vaccine'!$E784)</f>
        <v>0</v>
      </c>
      <c r="S784" s="107">
        <f>SUMIF('V3回目-接種日別'!$A:$A, 'Conv-vaccine'!$E784, 'V3回目-接種日別'!C:C)</f>
        <v>42660</v>
      </c>
    </row>
    <row r="785" spans="1:19" ht="17.7">
      <c r="A785" s="49">
        <v>44557</v>
      </c>
      <c r="B785" s="110">
        <f>IF(COUNTIF($A$7:$A785, $A785)&gt;1, 0, IF($E785="","",G785+H785+K785+L785+O785-Q785))</f>
        <v>0</v>
      </c>
      <c r="C785" s="110">
        <f>IF(COUNTIF($A$7:$A785, $A785)&gt;1, 0, IF($E785="", "", I785+J785+M785+N785+P785-R785))</f>
        <v>0</v>
      </c>
      <c r="D785" s="110">
        <f>IF(COUNTIF($A$7:$A785, $A785)&gt;1, 0, S785)</f>
        <v>0</v>
      </c>
      <c r="E785" s="111">
        <v>44557</v>
      </c>
      <c r="F785" s="91" t="str">
        <f>IFERROR(VLOOKUP($E785, V医療従事者等!$A:$J, $F$4, FALSE), TEXT(E785, "aaa"))</f>
        <v>月</v>
      </c>
      <c r="G785" s="91">
        <f>IFERROR(VLOOKUP($E785, V医療従事者等!$A:$J, $G$4, FALSE), 0)</f>
        <v>0</v>
      </c>
      <c r="H785" s="91">
        <f>IFERROR(VLOOKUP($E785, V医療従事者等!$A:$J, $H$4, FALSE), 0)</f>
        <v>0</v>
      </c>
      <c r="I785" s="91">
        <f>IFERROR(VLOOKUP($E785, V医療従事者等!$A:$J, $I$4, FALSE), 0)</f>
        <v>0</v>
      </c>
      <c r="J785" s="91">
        <f>IFERROR(VLOOKUP($E785, V医療従事者等!$A:$J, $J$4, FALSE), 0)</f>
        <v>0</v>
      </c>
      <c r="K785" s="92">
        <f>IFERROR(VLOOKUP($E785, V一般接種!$A:$G, K$4, FALSE), 0)</f>
        <v>8352</v>
      </c>
      <c r="L785" s="92">
        <f>IFERROR(VLOOKUP($E785, V一般接種!$A:$G, L$4, FALSE), 0)</f>
        <v>234</v>
      </c>
      <c r="M785" s="92">
        <f>IFERROR(VLOOKUP($E785, V一般接種!$A:$G, M$4, FALSE), 0)</f>
        <v>1</v>
      </c>
      <c r="N785" s="93">
        <f>IFERROR(VLOOKUP($E785, V一般接種!$A:$G, N$4, FALSE), 0)</f>
        <v>15222</v>
      </c>
      <c r="O785" s="92">
        <f>SUMIF(V職域接種!$C:$C, 'Conv-vaccine'!$E785, V職域接種!F:F)</f>
        <v>0</v>
      </c>
      <c r="P785" s="92">
        <f>SUMIF(V職域接種!$C:$C, 'Conv-vaccine'!$E785, V職域接種!G:G)</f>
        <v>0</v>
      </c>
      <c r="Q785" s="92">
        <f>_xlfn.MAXIFS(V重複!F:F, V重複!$C:$C, 'Conv-vaccine'!$E785)</f>
        <v>0</v>
      </c>
      <c r="R785" s="92">
        <f>_xlfn.MAXIFS(V重複!G:G, V重複!$C:$C, 'Conv-vaccine'!$E785)</f>
        <v>0</v>
      </c>
      <c r="S785" s="107">
        <f>SUMIF('V3回目-接種日別'!$A:$A, 'Conv-vaccine'!$E785, 'V3回目-接種日別'!C:C)</f>
        <v>42660</v>
      </c>
    </row>
    <row r="786" spans="1:19" ht="17.7">
      <c r="A786" s="49">
        <v>44557</v>
      </c>
      <c r="B786" s="110">
        <f>IF(COUNTIF($A$7:$A786, $A786)&gt;1, 0, IF($E786="","",G786+H786+K786+L786+O786-Q786))</f>
        <v>0</v>
      </c>
      <c r="C786" s="110">
        <f>IF(COUNTIF($A$7:$A786, $A786)&gt;1, 0, IF($E786="", "", I786+J786+M786+N786+P786-R786))</f>
        <v>0</v>
      </c>
      <c r="D786" s="110">
        <f>IF(COUNTIF($A$7:$A786, $A786)&gt;1, 0, S786)</f>
        <v>0</v>
      </c>
      <c r="E786" s="111">
        <v>44557</v>
      </c>
      <c r="F786" s="91" t="str">
        <f>IFERROR(VLOOKUP($E786, V医療従事者等!$A:$J, $F$4, FALSE), TEXT(E786, "aaa"))</f>
        <v>月</v>
      </c>
      <c r="G786" s="91">
        <f>IFERROR(VLOOKUP($E786, V医療従事者等!$A:$J, $G$4, FALSE), 0)</f>
        <v>0</v>
      </c>
      <c r="H786" s="91">
        <f>IFERROR(VLOOKUP($E786, V医療従事者等!$A:$J, $H$4, FALSE), 0)</f>
        <v>0</v>
      </c>
      <c r="I786" s="91">
        <f>IFERROR(VLOOKUP($E786, V医療従事者等!$A:$J, $I$4, FALSE), 0)</f>
        <v>0</v>
      </c>
      <c r="J786" s="91">
        <f>IFERROR(VLOOKUP($E786, V医療従事者等!$A:$J, $J$4, FALSE), 0)</f>
        <v>0</v>
      </c>
      <c r="K786" s="92">
        <f>IFERROR(VLOOKUP($E786, V一般接種!$A:$G, K$4, FALSE), 0)</f>
        <v>8352</v>
      </c>
      <c r="L786" s="92">
        <f>IFERROR(VLOOKUP($E786, V一般接種!$A:$G, L$4, FALSE), 0)</f>
        <v>234</v>
      </c>
      <c r="M786" s="92">
        <f>IFERROR(VLOOKUP($E786, V一般接種!$A:$G, M$4, FALSE), 0)</f>
        <v>1</v>
      </c>
      <c r="N786" s="93">
        <f>IFERROR(VLOOKUP($E786, V一般接種!$A:$G, N$4, FALSE), 0)</f>
        <v>15222</v>
      </c>
      <c r="O786" s="92">
        <f>SUMIF(V職域接種!$C:$C, 'Conv-vaccine'!$E786, V職域接種!F:F)</f>
        <v>0</v>
      </c>
      <c r="P786" s="92">
        <f>SUMIF(V職域接種!$C:$C, 'Conv-vaccine'!$E786, V職域接種!G:G)</f>
        <v>0</v>
      </c>
      <c r="Q786" s="92">
        <f>_xlfn.MAXIFS(V重複!F:F, V重複!$C:$C, 'Conv-vaccine'!$E786)</f>
        <v>0</v>
      </c>
      <c r="R786" s="92">
        <f>_xlfn.MAXIFS(V重複!G:G, V重複!$C:$C, 'Conv-vaccine'!$E786)</f>
        <v>0</v>
      </c>
      <c r="S786" s="107">
        <f>SUMIF('V3回目-接種日別'!$A:$A, 'Conv-vaccine'!$E786, 'V3回目-接種日別'!C:C)</f>
        <v>42660</v>
      </c>
    </row>
    <row r="787" spans="1:19" ht="17.7">
      <c r="A787" s="49">
        <v>44558</v>
      </c>
      <c r="B787" s="110">
        <f>IF(COUNTIF($A$7:$A787, $A787)&gt;1, 0, IF($E787="","",G787+H787+K787+L787+O787-Q787))</f>
        <v>6927</v>
      </c>
      <c r="C787" s="110">
        <f>IF(COUNTIF($A$7:$A787, $A787)&gt;1, 0, IF($E787="", "", I787+J787+M787+N787+P787-R787))</f>
        <v>11923</v>
      </c>
      <c r="D787" s="110">
        <f>IF(COUNTIF($A$7:$A787, $A787)&gt;1, 0, S787)</f>
        <v>54211</v>
      </c>
      <c r="E787" s="111">
        <v>44558</v>
      </c>
      <c r="F787" s="91" t="str">
        <f>IFERROR(VLOOKUP($E787, V医療従事者等!$A:$J, $F$4, FALSE), TEXT(E787, "aaa"))</f>
        <v>火</v>
      </c>
      <c r="G787" s="91">
        <f>IFERROR(VLOOKUP($E787, V医療従事者等!$A:$J, $G$4, FALSE), 0)</f>
        <v>0</v>
      </c>
      <c r="H787" s="91">
        <f>IFERROR(VLOOKUP($E787, V医療従事者等!$A:$J, $H$4, FALSE), 0)</f>
        <v>0</v>
      </c>
      <c r="I787" s="91">
        <f>IFERROR(VLOOKUP($E787, V医療従事者等!$A:$J, $I$4, FALSE), 0)</f>
        <v>0</v>
      </c>
      <c r="J787" s="91">
        <f>IFERROR(VLOOKUP($E787, V医療従事者等!$A:$J, $J$4, FALSE), 0)</f>
        <v>0</v>
      </c>
      <c r="K787" s="92">
        <f>IFERROR(VLOOKUP($E787, V一般接種!$A:$G, K$4, FALSE), 0)</f>
        <v>6673</v>
      </c>
      <c r="L787" s="92">
        <f>IFERROR(VLOOKUP($E787, V一般接種!$A:$G, L$4, FALSE), 0)</f>
        <v>254</v>
      </c>
      <c r="M787" s="92">
        <f>IFERROR(VLOOKUP($E787, V一般接種!$A:$G, M$4, FALSE), 0)</f>
        <v>3</v>
      </c>
      <c r="N787" s="93">
        <f>IFERROR(VLOOKUP($E787, V一般接種!$A:$G, N$4, FALSE), 0)</f>
        <v>11920</v>
      </c>
      <c r="O787" s="92">
        <f>SUMIF(V職域接種!$C:$C, 'Conv-vaccine'!$E787, V職域接種!F:F)</f>
        <v>0</v>
      </c>
      <c r="P787" s="92">
        <f>SUMIF(V職域接種!$C:$C, 'Conv-vaccine'!$E787, V職域接種!G:G)</f>
        <v>0</v>
      </c>
      <c r="Q787" s="92">
        <f>_xlfn.MAXIFS(V重複!F:F, V重複!$C:$C, 'Conv-vaccine'!$E787)</f>
        <v>0</v>
      </c>
      <c r="R787" s="92">
        <f>_xlfn.MAXIFS(V重複!G:G, V重複!$C:$C, 'Conv-vaccine'!$E787)</f>
        <v>0</v>
      </c>
      <c r="S787" s="107">
        <f>SUMIF('V3回目-接種日別'!$A:$A, 'Conv-vaccine'!$E787, 'V3回目-接種日別'!C:C)</f>
        <v>54211</v>
      </c>
    </row>
    <row r="788" spans="1:19" ht="17.7">
      <c r="A788" s="49">
        <v>44558</v>
      </c>
      <c r="B788" s="110">
        <f>IF(COUNTIF($A$7:$A788, $A788)&gt;1, 0, IF($E788="","",G788+H788+K788+L788+O788-Q788))</f>
        <v>0</v>
      </c>
      <c r="C788" s="110">
        <f>IF(COUNTIF($A$7:$A788, $A788)&gt;1, 0, IF($E788="", "", I788+J788+M788+N788+P788-R788))</f>
        <v>0</v>
      </c>
      <c r="D788" s="110">
        <f>IF(COUNTIF($A$7:$A788, $A788)&gt;1, 0, S788)</f>
        <v>0</v>
      </c>
      <c r="E788" s="111">
        <v>44558</v>
      </c>
      <c r="F788" s="91" t="str">
        <f>IFERROR(VLOOKUP($E788, V医療従事者等!$A:$J, $F$4, FALSE), TEXT(E788, "aaa"))</f>
        <v>火</v>
      </c>
      <c r="G788" s="91">
        <f>IFERROR(VLOOKUP($E788, V医療従事者等!$A:$J, $G$4, FALSE), 0)</f>
        <v>0</v>
      </c>
      <c r="H788" s="91">
        <f>IFERROR(VLOOKUP($E788, V医療従事者等!$A:$J, $H$4, FALSE), 0)</f>
        <v>0</v>
      </c>
      <c r="I788" s="91">
        <f>IFERROR(VLOOKUP($E788, V医療従事者等!$A:$J, $I$4, FALSE), 0)</f>
        <v>0</v>
      </c>
      <c r="J788" s="91">
        <f>IFERROR(VLOOKUP($E788, V医療従事者等!$A:$J, $J$4, FALSE), 0)</f>
        <v>0</v>
      </c>
      <c r="K788" s="92">
        <f>IFERROR(VLOOKUP($E788, V一般接種!$A:$G, K$4, FALSE), 0)</f>
        <v>6673</v>
      </c>
      <c r="L788" s="92">
        <f>IFERROR(VLOOKUP($E788, V一般接種!$A:$G, L$4, FALSE), 0)</f>
        <v>254</v>
      </c>
      <c r="M788" s="92">
        <f>IFERROR(VLOOKUP($E788, V一般接種!$A:$G, M$4, FALSE), 0)</f>
        <v>3</v>
      </c>
      <c r="N788" s="93">
        <f>IFERROR(VLOOKUP($E788, V一般接種!$A:$G, N$4, FALSE), 0)</f>
        <v>11920</v>
      </c>
      <c r="O788" s="92">
        <f>SUMIF(V職域接種!$C:$C, 'Conv-vaccine'!$E788, V職域接種!F:F)</f>
        <v>0</v>
      </c>
      <c r="P788" s="92">
        <f>SUMIF(V職域接種!$C:$C, 'Conv-vaccine'!$E788, V職域接種!G:G)</f>
        <v>0</v>
      </c>
      <c r="Q788" s="92">
        <f>_xlfn.MAXIFS(V重複!F:F, V重複!$C:$C, 'Conv-vaccine'!$E788)</f>
        <v>0</v>
      </c>
      <c r="R788" s="92">
        <f>_xlfn.MAXIFS(V重複!G:G, V重複!$C:$C, 'Conv-vaccine'!$E788)</f>
        <v>0</v>
      </c>
      <c r="S788" s="107">
        <f>SUMIF('V3回目-接種日別'!$A:$A, 'Conv-vaccine'!$E788, 'V3回目-接種日別'!C:C)</f>
        <v>54211</v>
      </c>
    </row>
    <row r="789" spans="1:19" ht="17.7">
      <c r="A789" s="49">
        <v>44558</v>
      </c>
      <c r="B789" s="110">
        <f>IF(COUNTIF($A$7:$A789, $A789)&gt;1, 0, IF($E789="","",G789+H789+K789+L789+O789-Q789))</f>
        <v>0</v>
      </c>
      <c r="C789" s="110">
        <f>IF(COUNTIF($A$7:$A789, $A789)&gt;1, 0, IF($E789="", "", I789+J789+M789+N789+P789-R789))</f>
        <v>0</v>
      </c>
      <c r="D789" s="110">
        <f>IF(COUNTIF($A$7:$A789, $A789)&gt;1, 0, S789)</f>
        <v>0</v>
      </c>
      <c r="E789" s="111">
        <v>44558</v>
      </c>
      <c r="F789" s="91" t="str">
        <f>IFERROR(VLOOKUP($E789, V医療従事者等!$A:$J, $F$4, FALSE), TEXT(E789, "aaa"))</f>
        <v>火</v>
      </c>
      <c r="G789" s="91">
        <f>IFERROR(VLOOKUP($E789, V医療従事者等!$A:$J, $G$4, FALSE), 0)</f>
        <v>0</v>
      </c>
      <c r="H789" s="91">
        <f>IFERROR(VLOOKUP($E789, V医療従事者等!$A:$J, $H$4, FALSE), 0)</f>
        <v>0</v>
      </c>
      <c r="I789" s="91">
        <f>IFERROR(VLOOKUP($E789, V医療従事者等!$A:$J, $I$4, FALSE), 0)</f>
        <v>0</v>
      </c>
      <c r="J789" s="91">
        <f>IFERROR(VLOOKUP($E789, V医療従事者等!$A:$J, $J$4, FALSE), 0)</f>
        <v>0</v>
      </c>
      <c r="K789" s="92">
        <f>IFERROR(VLOOKUP($E789, V一般接種!$A:$G, K$4, FALSE), 0)</f>
        <v>6673</v>
      </c>
      <c r="L789" s="92">
        <f>IFERROR(VLOOKUP($E789, V一般接種!$A:$G, L$4, FALSE), 0)</f>
        <v>254</v>
      </c>
      <c r="M789" s="92">
        <f>IFERROR(VLOOKUP($E789, V一般接種!$A:$G, M$4, FALSE), 0)</f>
        <v>3</v>
      </c>
      <c r="N789" s="93">
        <f>IFERROR(VLOOKUP($E789, V一般接種!$A:$G, N$4, FALSE), 0)</f>
        <v>11920</v>
      </c>
      <c r="O789" s="92">
        <f>SUMIF(V職域接種!$C:$C, 'Conv-vaccine'!$E789, V職域接種!F:F)</f>
        <v>0</v>
      </c>
      <c r="P789" s="92">
        <f>SUMIF(V職域接種!$C:$C, 'Conv-vaccine'!$E789, V職域接種!G:G)</f>
        <v>0</v>
      </c>
      <c r="Q789" s="92">
        <f>_xlfn.MAXIFS(V重複!F:F, V重複!$C:$C, 'Conv-vaccine'!$E789)</f>
        <v>0</v>
      </c>
      <c r="R789" s="92">
        <f>_xlfn.MAXIFS(V重複!G:G, V重複!$C:$C, 'Conv-vaccine'!$E789)</f>
        <v>0</v>
      </c>
      <c r="S789" s="107">
        <f>SUMIF('V3回目-接種日別'!$A:$A, 'Conv-vaccine'!$E789, 'V3回目-接種日別'!C:C)</f>
        <v>54211</v>
      </c>
    </row>
    <row r="790" spans="1:19" ht="17.7">
      <c r="A790" s="49">
        <v>44559</v>
      </c>
      <c r="B790" s="110">
        <f>IF(COUNTIF($A$7:$A790, $A790)&gt;1, 0, IF($E790="","",G790+H790+K790+L790+O790-Q790))</f>
        <v>2820</v>
      </c>
      <c r="C790" s="110">
        <f>IF(COUNTIF($A$7:$A790, $A790)&gt;1, 0, IF($E790="", "", I790+J790+M790+N790+P790-R790))</f>
        <v>4324</v>
      </c>
      <c r="D790" s="110">
        <f>IF(COUNTIF($A$7:$A790, $A790)&gt;1, 0, S790)</f>
        <v>32384</v>
      </c>
      <c r="E790" s="111">
        <v>44559</v>
      </c>
      <c r="F790" s="91" t="str">
        <f>IFERROR(VLOOKUP($E790, V医療従事者等!$A:$J, $F$4, FALSE), TEXT(E790, "aaa"))</f>
        <v>水</v>
      </c>
      <c r="G790" s="91">
        <f>IFERROR(VLOOKUP($E790, V医療従事者等!$A:$J, $G$4, FALSE), 0)</f>
        <v>0</v>
      </c>
      <c r="H790" s="91">
        <f>IFERROR(VLOOKUP($E790, V医療従事者等!$A:$J, $H$4, FALSE), 0)</f>
        <v>0</v>
      </c>
      <c r="I790" s="91">
        <f>IFERROR(VLOOKUP($E790, V医療従事者等!$A:$J, $I$4, FALSE), 0)</f>
        <v>0</v>
      </c>
      <c r="J790" s="91">
        <f>IFERROR(VLOOKUP($E790, V医療従事者等!$A:$J, $J$4, FALSE), 0)</f>
        <v>0</v>
      </c>
      <c r="K790" s="92">
        <f>IFERROR(VLOOKUP($E790, V一般接種!$A:$G, K$4, FALSE), 0)</f>
        <v>2803</v>
      </c>
      <c r="L790" s="92">
        <f>IFERROR(VLOOKUP($E790, V一般接種!$A:$G, L$4, FALSE), 0)</f>
        <v>17</v>
      </c>
      <c r="M790" s="92">
        <f>IFERROR(VLOOKUP($E790, V一般接種!$A:$G, M$4, FALSE), 0)</f>
        <v>0</v>
      </c>
      <c r="N790" s="93">
        <f>IFERROR(VLOOKUP($E790, V一般接種!$A:$G, N$4, FALSE), 0)</f>
        <v>4324</v>
      </c>
      <c r="O790" s="92">
        <f>SUMIF(V職域接種!$C:$C, 'Conv-vaccine'!$E790, V職域接種!F:F)</f>
        <v>0</v>
      </c>
      <c r="P790" s="92">
        <f>SUMIF(V職域接種!$C:$C, 'Conv-vaccine'!$E790, V職域接種!G:G)</f>
        <v>0</v>
      </c>
      <c r="Q790" s="92">
        <f>_xlfn.MAXIFS(V重複!F:F, V重複!$C:$C, 'Conv-vaccine'!$E790)</f>
        <v>0</v>
      </c>
      <c r="R790" s="92">
        <f>_xlfn.MAXIFS(V重複!G:G, V重複!$C:$C, 'Conv-vaccine'!$E790)</f>
        <v>0</v>
      </c>
      <c r="S790" s="107">
        <f>SUMIF('V3回目-接種日別'!$A:$A, 'Conv-vaccine'!$E790, 'V3回目-接種日別'!C:C)</f>
        <v>32384</v>
      </c>
    </row>
    <row r="791" spans="1:19" ht="17.7">
      <c r="A791" s="49">
        <v>44559</v>
      </c>
      <c r="B791" s="110">
        <f>IF(COUNTIF($A$7:$A791, $A791)&gt;1, 0, IF($E791="","",G791+H791+K791+L791+O791-Q791))</f>
        <v>0</v>
      </c>
      <c r="C791" s="110">
        <f>IF(COUNTIF($A$7:$A791, $A791)&gt;1, 0, IF($E791="", "", I791+J791+M791+N791+P791-R791))</f>
        <v>0</v>
      </c>
      <c r="D791" s="110">
        <f>IF(COUNTIF($A$7:$A791, $A791)&gt;1, 0, S791)</f>
        <v>0</v>
      </c>
      <c r="E791" s="111">
        <v>44559</v>
      </c>
      <c r="F791" s="91" t="str">
        <f>IFERROR(VLOOKUP($E791, V医療従事者等!$A:$J, $F$4, FALSE), TEXT(E791, "aaa"))</f>
        <v>水</v>
      </c>
      <c r="G791" s="91">
        <f>IFERROR(VLOOKUP($E791, V医療従事者等!$A:$J, $G$4, FALSE), 0)</f>
        <v>0</v>
      </c>
      <c r="H791" s="91">
        <f>IFERROR(VLOOKUP($E791, V医療従事者等!$A:$J, $H$4, FALSE), 0)</f>
        <v>0</v>
      </c>
      <c r="I791" s="91">
        <f>IFERROR(VLOOKUP($E791, V医療従事者等!$A:$J, $I$4, FALSE), 0)</f>
        <v>0</v>
      </c>
      <c r="J791" s="91">
        <f>IFERROR(VLOOKUP($E791, V医療従事者等!$A:$J, $J$4, FALSE), 0)</f>
        <v>0</v>
      </c>
      <c r="K791" s="92">
        <f>IFERROR(VLOOKUP($E791, V一般接種!$A:$G, K$4, FALSE), 0)</f>
        <v>2803</v>
      </c>
      <c r="L791" s="92">
        <f>IFERROR(VLOOKUP($E791, V一般接種!$A:$G, L$4, FALSE), 0)</f>
        <v>17</v>
      </c>
      <c r="M791" s="92">
        <f>IFERROR(VLOOKUP($E791, V一般接種!$A:$G, M$4, FALSE), 0)</f>
        <v>0</v>
      </c>
      <c r="N791" s="93">
        <f>IFERROR(VLOOKUP($E791, V一般接種!$A:$G, N$4, FALSE), 0)</f>
        <v>4324</v>
      </c>
      <c r="O791" s="92">
        <f>SUMIF(V職域接種!$C:$C, 'Conv-vaccine'!$E791, V職域接種!F:F)</f>
        <v>0</v>
      </c>
      <c r="P791" s="92">
        <f>SUMIF(V職域接種!$C:$C, 'Conv-vaccine'!$E791, V職域接種!G:G)</f>
        <v>0</v>
      </c>
      <c r="Q791" s="92">
        <f>_xlfn.MAXIFS(V重複!F:F, V重複!$C:$C, 'Conv-vaccine'!$E791)</f>
        <v>0</v>
      </c>
      <c r="R791" s="92">
        <f>_xlfn.MAXIFS(V重複!G:G, V重複!$C:$C, 'Conv-vaccine'!$E791)</f>
        <v>0</v>
      </c>
      <c r="S791" s="107">
        <f>SUMIF('V3回目-接種日別'!$A:$A, 'Conv-vaccine'!$E791, 'V3回目-接種日別'!C:C)</f>
        <v>32384</v>
      </c>
    </row>
    <row r="792" spans="1:19" ht="17.7">
      <c r="A792" s="49">
        <v>44559</v>
      </c>
      <c r="B792" s="110">
        <f>IF(COUNTIF($A$7:$A792, $A792)&gt;1, 0, IF($E792="","",G792+H792+K792+L792+O792-Q792))</f>
        <v>0</v>
      </c>
      <c r="C792" s="110">
        <f>IF(COUNTIF($A$7:$A792, $A792)&gt;1, 0, IF($E792="", "", I792+J792+M792+N792+P792-R792))</f>
        <v>0</v>
      </c>
      <c r="D792" s="110">
        <f>IF(COUNTIF($A$7:$A792, $A792)&gt;1, 0, S792)</f>
        <v>0</v>
      </c>
      <c r="E792" s="111">
        <v>44559</v>
      </c>
      <c r="F792" s="91" t="str">
        <f>IFERROR(VLOOKUP($E792, V医療従事者等!$A:$J, $F$4, FALSE), TEXT(E792, "aaa"))</f>
        <v>水</v>
      </c>
      <c r="G792" s="91">
        <f>IFERROR(VLOOKUP($E792, V医療従事者等!$A:$J, $G$4, FALSE), 0)</f>
        <v>0</v>
      </c>
      <c r="H792" s="91">
        <f>IFERROR(VLOOKUP($E792, V医療従事者等!$A:$J, $H$4, FALSE), 0)</f>
        <v>0</v>
      </c>
      <c r="I792" s="91">
        <f>IFERROR(VLOOKUP($E792, V医療従事者等!$A:$J, $I$4, FALSE), 0)</f>
        <v>0</v>
      </c>
      <c r="J792" s="91">
        <f>IFERROR(VLOOKUP($E792, V医療従事者等!$A:$J, $J$4, FALSE), 0)</f>
        <v>0</v>
      </c>
      <c r="K792" s="92">
        <f>IFERROR(VLOOKUP($E792, V一般接種!$A:$G, K$4, FALSE), 0)</f>
        <v>2803</v>
      </c>
      <c r="L792" s="92">
        <f>IFERROR(VLOOKUP($E792, V一般接種!$A:$G, L$4, FALSE), 0)</f>
        <v>17</v>
      </c>
      <c r="M792" s="92">
        <f>IFERROR(VLOOKUP($E792, V一般接種!$A:$G, M$4, FALSE), 0)</f>
        <v>0</v>
      </c>
      <c r="N792" s="93">
        <f>IFERROR(VLOOKUP($E792, V一般接種!$A:$G, N$4, FALSE), 0)</f>
        <v>4324</v>
      </c>
      <c r="O792" s="92">
        <f>SUMIF(V職域接種!$C:$C, 'Conv-vaccine'!$E792, V職域接種!F:F)</f>
        <v>0</v>
      </c>
      <c r="P792" s="92">
        <f>SUMIF(V職域接種!$C:$C, 'Conv-vaccine'!$E792, V職域接種!G:G)</f>
        <v>0</v>
      </c>
      <c r="Q792" s="92">
        <f>_xlfn.MAXIFS(V重複!F:F, V重複!$C:$C, 'Conv-vaccine'!$E792)</f>
        <v>0</v>
      </c>
      <c r="R792" s="92">
        <f>_xlfn.MAXIFS(V重複!G:G, V重複!$C:$C, 'Conv-vaccine'!$E792)</f>
        <v>0</v>
      </c>
      <c r="S792" s="107">
        <f>SUMIF('V3回目-接種日別'!$A:$A, 'Conv-vaccine'!$E792, 'V3回目-接種日別'!C:C)</f>
        <v>32384</v>
      </c>
    </row>
    <row r="793" spans="1:19" ht="17.7">
      <c r="A793" s="49">
        <v>44560</v>
      </c>
      <c r="B793" s="110">
        <f>IF(COUNTIF($A$7:$A793, $A793)&gt;1, 0, IF($E793="","",G793+H793+K793+L793+O793-Q793))</f>
        <v>873</v>
      </c>
      <c r="C793" s="110">
        <f>IF(COUNTIF($A$7:$A793, $A793)&gt;1, 0, IF($E793="", "", I793+J793+M793+N793+P793-R793))</f>
        <v>1048</v>
      </c>
      <c r="D793" s="110">
        <f>IF(COUNTIF($A$7:$A793, $A793)&gt;1, 0, S793)</f>
        <v>7595</v>
      </c>
      <c r="E793" s="111">
        <v>44560</v>
      </c>
      <c r="F793" s="91" t="str">
        <f>IFERROR(VLOOKUP($E793, V医療従事者等!$A:$J, $F$4, FALSE), TEXT(E793, "aaa"))</f>
        <v>木</v>
      </c>
      <c r="G793" s="91">
        <f>IFERROR(VLOOKUP($E793, V医療従事者等!$A:$J, $G$4, FALSE), 0)</f>
        <v>0</v>
      </c>
      <c r="H793" s="91">
        <f>IFERROR(VLOOKUP($E793, V医療従事者等!$A:$J, $H$4, FALSE), 0)</f>
        <v>0</v>
      </c>
      <c r="I793" s="91">
        <f>IFERROR(VLOOKUP($E793, V医療従事者等!$A:$J, $I$4, FALSE), 0)</f>
        <v>0</v>
      </c>
      <c r="J793" s="91">
        <f>IFERROR(VLOOKUP($E793, V医療従事者等!$A:$J, $J$4, FALSE), 0)</f>
        <v>0</v>
      </c>
      <c r="K793" s="92">
        <f>IFERROR(VLOOKUP($E793, V一般接種!$A:$G, K$4, FALSE), 0)</f>
        <v>859</v>
      </c>
      <c r="L793" s="92">
        <f>IFERROR(VLOOKUP($E793, V一般接種!$A:$G, L$4, FALSE), 0)</f>
        <v>14</v>
      </c>
      <c r="M793" s="92">
        <f>IFERROR(VLOOKUP($E793, V一般接種!$A:$G, M$4, FALSE), 0)</f>
        <v>0</v>
      </c>
      <c r="N793" s="93">
        <f>IFERROR(VLOOKUP($E793, V一般接種!$A:$G, N$4, FALSE), 0)</f>
        <v>1048</v>
      </c>
      <c r="O793" s="92">
        <f>SUMIF(V職域接種!$C:$C, 'Conv-vaccine'!$E793, V職域接種!F:F)</f>
        <v>0</v>
      </c>
      <c r="P793" s="92">
        <f>SUMIF(V職域接種!$C:$C, 'Conv-vaccine'!$E793, V職域接種!G:G)</f>
        <v>0</v>
      </c>
      <c r="Q793" s="92">
        <f>_xlfn.MAXIFS(V重複!F:F, V重複!$C:$C, 'Conv-vaccine'!$E793)</f>
        <v>0</v>
      </c>
      <c r="R793" s="92">
        <f>_xlfn.MAXIFS(V重複!G:G, V重複!$C:$C, 'Conv-vaccine'!$E793)</f>
        <v>0</v>
      </c>
      <c r="S793" s="107">
        <f>SUMIF('V3回目-接種日別'!$A:$A, 'Conv-vaccine'!$E793, 'V3回目-接種日別'!C:C)</f>
        <v>7595</v>
      </c>
    </row>
    <row r="794" spans="1:19" ht="17.7">
      <c r="A794" s="49">
        <v>44560</v>
      </c>
      <c r="B794" s="110">
        <f>IF(COUNTIF($A$7:$A794, $A794)&gt;1, 0, IF($E794="","",G794+H794+K794+L794+O794-Q794))</f>
        <v>0</v>
      </c>
      <c r="C794" s="110">
        <f>IF(COUNTIF($A$7:$A794, $A794)&gt;1, 0, IF($E794="", "", I794+J794+M794+N794+P794-R794))</f>
        <v>0</v>
      </c>
      <c r="D794" s="110">
        <f>IF(COUNTIF($A$7:$A794, $A794)&gt;1, 0, S794)</f>
        <v>0</v>
      </c>
      <c r="E794" s="111">
        <v>44560</v>
      </c>
      <c r="F794" s="91" t="str">
        <f>IFERROR(VLOOKUP($E794, V医療従事者等!$A:$J, $F$4, FALSE), TEXT(E794, "aaa"))</f>
        <v>木</v>
      </c>
      <c r="G794" s="91">
        <f>IFERROR(VLOOKUP($E794, V医療従事者等!$A:$J, $G$4, FALSE), 0)</f>
        <v>0</v>
      </c>
      <c r="H794" s="91">
        <f>IFERROR(VLOOKUP($E794, V医療従事者等!$A:$J, $H$4, FALSE), 0)</f>
        <v>0</v>
      </c>
      <c r="I794" s="91">
        <f>IFERROR(VLOOKUP($E794, V医療従事者等!$A:$J, $I$4, FALSE), 0)</f>
        <v>0</v>
      </c>
      <c r="J794" s="91">
        <f>IFERROR(VLOOKUP($E794, V医療従事者等!$A:$J, $J$4, FALSE), 0)</f>
        <v>0</v>
      </c>
      <c r="K794" s="92">
        <f>IFERROR(VLOOKUP($E794, V一般接種!$A:$G, K$4, FALSE), 0)</f>
        <v>859</v>
      </c>
      <c r="L794" s="92">
        <f>IFERROR(VLOOKUP($E794, V一般接種!$A:$G, L$4, FALSE), 0)</f>
        <v>14</v>
      </c>
      <c r="M794" s="92">
        <f>IFERROR(VLOOKUP($E794, V一般接種!$A:$G, M$4, FALSE), 0)</f>
        <v>0</v>
      </c>
      <c r="N794" s="93">
        <f>IFERROR(VLOOKUP($E794, V一般接種!$A:$G, N$4, FALSE), 0)</f>
        <v>1048</v>
      </c>
      <c r="O794" s="92">
        <f>SUMIF(V職域接種!$C:$C, 'Conv-vaccine'!$E794, V職域接種!F:F)</f>
        <v>0</v>
      </c>
      <c r="P794" s="92">
        <f>SUMIF(V職域接種!$C:$C, 'Conv-vaccine'!$E794, V職域接種!G:G)</f>
        <v>0</v>
      </c>
      <c r="Q794" s="92">
        <f>_xlfn.MAXIFS(V重複!F:F, V重複!$C:$C, 'Conv-vaccine'!$E794)</f>
        <v>0</v>
      </c>
      <c r="R794" s="92">
        <f>_xlfn.MAXIFS(V重複!G:G, V重複!$C:$C, 'Conv-vaccine'!$E794)</f>
        <v>0</v>
      </c>
      <c r="S794" s="107">
        <f>SUMIF('V3回目-接種日別'!$A:$A, 'Conv-vaccine'!$E794, 'V3回目-接種日別'!C:C)</f>
        <v>7595</v>
      </c>
    </row>
    <row r="795" spans="1:19" ht="17.7">
      <c r="A795" s="49">
        <v>44560</v>
      </c>
      <c r="B795" s="110">
        <f>IF(COUNTIF($A$7:$A795, $A795)&gt;1, 0, IF($E795="","",G795+H795+K795+L795+O795-Q795))</f>
        <v>0</v>
      </c>
      <c r="C795" s="110">
        <f>IF(COUNTIF($A$7:$A795, $A795)&gt;1, 0, IF($E795="", "", I795+J795+M795+N795+P795-R795))</f>
        <v>0</v>
      </c>
      <c r="D795" s="110">
        <f>IF(COUNTIF($A$7:$A795, $A795)&gt;1, 0, S795)</f>
        <v>0</v>
      </c>
      <c r="E795" s="111">
        <v>44560</v>
      </c>
      <c r="F795" s="91" t="str">
        <f>IFERROR(VLOOKUP($E795, V医療従事者等!$A:$J, $F$4, FALSE), TEXT(E795, "aaa"))</f>
        <v>木</v>
      </c>
      <c r="G795" s="91">
        <f>IFERROR(VLOOKUP($E795, V医療従事者等!$A:$J, $G$4, FALSE), 0)</f>
        <v>0</v>
      </c>
      <c r="H795" s="91">
        <f>IFERROR(VLOOKUP($E795, V医療従事者等!$A:$J, $H$4, FALSE), 0)</f>
        <v>0</v>
      </c>
      <c r="I795" s="91">
        <f>IFERROR(VLOOKUP($E795, V医療従事者等!$A:$J, $I$4, FALSE), 0)</f>
        <v>0</v>
      </c>
      <c r="J795" s="91">
        <f>IFERROR(VLOOKUP($E795, V医療従事者等!$A:$J, $J$4, FALSE), 0)</f>
        <v>0</v>
      </c>
      <c r="K795" s="92">
        <f>IFERROR(VLOOKUP($E795, V一般接種!$A:$G, K$4, FALSE), 0)</f>
        <v>859</v>
      </c>
      <c r="L795" s="92">
        <f>IFERROR(VLOOKUP($E795, V一般接種!$A:$G, L$4, FALSE), 0)</f>
        <v>14</v>
      </c>
      <c r="M795" s="92">
        <f>IFERROR(VLOOKUP($E795, V一般接種!$A:$G, M$4, FALSE), 0)</f>
        <v>0</v>
      </c>
      <c r="N795" s="93">
        <f>IFERROR(VLOOKUP($E795, V一般接種!$A:$G, N$4, FALSE), 0)</f>
        <v>1048</v>
      </c>
      <c r="O795" s="92">
        <f>SUMIF(V職域接種!$C:$C, 'Conv-vaccine'!$E795, V職域接種!F:F)</f>
        <v>0</v>
      </c>
      <c r="P795" s="92">
        <f>SUMIF(V職域接種!$C:$C, 'Conv-vaccine'!$E795, V職域接種!G:G)</f>
        <v>0</v>
      </c>
      <c r="Q795" s="92">
        <f>_xlfn.MAXIFS(V重複!F:F, V重複!$C:$C, 'Conv-vaccine'!$E795)</f>
        <v>0</v>
      </c>
      <c r="R795" s="92">
        <f>_xlfn.MAXIFS(V重複!G:G, V重複!$C:$C, 'Conv-vaccine'!$E795)</f>
        <v>0</v>
      </c>
      <c r="S795" s="107">
        <f>SUMIF('V3回目-接種日別'!$A:$A, 'Conv-vaccine'!$E795, 'V3回目-接種日別'!C:C)</f>
        <v>7595</v>
      </c>
    </row>
    <row r="796" spans="1:19" ht="17.7">
      <c r="A796" s="49">
        <v>44561</v>
      </c>
      <c r="B796" s="110">
        <f>IF(COUNTIF($A$7:$A796, $A796)&gt;1, 0, IF($E796="","",G796+H796+K796+L796+O796-Q796))</f>
        <v>195</v>
      </c>
      <c r="C796" s="110">
        <f>IF(COUNTIF($A$7:$A796, $A796)&gt;1, 0, IF($E796="", "", I796+J796+M796+N796+P796-R796))</f>
        <v>130</v>
      </c>
      <c r="D796" s="110">
        <f>IF(COUNTIF($A$7:$A796, $A796)&gt;1, 0, S796)</f>
        <v>599</v>
      </c>
      <c r="E796" s="111">
        <v>44561</v>
      </c>
      <c r="F796" s="91" t="str">
        <f>IFERROR(VLOOKUP($E796, V医療従事者等!$A:$J, $F$4, FALSE), TEXT(E796, "aaa"))</f>
        <v>金</v>
      </c>
      <c r="G796" s="91">
        <f>IFERROR(VLOOKUP($E796, V医療従事者等!$A:$J, $G$4, FALSE), 0)</f>
        <v>0</v>
      </c>
      <c r="H796" s="91">
        <f>IFERROR(VLOOKUP($E796, V医療従事者等!$A:$J, $H$4, FALSE), 0)</f>
        <v>0</v>
      </c>
      <c r="I796" s="91">
        <f>IFERROR(VLOOKUP($E796, V医療従事者等!$A:$J, $I$4, FALSE), 0)</f>
        <v>0</v>
      </c>
      <c r="J796" s="91">
        <f>IFERROR(VLOOKUP($E796, V医療従事者等!$A:$J, $J$4, FALSE), 0)</f>
        <v>0</v>
      </c>
      <c r="K796" s="92">
        <f>IFERROR(VLOOKUP($E796, V一般接種!$A:$G, K$4, FALSE), 0)</f>
        <v>177</v>
      </c>
      <c r="L796" s="92">
        <f>IFERROR(VLOOKUP($E796, V一般接種!$A:$G, L$4, FALSE), 0)</f>
        <v>18</v>
      </c>
      <c r="M796" s="92">
        <f>IFERROR(VLOOKUP($E796, V一般接種!$A:$G, M$4, FALSE), 0)</f>
        <v>1</v>
      </c>
      <c r="N796" s="93">
        <f>IFERROR(VLOOKUP($E796, V一般接種!$A:$G, N$4, FALSE), 0)</f>
        <v>129</v>
      </c>
      <c r="O796" s="92">
        <f>SUMIF(V職域接種!$C:$C, 'Conv-vaccine'!$E796, V職域接種!F:F)</f>
        <v>0</v>
      </c>
      <c r="P796" s="92">
        <f>SUMIF(V職域接種!$C:$C, 'Conv-vaccine'!$E796, V職域接種!G:G)</f>
        <v>0</v>
      </c>
      <c r="Q796" s="92">
        <f>_xlfn.MAXIFS(V重複!F:F, V重複!$C:$C, 'Conv-vaccine'!$E796)</f>
        <v>0</v>
      </c>
      <c r="R796" s="92">
        <f>_xlfn.MAXIFS(V重複!G:G, V重複!$C:$C, 'Conv-vaccine'!$E796)</f>
        <v>0</v>
      </c>
      <c r="S796" s="107">
        <f>SUMIF('V3回目-接種日別'!$A:$A, 'Conv-vaccine'!$E796, 'V3回目-接種日別'!C:C)</f>
        <v>599</v>
      </c>
    </row>
    <row r="797" spans="1:19" ht="17.7">
      <c r="A797" s="49">
        <v>44561</v>
      </c>
      <c r="B797" s="110">
        <f>IF(COUNTIF($A$7:$A797, $A797)&gt;1, 0, IF($E797="","",G797+H797+K797+L797+O797-Q797))</f>
        <v>0</v>
      </c>
      <c r="C797" s="110">
        <f>IF(COUNTIF($A$7:$A797, $A797)&gt;1, 0, IF($E797="", "", I797+J797+M797+N797+P797-R797))</f>
        <v>0</v>
      </c>
      <c r="D797" s="110">
        <f>IF(COUNTIF($A$7:$A797, $A797)&gt;1, 0, S797)</f>
        <v>0</v>
      </c>
      <c r="E797" s="111">
        <v>44561</v>
      </c>
      <c r="F797" s="91" t="str">
        <f>IFERROR(VLOOKUP($E797, V医療従事者等!$A:$J, $F$4, FALSE), TEXT(E797, "aaa"))</f>
        <v>金</v>
      </c>
      <c r="G797" s="91">
        <f>IFERROR(VLOOKUP($E797, V医療従事者等!$A:$J, $G$4, FALSE), 0)</f>
        <v>0</v>
      </c>
      <c r="H797" s="91">
        <f>IFERROR(VLOOKUP($E797, V医療従事者等!$A:$J, $H$4, FALSE), 0)</f>
        <v>0</v>
      </c>
      <c r="I797" s="91">
        <f>IFERROR(VLOOKUP($E797, V医療従事者等!$A:$J, $I$4, FALSE), 0)</f>
        <v>0</v>
      </c>
      <c r="J797" s="91">
        <f>IFERROR(VLOOKUP($E797, V医療従事者等!$A:$J, $J$4, FALSE), 0)</f>
        <v>0</v>
      </c>
      <c r="K797" s="92">
        <f>IFERROR(VLOOKUP($E797, V一般接種!$A:$G, K$4, FALSE), 0)</f>
        <v>177</v>
      </c>
      <c r="L797" s="92">
        <f>IFERROR(VLOOKUP($E797, V一般接種!$A:$G, L$4, FALSE), 0)</f>
        <v>18</v>
      </c>
      <c r="M797" s="92">
        <f>IFERROR(VLOOKUP($E797, V一般接種!$A:$G, M$4, FALSE), 0)</f>
        <v>1</v>
      </c>
      <c r="N797" s="93">
        <f>IFERROR(VLOOKUP($E797, V一般接種!$A:$G, N$4, FALSE), 0)</f>
        <v>129</v>
      </c>
      <c r="O797" s="92">
        <f>SUMIF(V職域接種!$C:$C, 'Conv-vaccine'!$E797, V職域接種!F:F)</f>
        <v>0</v>
      </c>
      <c r="P797" s="92">
        <f>SUMIF(V職域接種!$C:$C, 'Conv-vaccine'!$E797, V職域接種!G:G)</f>
        <v>0</v>
      </c>
      <c r="Q797" s="92">
        <f>_xlfn.MAXIFS(V重複!F:F, V重複!$C:$C, 'Conv-vaccine'!$E797)</f>
        <v>0</v>
      </c>
      <c r="R797" s="92">
        <f>_xlfn.MAXIFS(V重複!G:G, V重複!$C:$C, 'Conv-vaccine'!$E797)</f>
        <v>0</v>
      </c>
      <c r="S797" s="107">
        <f>SUMIF('V3回目-接種日別'!$A:$A, 'Conv-vaccine'!$E797, 'V3回目-接種日別'!C:C)</f>
        <v>599</v>
      </c>
    </row>
    <row r="798" spans="1:19" ht="17.7">
      <c r="A798" s="49">
        <v>44561</v>
      </c>
      <c r="B798" s="110">
        <f>IF(COUNTIF($A$7:$A798, $A798)&gt;1, 0, IF($E798="","",G798+H798+K798+L798+O798-Q798))</f>
        <v>0</v>
      </c>
      <c r="C798" s="110">
        <f>IF(COUNTIF($A$7:$A798, $A798)&gt;1, 0, IF($E798="", "", I798+J798+M798+N798+P798-R798))</f>
        <v>0</v>
      </c>
      <c r="D798" s="110">
        <f>IF(COUNTIF($A$7:$A798, $A798)&gt;1, 0, S798)</f>
        <v>0</v>
      </c>
      <c r="E798" s="111">
        <v>44561</v>
      </c>
      <c r="F798" s="91" t="str">
        <f>IFERROR(VLOOKUP($E798, V医療従事者等!$A:$J, $F$4, FALSE), TEXT(E798, "aaa"))</f>
        <v>金</v>
      </c>
      <c r="G798" s="91">
        <f>IFERROR(VLOOKUP($E798, V医療従事者等!$A:$J, $G$4, FALSE), 0)</f>
        <v>0</v>
      </c>
      <c r="H798" s="91">
        <f>IFERROR(VLOOKUP($E798, V医療従事者等!$A:$J, $H$4, FALSE), 0)</f>
        <v>0</v>
      </c>
      <c r="I798" s="91">
        <f>IFERROR(VLOOKUP($E798, V医療従事者等!$A:$J, $I$4, FALSE), 0)</f>
        <v>0</v>
      </c>
      <c r="J798" s="91">
        <f>IFERROR(VLOOKUP($E798, V医療従事者等!$A:$J, $J$4, FALSE), 0)</f>
        <v>0</v>
      </c>
      <c r="K798" s="92">
        <f>IFERROR(VLOOKUP($E798, V一般接種!$A:$G, K$4, FALSE), 0)</f>
        <v>177</v>
      </c>
      <c r="L798" s="92">
        <f>IFERROR(VLOOKUP($E798, V一般接種!$A:$G, L$4, FALSE), 0)</f>
        <v>18</v>
      </c>
      <c r="M798" s="92">
        <f>IFERROR(VLOOKUP($E798, V一般接種!$A:$G, M$4, FALSE), 0)</f>
        <v>1</v>
      </c>
      <c r="N798" s="93">
        <f>IFERROR(VLOOKUP($E798, V一般接種!$A:$G, N$4, FALSE), 0)</f>
        <v>129</v>
      </c>
      <c r="O798" s="92">
        <f>SUMIF(V職域接種!$C:$C, 'Conv-vaccine'!$E798, V職域接種!F:F)</f>
        <v>0</v>
      </c>
      <c r="P798" s="92">
        <f>SUMIF(V職域接種!$C:$C, 'Conv-vaccine'!$E798, V職域接種!G:G)</f>
        <v>0</v>
      </c>
      <c r="Q798" s="92">
        <f>_xlfn.MAXIFS(V重複!F:F, V重複!$C:$C, 'Conv-vaccine'!$E798)</f>
        <v>0</v>
      </c>
      <c r="R798" s="92">
        <f>_xlfn.MAXIFS(V重複!G:G, V重複!$C:$C, 'Conv-vaccine'!$E798)</f>
        <v>0</v>
      </c>
      <c r="S798" s="107">
        <f>SUMIF('V3回目-接種日別'!$A:$A, 'Conv-vaccine'!$E798, 'V3回目-接種日別'!C:C)</f>
        <v>599</v>
      </c>
    </row>
    <row r="799" spans="1:19" ht="17.7">
      <c r="A799" s="49">
        <v>44562</v>
      </c>
      <c r="B799" s="110">
        <f>IF(COUNTIF($A$7:$A799, $A799)&gt;1, 0, IF($E799="","",G799+H799+K799+L799+O799-Q799))</f>
        <v>5</v>
      </c>
      <c r="C799" s="110">
        <f>IF(COUNTIF($A$7:$A799, $A799)&gt;1, 0, IF($E799="", "", I799+J799+M799+N799+P799-R799))</f>
        <v>22</v>
      </c>
      <c r="D799" s="110">
        <f>IF(COUNTIF($A$7:$A799, $A799)&gt;1, 0, S799)</f>
        <v>145</v>
      </c>
      <c r="E799" s="111">
        <v>44562</v>
      </c>
      <c r="F799" s="91" t="str">
        <f>IFERROR(VLOOKUP($E799, V医療従事者等!$A:$J, $F$4, FALSE), TEXT(E799, "aaa"))</f>
        <v>土</v>
      </c>
      <c r="G799" s="91">
        <f>IFERROR(VLOOKUP($E799, V医療従事者等!$A:$J, $G$4, FALSE), 0)</f>
        <v>0</v>
      </c>
      <c r="H799" s="91">
        <f>IFERROR(VLOOKUP($E799, V医療従事者等!$A:$J, $H$4, FALSE), 0)</f>
        <v>0</v>
      </c>
      <c r="I799" s="91">
        <f>IFERROR(VLOOKUP($E799, V医療従事者等!$A:$J, $I$4, FALSE), 0)</f>
        <v>0</v>
      </c>
      <c r="J799" s="91">
        <f>IFERROR(VLOOKUP($E799, V医療従事者等!$A:$J, $J$4, FALSE), 0)</f>
        <v>0</v>
      </c>
      <c r="K799" s="92">
        <f>IFERROR(VLOOKUP($E799, V一般接種!$A:$G, K$4, FALSE), 0)</f>
        <v>5</v>
      </c>
      <c r="L799" s="92">
        <f>IFERROR(VLOOKUP($E799, V一般接種!$A:$G, L$4, FALSE), 0)</f>
        <v>0</v>
      </c>
      <c r="M799" s="92">
        <f>IFERROR(VLOOKUP($E799, V一般接種!$A:$G, M$4, FALSE), 0)</f>
        <v>0</v>
      </c>
      <c r="N799" s="93">
        <f>IFERROR(VLOOKUP($E799, V一般接種!$A:$G, N$4, FALSE), 0)</f>
        <v>22</v>
      </c>
      <c r="O799" s="92">
        <f>SUMIF(V職域接種!$C:$C, 'Conv-vaccine'!$E799, V職域接種!F:F)</f>
        <v>0</v>
      </c>
      <c r="P799" s="92">
        <f>SUMIF(V職域接種!$C:$C, 'Conv-vaccine'!$E799, V職域接種!G:G)</f>
        <v>0</v>
      </c>
      <c r="Q799" s="92">
        <f>_xlfn.MAXIFS(V重複!F:F, V重複!$C:$C, 'Conv-vaccine'!$E799)</f>
        <v>0</v>
      </c>
      <c r="R799" s="92">
        <f>_xlfn.MAXIFS(V重複!G:G, V重複!$C:$C, 'Conv-vaccine'!$E799)</f>
        <v>0</v>
      </c>
      <c r="S799" s="107">
        <f>SUMIF('V3回目-接種日別'!$A:$A, 'Conv-vaccine'!$E799, 'V3回目-接種日別'!C:C)</f>
        <v>145</v>
      </c>
    </row>
    <row r="800" spans="1:19" ht="17.7">
      <c r="A800" s="49">
        <v>44562</v>
      </c>
      <c r="B800" s="110">
        <f>IF(COUNTIF($A$7:$A800, $A800)&gt;1, 0, IF($E800="","",G800+H800+K800+L800+O800-Q800))</f>
        <v>0</v>
      </c>
      <c r="C800" s="110">
        <f>IF(COUNTIF($A$7:$A800, $A800)&gt;1, 0, IF($E800="", "", I800+J800+M800+N800+P800-R800))</f>
        <v>0</v>
      </c>
      <c r="D800" s="110">
        <f>IF(COUNTIF($A$7:$A800, $A800)&gt;1, 0, S800)</f>
        <v>0</v>
      </c>
      <c r="E800" s="111">
        <v>44562</v>
      </c>
      <c r="F800" s="91" t="str">
        <f>IFERROR(VLOOKUP($E800, V医療従事者等!$A:$J, $F$4, FALSE), TEXT(E800, "aaa"))</f>
        <v>土</v>
      </c>
      <c r="G800" s="91">
        <f>IFERROR(VLOOKUP($E800, V医療従事者等!$A:$J, $G$4, FALSE), 0)</f>
        <v>0</v>
      </c>
      <c r="H800" s="91">
        <f>IFERROR(VLOOKUP($E800, V医療従事者等!$A:$J, $H$4, FALSE), 0)</f>
        <v>0</v>
      </c>
      <c r="I800" s="91">
        <f>IFERROR(VLOOKUP($E800, V医療従事者等!$A:$J, $I$4, FALSE), 0)</f>
        <v>0</v>
      </c>
      <c r="J800" s="91">
        <f>IFERROR(VLOOKUP($E800, V医療従事者等!$A:$J, $J$4, FALSE), 0)</f>
        <v>0</v>
      </c>
      <c r="K800" s="92">
        <f>IFERROR(VLOOKUP($E800, V一般接種!$A:$G, K$4, FALSE), 0)</f>
        <v>5</v>
      </c>
      <c r="L800" s="92">
        <f>IFERROR(VLOOKUP($E800, V一般接種!$A:$G, L$4, FALSE), 0)</f>
        <v>0</v>
      </c>
      <c r="M800" s="92">
        <f>IFERROR(VLOOKUP($E800, V一般接種!$A:$G, M$4, FALSE), 0)</f>
        <v>0</v>
      </c>
      <c r="N800" s="93">
        <f>IFERROR(VLOOKUP($E800, V一般接種!$A:$G, N$4, FALSE), 0)</f>
        <v>22</v>
      </c>
      <c r="O800" s="92">
        <f>SUMIF(V職域接種!$C:$C, 'Conv-vaccine'!$E800, V職域接種!F:F)</f>
        <v>0</v>
      </c>
      <c r="P800" s="92">
        <f>SUMIF(V職域接種!$C:$C, 'Conv-vaccine'!$E800, V職域接種!G:G)</f>
        <v>0</v>
      </c>
      <c r="Q800" s="92">
        <f>_xlfn.MAXIFS(V重複!F:F, V重複!$C:$C, 'Conv-vaccine'!$E800)</f>
        <v>0</v>
      </c>
      <c r="R800" s="92">
        <f>_xlfn.MAXIFS(V重複!G:G, V重複!$C:$C, 'Conv-vaccine'!$E800)</f>
        <v>0</v>
      </c>
      <c r="S800" s="107">
        <f>SUMIF('V3回目-接種日別'!$A:$A, 'Conv-vaccine'!$E800, 'V3回目-接種日別'!C:C)</f>
        <v>145</v>
      </c>
    </row>
    <row r="801" spans="1:19" ht="17.7">
      <c r="A801" s="49">
        <v>44562</v>
      </c>
      <c r="B801" s="110">
        <f>IF(COUNTIF($A$7:$A801, $A801)&gt;1, 0, IF($E801="","",G801+H801+K801+L801+O801-Q801))</f>
        <v>0</v>
      </c>
      <c r="C801" s="110">
        <f>IF(COUNTIF($A$7:$A801, $A801)&gt;1, 0, IF($E801="", "", I801+J801+M801+N801+P801-R801))</f>
        <v>0</v>
      </c>
      <c r="D801" s="110">
        <f>IF(COUNTIF($A$7:$A801, $A801)&gt;1, 0, S801)</f>
        <v>0</v>
      </c>
      <c r="E801" s="111">
        <v>44562</v>
      </c>
      <c r="F801" s="91" t="str">
        <f>IFERROR(VLOOKUP($E801, V医療従事者等!$A:$J, $F$4, FALSE), TEXT(E801, "aaa"))</f>
        <v>土</v>
      </c>
      <c r="G801" s="91">
        <f>IFERROR(VLOOKUP($E801, V医療従事者等!$A:$J, $G$4, FALSE), 0)</f>
        <v>0</v>
      </c>
      <c r="H801" s="91">
        <f>IFERROR(VLOOKUP($E801, V医療従事者等!$A:$J, $H$4, FALSE), 0)</f>
        <v>0</v>
      </c>
      <c r="I801" s="91">
        <f>IFERROR(VLOOKUP($E801, V医療従事者等!$A:$J, $I$4, FALSE), 0)</f>
        <v>0</v>
      </c>
      <c r="J801" s="91">
        <f>IFERROR(VLOOKUP($E801, V医療従事者等!$A:$J, $J$4, FALSE), 0)</f>
        <v>0</v>
      </c>
      <c r="K801" s="92">
        <f>IFERROR(VLOOKUP($E801, V一般接種!$A:$G, K$4, FALSE), 0)</f>
        <v>5</v>
      </c>
      <c r="L801" s="92">
        <f>IFERROR(VLOOKUP($E801, V一般接種!$A:$G, L$4, FALSE), 0)</f>
        <v>0</v>
      </c>
      <c r="M801" s="92">
        <f>IFERROR(VLOOKUP($E801, V一般接種!$A:$G, M$4, FALSE), 0)</f>
        <v>0</v>
      </c>
      <c r="N801" s="93">
        <f>IFERROR(VLOOKUP($E801, V一般接種!$A:$G, N$4, FALSE), 0)</f>
        <v>22</v>
      </c>
      <c r="O801" s="92">
        <f>SUMIF(V職域接種!$C:$C, 'Conv-vaccine'!$E801, V職域接種!F:F)</f>
        <v>0</v>
      </c>
      <c r="P801" s="92">
        <f>SUMIF(V職域接種!$C:$C, 'Conv-vaccine'!$E801, V職域接種!G:G)</f>
        <v>0</v>
      </c>
      <c r="Q801" s="92">
        <f>_xlfn.MAXIFS(V重複!F:F, V重複!$C:$C, 'Conv-vaccine'!$E801)</f>
        <v>0</v>
      </c>
      <c r="R801" s="92">
        <f>_xlfn.MAXIFS(V重複!G:G, V重複!$C:$C, 'Conv-vaccine'!$E801)</f>
        <v>0</v>
      </c>
      <c r="S801" s="107">
        <f>SUMIF('V3回目-接種日別'!$A:$A, 'Conv-vaccine'!$E801, 'V3回目-接種日別'!C:C)</f>
        <v>145</v>
      </c>
    </row>
    <row r="802" spans="1:19" ht="17.7">
      <c r="A802" s="49">
        <v>44563</v>
      </c>
      <c r="B802" s="110">
        <f>IF(COUNTIF($A$7:$A802, $A802)&gt;1, 0, IF($E802="","",G802+H802+K802+L802+O802-Q802))</f>
        <v>242610</v>
      </c>
      <c r="C802" s="110">
        <f>IF(COUNTIF($A$7:$A802, $A802)&gt;1, 0, IF($E802="", "", I802+J802+M802+N802+P802-R802))</f>
        <v>82415</v>
      </c>
      <c r="D802" s="110">
        <f>IF(COUNTIF($A$7:$A802, $A802)&gt;1, 0, S802)</f>
        <v>356</v>
      </c>
      <c r="E802" s="111">
        <v>44563</v>
      </c>
      <c r="F802" s="91" t="str">
        <f>IFERROR(VLOOKUP($E802, V医療従事者等!$A:$J, $F$4, FALSE), TEXT(E802, "aaa"))</f>
        <v>日</v>
      </c>
      <c r="G802" s="91">
        <f>IFERROR(VLOOKUP($E802, V医療従事者等!$A:$J, $G$4, FALSE), 0)</f>
        <v>0</v>
      </c>
      <c r="H802" s="91">
        <f>IFERROR(VLOOKUP($E802, V医療従事者等!$A:$J, $H$4, FALSE), 0)</f>
        <v>0</v>
      </c>
      <c r="I802" s="91">
        <f>IFERROR(VLOOKUP($E802, V医療従事者等!$A:$J, $I$4, FALSE), 0)</f>
        <v>0</v>
      </c>
      <c r="J802" s="91">
        <f>IFERROR(VLOOKUP($E802, V医療従事者等!$A:$J, $J$4, FALSE), 0)</f>
        <v>0</v>
      </c>
      <c r="K802" s="92">
        <f>IFERROR(VLOOKUP($E802, V一般接種!$A:$G, K$4, FALSE), 0)</f>
        <v>115</v>
      </c>
      <c r="L802" s="92">
        <f>IFERROR(VLOOKUP($E802, V一般接種!$A:$G, L$4, FALSE), 0)</f>
        <v>9</v>
      </c>
      <c r="M802" s="92">
        <f>IFERROR(VLOOKUP($E802, V一般接種!$A:$G, M$4, FALSE), 0)</f>
        <v>0</v>
      </c>
      <c r="N802" s="93">
        <f>IFERROR(VLOOKUP($E802, V一般接種!$A:$G, N$4, FALSE), 0)</f>
        <v>58</v>
      </c>
      <c r="O802" s="92">
        <f>SUMIF(V職域接種!$C:$C, 'Conv-vaccine'!$E802, V職域接種!F:F)</f>
        <v>9799599</v>
      </c>
      <c r="P802" s="92">
        <f>SUMIF(V職域接種!$C:$C, 'Conv-vaccine'!$E802, V職域接種!G:G)</f>
        <v>9526030</v>
      </c>
      <c r="Q802" s="92">
        <f>_xlfn.MAXIFS(V重複!F:F, V重複!$C:$C, 'Conv-vaccine'!$E802)</f>
        <v>9557113</v>
      </c>
      <c r="R802" s="92">
        <f>_xlfn.MAXIFS(V重複!G:G, V重複!$C:$C, 'Conv-vaccine'!$E802)</f>
        <v>9443673</v>
      </c>
      <c r="S802" s="107">
        <f>SUMIF('V3回目-接種日別'!$A:$A, 'Conv-vaccine'!$E802, 'V3回目-接種日別'!C:C)</f>
        <v>356</v>
      </c>
    </row>
    <row r="803" spans="1:19" ht="17.7">
      <c r="A803" s="49">
        <v>44563</v>
      </c>
      <c r="B803" s="110">
        <f>IF(COUNTIF($A$7:$A803, $A803)&gt;1, 0, IF($E803="","",G803+H803+K803+L803+O803-Q803))</f>
        <v>0</v>
      </c>
      <c r="C803" s="110">
        <f>IF(COUNTIF($A$7:$A803, $A803)&gt;1, 0, IF($E803="", "", I803+J803+M803+N803+P803-R803))</f>
        <v>0</v>
      </c>
      <c r="D803" s="110">
        <f>IF(COUNTIF($A$7:$A803, $A803)&gt;1, 0, S803)</f>
        <v>0</v>
      </c>
      <c r="E803" s="111">
        <v>44563</v>
      </c>
      <c r="F803" s="91" t="str">
        <f>IFERROR(VLOOKUP($E803, V医療従事者等!$A:$J, $F$4, FALSE), TEXT(E803, "aaa"))</f>
        <v>日</v>
      </c>
      <c r="G803" s="91">
        <f>IFERROR(VLOOKUP($E803, V医療従事者等!$A:$J, $G$4, FALSE), 0)</f>
        <v>0</v>
      </c>
      <c r="H803" s="91">
        <f>IFERROR(VLOOKUP($E803, V医療従事者等!$A:$J, $H$4, FALSE), 0)</f>
        <v>0</v>
      </c>
      <c r="I803" s="91">
        <f>IFERROR(VLOOKUP($E803, V医療従事者等!$A:$J, $I$4, FALSE), 0)</f>
        <v>0</v>
      </c>
      <c r="J803" s="91">
        <f>IFERROR(VLOOKUP($E803, V医療従事者等!$A:$J, $J$4, FALSE), 0)</f>
        <v>0</v>
      </c>
      <c r="K803" s="92">
        <f>IFERROR(VLOOKUP($E803, V一般接種!$A:$G, K$4, FALSE), 0)</f>
        <v>115</v>
      </c>
      <c r="L803" s="92">
        <f>IFERROR(VLOOKUP($E803, V一般接種!$A:$G, L$4, FALSE), 0)</f>
        <v>9</v>
      </c>
      <c r="M803" s="92">
        <f>IFERROR(VLOOKUP($E803, V一般接種!$A:$G, M$4, FALSE), 0)</f>
        <v>0</v>
      </c>
      <c r="N803" s="93">
        <f>IFERROR(VLOOKUP($E803, V一般接種!$A:$G, N$4, FALSE), 0)</f>
        <v>58</v>
      </c>
      <c r="O803" s="92">
        <f>SUMIF(V職域接種!$C:$C, 'Conv-vaccine'!$E803, V職域接種!F:F)</f>
        <v>9799599</v>
      </c>
      <c r="P803" s="92">
        <f>SUMIF(V職域接種!$C:$C, 'Conv-vaccine'!$E803, V職域接種!G:G)</f>
        <v>9526030</v>
      </c>
      <c r="Q803" s="92">
        <f>_xlfn.MAXIFS(V重複!F:F, V重複!$C:$C, 'Conv-vaccine'!$E803)</f>
        <v>9557113</v>
      </c>
      <c r="R803" s="92">
        <f>_xlfn.MAXIFS(V重複!G:G, V重複!$C:$C, 'Conv-vaccine'!$E803)</f>
        <v>9443673</v>
      </c>
      <c r="S803" s="107">
        <f>SUMIF('V3回目-接種日別'!$A:$A, 'Conv-vaccine'!$E803, 'V3回目-接種日別'!C:C)</f>
        <v>356</v>
      </c>
    </row>
    <row r="804" spans="1:19" ht="17.7">
      <c r="A804" s="49">
        <v>44563</v>
      </c>
      <c r="B804" s="110">
        <f>IF(COUNTIF($A$7:$A804, $A804)&gt;1, 0, IF($E804="","",G804+H804+K804+L804+O804-Q804))</f>
        <v>0</v>
      </c>
      <c r="C804" s="110">
        <f>IF(COUNTIF($A$7:$A804, $A804)&gt;1, 0, IF($E804="", "", I804+J804+M804+N804+P804-R804))</f>
        <v>0</v>
      </c>
      <c r="D804" s="110">
        <f>IF(COUNTIF($A$7:$A804, $A804)&gt;1, 0, S804)</f>
        <v>0</v>
      </c>
      <c r="E804" s="111">
        <v>44563</v>
      </c>
      <c r="F804" s="91" t="str">
        <f>IFERROR(VLOOKUP($E804, V医療従事者等!$A:$J, $F$4, FALSE), TEXT(E804, "aaa"))</f>
        <v>日</v>
      </c>
      <c r="G804" s="91">
        <f>IFERROR(VLOOKUP($E804, V医療従事者等!$A:$J, $G$4, FALSE), 0)</f>
        <v>0</v>
      </c>
      <c r="H804" s="91">
        <f>IFERROR(VLOOKUP($E804, V医療従事者等!$A:$J, $H$4, FALSE), 0)</f>
        <v>0</v>
      </c>
      <c r="I804" s="91">
        <f>IFERROR(VLOOKUP($E804, V医療従事者等!$A:$J, $I$4, FALSE), 0)</f>
        <v>0</v>
      </c>
      <c r="J804" s="91">
        <f>IFERROR(VLOOKUP($E804, V医療従事者等!$A:$J, $J$4, FALSE), 0)</f>
        <v>0</v>
      </c>
      <c r="K804" s="92">
        <f>IFERROR(VLOOKUP($E804, V一般接種!$A:$G, K$4, FALSE), 0)</f>
        <v>115</v>
      </c>
      <c r="L804" s="92">
        <f>IFERROR(VLOOKUP($E804, V一般接種!$A:$G, L$4, FALSE), 0)</f>
        <v>9</v>
      </c>
      <c r="M804" s="92">
        <f>IFERROR(VLOOKUP($E804, V一般接種!$A:$G, M$4, FALSE), 0)</f>
        <v>0</v>
      </c>
      <c r="N804" s="93">
        <f>IFERROR(VLOOKUP($E804, V一般接種!$A:$G, N$4, FALSE), 0)</f>
        <v>58</v>
      </c>
      <c r="O804" s="92">
        <f>SUMIF(V職域接種!$C:$C, 'Conv-vaccine'!$E804, V職域接種!F:F)</f>
        <v>9799599</v>
      </c>
      <c r="P804" s="92">
        <f>SUMIF(V職域接種!$C:$C, 'Conv-vaccine'!$E804, V職域接種!G:G)</f>
        <v>9526030</v>
      </c>
      <c r="Q804" s="92">
        <f>_xlfn.MAXIFS(V重複!F:F, V重複!$C:$C, 'Conv-vaccine'!$E804)</f>
        <v>9557113</v>
      </c>
      <c r="R804" s="92">
        <f>_xlfn.MAXIFS(V重複!G:G, V重複!$C:$C, 'Conv-vaccine'!$E804)</f>
        <v>9443673</v>
      </c>
      <c r="S804" s="107">
        <f>SUMIF('V3回目-接種日別'!$A:$A, 'Conv-vaccine'!$E804, 'V3回目-接種日別'!C:C)</f>
        <v>356</v>
      </c>
    </row>
    <row r="805" spans="1:19" ht="17.7">
      <c r="A805" s="49">
        <v>44564</v>
      </c>
      <c r="B805" s="110">
        <f>IF(COUNTIF($A$7:$A805, $A805)&gt;1, 0, IF($E805="","",G805+H805+K805+L805+O805-Q805))</f>
        <v>94</v>
      </c>
      <c r="C805" s="110">
        <f>IF(COUNTIF($A$7:$A805, $A805)&gt;1, 0, IF($E805="", "", I805+J805+M805+N805+P805-R805))</f>
        <v>106</v>
      </c>
      <c r="D805" s="110">
        <f>IF(COUNTIF($A$7:$A805, $A805)&gt;1, 0, S805)</f>
        <v>438</v>
      </c>
      <c r="E805" s="111">
        <v>44564</v>
      </c>
      <c r="F805" s="91" t="str">
        <f>IFERROR(VLOOKUP($E805, V医療従事者等!$A:$J, $F$4, FALSE), TEXT(E805, "aaa"))</f>
        <v>月</v>
      </c>
      <c r="G805" s="91">
        <f>IFERROR(VLOOKUP($E805, V医療従事者等!$A:$J, $G$4, FALSE), 0)</f>
        <v>0</v>
      </c>
      <c r="H805" s="91">
        <f>IFERROR(VLOOKUP($E805, V医療従事者等!$A:$J, $H$4, FALSE), 0)</f>
        <v>0</v>
      </c>
      <c r="I805" s="91">
        <f>IFERROR(VLOOKUP($E805, V医療従事者等!$A:$J, $I$4, FALSE), 0)</f>
        <v>0</v>
      </c>
      <c r="J805" s="91">
        <f>IFERROR(VLOOKUP($E805, V医療従事者等!$A:$J, $J$4, FALSE), 0)</f>
        <v>0</v>
      </c>
      <c r="K805" s="92">
        <f>IFERROR(VLOOKUP($E805, V一般接種!$A:$G, K$4, FALSE), 0)</f>
        <v>82</v>
      </c>
      <c r="L805" s="92">
        <f>IFERROR(VLOOKUP($E805, V一般接種!$A:$G, L$4, FALSE), 0)</f>
        <v>12</v>
      </c>
      <c r="M805" s="92">
        <f>IFERROR(VLOOKUP($E805, V一般接種!$A:$G, M$4, FALSE), 0)</f>
        <v>0</v>
      </c>
      <c r="N805" s="93">
        <f>IFERROR(VLOOKUP($E805, V一般接種!$A:$G, N$4, FALSE), 0)</f>
        <v>106</v>
      </c>
      <c r="O805" s="92">
        <f>SUMIF(V職域接種!$C:$C, 'Conv-vaccine'!$E805, V職域接種!F:F)</f>
        <v>0</v>
      </c>
      <c r="P805" s="92">
        <f>SUMIF(V職域接種!$C:$C, 'Conv-vaccine'!$E805, V職域接種!G:G)</f>
        <v>0</v>
      </c>
      <c r="Q805" s="92">
        <f>_xlfn.MAXIFS(V重複!F:F, V重複!$C:$C, 'Conv-vaccine'!$E805)</f>
        <v>0</v>
      </c>
      <c r="R805" s="92">
        <f>_xlfn.MAXIFS(V重複!G:G, V重複!$C:$C, 'Conv-vaccine'!$E805)</f>
        <v>0</v>
      </c>
      <c r="S805" s="107">
        <f>SUMIF('V3回目-接種日別'!$A:$A, 'Conv-vaccine'!$E805, 'V3回目-接種日別'!C:C)</f>
        <v>438</v>
      </c>
    </row>
    <row r="806" spans="1:19" ht="17.7">
      <c r="A806" s="49">
        <v>44564</v>
      </c>
      <c r="B806" s="110">
        <f>IF(COUNTIF($A$7:$A806, $A806)&gt;1, 0, IF($E806="","",G806+H806+K806+L806+O806-Q806))</f>
        <v>0</v>
      </c>
      <c r="C806" s="110">
        <f>IF(COUNTIF($A$7:$A806, $A806)&gt;1, 0, IF($E806="", "", I806+J806+M806+N806+P806-R806))</f>
        <v>0</v>
      </c>
      <c r="D806" s="110">
        <f>IF(COUNTIF($A$7:$A806, $A806)&gt;1, 0, S806)</f>
        <v>0</v>
      </c>
      <c r="E806" s="111">
        <v>44564</v>
      </c>
      <c r="F806" s="91" t="str">
        <f>IFERROR(VLOOKUP($E806, V医療従事者等!$A:$J, $F$4, FALSE), TEXT(E806, "aaa"))</f>
        <v>月</v>
      </c>
      <c r="G806" s="91">
        <f>IFERROR(VLOOKUP($E806, V医療従事者等!$A:$J, $G$4, FALSE), 0)</f>
        <v>0</v>
      </c>
      <c r="H806" s="91">
        <f>IFERROR(VLOOKUP($E806, V医療従事者等!$A:$J, $H$4, FALSE), 0)</f>
        <v>0</v>
      </c>
      <c r="I806" s="91">
        <f>IFERROR(VLOOKUP($E806, V医療従事者等!$A:$J, $I$4, FALSE), 0)</f>
        <v>0</v>
      </c>
      <c r="J806" s="91">
        <f>IFERROR(VLOOKUP($E806, V医療従事者等!$A:$J, $J$4, FALSE), 0)</f>
        <v>0</v>
      </c>
      <c r="K806" s="92">
        <f>IFERROR(VLOOKUP($E806, V一般接種!$A:$G, K$4, FALSE), 0)</f>
        <v>82</v>
      </c>
      <c r="L806" s="92">
        <f>IFERROR(VLOOKUP($E806, V一般接種!$A:$G, L$4, FALSE), 0)</f>
        <v>12</v>
      </c>
      <c r="M806" s="92">
        <f>IFERROR(VLOOKUP($E806, V一般接種!$A:$G, M$4, FALSE), 0)</f>
        <v>0</v>
      </c>
      <c r="N806" s="93">
        <f>IFERROR(VLOOKUP($E806, V一般接種!$A:$G, N$4, FALSE), 0)</f>
        <v>106</v>
      </c>
      <c r="O806" s="92">
        <f>SUMIF(V職域接種!$C:$C, 'Conv-vaccine'!$E806, V職域接種!F:F)</f>
        <v>0</v>
      </c>
      <c r="P806" s="92">
        <f>SUMIF(V職域接種!$C:$C, 'Conv-vaccine'!$E806, V職域接種!G:G)</f>
        <v>0</v>
      </c>
      <c r="Q806" s="92">
        <f>_xlfn.MAXIFS(V重複!F:F, V重複!$C:$C, 'Conv-vaccine'!$E806)</f>
        <v>0</v>
      </c>
      <c r="R806" s="92">
        <f>_xlfn.MAXIFS(V重複!G:G, V重複!$C:$C, 'Conv-vaccine'!$E806)</f>
        <v>0</v>
      </c>
      <c r="S806" s="107">
        <f>SUMIF('V3回目-接種日別'!$A:$A, 'Conv-vaccine'!$E806, 'V3回目-接種日別'!C:C)</f>
        <v>438</v>
      </c>
    </row>
    <row r="807" spans="1:19" ht="17.7">
      <c r="A807" s="49">
        <v>44564</v>
      </c>
      <c r="B807" s="110">
        <f>IF(COUNTIF($A$7:$A807, $A807)&gt;1, 0, IF($E807="","",G807+H807+K807+L807+O807-Q807))</f>
        <v>0</v>
      </c>
      <c r="C807" s="110">
        <f>IF(COUNTIF($A$7:$A807, $A807)&gt;1, 0, IF($E807="", "", I807+J807+M807+N807+P807-R807))</f>
        <v>0</v>
      </c>
      <c r="D807" s="110">
        <f>IF(COUNTIF($A$7:$A807, $A807)&gt;1, 0, S807)</f>
        <v>0</v>
      </c>
      <c r="E807" s="111">
        <v>44564</v>
      </c>
      <c r="F807" s="91" t="str">
        <f>IFERROR(VLOOKUP($E807, V医療従事者等!$A:$J, $F$4, FALSE), TEXT(E807, "aaa"))</f>
        <v>月</v>
      </c>
      <c r="G807" s="91">
        <f>IFERROR(VLOOKUP($E807, V医療従事者等!$A:$J, $G$4, FALSE), 0)</f>
        <v>0</v>
      </c>
      <c r="H807" s="91">
        <f>IFERROR(VLOOKUP($E807, V医療従事者等!$A:$J, $H$4, FALSE), 0)</f>
        <v>0</v>
      </c>
      <c r="I807" s="91">
        <f>IFERROR(VLOOKUP($E807, V医療従事者等!$A:$J, $I$4, FALSE), 0)</f>
        <v>0</v>
      </c>
      <c r="J807" s="91">
        <f>IFERROR(VLOOKUP($E807, V医療従事者等!$A:$J, $J$4, FALSE), 0)</f>
        <v>0</v>
      </c>
      <c r="K807" s="92">
        <f>IFERROR(VLOOKUP($E807, V一般接種!$A:$G, K$4, FALSE), 0)</f>
        <v>82</v>
      </c>
      <c r="L807" s="92">
        <f>IFERROR(VLOOKUP($E807, V一般接種!$A:$G, L$4, FALSE), 0)</f>
        <v>12</v>
      </c>
      <c r="M807" s="92">
        <f>IFERROR(VLOOKUP($E807, V一般接種!$A:$G, M$4, FALSE), 0)</f>
        <v>0</v>
      </c>
      <c r="N807" s="93">
        <f>IFERROR(VLOOKUP($E807, V一般接種!$A:$G, N$4, FALSE), 0)</f>
        <v>106</v>
      </c>
      <c r="O807" s="92">
        <f>SUMIF(V職域接種!$C:$C, 'Conv-vaccine'!$E807, V職域接種!F:F)</f>
        <v>0</v>
      </c>
      <c r="P807" s="92">
        <f>SUMIF(V職域接種!$C:$C, 'Conv-vaccine'!$E807, V職域接種!G:G)</f>
        <v>0</v>
      </c>
      <c r="Q807" s="92">
        <f>_xlfn.MAXIFS(V重複!F:F, V重複!$C:$C, 'Conv-vaccine'!$E807)</f>
        <v>0</v>
      </c>
      <c r="R807" s="92">
        <f>_xlfn.MAXIFS(V重複!G:G, V重複!$C:$C, 'Conv-vaccine'!$E807)</f>
        <v>0</v>
      </c>
      <c r="S807" s="107">
        <f>SUMIF('V3回目-接種日別'!$A:$A, 'Conv-vaccine'!$E807, 'V3回目-接種日別'!C:C)</f>
        <v>438</v>
      </c>
    </row>
    <row r="808" spans="1:19" ht="17.7">
      <c r="A808" s="49">
        <v>44565</v>
      </c>
      <c r="B808" s="110">
        <f>IF(COUNTIF($A$7:$A808, $A808)&gt;1, 0, IF($E808="","",G808+H808+K808+L808+O808-Q808))</f>
        <v>3097</v>
      </c>
      <c r="C808" s="110">
        <f>IF(COUNTIF($A$7:$A808, $A808)&gt;1, 0, IF($E808="", "", I808+J808+M808+N808+P808-R808))</f>
        <v>5986</v>
      </c>
      <c r="D808" s="110">
        <f>IF(COUNTIF($A$7:$A808, $A808)&gt;1, 0, S808)</f>
        <v>7983</v>
      </c>
      <c r="E808" s="111">
        <v>44565</v>
      </c>
      <c r="F808" s="91" t="str">
        <f>IFERROR(VLOOKUP($E808, V医療従事者等!$A:$J, $F$4, FALSE), TEXT(E808, "aaa"))</f>
        <v>火</v>
      </c>
      <c r="G808" s="91">
        <f>IFERROR(VLOOKUP($E808, V医療従事者等!$A:$J, $G$4, FALSE), 0)</f>
        <v>0</v>
      </c>
      <c r="H808" s="91">
        <f>IFERROR(VLOOKUP($E808, V医療従事者等!$A:$J, $H$4, FALSE), 0)</f>
        <v>0</v>
      </c>
      <c r="I808" s="91">
        <f>IFERROR(VLOOKUP($E808, V医療従事者等!$A:$J, $I$4, FALSE), 0)</f>
        <v>0</v>
      </c>
      <c r="J808" s="91">
        <f>IFERROR(VLOOKUP($E808, V医療従事者等!$A:$J, $J$4, FALSE), 0)</f>
        <v>0</v>
      </c>
      <c r="K808" s="92">
        <f>IFERROR(VLOOKUP($E808, V一般接種!$A:$G, K$4, FALSE), 0)</f>
        <v>3059</v>
      </c>
      <c r="L808" s="92">
        <f>IFERROR(VLOOKUP($E808, V一般接種!$A:$G, L$4, FALSE), 0)</f>
        <v>38</v>
      </c>
      <c r="M808" s="92">
        <f>IFERROR(VLOOKUP($E808, V一般接種!$A:$G, M$4, FALSE), 0)</f>
        <v>1</v>
      </c>
      <c r="N808" s="93">
        <f>IFERROR(VLOOKUP($E808, V一般接種!$A:$G, N$4, FALSE), 0)</f>
        <v>5985</v>
      </c>
      <c r="O808" s="92">
        <f>SUMIF(V職域接種!$C:$C, 'Conv-vaccine'!$E808, V職域接種!F:F)</f>
        <v>0</v>
      </c>
      <c r="P808" s="92">
        <f>SUMIF(V職域接種!$C:$C, 'Conv-vaccine'!$E808, V職域接種!G:G)</f>
        <v>0</v>
      </c>
      <c r="Q808" s="92">
        <f>_xlfn.MAXIFS(V重複!F:F, V重複!$C:$C, 'Conv-vaccine'!$E808)</f>
        <v>0</v>
      </c>
      <c r="R808" s="92">
        <f>_xlfn.MAXIFS(V重複!G:G, V重複!$C:$C, 'Conv-vaccine'!$E808)</f>
        <v>0</v>
      </c>
      <c r="S808" s="107">
        <f>SUMIF('V3回目-接種日別'!$A:$A, 'Conv-vaccine'!$E808, 'V3回目-接種日別'!C:C)</f>
        <v>7983</v>
      </c>
    </row>
    <row r="809" spans="1:19" ht="17.7">
      <c r="A809" s="49">
        <v>44565</v>
      </c>
      <c r="B809" s="110">
        <f>IF(COUNTIF($A$7:$A809, $A809)&gt;1, 0, IF($E809="","",G809+H809+K809+L809+O809-Q809))</f>
        <v>0</v>
      </c>
      <c r="C809" s="110">
        <f>IF(COUNTIF($A$7:$A809, $A809)&gt;1, 0, IF($E809="", "", I809+J809+M809+N809+P809-R809))</f>
        <v>0</v>
      </c>
      <c r="D809" s="110">
        <f>IF(COUNTIF($A$7:$A809, $A809)&gt;1, 0, S809)</f>
        <v>0</v>
      </c>
      <c r="E809" s="111">
        <v>44565</v>
      </c>
      <c r="F809" s="91" t="str">
        <f>IFERROR(VLOOKUP($E809, V医療従事者等!$A:$J, $F$4, FALSE), TEXT(E809, "aaa"))</f>
        <v>火</v>
      </c>
      <c r="G809" s="91">
        <f>IFERROR(VLOOKUP($E809, V医療従事者等!$A:$J, $G$4, FALSE), 0)</f>
        <v>0</v>
      </c>
      <c r="H809" s="91">
        <f>IFERROR(VLOOKUP($E809, V医療従事者等!$A:$J, $H$4, FALSE), 0)</f>
        <v>0</v>
      </c>
      <c r="I809" s="91">
        <f>IFERROR(VLOOKUP($E809, V医療従事者等!$A:$J, $I$4, FALSE), 0)</f>
        <v>0</v>
      </c>
      <c r="J809" s="91">
        <f>IFERROR(VLOOKUP($E809, V医療従事者等!$A:$J, $J$4, FALSE), 0)</f>
        <v>0</v>
      </c>
      <c r="K809" s="92">
        <f>IFERROR(VLOOKUP($E809, V一般接種!$A:$G, K$4, FALSE), 0)</f>
        <v>3059</v>
      </c>
      <c r="L809" s="92">
        <f>IFERROR(VLOOKUP($E809, V一般接種!$A:$G, L$4, FALSE), 0)</f>
        <v>38</v>
      </c>
      <c r="M809" s="92">
        <f>IFERROR(VLOOKUP($E809, V一般接種!$A:$G, M$4, FALSE), 0)</f>
        <v>1</v>
      </c>
      <c r="N809" s="93">
        <f>IFERROR(VLOOKUP($E809, V一般接種!$A:$G, N$4, FALSE), 0)</f>
        <v>5985</v>
      </c>
      <c r="O809" s="92">
        <f>SUMIF(V職域接種!$C:$C, 'Conv-vaccine'!$E809, V職域接種!F:F)</f>
        <v>0</v>
      </c>
      <c r="P809" s="92">
        <f>SUMIF(V職域接種!$C:$C, 'Conv-vaccine'!$E809, V職域接種!G:G)</f>
        <v>0</v>
      </c>
      <c r="Q809" s="92">
        <f>_xlfn.MAXIFS(V重複!F:F, V重複!$C:$C, 'Conv-vaccine'!$E809)</f>
        <v>0</v>
      </c>
      <c r="R809" s="92">
        <f>_xlfn.MAXIFS(V重複!G:G, V重複!$C:$C, 'Conv-vaccine'!$E809)</f>
        <v>0</v>
      </c>
      <c r="S809" s="107">
        <f>SUMIF('V3回目-接種日別'!$A:$A, 'Conv-vaccine'!$E809, 'V3回目-接種日別'!C:C)</f>
        <v>7983</v>
      </c>
    </row>
    <row r="810" spans="1:19" ht="17.7">
      <c r="A810" s="49">
        <v>44565</v>
      </c>
      <c r="B810" s="110">
        <f>IF(COUNTIF($A$7:$A810, $A810)&gt;1, 0, IF($E810="","",G810+H810+K810+L810+O810-Q810))</f>
        <v>0</v>
      </c>
      <c r="C810" s="110">
        <f>IF(COUNTIF($A$7:$A810, $A810)&gt;1, 0, IF($E810="", "", I810+J810+M810+N810+P810-R810))</f>
        <v>0</v>
      </c>
      <c r="D810" s="110">
        <f>IF(COUNTIF($A$7:$A810, $A810)&gt;1, 0, S810)</f>
        <v>0</v>
      </c>
      <c r="E810" s="111">
        <v>44565</v>
      </c>
      <c r="F810" s="91" t="str">
        <f>IFERROR(VLOOKUP($E810, V医療従事者等!$A:$J, $F$4, FALSE), TEXT(E810, "aaa"))</f>
        <v>火</v>
      </c>
      <c r="G810" s="91">
        <f>IFERROR(VLOOKUP($E810, V医療従事者等!$A:$J, $G$4, FALSE), 0)</f>
        <v>0</v>
      </c>
      <c r="H810" s="91">
        <f>IFERROR(VLOOKUP($E810, V医療従事者等!$A:$J, $H$4, FALSE), 0)</f>
        <v>0</v>
      </c>
      <c r="I810" s="91">
        <f>IFERROR(VLOOKUP($E810, V医療従事者等!$A:$J, $I$4, FALSE), 0)</f>
        <v>0</v>
      </c>
      <c r="J810" s="91">
        <f>IFERROR(VLOOKUP($E810, V医療従事者等!$A:$J, $J$4, FALSE), 0)</f>
        <v>0</v>
      </c>
      <c r="K810" s="92">
        <f>IFERROR(VLOOKUP($E810, V一般接種!$A:$G, K$4, FALSE), 0)</f>
        <v>3059</v>
      </c>
      <c r="L810" s="92">
        <f>IFERROR(VLOOKUP($E810, V一般接種!$A:$G, L$4, FALSE), 0)</f>
        <v>38</v>
      </c>
      <c r="M810" s="92">
        <f>IFERROR(VLOOKUP($E810, V一般接種!$A:$G, M$4, FALSE), 0)</f>
        <v>1</v>
      </c>
      <c r="N810" s="93">
        <f>IFERROR(VLOOKUP($E810, V一般接種!$A:$G, N$4, FALSE), 0)</f>
        <v>5985</v>
      </c>
      <c r="O810" s="92">
        <f>SUMIF(V職域接種!$C:$C, 'Conv-vaccine'!$E810, V職域接種!F:F)</f>
        <v>0</v>
      </c>
      <c r="P810" s="92">
        <f>SUMIF(V職域接種!$C:$C, 'Conv-vaccine'!$E810, V職域接種!G:G)</f>
        <v>0</v>
      </c>
      <c r="Q810" s="92">
        <f>_xlfn.MAXIFS(V重複!F:F, V重複!$C:$C, 'Conv-vaccine'!$E810)</f>
        <v>0</v>
      </c>
      <c r="R810" s="92">
        <f>_xlfn.MAXIFS(V重複!G:G, V重複!$C:$C, 'Conv-vaccine'!$E810)</f>
        <v>0</v>
      </c>
      <c r="S810" s="107">
        <f>SUMIF('V3回目-接種日別'!$A:$A, 'Conv-vaccine'!$E810, 'V3回目-接種日別'!C:C)</f>
        <v>7983</v>
      </c>
    </row>
    <row r="811" spans="1:19" ht="17.7">
      <c r="A811" s="49">
        <v>44566</v>
      </c>
      <c r="B811" s="110">
        <f>IF(COUNTIF($A$7:$A811, $A811)&gt;1, 0, IF($E811="","",G811+H811+K811+L811+O811-Q811))</f>
        <v>5601</v>
      </c>
      <c r="C811" s="110">
        <f>IF(COUNTIF($A$7:$A811, $A811)&gt;1, 0, IF($E811="", "", I811+J811+M811+N811+P811-R811))</f>
        <v>9259</v>
      </c>
      <c r="D811" s="110">
        <f>IF(COUNTIF($A$7:$A811, $A811)&gt;1, 0, S811)</f>
        <v>20525</v>
      </c>
      <c r="E811" s="111">
        <v>44566</v>
      </c>
      <c r="F811" s="91" t="str">
        <f>IFERROR(VLOOKUP($E811, V医療従事者等!$A:$J, $F$4, FALSE), TEXT(E811, "aaa"))</f>
        <v>水</v>
      </c>
      <c r="G811" s="91">
        <f>IFERROR(VLOOKUP($E811, V医療従事者等!$A:$J, $G$4, FALSE), 0)</f>
        <v>0</v>
      </c>
      <c r="H811" s="91">
        <f>IFERROR(VLOOKUP($E811, V医療従事者等!$A:$J, $H$4, FALSE), 0)</f>
        <v>0</v>
      </c>
      <c r="I811" s="91">
        <f>IFERROR(VLOOKUP($E811, V医療従事者等!$A:$J, $I$4, FALSE), 0)</f>
        <v>0</v>
      </c>
      <c r="J811" s="91">
        <f>IFERROR(VLOOKUP($E811, V医療従事者等!$A:$J, $J$4, FALSE), 0)</f>
        <v>0</v>
      </c>
      <c r="K811" s="92">
        <f>IFERROR(VLOOKUP($E811, V一般接種!$A:$G, K$4, FALSE), 0)</f>
        <v>5440</v>
      </c>
      <c r="L811" s="92">
        <f>IFERROR(VLOOKUP($E811, V一般接種!$A:$G, L$4, FALSE), 0)</f>
        <v>161</v>
      </c>
      <c r="M811" s="92">
        <f>IFERROR(VLOOKUP($E811, V一般接種!$A:$G, M$4, FALSE), 0)</f>
        <v>5</v>
      </c>
      <c r="N811" s="93">
        <f>IFERROR(VLOOKUP($E811, V一般接種!$A:$G, N$4, FALSE), 0)</f>
        <v>9254</v>
      </c>
      <c r="O811" s="92">
        <f>SUMIF(V職域接種!$C:$C, 'Conv-vaccine'!$E811, V職域接種!F:F)</f>
        <v>0</v>
      </c>
      <c r="P811" s="92">
        <f>SUMIF(V職域接種!$C:$C, 'Conv-vaccine'!$E811, V職域接種!G:G)</f>
        <v>0</v>
      </c>
      <c r="Q811" s="92">
        <f>_xlfn.MAXIFS(V重複!F:F, V重複!$C:$C, 'Conv-vaccine'!$E811)</f>
        <v>0</v>
      </c>
      <c r="R811" s="92">
        <f>_xlfn.MAXIFS(V重複!G:G, V重複!$C:$C, 'Conv-vaccine'!$E811)</f>
        <v>0</v>
      </c>
      <c r="S811" s="107">
        <f>SUMIF('V3回目-接種日別'!$A:$A, 'Conv-vaccine'!$E811, 'V3回目-接種日別'!C:C)</f>
        <v>20525</v>
      </c>
    </row>
    <row r="812" spans="1:19" ht="17.7">
      <c r="A812" s="49">
        <v>44566</v>
      </c>
      <c r="B812" s="110">
        <f>IF(COUNTIF($A$7:$A812, $A812)&gt;1, 0, IF($E812="","",G812+H812+K812+L812+O812-Q812))</f>
        <v>0</v>
      </c>
      <c r="C812" s="110">
        <f>IF(COUNTIF($A$7:$A812, $A812)&gt;1, 0, IF($E812="", "", I812+J812+M812+N812+P812-R812))</f>
        <v>0</v>
      </c>
      <c r="D812" s="110">
        <f>IF(COUNTIF($A$7:$A812, $A812)&gt;1, 0, S812)</f>
        <v>0</v>
      </c>
      <c r="E812" s="111">
        <v>44566</v>
      </c>
      <c r="F812" s="91" t="str">
        <f>IFERROR(VLOOKUP($E812, V医療従事者等!$A:$J, $F$4, FALSE), TEXT(E812, "aaa"))</f>
        <v>水</v>
      </c>
      <c r="G812" s="91">
        <f>IFERROR(VLOOKUP($E812, V医療従事者等!$A:$J, $G$4, FALSE), 0)</f>
        <v>0</v>
      </c>
      <c r="H812" s="91">
        <f>IFERROR(VLOOKUP($E812, V医療従事者等!$A:$J, $H$4, FALSE), 0)</f>
        <v>0</v>
      </c>
      <c r="I812" s="91">
        <f>IFERROR(VLOOKUP($E812, V医療従事者等!$A:$J, $I$4, FALSE), 0)</f>
        <v>0</v>
      </c>
      <c r="J812" s="91">
        <f>IFERROR(VLOOKUP($E812, V医療従事者等!$A:$J, $J$4, FALSE), 0)</f>
        <v>0</v>
      </c>
      <c r="K812" s="92">
        <f>IFERROR(VLOOKUP($E812, V一般接種!$A:$G, K$4, FALSE), 0)</f>
        <v>5440</v>
      </c>
      <c r="L812" s="92">
        <f>IFERROR(VLOOKUP($E812, V一般接種!$A:$G, L$4, FALSE), 0)</f>
        <v>161</v>
      </c>
      <c r="M812" s="92">
        <f>IFERROR(VLOOKUP($E812, V一般接種!$A:$G, M$4, FALSE), 0)</f>
        <v>5</v>
      </c>
      <c r="N812" s="93">
        <f>IFERROR(VLOOKUP($E812, V一般接種!$A:$G, N$4, FALSE), 0)</f>
        <v>9254</v>
      </c>
      <c r="O812" s="92">
        <f>SUMIF(V職域接種!$C:$C, 'Conv-vaccine'!$E812, V職域接種!F:F)</f>
        <v>0</v>
      </c>
      <c r="P812" s="92">
        <f>SUMIF(V職域接種!$C:$C, 'Conv-vaccine'!$E812, V職域接種!G:G)</f>
        <v>0</v>
      </c>
      <c r="Q812" s="92">
        <f>_xlfn.MAXIFS(V重複!F:F, V重複!$C:$C, 'Conv-vaccine'!$E812)</f>
        <v>0</v>
      </c>
      <c r="R812" s="92">
        <f>_xlfn.MAXIFS(V重複!G:G, V重複!$C:$C, 'Conv-vaccine'!$E812)</f>
        <v>0</v>
      </c>
      <c r="S812" s="107">
        <f>SUMIF('V3回目-接種日別'!$A:$A, 'Conv-vaccine'!$E812, 'V3回目-接種日別'!C:C)</f>
        <v>20525</v>
      </c>
    </row>
    <row r="813" spans="1:19" ht="17.7">
      <c r="A813" s="49">
        <v>44566</v>
      </c>
      <c r="B813" s="110">
        <f>IF(COUNTIF($A$7:$A813, $A813)&gt;1, 0, IF($E813="","",G813+H813+K813+L813+O813-Q813))</f>
        <v>0</v>
      </c>
      <c r="C813" s="110">
        <f>IF(COUNTIF($A$7:$A813, $A813)&gt;1, 0, IF($E813="", "", I813+J813+M813+N813+P813-R813))</f>
        <v>0</v>
      </c>
      <c r="D813" s="110">
        <f>IF(COUNTIF($A$7:$A813, $A813)&gt;1, 0, S813)</f>
        <v>0</v>
      </c>
      <c r="E813" s="111">
        <v>44566</v>
      </c>
      <c r="F813" s="91" t="str">
        <f>IFERROR(VLOOKUP($E813, V医療従事者等!$A:$J, $F$4, FALSE), TEXT(E813, "aaa"))</f>
        <v>水</v>
      </c>
      <c r="G813" s="91">
        <f>IFERROR(VLOOKUP($E813, V医療従事者等!$A:$J, $G$4, FALSE), 0)</f>
        <v>0</v>
      </c>
      <c r="H813" s="91">
        <f>IFERROR(VLOOKUP($E813, V医療従事者等!$A:$J, $H$4, FALSE), 0)</f>
        <v>0</v>
      </c>
      <c r="I813" s="91">
        <f>IFERROR(VLOOKUP($E813, V医療従事者等!$A:$J, $I$4, FALSE), 0)</f>
        <v>0</v>
      </c>
      <c r="J813" s="91">
        <f>IFERROR(VLOOKUP($E813, V医療従事者等!$A:$J, $J$4, FALSE), 0)</f>
        <v>0</v>
      </c>
      <c r="K813" s="92">
        <f>IFERROR(VLOOKUP($E813, V一般接種!$A:$G, K$4, FALSE), 0)</f>
        <v>5440</v>
      </c>
      <c r="L813" s="92">
        <f>IFERROR(VLOOKUP($E813, V一般接種!$A:$G, L$4, FALSE), 0)</f>
        <v>161</v>
      </c>
      <c r="M813" s="92">
        <f>IFERROR(VLOOKUP($E813, V一般接種!$A:$G, M$4, FALSE), 0)</f>
        <v>5</v>
      </c>
      <c r="N813" s="93">
        <f>IFERROR(VLOOKUP($E813, V一般接種!$A:$G, N$4, FALSE), 0)</f>
        <v>9254</v>
      </c>
      <c r="O813" s="92">
        <f>SUMIF(V職域接種!$C:$C, 'Conv-vaccine'!$E813, V職域接種!F:F)</f>
        <v>0</v>
      </c>
      <c r="P813" s="92">
        <f>SUMIF(V職域接種!$C:$C, 'Conv-vaccine'!$E813, V職域接種!G:G)</f>
        <v>0</v>
      </c>
      <c r="Q813" s="92">
        <f>_xlfn.MAXIFS(V重複!F:F, V重複!$C:$C, 'Conv-vaccine'!$E813)</f>
        <v>0</v>
      </c>
      <c r="R813" s="92">
        <f>_xlfn.MAXIFS(V重複!G:G, V重複!$C:$C, 'Conv-vaccine'!$E813)</f>
        <v>0</v>
      </c>
      <c r="S813" s="107">
        <f>SUMIF('V3回目-接種日別'!$A:$A, 'Conv-vaccine'!$E813, 'V3回目-接種日別'!C:C)</f>
        <v>20525</v>
      </c>
    </row>
    <row r="814" spans="1:19" ht="17.7">
      <c r="A814" s="49">
        <v>44567</v>
      </c>
      <c r="B814" s="110">
        <f>IF(COUNTIF($A$7:$A814, $A814)&gt;1, 0, IF($E814="","",G814+H814+K814+L814+O814-Q814))</f>
        <v>6032</v>
      </c>
      <c r="C814" s="110">
        <f>IF(COUNTIF($A$7:$A814, $A814)&gt;1, 0, IF($E814="", "", I814+J814+M814+N814+P814-R814))</f>
        <v>9510</v>
      </c>
      <c r="D814" s="110">
        <f>IF(COUNTIF($A$7:$A814, $A814)&gt;1, 0, S814)</f>
        <v>28101</v>
      </c>
      <c r="E814" s="111">
        <v>44567</v>
      </c>
      <c r="F814" s="91" t="str">
        <f>IFERROR(VLOOKUP($E814, V医療従事者等!$A:$J, $F$4, FALSE), TEXT(E814, "aaa"))</f>
        <v>木</v>
      </c>
      <c r="G814" s="91">
        <f>IFERROR(VLOOKUP($E814, V医療従事者等!$A:$J, $G$4, FALSE), 0)</f>
        <v>0</v>
      </c>
      <c r="H814" s="91">
        <f>IFERROR(VLOOKUP($E814, V医療従事者等!$A:$J, $H$4, FALSE), 0)</f>
        <v>0</v>
      </c>
      <c r="I814" s="91">
        <f>IFERROR(VLOOKUP($E814, V医療従事者等!$A:$J, $I$4, FALSE), 0)</f>
        <v>0</v>
      </c>
      <c r="J814" s="91">
        <f>IFERROR(VLOOKUP($E814, V医療従事者等!$A:$J, $J$4, FALSE), 0)</f>
        <v>0</v>
      </c>
      <c r="K814" s="92">
        <f>IFERROR(VLOOKUP($E814, V一般接種!$A:$G, K$4, FALSE), 0)</f>
        <v>5834</v>
      </c>
      <c r="L814" s="92">
        <f>IFERROR(VLOOKUP($E814, V一般接種!$A:$G, L$4, FALSE), 0)</f>
        <v>198</v>
      </c>
      <c r="M814" s="92">
        <f>IFERROR(VLOOKUP($E814, V一般接種!$A:$G, M$4, FALSE), 0)</f>
        <v>4</v>
      </c>
      <c r="N814" s="93">
        <f>IFERROR(VLOOKUP($E814, V一般接種!$A:$G, N$4, FALSE), 0)</f>
        <v>9506</v>
      </c>
      <c r="O814" s="92">
        <f>SUMIF(V職域接種!$C:$C, 'Conv-vaccine'!$E814, V職域接種!F:F)</f>
        <v>0</v>
      </c>
      <c r="P814" s="92">
        <f>SUMIF(V職域接種!$C:$C, 'Conv-vaccine'!$E814, V職域接種!G:G)</f>
        <v>0</v>
      </c>
      <c r="Q814" s="92">
        <f>_xlfn.MAXIFS(V重複!F:F, V重複!$C:$C, 'Conv-vaccine'!$E814)</f>
        <v>0</v>
      </c>
      <c r="R814" s="92">
        <f>_xlfn.MAXIFS(V重複!G:G, V重複!$C:$C, 'Conv-vaccine'!$E814)</f>
        <v>0</v>
      </c>
      <c r="S814" s="107">
        <f>SUMIF('V3回目-接種日別'!$A:$A, 'Conv-vaccine'!$E814, 'V3回目-接種日別'!C:C)</f>
        <v>28101</v>
      </c>
    </row>
    <row r="815" spans="1:19" ht="17.7">
      <c r="A815" s="49">
        <v>44567</v>
      </c>
      <c r="B815" s="110">
        <f>IF(COUNTIF($A$7:$A815, $A815)&gt;1, 0, IF($E815="","",G815+H815+K815+L815+O815-Q815))</f>
        <v>0</v>
      </c>
      <c r="C815" s="110">
        <f>IF(COUNTIF($A$7:$A815, $A815)&gt;1, 0, IF($E815="", "", I815+J815+M815+N815+P815-R815))</f>
        <v>0</v>
      </c>
      <c r="D815" s="110">
        <f>IF(COUNTIF($A$7:$A815, $A815)&gt;1, 0, S815)</f>
        <v>0</v>
      </c>
      <c r="E815" s="111">
        <v>44567</v>
      </c>
      <c r="F815" s="91" t="str">
        <f>IFERROR(VLOOKUP($E815, V医療従事者等!$A:$J, $F$4, FALSE), TEXT(E815, "aaa"))</f>
        <v>木</v>
      </c>
      <c r="G815" s="91">
        <f>IFERROR(VLOOKUP($E815, V医療従事者等!$A:$J, $G$4, FALSE), 0)</f>
        <v>0</v>
      </c>
      <c r="H815" s="91">
        <f>IFERROR(VLOOKUP($E815, V医療従事者等!$A:$J, $H$4, FALSE), 0)</f>
        <v>0</v>
      </c>
      <c r="I815" s="91">
        <f>IFERROR(VLOOKUP($E815, V医療従事者等!$A:$J, $I$4, FALSE), 0)</f>
        <v>0</v>
      </c>
      <c r="J815" s="91">
        <f>IFERROR(VLOOKUP($E815, V医療従事者等!$A:$J, $J$4, FALSE), 0)</f>
        <v>0</v>
      </c>
      <c r="K815" s="92">
        <f>IFERROR(VLOOKUP($E815, V一般接種!$A:$G, K$4, FALSE), 0)</f>
        <v>5834</v>
      </c>
      <c r="L815" s="92">
        <f>IFERROR(VLOOKUP($E815, V一般接種!$A:$G, L$4, FALSE), 0)</f>
        <v>198</v>
      </c>
      <c r="M815" s="92">
        <f>IFERROR(VLOOKUP($E815, V一般接種!$A:$G, M$4, FALSE), 0)</f>
        <v>4</v>
      </c>
      <c r="N815" s="93">
        <f>IFERROR(VLOOKUP($E815, V一般接種!$A:$G, N$4, FALSE), 0)</f>
        <v>9506</v>
      </c>
      <c r="O815" s="92">
        <f>SUMIF(V職域接種!$C:$C, 'Conv-vaccine'!$E815, V職域接種!F:F)</f>
        <v>0</v>
      </c>
      <c r="P815" s="92">
        <f>SUMIF(V職域接種!$C:$C, 'Conv-vaccine'!$E815, V職域接種!G:G)</f>
        <v>0</v>
      </c>
      <c r="Q815" s="92">
        <f>_xlfn.MAXIFS(V重複!F:F, V重複!$C:$C, 'Conv-vaccine'!$E815)</f>
        <v>0</v>
      </c>
      <c r="R815" s="92">
        <f>_xlfn.MAXIFS(V重複!G:G, V重複!$C:$C, 'Conv-vaccine'!$E815)</f>
        <v>0</v>
      </c>
      <c r="S815" s="107">
        <f>SUMIF('V3回目-接種日別'!$A:$A, 'Conv-vaccine'!$E815, 'V3回目-接種日別'!C:C)</f>
        <v>28101</v>
      </c>
    </row>
    <row r="816" spans="1:19" ht="17.7">
      <c r="A816" s="49">
        <v>44567</v>
      </c>
      <c r="B816" s="110">
        <f>IF(COUNTIF($A$7:$A816, $A816)&gt;1, 0, IF($E816="","",G816+H816+K816+L816+O816-Q816))</f>
        <v>0</v>
      </c>
      <c r="C816" s="110">
        <f>IF(COUNTIF($A$7:$A816, $A816)&gt;1, 0, IF($E816="", "", I816+J816+M816+N816+P816-R816))</f>
        <v>0</v>
      </c>
      <c r="D816" s="110">
        <f>IF(COUNTIF($A$7:$A816, $A816)&gt;1, 0, S816)</f>
        <v>0</v>
      </c>
      <c r="E816" s="111">
        <v>44567</v>
      </c>
      <c r="F816" s="91" t="str">
        <f>IFERROR(VLOOKUP($E816, V医療従事者等!$A:$J, $F$4, FALSE), TEXT(E816, "aaa"))</f>
        <v>木</v>
      </c>
      <c r="G816" s="91">
        <f>IFERROR(VLOOKUP($E816, V医療従事者等!$A:$J, $G$4, FALSE), 0)</f>
        <v>0</v>
      </c>
      <c r="H816" s="91">
        <f>IFERROR(VLOOKUP($E816, V医療従事者等!$A:$J, $H$4, FALSE), 0)</f>
        <v>0</v>
      </c>
      <c r="I816" s="91">
        <f>IFERROR(VLOOKUP($E816, V医療従事者等!$A:$J, $I$4, FALSE), 0)</f>
        <v>0</v>
      </c>
      <c r="J816" s="91">
        <f>IFERROR(VLOOKUP($E816, V医療従事者等!$A:$J, $J$4, FALSE), 0)</f>
        <v>0</v>
      </c>
      <c r="K816" s="92">
        <f>IFERROR(VLOOKUP($E816, V一般接種!$A:$G, K$4, FALSE), 0)</f>
        <v>5834</v>
      </c>
      <c r="L816" s="92">
        <f>IFERROR(VLOOKUP($E816, V一般接種!$A:$G, L$4, FALSE), 0)</f>
        <v>198</v>
      </c>
      <c r="M816" s="92">
        <f>IFERROR(VLOOKUP($E816, V一般接種!$A:$G, M$4, FALSE), 0)</f>
        <v>4</v>
      </c>
      <c r="N816" s="93">
        <f>IFERROR(VLOOKUP($E816, V一般接種!$A:$G, N$4, FALSE), 0)</f>
        <v>9506</v>
      </c>
      <c r="O816" s="92">
        <f>SUMIF(V職域接種!$C:$C, 'Conv-vaccine'!$E816, V職域接種!F:F)</f>
        <v>0</v>
      </c>
      <c r="P816" s="92">
        <f>SUMIF(V職域接種!$C:$C, 'Conv-vaccine'!$E816, V職域接種!G:G)</f>
        <v>0</v>
      </c>
      <c r="Q816" s="92">
        <f>_xlfn.MAXIFS(V重複!F:F, V重複!$C:$C, 'Conv-vaccine'!$E816)</f>
        <v>0</v>
      </c>
      <c r="R816" s="92">
        <f>_xlfn.MAXIFS(V重複!G:G, V重複!$C:$C, 'Conv-vaccine'!$E816)</f>
        <v>0</v>
      </c>
      <c r="S816" s="107">
        <f>SUMIF('V3回目-接種日別'!$A:$A, 'Conv-vaccine'!$E816, 'V3回目-接種日別'!C:C)</f>
        <v>28101</v>
      </c>
    </row>
    <row r="817" spans="1:19" ht="17.7">
      <c r="A817" s="49">
        <v>44568</v>
      </c>
      <c r="B817" s="110">
        <f>IF(COUNTIF($A$7:$A817, $A817)&gt;1, 0, IF($E817="","",G817+H817+K817+L817+O817-Q817))</f>
        <v>14933</v>
      </c>
      <c r="C817" s="110">
        <f>IF(COUNTIF($A$7:$A817, $A817)&gt;1, 0, IF($E817="", "", I817+J817+M817+N817+P817-R817))</f>
        <v>22311</v>
      </c>
      <c r="D817" s="110">
        <f>IF(COUNTIF($A$7:$A817, $A817)&gt;1, 0, S817)</f>
        <v>70169</v>
      </c>
      <c r="E817" s="111">
        <v>44568</v>
      </c>
      <c r="F817" s="91" t="str">
        <f>IFERROR(VLOOKUP($E817, V医療従事者等!$A:$J, $F$4, FALSE), TEXT(E817, "aaa"))</f>
        <v>金</v>
      </c>
      <c r="G817" s="91">
        <f>IFERROR(VLOOKUP($E817, V医療従事者等!$A:$J, $G$4, FALSE), 0)</f>
        <v>0</v>
      </c>
      <c r="H817" s="91">
        <f>IFERROR(VLOOKUP($E817, V医療従事者等!$A:$J, $H$4, FALSE), 0)</f>
        <v>0</v>
      </c>
      <c r="I817" s="91">
        <f>IFERROR(VLOOKUP($E817, V医療従事者等!$A:$J, $I$4, FALSE), 0)</f>
        <v>0</v>
      </c>
      <c r="J817" s="91">
        <f>IFERROR(VLOOKUP($E817, V医療従事者等!$A:$J, $J$4, FALSE), 0)</f>
        <v>0</v>
      </c>
      <c r="K817" s="92">
        <f>IFERROR(VLOOKUP($E817, V一般接種!$A:$G, K$4, FALSE), 0)</f>
        <v>14625</v>
      </c>
      <c r="L817" s="92">
        <f>IFERROR(VLOOKUP($E817, V一般接種!$A:$G, L$4, FALSE), 0)</f>
        <v>308</v>
      </c>
      <c r="M817" s="92">
        <f>IFERROR(VLOOKUP($E817, V一般接種!$A:$G, M$4, FALSE), 0)</f>
        <v>2</v>
      </c>
      <c r="N817" s="93">
        <f>IFERROR(VLOOKUP($E817, V一般接種!$A:$G, N$4, FALSE), 0)</f>
        <v>22309</v>
      </c>
      <c r="O817" s="92">
        <f>SUMIF(V職域接種!$C:$C, 'Conv-vaccine'!$E817, V職域接種!F:F)</f>
        <v>0</v>
      </c>
      <c r="P817" s="92">
        <f>SUMIF(V職域接種!$C:$C, 'Conv-vaccine'!$E817, V職域接種!G:G)</f>
        <v>0</v>
      </c>
      <c r="Q817" s="92">
        <f>_xlfn.MAXIFS(V重複!F:F, V重複!$C:$C, 'Conv-vaccine'!$E817)</f>
        <v>0</v>
      </c>
      <c r="R817" s="92">
        <f>_xlfn.MAXIFS(V重複!G:G, V重複!$C:$C, 'Conv-vaccine'!$E817)</f>
        <v>0</v>
      </c>
      <c r="S817" s="107">
        <f>SUMIF('V3回目-接種日別'!$A:$A, 'Conv-vaccine'!$E817, 'V3回目-接種日別'!C:C)</f>
        <v>70169</v>
      </c>
    </row>
    <row r="818" spans="1:19" ht="17.7">
      <c r="A818" s="49">
        <v>44568</v>
      </c>
      <c r="B818" s="110">
        <f>IF(COUNTIF($A$7:$A818, $A818)&gt;1, 0, IF($E818="","",G818+H818+K818+L818+O818-Q818))</f>
        <v>0</v>
      </c>
      <c r="C818" s="110">
        <f>IF(COUNTIF($A$7:$A818, $A818)&gt;1, 0, IF($E818="", "", I818+J818+M818+N818+P818-R818))</f>
        <v>0</v>
      </c>
      <c r="D818" s="110">
        <f>IF(COUNTIF($A$7:$A818, $A818)&gt;1, 0, S818)</f>
        <v>0</v>
      </c>
      <c r="E818" s="111">
        <v>44568</v>
      </c>
      <c r="F818" s="91" t="str">
        <f>IFERROR(VLOOKUP($E818, V医療従事者等!$A:$J, $F$4, FALSE), TEXT(E818, "aaa"))</f>
        <v>金</v>
      </c>
      <c r="G818" s="91">
        <f>IFERROR(VLOOKUP($E818, V医療従事者等!$A:$J, $G$4, FALSE), 0)</f>
        <v>0</v>
      </c>
      <c r="H818" s="91">
        <f>IFERROR(VLOOKUP($E818, V医療従事者等!$A:$J, $H$4, FALSE), 0)</f>
        <v>0</v>
      </c>
      <c r="I818" s="91">
        <f>IFERROR(VLOOKUP($E818, V医療従事者等!$A:$J, $I$4, FALSE), 0)</f>
        <v>0</v>
      </c>
      <c r="J818" s="91">
        <f>IFERROR(VLOOKUP($E818, V医療従事者等!$A:$J, $J$4, FALSE), 0)</f>
        <v>0</v>
      </c>
      <c r="K818" s="92">
        <f>IFERROR(VLOOKUP($E818, V一般接種!$A:$G, K$4, FALSE), 0)</f>
        <v>14625</v>
      </c>
      <c r="L818" s="92">
        <f>IFERROR(VLOOKUP($E818, V一般接種!$A:$G, L$4, FALSE), 0)</f>
        <v>308</v>
      </c>
      <c r="M818" s="92">
        <f>IFERROR(VLOOKUP($E818, V一般接種!$A:$G, M$4, FALSE), 0)</f>
        <v>2</v>
      </c>
      <c r="N818" s="93">
        <f>IFERROR(VLOOKUP($E818, V一般接種!$A:$G, N$4, FALSE), 0)</f>
        <v>22309</v>
      </c>
      <c r="O818" s="92">
        <f>SUMIF(V職域接種!$C:$C, 'Conv-vaccine'!$E818, V職域接種!F:F)</f>
        <v>0</v>
      </c>
      <c r="P818" s="92">
        <f>SUMIF(V職域接種!$C:$C, 'Conv-vaccine'!$E818, V職域接種!G:G)</f>
        <v>0</v>
      </c>
      <c r="Q818" s="92">
        <f>_xlfn.MAXIFS(V重複!F:F, V重複!$C:$C, 'Conv-vaccine'!$E818)</f>
        <v>0</v>
      </c>
      <c r="R818" s="92">
        <f>_xlfn.MAXIFS(V重複!G:G, V重複!$C:$C, 'Conv-vaccine'!$E818)</f>
        <v>0</v>
      </c>
      <c r="S818" s="107">
        <f>SUMIF('V3回目-接種日別'!$A:$A, 'Conv-vaccine'!$E818, 'V3回目-接種日別'!C:C)</f>
        <v>70169</v>
      </c>
    </row>
    <row r="819" spans="1:19" ht="17.7">
      <c r="A819" s="49">
        <v>44568</v>
      </c>
      <c r="B819" s="110">
        <f>IF(COUNTIF($A$7:$A819, $A819)&gt;1, 0, IF($E819="","",G819+H819+K819+L819+O819-Q819))</f>
        <v>0</v>
      </c>
      <c r="C819" s="110">
        <f>IF(COUNTIF($A$7:$A819, $A819)&gt;1, 0, IF($E819="", "", I819+J819+M819+N819+P819-R819))</f>
        <v>0</v>
      </c>
      <c r="D819" s="110">
        <f>IF(COUNTIF($A$7:$A819, $A819)&gt;1, 0, S819)</f>
        <v>0</v>
      </c>
      <c r="E819" s="111">
        <v>44568</v>
      </c>
      <c r="F819" s="91" t="str">
        <f>IFERROR(VLOOKUP($E819, V医療従事者等!$A:$J, $F$4, FALSE), TEXT(E819, "aaa"))</f>
        <v>金</v>
      </c>
      <c r="G819" s="91">
        <f>IFERROR(VLOOKUP($E819, V医療従事者等!$A:$J, $G$4, FALSE), 0)</f>
        <v>0</v>
      </c>
      <c r="H819" s="91">
        <f>IFERROR(VLOOKUP($E819, V医療従事者等!$A:$J, $H$4, FALSE), 0)</f>
        <v>0</v>
      </c>
      <c r="I819" s="91">
        <f>IFERROR(VLOOKUP($E819, V医療従事者等!$A:$J, $I$4, FALSE), 0)</f>
        <v>0</v>
      </c>
      <c r="J819" s="91">
        <f>IFERROR(VLOOKUP($E819, V医療従事者等!$A:$J, $J$4, FALSE), 0)</f>
        <v>0</v>
      </c>
      <c r="K819" s="92">
        <f>IFERROR(VLOOKUP($E819, V一般接種!$A:$G, K$4, FALSE), 0)</f>
        <v>14625</v>
      </c>
      <c r="L819" s="92">
        <f>IFERROR(VLOOKUP($E819, V一般接種!$A:$G, L$4, FALSE), 0)</f>
        <v>308</v>
      </c>
      <c r="M819" s="92">
        <f>IFERROR(VLOOKUP($E819, V一般接種!$A:$G, M$4, FALSE), 0)</f>
        <v>2</v>
      </c>
      <c r="N819" s="93">
        <f>IFERROR(VLOOKUP($E819, V一般接種!$A:$G, N$4, FALSE), 0)</f>
        <v>22309</v>
      </c>
      <c r="O819" s="92">
        <f>SUMIF(V職域接種!$C:$C, 'Conv-vaccine'!$E819, V職域接種!F:F)</f>
        <v>0</v>
      </c>
      <c r="P819" s="92">
        <f>SUMIF(V職域接種!$C:$C, 'Conv-vaccine'!$E819, V職域接種!G:G)</f>
        <v>0</v>
      </c>
      <c r="Q819" s="92">
        <f>_xlfn.MAXIFS(V重複!F:F, V重複!$C:$C, 'Conv-vaccine'!$E819)</f>
        <v>0</v>
      </c>
      <c r="R819" s="92">
        <f>_xlfn.MAXIFS(V重複!G:G, V重複!$C:$C, 'Conv-vaccine'!$E819)</f>
        <v>0</v>
      </c>
      <c r="S819" s="107">
        <f>SUMIF('V3回目-接種日別'!$A:$A, 'Conv-vaccine'!$E819, 'V3回目-接種日別'!C:C)</f>
        <v>70169</v>
      </c>
    </row>
    <row r="820" spans="1:19" ht="17.7">
      <c r="A820" s="49">
        <v>44569</v>
      </c>
      <c r="B820" s="110">
        <f>IF(COUNTIF($A$7:$A820, $A820)&gt;1, 0, IF($E820="","",G820+H820+K820+L820+O820-Q820))</f>
        <v>24647</v>
      </c>
      <c r="C820" s="110">
        <f>IF(COUNTIF($A$7:$A820, $A820)&gt;1, 0, IF($E820="", "", I820+J820+M820+N820+P820-R820))</f>
        <v>36542</v>
      </c>
      <c r="D820" s="110">
        <f>IF(COUNTIF($A$7:$A820, $A820)&gt;1, 0, S820)</f>
        <v>84625</v>
      </c>
      <c r="E820" s="111">
        <v>44569</v>
      </c>
      <c r="F820" s="91" t="str">
        <f>IFERROR(VLOOKUP($E820, V医療従事者等!$A:$J, $F$4, FALSE), TEXT(E820, "aaa"))</f>
        <v>土</v>
      </c>
      <c r="G820" s="91">
        <f>IFERROR(VLOOKUP($E820, V医療従事者等!$A:$J, $G$4, FALSE), 0)</f>
        <v>0</v>
      </c>
      <c r="H820" s="91">
        <f>IFERROR(VLOOKUP($E820, V医療従事者等!$A:$J, $H$4, FALSE), 0)</f>
        <v>0</v>
      </c>
      <c r="I820" s="91">
        <f>IFERROR(VLOOKUP($E820, V医療従事者等!$A:$J, $I$4, FALSE), 0)</f>
        <v>0</v>
      </c>
      <c r="J820" s="91">
        <f>IFERROR(VLOOKUP($E820, V医療従事者等!$A:$J, $J$4, FALSE), 0)</f>
        <v>0</v>
      </c>
      <c r="K820" s="92">
        <f>IFERROR(VLOOKUP($E820, V一般接種!$A:$G, K$4, FALSE), 0)</f>
        <v>24325</v>
      </c>
      <c r="L820" s="92">
        <f>IFERROR(VLOOKUP($E820, V一般接種!$A:$G, L$4, FALSE), 0)</f>
        <v>322</v>
      </c>
      <c r="M820" s="92">
        <f>IFERROR(VLOOKUP($E820, V一般接種!$A:$G, M$4, FALSE), 0)</f>
        <v>3</v>
      </c>
      <c r="N820" s="93">
        <f>IFERROR(VLOOKUP($E820, V一般接種!$A:$G, N$4, FALSE), 0)</f>
        <v>36539</v>
      </c>
      <c r="O820" s="92">
        <f>SUMIF(V職域接種!$C:$C, 'Conv-vaccine'!$E820, V職域接種!F:F)</f>
        <v>0</v>
      </c>
      <c r="P820" s="92">
        <f>SUMIF(V職域接種!$C:$C, 'Conv-vaccine'!$E820, V職域接種!G:G)</f>
        <v>0</v>
      </c>
      <c r="Q820" s="92">
        <f>_xlfn.MAXIFS(V重複!F:F, V重複!$C:$C, 'Conv-vaccine'!$E820)</f>
        <v>0</v>
      </c>
      <c r="R820" s="92">
        <f>_xlfn.MAXIFS(V重複!G:G, V重複!$C:$C, 'Conv-vaccine'!$E820)</f>
        <v>0</v>
      </c>
      <c r="S820" s="107">
        <f>SUMIF('V3回目-接種日別'!$A:$A, 'Conv-vaccine'!$E820, 'V3回目-接種日別'!C:C)</f>
        <v>84625</v>
      </c>
    </row>
    <row r="821" spans="1:19" ht="17.7">
      <c r="A821" s="49">
        <v>44569</v>
      </c>
      <c r="B821" s="110">
        <f>IF(COUNTIF($A$7:$A821, $A821)&gt;1, 0, IF($E821="","",G821+H821+K821+L821+O821-Q821))</f>
        <v>0</v>
      </c>
      <c r="C821" s="110">
        <f>IF(COUNTIF($A$7:$A821, $A821)&gt;1, 0, IF($E821="", "", I821+J821+M821+N821+P821-R821))</f>
        <v>0</v>
      </c>
      <c r="D821" s="110">
        <f>IF(COUNTIF($A$7:$A821, $A821)&gt;1, 0, S821)</f>
        <v>0</v>
      </c>
      <c r="E821" s="111">
        <v>44569</v>
      </c>
      <c r="F821" s="91" t="str">
        <f>IFERROR(VLOOKUP($E821, V医療従事者等!$A:$J, $F$4, FALSE), TEXT(E821, "aaa"))</f>
        <v>土</v>
      </c>
      <c r="G821" s="91">
        <f>IFERROR(VLOOKUP($E821, V医療従事者等!$A:$J, $G$4, FALSE), 0)</f>
        <v>0</v>
      </c>
      <c r="H821" s="91">
        <f>IFERROR(VLOOKUP($E821, V医療従事者等!$A:$J, $H$4, FALSE), 0)</f>
        <v>0</v>
      </c>
      <c r="I821" s="91">
        <f>IFERROR(VLOOKUP($E821, V医療従事者等!$A:$J, $I$4, FALSE), 0)</f>
        <v>0</v>
      </c>
      <c r="J821" s="91">
        <f>IFERROR(VLOOKUP($E821, V医療従事者等!$A:$J, $J$4, FALSE), 0)</f>
        <v>0</v>
      </c>
      <c r="K821" s="92">
        <f>IFERROR(VLOOKUP($E821, V一般接種!$A:$G, K$4, FALSE), 0)</f>
        <v>24325</v>
      </c>
      <c r="L821" s="92">
        <f>IFERROR(VLOOKUP($E821, V一般接種!$A:$G, L$4, FALSE), 0)</f>
        <v>322</v>
      </c>
      <c r="M821" s="92">
        <f>IFERROR(VLOOKUP($E821, V一般接種!$A:$G, M$4, FALSE), 0)</f>
        <v>3</v>
      </c>
      <c r="N821" s="93">
        <f>IFERROR(VLOOKUP($E821, V一般接種!$A:$G, N$4, FALSE), 0)</f>
        <v>36539</v>
      </c>
      <c r="O821" s="92">
        <f>SUMIF(V職域接種!$C:$C, 'Conv-vaccine'!$E821, V職域接種!F:F)</f>
        <v>0</v>
      </c>
      <c r="P821" s="92">
        <f>SUMIF(V職域接種!$C:$C, 'Conv-vaccine'!$E821, V職域接種!G:G)</f>
        <v>0</v>
      </c>
      <c r="Q821" s="92">
        <f>_xlfn.MAXIFS(V重複!F:F, V重複!$C:$C, 'Conv-vaccine'!$E821)</f>
        <v>0</v>
      </c>
      <c r="R821" s="92">
        <f>_xlfn.MAXIFS(V重複!G:G, V重複!$C:$C, 'Conv-vaccine'!$E821)</f>
        <v>0</v>
      </c>
      <c r="S821" s="107">
        <f>SUMIF('V3回目-接種日別'!$A:$A, 'Conv-vaccine'!$E821, 'V3回目-接種日別'!C:C)</f>
        <v>84625</v>
      </c>
    </row>
    <row r="822" spans="1:19" ht="17.7">
      <c r="A822" s="49">
        <v>44569</v>
      </c>
      <c r="B822" s="110">
        <f>IF(COUNTIF($A$7:$A822, $A822)&gt;1, 0, IF($E822="","",G822+H822+K822+L822+O822-Q822))</f>
        <v>0</v>
      </c>
      <c r="C822" s="110">
        <f>IF(COUNTIF($A$7:$A822, $A822)&gt;1, 0, IF($E822="", "", I822+J822+M822+N822+P822-R822))</f>
        <v>0</v>
      </c>
      <c r="D822" s="110">
        <f>IF(COUNTIF($A$7:$A822, $A822)&gt;1, 0, S822)</f>
        <v>0</v>
      </c>
      <c r="E822" s="111">
        <v>44569</v>
      </c>
      <c r="F822" s="91" t="str">
        <f>IFERROR(VLOOKUP($E822, V医療従事者等!$A:$J, $F$4, FALSE), TEXT(E822, "aaa"))</f>
        <v>土</v>
      </c>
      <c r="G822" s="91">
        <f>IFERROR(VLOOKUP($E822, V医療従事者等!$A:$J, $G$4, FALSE), 0)</f>
        <v>0</v>
      </c>
      <c r="H822" s="91">
        <f>IFERROR(VLOOKUP($E822, V医療従事者等!$A:$J, $H$4, FALSE), 0)</f>
        <v>0</v>
      </c>
      <c r="I822" s="91">
        <f>IFERROR(VLOOKUP($E822, V医療従事者等!$A:$J, $I$4, FALSE), 0)</f>
        <v>0</v>
      </c>
      <c r="J822" s="91">
        <f>IFERROR(VLOOKUP($E822, V医療従事者等!$A:$J, $J$4, FALSE), 0)</f>
        <v>0</v>
      </c>
      <c r="K822" s="92">
        <f>IFERROR(VLOOKUP($E822, V一般接種!$A:$G, K$4, FALSE), 0)</f>
        <v>24325</v>
      </c>
      <c r="L822" s="92">
        <f>IFERROR(VLOOKUP($E822, V一般接種!$A:$G, L$4, FALSE), 0)</f>
        <v>322</v>
      </c>
      <c r="M822" s="92">
        <f>IFERROR(VLOOKUP($E822, V一般接種!$A:$G, M$4, FALSE), 0)</f>
        <v>3</v>
      </c>
      <c r="N822" s="93">
        <f>IFERROR(VLOOKUP($E822, V一般接種!$A:$G, N$4, FALSE), 0)</f>
        <v>36539</v>
      </c>
      <c r="O822" s="92">
        <f>SUMIF(V職域接種!$C:$C, 'Conv-vaccine'!$E822, V職域接種!F:F)</f>
        <v>0</v>
      </c>
      <c r="P822" s="92">
        <f>SUMIF(V職域接種!$C:$C, 'Conv-vaccine'!$E822, V職域接種!G:G)</f>
        <v>0</v>
      </c>
      <c r="Q822" s="92">
        <f>_xlfn.MAXIFS(V重複!F:F, V重複!$C:$C, 'Conv-vaccine'!$E822)</f>
        <v>0</v>
      </c>
      <c r="R822" s="92">
        <f>_xlfn.MAXIFS(V重複!G:G, V重複!$C:$C, 'Conv-vaccine'!$E822)</f>
        <v>0</v>
      </c>
      <c r="S822" s="107">
        <f>SUMIF('V3回目-接種日別'!$A:$A, 'Conv-vaccine'!$E822, 'V3回目-接種日別'!C:C)</f>
        <v>84625</v>
      </c>
    </row>
    <row r="823" spans="1:19" ht="17.7">
      <c r="A823" s="49">
        <v>44570</v>
      </c>
      <c r="B823" s="110">
        <f>IF(COUNTIF($A$7:$A823, $A823)&gt;1, 0, IF($E823="","",G823+H823+K823+L823+O823-Q823))</f>
        <v>231935</v>
      </c>
      <c r="C823" s="110">
        <f>IF(COUNTIF($A$7:$A823, $A823)&gt;1, 0, IF($E823="", "", I823+J823+M823+N823+P823-R823))</f>
        <v>88011</v>
      </c>
      <c r="D823" s="110">
        <f>IF(COUNTIF($A$7:$A823, $A823)&gt;1, 0, S823)</f>
        <v>12373</v>
      </c>
      <c r="E823" s="111">
        <v>44570</v>
      </c>
      <c r="F823" s="91" t="str">
        <f>IFERROR(VLOOKUP($E823, V医療従事者等!$A:$J, $F$4, FALSE), TEXT(E823, "aaa"))</f>
        <v>日</v>
      </c>
      <c r="G823" s="91">
        <f>IFERROR(VLOOKUP($E823, V医療従事者等!$A:$J, $G$4, FALSE), 0)</f>
        <v>0</v>
      </c>
      <c r="H823" s="91">
        <f>IFERROR(VLOOKUP($E823, V医療従事者等!$A:$J, $H$4, FALSE), 0)</f>
        <v>0</v>
      </c>
      <c r="I823" s="91">
        <f>IFERROR(VLOOKUP($E823, V医療従事者等!$A:$J, $I$4, FALSE), 0)</f>
        <v>0</v>
      </c>
      <c r="J823" s="91">
        <f>IFERROR(VLOOKUP($E823, V医療従事者等!$A:$J, $J$4, FALSE), 0)</f>
        <v>0</v>
      </c>
      <c r="K823" s="92">
        <f>IFERROR(VLOOKUP($E823, V一般接種!$A:$G, K$4, FALSE), 0)</f>
        <v>9919</v>
      </c>
      <c r="L823" s="92">
        <f>IFERROR(VLOOKUP($E823, V一般接種!$A:$G, L$4, FALSE), 0)</f>
        <v>165</v>
      </c>
      <c r="M823" s="92">
        <f>IFERROR(VLOOKUP($E823, V一般接種!$A:$G, M$4, FALSE), 0)</f>
        <v>1</v>
      </c>
      <c r="N823" s="93">
        <f>IFERROR(VLOOKUP($E823, V一般接種!$A:$G, N$4, FALSE), 0)</f>
        <v>13617</v>
      </c>
      <c r="O823" s="92">
        <f>SUMIF(V職域接種!$C:$C, 'Conv-vaccine'!$E823, V職域接種!F:F)</f>
        <v>9800077</v>
      </c>
      <c r="P823" s="92">
        <f>SUMIF(V職域接種!$C:$C, 'Conv-vaccine'!$E823, V職域接種!G:G)</f>
        <v>9533710</v>
      </c>
      <c r="Q823" s="92">
        <f>_xlfn.MAXIFS(V重複!F:F, V重複!$C:$C, 'Conv-vaccine'!$E823)</f>
        <v>9578226</v>
      </c>
      <c r="R823" s="92">
        <f>_xlfn.MAXIFS(V重複!G:G, V重複!$C:$C, 'Conv-vaccine'!$E823)</f>
        <v>9459317</v>
      </c>
      <c r="S823" s="107">
        <f>SUMIF('V3回目-接種日別'!$A:$A, 'Conv-vaccine'!$E823, 'V3回目-接種日別'!C:C)</f>
        <v>12373</v>
      </c>
    </row>
    <row r="824" spans="1:19" ht="17.7">
      <c r="A824" s="49">
        <v>44570</v>
      </c>
      <c r="B824" s="110">
        <f>IF(COUNTIF($A$7:$A824, $A824)&gt;1, 0, IF($E824="","",G824+H824+K824+L824+O824-Q824))</f>
        <v>0</v>
      </c>
      <c r="C824" s="110">
        <f>IF(COUNTIF($A$7:$A824, $A824)&gt;1, 0, IF($E824="", "", I824+J824+M824+N824+P824-R824))</f>
        <v>0</v>
      </c>
      <c r="D824" s="110">
        <f>IF(COUNTIF($A$7:$A824, $A824)&gt;1, 0, S824)</f>
        <v>0</v>
      </c>
      <c r="E824" s="111">
        <v>44570</v>
      </c>
      <c r="F824" s="91" t="str">
        <f>IFERROR(VLOOKUP($E824, V医療従事者等!$A:$J, $F$4, FALSE), TEXT(E824, "aaa"))</f>
        <v>日</v>
      </c>
      <c r="G824" s="91">
        <f>IFERROR(VLOOKUP($E824, V医療従事者等!$A:$J, $G$4, FALSE), 0)</f>
        <v>0</v>
      </c>
      <c r="H824" s="91">
        <f>IFERROR(VLOOKUP($E824, V医療従事者等!$A:$J, $H$4, FALSE), 0)</f>
        <v>0</v>
      </c>
      <c r="I824" s="91">
        <f>IFERROR(VLOOKUP($E824, V医療従事者等!$A:$J, $I$4, FALSE), 0)</f>
        <v>0</v>
      </c>
      <c r="J824" s="91">
        <f>IFERROR(VLOOKUP($E824, V医療従事者等!$A:$J, $J$4, FALSE), 0)</f>
        <v>0</v>
      </c>
      <c r="K824" s="92">
        <f>IFERROR(VLOOKUP($E824, V一般接種!$A:$G, K$4, FALSE), 0)</f>
        <v>9919</v>
      </c>
      <c r="L824" s="92">
        <f>IFERROR(VLOOKUP($E824, V一般接種!$A:$G, L$4, FALSE), 0)</f>
        <v>165</v>
      </c>
      <c r="M824" s="92">
        <f>IFERROR(VLOOKUP($E824, V一般接種!$A:$G, M$4, FALSE), 0)</f>
        <v>1</v>
      </c>
      <c r="N824" s="93">
        <f>IFERROR(VLOOKUP($E824, V一般接種!$A:$G, N$4, FALSE), 0)</f>
        <v>13617</v>
      </c>
      <c r="O824" s="92">
        <f>SUMIF(V職域接種!$C:$C, 'Conv-vaccine'!$E824, V職域接種!F:F)</f>
        <v>9800077</v>
      </c>
      <c r="P824" s="92">
        <f>SUMIF(V職域接種!$C:$C, 'Conv-vaccine'!$E824, V職域接種!G:G)</f>
        <v>9533710</v>
      </c>
      <c r="Q824" s="92">
        <f>_xlfn.MAXIFS(V重複!F:F, V重複!$C:$C, 'Conv-vaccine'!$E824)</f>
        <v>9578226</v>
      </c>
      <c r="R824" s="92">
        <f>_xlfn.MAXIFS(V重複!G:G, V重複!$C:$C, 'Conv-vaccine'!$E824)</f>
        <v>9459317</v>
      </c>
      <c r="S824" s="107">
        <f>SUMIF('V3回目-接種日別'!$A:$A, 'Conv-vaccine'!$E824, 'V3回目-接種日別'!C:C)</f>
        <v>12373</v>
      </c>
    </row>
    <row r="825" spans="1:19" ht="17.7">
      <c r="A825" s="49">
        <v>44570</v>
      </c>
      <c r="B825" s="110">
        <f>IF(COUNTIF($A$7:$A825, $A825)&gt;1, 0, IF($E825="","",G825+H825+K825+L825+O825-Q825))</f>
        <v>0</v>
      </c>
      <c r="C825" s="110">
        <f>IF(COUNTIF($A$7:$A825, $A825)&gt;1, 0, IF($E825="", "", I825+J825+M825+N825+P825-R825))</f>
        <v>0</v>
      </c>
      <c r="D825" s="110">
        <f>IF(COUNTIF($A$7:$A825, $A825)&gt;1, 0, S825)</f>
        <v>0</v>
      </c>
      <c r="E825" s="111">
        <v>44570</v>
      </c>
      <c r="F825" s="91" t="str">
        <f>IFERROR(VLOOKUP($E825, V医療従事者等!$A:$J, $F$4, FALSE), TEXT(E825, "aaa"))</f>
        <v>日</v>
      </c>
      <c r="G825" s="91">
        <f>IFERROR(VLOOKUP($E825, V医療従事者等!$A:$J, $G$4, FALSE), 0)</f>
        <v>0</v>
      </c>
      <c r="H825" s="91">
        <f>IFERROR(VLOOKUP($E825, V医療従事者等!$A:$J, $H$4, FALSE), 0)</f>
        <v>0</v>
      </c>
      <c r="I825" s="91">
        <f>IFERROR(VLOOKUP($E825, V医療従事者等!$A:$J, $I$4, FALSE), 0)</f>
        <v>0</v>
      </c>
      <c r="J825" s="91">
        <f>IFERROR(VLOOKUP($E825, V医療従事者等!$A:$J, $J$4, FALSE), 0)</f>
        <v>0</v>
      </c>
      <c r="K825" s="92">
        <f>IFERROR(VLOOKUP($E825, V一般接種!$A:$G, K$4, FALSE), 0)</f>
        <v>9919</v>
      </c>
      <c r="L825" s="92">
        <f>IFERROR(VLOOKUP($E825, V一般接種!$A:$G, L$4, FALSE), 0)</f>
        <v>165</v>
      </c>
      <c r="M825" s="92">
        <f>IFERROR(VLOOKUP($E825, V一般接種!$A:$G, M$4, FALSE), 0)</f>
        <v>1</v>
      </c>
      <c r="N825" s="93">
        <f>IFERROR(VLOOKUP($E825, V一般接種!$A:$G, N$4, FALSE), 0)</f>
        <v>13617</v>
      </c>
      <c r="O825" s="92">
        <f>SUMIF(V職域接種!$C:$C, 'Conv-vaccine'!$E825, V職域接種!F:F)</f>
        <v>9800077</v>
      </c>
      <c r="P825" s="92">
        <f>SUMIF(V職域接種!$C:$C, 'Conv-vaccine'!$E825, V職域接種!G:G)</f>
        <v>9533710</v>
      </c>
      <c r="Q825" s="92">
        <f>_xlfn.MAXIFS(V重複!F:F, V重複!$C:$C, 'Conv-vaccine'!$E825)</f>
        <v>9578226</v>
      </c>
      <c r="R825" s="92">
        <f>_xlfn.MAXIFS(V重複!G:G, V重複!$C:$C, 'Conv-vaccine'!$E825)</f>
        <v>9459317</v>
      </c>
      <c r="S825" s="107">
        <f>SUMIF('V3回目-接種日別'!$A:$A, 'Conv-vaccine'!$E825, 'V3回目-接種日別'!C:C)</f>
        <v>12373</v>
      </c>
    </row>
    <row r="826" spans="1:19" ht="17.7">
      <c r="A826" s="49">
        <v>44571</v>
      </c>
      <c r="B826" s="110">
        <f>IF(COUNTIF($A$7:$A826, $A826)&gt;1, 0, IF($E826="","",G826+H826+K826+L826+O826-Q826))</f>
        <v>1285</v>
      </c>
      <c r="C826" s="110">
        <f>IF(COUNTIF($A$7:$A826, $A826)&gt;1, 0, IF($E826="", "", I826+J826+M826+N826+P826-R826))</f>
        <v>2138</v>
      </c>
      <c r="D826" s="110">
        <f>IF(COUNTIF($A$7:$A826, $A826)&gt;1, 0, S826)</f>
        <v>3376</v>
      </c>
      <c r="E826" s="111">
        <v>44571</v>
      </c>
      <c r="F826" s="91" t="str">
        <f>IFERROR(VLOOKUP($E826, V医療従事者等!$A:$J, $F$4, FALSE), TEXT(E826, "aaa"))</f>
        <v>月</v>
      </c>
      <c r="G826" s="91">
        <f>IFERROR(VLOOKUP($E826, V医療従事者等!$A:$J, $G$4, FALSE), 0)</f>
        <v>0</v>
      </c>
      <c r="H826" s="91">
        <f>IFERROR(VLOOKUP($E826, V医療従事者等!$A:$J, $H$4, FALSE), 0)</f>
        <v>0</v>
      </c>
      <c r="I826" s="91">
        <f>IFERROR(VLOOKUP($E826, V医療従事者等!$A:$J, $I$4, FALSE), 0)</f>
        <v>0</v>
      </c>
      <c r="J826" s="91">
        <f>IFERROR(VLOOKUP($E826, V医療従事者等!$A:$J, $J$4, FALSE), 0)</f>
        <v>0</v>
      </c>
      <c r="K826" s="92">
        <f>IFERROR(VLOOKUP($E826, V一般接種!$A:$G, K$4, FALSE), 0)</f>
        <v>1195</v>
      </c>
      <c r="L826" s="92">
        <f>IFERROR(VLOOKUP($E826, V一般接種!$A:$G, L$4, FALSE), 0)</f>
        <v>90</v>
      </c>
      <c r="M826" s="92">
        <f>IFERROR(VLOOKUP($E826, V一般接種!$A:$G, M$4, FALSE), 0)</f>
        <v>0</v>
      </c>
      <c r="N826" s="93">
        <f>IFERROR(VLOOKUP($E826, V一般接種!$A:$G, N$4, FALSE), 0)</f>
        <v>2138</v>
      </c>
      <c r="O826" s="92">
        <f>SUMIF(V職域接種!$C:$C, 'Conv-vaccine'!$E826, V職域接種!F:F)</f>
        <v>0</v>
      </c>
      <c r="P826" s="92">
        <f>SUMIF(V職域接種!$C:$C, 'Conv-vaccine'!$E826, V職域接種!G:G)</f>
        <v>0</v>
      </c>
      <c r="Q826" s="92">
        <f>_xlfn.MAXIFS(V重複!F:F, V重複!$C:$C, 'Conv-vaccine'!$E826)</f>
        <v>0</v>
      </c>
      <c r="R826" s="92">
        <f>_xlfn.MAXIFS(V重複!G:G, V重複!$C:$C, 'Conv-vaccine'!$E826)</f>
        <v>0</v>
      </c>
      <c r="S826" s="107">
        <f>SUMIF('V3回目-接種日別'!$A:$A, 'Conv-vaccine'!$E826, 'V3回目-接種日別'!C:C)</f>
        <v>3376</v>
      </c>
    </row>
    <row r="827" spans="1:19" ht="17.7">
      <c r="A827" s="49">
        <v>44571</v>
      </c>
      <c r="B827" s="110">
        <f>IF(COUNTIF($A$7:$A827, $A827)&gt;1, 0, IF($E827="","",G827+H827+K827+L827+O827-Q827))</f>
        <v>0</v>
      </c>
      <c r="C827" s="110">
        <f>IF(COUNTIF($A$7:$A827, $A827)&gt;1, 0, IF($E827="", "", I827+J827+M827+N827+P827-R827))</f>
        <v>0</v>
      </c>
      <c r="D827" s="110">
        <f>IF(COUNTIF($A$7:$A827, $A827)&gt;1, 0, S827)</f>
        <v>0</v>
      </c>
      <c r="E827" s="111">
        <v>44571</v>
      </c>
      <c r="F827" s="91" t="str">
        <f>IFERROR(VLOOKUP($E827, V医療従事者等!$A:$J, $F$4, FALSE), TEXT(E827, "aaa"))</f>
        <v>月</v>
      </c>
      <c r="G827" s="91">
        <f>IFERROR(VLOOKUP($E827, V医療従事者等!$A:$J, $G$4, FALSE), 0)</f>
        <v>0</v>
      </c>
      <c r="H827" s="91">
        <f>IFERROR(VLOOKUP($E827, V医療従事者等!$A:$J, $H$4, FALSE), 0)</f>
        <v>0</v>
      </c>
      <c r="I827" s="91">
        <f>IFERROR(VLOOKUP($E827, V医療従事者等!$A:$J, $I$4, FALSE), 0)</f>
        <v>0</v>
      </c>
      <c r="J827" s="91">
        <f>IFERROR(VLOOKUP($E827, V医療従事者等!$A:$J, $J$4, FALSE), 0)</f>
        <v>0</v>
      </c>
      <c r="K827" s="92">
        <f>IFERROR(VLOOKUP($E827, V一般接種!$A:$G, K$4, FALSE), 0)</f>
        <v>1195</v>
      </c>
      <c r="L827" s="92">
        <f>IFERROR(VLOOKUP($E827, V一般接種!$A:$G, L$4, FALSE), 0)</f>
        <v>90</v>
      </c>
      <c r="M827" s="92">
        <f>IFERROR(VLOOKUP($E827, V一般接種!$A:$G, M$4, FALSE), 0)</f>
        <v>0</v>
      </c>
      <c r="N827" s="93">
        <f>IFERROR(VLOOKUP($E827, V一般接種!$A:$G, N$4, FALSE), 0)</f>
        <v>2138</v>
      </c>
      <c r="O827" s="92">
        <f>SUMIF(V職域接種!$C:$C, 'Conv-vaccine'!$E827, V職域接種!F:F)</f>
        <v>0</v>
      </c>
      <c r="P827" s="92">
        <f>SUMIF(V職域接種!$C:$C, 'Conv-vaccine'!$E827, V職域接種!G:G)</f>
        <v>0</v>
      </c>
      <c r="Q827" s="92">
        <f>_xlfn.MAXIFS(V重複!F:F, V重複!$C:$C, 'Conv-vaccine'!$E827)</f>
        <v>0</v>
      </c>
      <c r="R827" s="92">
        <f>_xlfn.MAXIFS(V重複!G:G, V重複!$C:$C, 'Conv-vaccine'!$E827)</f>
        <v>0</v>
      </c>
      <c r="S827" s="107">
        <f>SUMIF('V3回目-接種日別'!$A:$A, 'Conv-vaccine'!$E827, 'V3回目-接種日別'!C:C)</f>
        <v>3376</v>
      </c>
    </row>
    <row r="828" spans="1:19" ht="17.7">
      <c r="A828" s="49">
        <v>44571</v>
      </c>
      <c r="B828" s="110">
        <f>IF(COUNTIF($A$7:$A828, $A828)&gt;1, 0, IF($E828="","",G828+H828+K828+L828+O828-Q828))</f>
        <v>0</v>
      </c>
      <c r="C828" s="110">
        <f>IF(COUNTIF($A$7:$A828, $A828)&gt;1, 0, IF($E828="", "", I828+J828+M828+N828+P828-R828))</f>
        <v>0</v>
      </c>
      <c r="D828" s="110">
        <f>IF(COUNTIF($A$7:$A828, $A828)&gt;1, 0, S828)</f>
        <v>0</v>
      </c>
      <c r="E828" s="111">
        <v>44571</v>
      </c>
      <c r="F828" s="91" t="str">
        <f>IFERROR(VLOOKUP($E828, V医療従事者等!$A:$J, $F$4, FALSE), TEXT(E828, "aaa"))</f>
        <v>月</v>
      </c>
      <c r="G828" s="91">
        <f>IFERROR(VLOOKUP($E828, V医療従事者等!$A:$J, $G$4, FALSE), 0)</f>
        <v>0</v>
      </c>
      <c r="H828" s="91">
        <f>IFERROR(VLOOKUP($E828, V医療従事者等!$A:$J, $H$4, FALSE), 0)</f>
        <v>0</v>
      </c>
      <c r="I828" s="91">
        <f>IFERROR(VLOOKUP($E828, V医療従事者等!$A:$J, $I$4, FALSE), 0)</f>
        <v>0</v>
      </c>
      <c r="J828" s="91">
        <f>IFERROR(VLOOKUP($E828, V医療従事者等!$A:$J, $J$4, FALSE), 0)</f>
        <v>0</v>
      </c>
      <c r="K828" s="92">
        <f>IFERROR(VLOOKUP($E828, V一般接種!$A:$G, K$4, FALSE), 0)</f>
        <v>1195</v>
      </c>
      <c r="L828" s="92">
        <f>IFERROR(VLOOKUP($E828, V一般接種!$A:$G, L$4, FALSE), 0)</f>
        <v>90</v>
      </c>
      <c r="M828" s="92">
        <f>IFERROR(VLOOKUP($E828, V一般接種!$A:$G, M$4, FALSE), 0)</f>
        <v>0</v>
      </c>
      <c r="N828" s="93">
        <f>IFERROR(VLOOKUP($E828, V一般接種!$A:$G, N$4, FALSE), 0)</f>
        <v>2138</v>
      </c>
      <c r="O828" s="92">
        <f>SUMIF(V職域接種!$C:$C, 'Conv-vaccine'!$E828, V職域接種!F:F)</f>
        <v>0</v>
      </c>
      <c r="P828" s="92">
        <f>SUMIF(V職域接種!$C:$C, 'Conv-vaccine'!$E828, V職域接種!G:G)</f>
        <v>0</v>
      </c>
      <c r="Q828" s="92">
        <f>_xlfn.MAXIFS(V重複!F:F, V重複!$C:$C, 'Conv-vaccine'!$E828)</f>
        <v>0</v>
      </c>
      <c r="R828" s="92">
        <f>_xlfn.MAXIFS(V重複!G:G, V重複!$C:$C, 'Conv-vaccine'!$E828)</f>
        <v>0</v>
      </c>
      <c r="S828" s="107">
        <f>SUMIF('V3回目-接種日別'!$A:$A, 'Conv-vaccine'!$E828, 'V3回目-接種日別'!C:C)</f>
        <v>3376</v>
      </c>
    </row>
    <row r="829" spans="1:19" ht="17.7">
      <c r="A829" s="49">
        <v>44572</v>
      </c>
      <c r="B829" s="110">
        <f>IF(COUNTIF($A$7:$A829, $A829)&gt;1, 0, IF($E829="","",G829+H829+K829+L829+O829-Q829))</f>
        <v>7860</v>
      </c>
      <c r="C829" s="110">
        <f>IF(COUNTIF($A$7:$A829, $A829)&gt;1, 0, IF($E829="", "", I829+J829+M829+N829+P829-R829))</f>
        <v>13053</v>
      </c>
      <c r="D829" s="110">
        <f>IF(COUNTIF($A$7:$A829, $A829)&gt;1, 0, S829)</f>
        <v>60945</v>
      </c>
      <c r="E829" s="111">
        <v>44572</v>
      </c>
      <c r="F829" s="91" t="str">
        <f>IFERROR(VLOOKUP($E829, V医療従事者等!$A:$J, $F$4, FALSE), TEXT(E829, "aaa"))</f>
        <v>火</v>
      </c>
      <c r="G829" s="91">
        <f>IFERROR(VLOOKUP($E829, V医療従事者等!$A:$J, $G$4, FALSE), 0)</f>
        <v>0</v>
      </c>
      <c r="H829" s="91">
        <f>IFERROR(VLOOKUP($E829, V医療従事者等!$A:$J, $H$4, FALSE), 0)</f>
        <v>0</v>
      </c>
      <c r="I829" s="91">
        <f>IFERROR(VLOOKUP($E829, V医療従事者等!$A:$J, $I$4, FALSE), 0)</f>
        <v>0</v>
      </c>
      <c r="J829" s="91">
        <f>IFERROR(VLOOKUP($E829, V医療従事者等!$A:$J, $J$4, FALSE), 0)</f>
        <v>0</v>
      </c>
      <c r="K829" s="92">
        <f>IFERROR(VLOOKUP($E829, V一般接種!$A:$G, K$4, FALSE), 0)</f>
        <v>7467</v>
      </c>
      <c r="L829" s="92">
        <f>IFERROR(VLOOKUP($E829, V一般接種!$A:$G, L$4, FALSE), 0)</f>
        <v>393</v>
      </c>
      <c r="M829" s="92">
        <f>IFERROR(VLOOKUP($E829, V一般接種!$A:$G, M$4, FALSE), 0)</f>
        <v>0</v>
      </c>
      <c r="N829" s="93">
        <f>IFERROR(VLOOKUP($E829, V一般接種!$A:$G, N$4, FALSE), 0)</f>
        <v>13053</v>
      </c>
      <c r="O829" s="92">
        <f>SUMIF(V職域接種!$C:$C, 'Conv-vaccine'!$E829, V職域接種!F:F)</f>
        <v>0</v>
      </c>
      <c r="P829" s="92">
        <f>SUMIF(V職域接種!$C:$C, 'Conv-vaccine'!$E829, V職域接種!G:G)</f>
        <v>0</v>
      </c>
      <c r="Q829" s="92">
        <f>_xlfn.MAXIFS(V重複!F:F, V重複!$C:$C, 'Conv-vaccine'!$E829)</f>
        <v>0</v>
      </c>
      <c r="R829" s="92">
        <f>_xlfn.MAXIFS(V重複!G:G, V重複!$C:$C, 'Conv-vaccine'!$E829)</f>
        <v>0</v>
      </c>
      <c r="S829" s="107">
        <f>SUMIF('V3回目-接種日別'!$A:$A, 'Conv-vaccine'!$E829, 'V3回目-接種日別'!C:C)</f>
        <v>60945</v>
      </c>
    </row>
    <row r="830" spans="1:19" ht="17.7">
      <c r="A830" s="49">
        <v>44572</v>
      </c>
      <c r="B830" s="110">
        <f>IF(COUNTIF($A$7:$A830, $A830)&gt;1, 0, IF($E830="","",G830+H830+K830+L830+O830-Q830))</f>
        <v>0</v>
      </c>
      <c r="C830" s="110">
        <f>IF(COUNTIF($A$7:$A830, $A830)&gt;1, 0, IF($E830="", "", I830+J830+M830+N830+P830-R830))</f>
        <v>0</v>
      </c>
      <c r="D830" s="110">
        <f>IF(COUNTIF($A$7:$A830, $A830)&gt;1, 0, S830)</f>
        <v>0</v>
      </c>
      <c r="E830" s="111">
        <v>44572</v>
      </c>
      <c r="F830" s="91" t="str">
        <f>IFERROR(VLOOKUP($E830, V医療従事者等!$A:$J, $F$4, FALSE), TEXT(E830, "aaa"))</f>
        <v>火</v>
      </c>
      <c r="G830" s="91">
        <f>IFERROR(VLOOKUP($E830, V医療従事者等!$A:$J, $G$4, FALSE), 0)</f>
        <v>0</v>
      </c>
      <c r="H830" s="91">
        <f>IFERROR(VLOOKUP($E830, V医療従事者等!$A:$J, $H$4, FALSE), 0)</f>
        <v>0</v>
      </c>
      <c r="I830" s="91">
        <f>IFERROR(VLOOKUP($E830, V医療従事者等!$A:$J, $I$4, FALSE), 0)</f>
        <v>0</v>
      </c>
      <c r="J830" s="91">
        <f>IFERROR(VLOOKUP($E830, V医療従事者等!$A:$J, $J$4, FALSE), 0)</f>
        <v>0</v>
      </c>
      <c r="K830" s="92">
        <f>IFERROR(VLOOKUP($E830, V一般接種!$A:$G, K$4, FALSE), 0)</f>
        <v>7467</v>
      </c>
      <c r="L830" s="92">
        <f>IFERROR(VLOOKUP($E830, V一般接種!$A:$G, L$4, FALSE), 0)</f>
        <v>393</v>
      </c>
      <c r="M830" s="92">
        <f>IFERROR(VLOOKUP($E830, V一般接種!$A:$G, M$4, FALSE), 0)</f>
        <v>0</v>
      </c>
      <c r="N830" s="93">
        <f>IFERROR(VLOOKUP($E830, V一般接種!$A:$G, N$4, FALSE), 0)</f>
        <v>13053</v>
      </c>
      <c r="O830" s="92">
        <f>SUMIF(V職域接種!$C:$C, 'Conv-vaccine'!$E830, V職域接種!F:F)</f>
        <v>0</v>
      </c>
      <c r="P830" s="92">
        <f>SUMIF(V職域接種!$C:$C, 'Conv-vaccine'!$E830, V職域接種!G:G)</f>
        <v>0</v>
      </c>
      <c r="Q830" s="92">
        <f>_xlfn.MAXIFS(V重複!F:F, V重複!$C:$C, 'Conv-vaccine'!$E830)</f>
        <v>0</v>
      </c>
      <c r="R830" s="92">
        <f>_xlfn.MAXIFS(V重複!G:G, V重複!$C:$C, 'Conv-vaccine'!$E830)</f>
        <v>0</v>
      </c>
      <c r="S830" s="107">
        <f>SUMIF('V3回目-接種日別'!$A:$A, 'Conv-vaccine'!$E830, 'V3回目-接種日別'!C:C)</f>
        <v>60945</v>
      </c>
    </row>
    <row r="831" spans="1:19" ht="17.7">
      <c r="A831" s="49">
        <v>44572</v>
      </c>
      <c r="B831" s="110">
        <f>IF(COUNTIF($A$7:$A831, $A831)&gt;1, 0, IF($E831="","",G831+H831+K831+L831+O831-Q831))</f>
        <v>0</v>
      </c>
      <c r="C831" s="110">
        <f>IF(COUNTIF($A$7:$A831, $A831)&gt;1, 0, IF($E831="", "", I831+J831+M831+N831+P831-R831))</f>
        <v>0</v>
      </c>
      <c r="D831" s="110">
        <f>IF(COUNTIF($A$7:$A831, $A831)&gt;1, 0, S831)</f>
        <v>0</v>
      </c>
      <c r="E831" s="111">
        <v>44572</v>
      </c>
      <c r="F831" s="91" t="str">
        <f>IFERROR(VLOOKUP($E831, V医療従事者等!$A:$J, $F$4, FALSE), TEXT(E831, "aaa"))</f>
        <v>火</v>
      </c>
      <c r="G831" s="91">
        <f>IFERROR(VLOOKUP($E831, V医療従事者等!$A:$J, $G$4, FALSE), 0)</f>
        <v>0</v>
      </c>
      <c r="H831" s="91">
        <f>IFERROR(VLOOKUP($E831, V医療従事者等!$A:$J, $H$4, FALSE), 0)</f>
        <v>0</v>
      </c>
      <c r="I831" s="91">
        <f>IFERROR(VLOOKUP($E831, V医療従事者等!$A:$J, $I$4, FALSE), 0)</f>
        <v>0</v>
      </c>
      <c r="J831" s="91">
        <f>IFERROR(VLOOKUP($E831, V医療従事者等!$A:$J, $J$4, FALSE), 0)</f>
        <v>0</v>
      </c>
      <c r="K831" s="92">
        <f>IFERROR(VLOOKUP($E831, V一般接種!$A:$G, K$4, FALSE), 0)</f>
        <v>7467</v>
      </c>
      <c r="L831" s="92">
        <f>IFERROR(VLOOKUP($E831, V一般接種!$A:$G, L$4, FALSE), 0)</f>
        <v>393</v>
      </c>
      <c r="M831" s="92">
        <f>IFERROR(VLOOKUP($E831, V一般接種!$A:$G, M$4, FALSE), 0)</f>
        <v>0</v>
      </c>
      <c r="N831" s="93">
        <f>IFERROR(VLOOKUP($E831, V一般接種!$A:$G, N$4, FALSE), 0)</f>
        <v>13053</v>
      </c>
      <c r="O831" s="92">
        <f>SUMIF(V職域接種!$C:$C, 'Conv-vaccine'!$E831, V職域接種!F:F)</f>
        <v>0</v>
      </c>
      <c r="P831" s="92">
        <f>SUMIF(V職域接種!$C:$C, 'Conv-vaccine'!$E831, V職域接種!G:G)</f>
        <v>0</v>
      </c>
      <c r="Q831" s="92">
        <f>_xlfn.MAXIFS(V重複!F:F, V重複!$C:$C, 'Conv-vaccine'!$E831)</f>
        <v>0</v>
      </c>
      <c r="R831" s="92">
        <f>_xlfn.MAXIFS(V重複!G:G, V重複!$C:$C, 'Conv-vaccine'!$E831)</f>
        <v>0</v>
      </c>
      <c r="S831" s="107">
        <f>SUMIF('V3回目-接種日別'!$A:$A, 'Conv-vaccine'!$E831, 'V3回目-接種日別'!C:C)</f>
        <v>60945</v>
      </c>
    </row>
    <row r="832" spans="1:19" ht="17.7">
      <c r="A832" s="49">
        <v>44573</v>
      </c>
      <c r="B832" s="110">
        <f>IF(COUNTIF($A$7:$A832, $A832)&gt;1, 0, IF($E832="","",G832+H832+K832+L832+O832-Q832))</f>
        <v>7441</v>
      </c>
      <c r="C832" s="110">
        <f>IF(COUNTIF($A$7:$A832, $A832)&gt;1, 0, IF($E832="", "", I832+J832+M832+N832+P832-R832))</f>
        <v>11578</v>
      </c>
      <c r="D832" s="110">
        <f>IF(COUNTIF($A$7:$A832, $A832)&gt;1, 0, S832)</f>
        <v>81312</v>
      </c>
      <c r="E832" s="111">
        <v>44573</v>
      </c>
      <c r="F832" s="91" t="str">
        <f>IFERROR(VLOOKUP($E832, V医療従事者等!$A:$J, $F$4, FALSE), TEXT(E832, "aaa"))</f>
        <v>水</v>
      </c>
      <c r="G832" s="91">
        <f>IFERROR(VLOOKUP($E832, V医療従事者等!$A:$J, $G$4, FALSE), 0)</f>
        <v>0</v>
      </c>
      <c r="H832" s="91">
        <f>IFERROR(VLOOKUP($E832, V医療従事者等!$A:$J, $H$4, FALSE), 0)</f>
        <v>0</v>
      </c>
      <c r="I832" s="91">
        <f>IFERROR(VLOOKUP($E832, V医療従事者等!$A:$J, $I$4, FALSE), 0)</f>
        <v>0</v>
      </c>
      <c r="J832" s="91">
        <f>IFERROR(VLOOKUP($E832, V医療従事者等!$A:$J, $J$4, FALSE), 0)</f>
        <v>0</v>
      </c>
      <c r="K832" s="92">
        <f>IFERROR(VLOOKUP($E832, V一般接種!$A:$G, K$4, FALSE), 0)</f>
        <v>7016</v>
      </c>
      <c r="L832" s="92">
        <f>IFERROR(VLOOKUP($E832, V一般接種!$A:$G, L$4, FALSE), 0)</f>
        <v>425</v>
      </c>
      <c r="M832" s="92">
        <f>IFERROR(VLOOKUP($E832, V一般接種!$A:$G, M$4, FALSE), 0)</f>
        <v>0</v>
      </c>
      <c r="N832" s="93">
        <f>IFERROR(VLOOKUP($E832, V一般接種!$A:$G, N$4, FALSE), 0)</f>
        <v>11578</v>
      </c>
      <c r="O832" s="92">
        <f>SUMIF(V職域接種!$C:$C, 'Conv-vaccine'!$E832, V職域接種!F:F)</f>
        <v>0</v>
      </c>
      <c r="P832" s="92">
        <f>SUMIF(V職域接種!$C:$C, 'Conv-vaccine'!$E832, V職域接種!G:G)</f>
        <v>0</v>
      </c>
      <c r="Q832" s="92">
        <f>_xlfn.MAXIFS(V重複!F:F, V重複!$C:$C, 'Conv-vaccine'!$E832)</f>
        <v>0</v>
      </c>
      <c r="R832" s="92">
        <f>_xlfn.MAXIFS(V重複!G:G, V重複!$C:$C, 'Conv-vaccine'!$E832)</f>
        <v>0</v>
      </c>
      <c r="S832" s="107">
        <f>SUMIF('V3回目-接種日別'!$A:$A, 'Conv-vaccine'!$E832, 'V3回目-接種日別'!C:C)</f>
        <v>81312</v>
      </c>
    </row>
    <row r="833" spans="1:19" ht="17.7">
      <c r="A833" s="49">
        <v>44573</v>
      </c>
      <c r="B833" s="110">
        <f>IF(COUNTIF($A$7:$A833, $A833)&gt;1, 0, IF($E833="","",G833+H833+K833+L833+O833-Q833))</f>
        <v>0</v>
      </c>
      <c r="C833" s="110">
        <f>IF(COUNTIF($A$7:$A833, $A833)&gt;1, 0, IF($E833="", "", I833+J833+M833+N833+P833-R833))</f>
        <v>0</v>
      </c>
      <c r="D833" s="110">
        <f>IF(COUNTIF($A$7:$A833, $A833)&gt;1, 0, S833)</f>
        <v>0</v>
      </c>
      <c r="E833" s="111">
        <v>44573</v>
      </c>
      <c r="F833" s="91" t="str">
        <f>IFERROR(VLOOKUP($E833, V医療従事者等!$A:$J, $F$4, FALSE), TEXT(E833, "aaa"))</f>
        <v>水</v>
      </c>
      <c r="G833" s="91">
        <f>IFERROR(VLOOKUP($E833, V医療従事者等!$A:$J, $G$4, FALSE), 0)</f>
        <v>0</v>
      </c>
      <c r="H833" s="91">
        <f>IFERROR(VLOOKUP($E833, V医療従事者等!$A:$J, $H$4, FALSE), 0)</f>
        <v>0</v>
      </c>
      <c r="I833" s="91">
        <f>IFERROR(VLOOKUP($E833, V医療従事者等!$A:$J, $I$4, FALSE), 0)</f>
        <v>0</v>
      </c>
      <c r="J833" s="91">
        <f>IFERROR(VLOOKUP($E833, V医療従事者等!$A:$J, $J$4, FALSE), 0)</f>
        <v>0</v>
      </c>
      <c r="K833" s="92">
        <f>IFERROR(VLOOKUP($E833, V一般接種!$A:$G, K$4, FALSE), 0)</f>
        <v>7016</v>
      </c>
      <c r="L833" s="92">
        <f>IFERROR(VLOOKUP($E833, V一般接種!$A:$G, L$4, FALSE), 0)</f>
        <v>425</v>
      </c>
      <c r="M833" s="92">
        <f>IFERROR(VLOOKUP($E833, V一般接種!$A:$G, M$4, FALSE), 0)</f>
        <v>0</v>
      </c>
      <c r="N833" s="93">
        <f>IFERROR(VLOOKUP($E833, V一般接種!$A:$G, N$4, FALSE), 0)</f>
        <v>11578</v>
      </c>
      <c r="O833" s="92">
        <f>SUMIF(V職域接種!$C:$C, 'Conv-vaccine'!$E833, V職域接種!F:F)</f>
        <v>0</v>
      </c>
      <c r="P833" s="92">
        <f>SUMIF(V職域接種!$C:$C, 'Conv-vaccine'!$E833, V職域接種!G:G)</f>
        <v>0</v>
      </c>
      <c r="Q833" s="92">
        <f>_xlfn.MAXIFS(V重複!F:F, V重複!$C:$C, 'Conv-vaccine'!$E833)</f>
        <v>0</v>
      </c>
      <c r="R833" s="92">
        <f>_xlfn.MAXIFS(V重複!G:G, V重複!$C:$C, 'Conv-vaccine'!$E833)</f>
        <v>0</v>
      </c>
      <c r="S833" s="107">
        <f>SUMIF('V3回目-接種日別'!$A:$A, 'Conv-vaccine'!$E833, 'V3回目-接種日別'!C:C)</f>
        <v>81312</v>
      </c>
    </row>
    <row r="834" spans="1:19" ht="17.7">
      <c r="A834" s="49">
        <v>44573</v>
      </c>
      <c r="B834" s="110">
        <f>IF(COUNTIF($A$7:$A834, $A834)&gt;1, 0, IF($E834="","",G834+H834+K834+L834+O834-Q834))</f>
        <v>0</v>
      </c>
      <c r="C834" s="110">
        <f>IF(COUNTIF($A$7:$A834, $A834)&gt;1, 0, IF($E834="", "", I834+J834+M834+N834+P834-R834))</f>
        <v>0</v>
      </c>
      <c r="D834" s="110">
        <f>IF(COUNTIF($A$7:$A834, $A834)&gt;1, 0, S834)</f>
        <v>0</v>
      </c>
      <c r="E834" s="111">
        <v>44573</v>
      </c>
      <c r="F834" s="91" t="str">
        <f>IFERROR(VLOOKUP($E834, V医療従事者等!$A:$J, $F$4, FALSE), TEXT(E834, "aaa"))</f>
        <v>水</v>
      </c>
      <c r="G834" s="91">
        <f>IFERROR(VLOOKUP($E834, V医療従事者等!$A:$J, $G$4, FALSE), 0)</f>
        <v>0</v>
      </c>
      <c r="H834" s="91">
        <f>IFERROR(VLOOKUP($E834, V医療従事者等!$A:$J, $H$4, FALSE), 0)</f>
        <v>0</v>
      </c>
      <c r="I834" s="91">
        <f>IFERROR(VLOOKUP($E834, V医療従事者等!$A:$J, $I$4, FALSE), 0)</f>
        <v>0</v>
      </c>
      <c r="J834" s="91">
        <f>IFERROR(VLOOKUP($E834, V医療従事者等!$A:$J, $J$4, FALSE), 0)</f>
        <v>0</v>
      </c>
      <c r="K834" s="92">
        <f>IFERROR(VLOOKUP($E834, V一般接種!$A:$G, K$4, FALSE), 0)</f>
        <v>7016</v>
      </c>
      <c r="L834" s="92">
        <f>IFERROR(VLOOKUP($E834, V一般接種!$A:$G, L$4, FALSE), 0)</f>
        <v>425</v>
      </c>
      <c r="M834" s="92">
        <f>IFERROR(VLOOKUP($E834, V一般接種!$A:$G, M$4, FALSE), 0)</f>
        <v>0</v>
      </c>
      <c r="N834" s="93">
        <f>IFERROR(VLOOKUP($E834, V一般接種!$A:$G, N$4, FALSE), 0)</f>
        <v>11578</v>
      </c>
      <c r="O834" s="92">
        <f>SUMIF(V職域接種!$C:$C, 'Conv-vaccine'!$E834, V職域接種!F:F)</f>
        <v>0</v>
      </c>
      <c r="P834" s="92">
        <f>SUMIF(V職域接種!$C:$C, 'Conv-vaccine'!$E834, V職域接種!G:G)</f>
        <v>0</v>
      </c>
      <c r="Q834" s="92">
        <f>_xlfn.MAXIFS(V重複!F:F, V重複!$C:$C, 'Conv-vaccine'!$E834)</f>
        <v>0</v>
      </c>
      <c r="R834" s="92">
        <f>_xlfn.MAXIFS(V重複!G:G, V重複!$C:$C, 'Conv-vaccine'!$E834)</f>
        <v>0</v>
      </c>
      <c r="S834" s="107">
        <f>SUMIF('V3回目-接種日別'!$A:$A, 'Conv-vaccine'!$E834, 'V3回目-接種日別'!C:C)</f>
        <v>81312</v>
      </c>
    </row>
    <row r="835" spans="1:19" ht="17.7">
      <c r="A835" s="49">
        <v>44574</v>
      </c>
      <c r="B835" s="110">
        <f>IF(COUNTIF($A$7:$A835, $A835)&gt;1, 0, IF($E835="","",G835+H835+K835+L835+O835-Q835))</f>
        <v>7170</v>
      </c>
      <c r="C835" s="110">
        <f>IF(COUNTIF($A$7:$A835, $A835)&gt;1, 0, IF($E835="", "", I835+J835+M835+N835+P835-R835))</f>
        <v>9097</v>
      </c>
      <c r="D835" s="110">
        <f>IF(COUNTIF($A$7:$A835, $A835)&gt;1, 0, S835)</f>
        <v>79544</v>
      </c>
      <c r="E835" s="111">
        <v>44574</v>
      </c>
      <c r="F835" s="91" t="str">
        <f>IFERROR(VLOOKUP($E835, V医療従事者等!$A:$J, $F$4, FALSE), TEXT(E835, "aaa"))</f>
        <v>木</v>
      </c>
      <c r="G835" s="91">
        <f>IFERROR(VLOOKUP($E835, V医療従事者等!$A:$J, $G$4, FALSE), 0)</f>
        <v>0</v>
      </c>
      <c r="H835" s="91">
        <f>IFERROR(VLOOKUP($E835, V医療従事者等!$A:$J, $H$4, FALSE), 0)</f>
        <v>0</v>
      </c>
      <c r="I835" s="91">
        <f>IFERROR(VLOOKUP($E835, V医療従事者等!$A:$J, $I$4, FALSE), 0)</f>
        <v>0</v>
      </c>
      <c r="J835" s="91">
        <f>IFERROR(VLOOKUP($E835, V医療従事者等!$A:$J, $J$4, FALSE), 0)</f>
        <v>0</v>
      </c>
      <c r="K835" s="92">
        <f>IFERROR(VLOOKUP($E835, V一般接種!$A:$G, K$4, FALSE), 0)</f>
        <v>6851</v>
      </c>
      <c r="L835" s="92">
        <f>IFERROR(VLOOKUP($E835, V一般接種!$A:$G, L$4, FALSE), 0)</f>
        <v>319</v>
      </c>
      <c r="M835" s="92">
        <f>IFERROR(VLOOKUP($E835, V一般接種!$A:$G, M$4, FALSE), 0)</f>
        <v>2</v>
      </c>
      <c r="N835" s="93">
        <f>IFERROR(VLOOKUP($E835, V一般接種!$A:$G, N$4, FALSE), 0)</f>
        <v>9095</v>
      </c>
      <c r="O835" s="92">
        <f>SUMIF(V職域接種!$C:$C, 'Conv-vaccine'!$E835, V職域接種!F:F)</f>
        <v>0</v>
      </c>
      <c r="P835" s="92">
        <f>SUMIF(V職域接種!$C:$C, 'Conv-vaccine'!$E835, V職域接種!G:G)</f>
        <v>0</v>
      </c>
      <c r="Q835" s="92">
        <f>_xlfn.MAXIFS(V重複!F:F, V重複!$C:$C, 'Conv-vaccine'!$E835)</f>
        <v>0</v>
      </c>
      <c r="R835" s="92">
        <f>_xlfn.MAXIFS(V重複!G:G, V重複!$C:$C, 'Conv-vaccine'!$E835)</f>
        <v>0</v>
      </c>
      <c r="S835" s="107">
        <f>SUMIF('V3回目-接種日別'!$A:$A, 'Conv-vaccine'!$E835, 'V3回目-接種日別'!C:C)</f>
        <v>79544</v>
      </c>
    </row>
    <row r="836" spans="1:19" ht="17.7">
      <c r="A836" s="49">
        <v>44574</v>
      </c>
      <c r="B836" s="110">
        <f>IF(COUNTIF($A$7:$A836, $A836)&gt;1, 0, IF($E836="","",G836+H836+K836+L836+O836-Q836))</f>
        <v>0</v>
      </c>
      <c r="C836" s="110">
        <f>IF(COUNTIF($A$7:$A836, $A836)&gt;1, 0, IF($E836="", "", I836+J836+M836+N836+P836-R836))</f>
        <v>0</v>
      </c>
      <c r="D836" s="110">
        <f>IF(COUNTIF($A$7:$A836, $A836)&gt;1, 0, S836)</f>
        <v>0</v>
      </c>
      <c r="E836" s="111">
        <v>44574</v>
      </c>
      <c r="F836" s="91" t="str">
        <f>IFERROR(VLOOKUP($E836, V医療従事者等!$A:$J, $F$4, FALSE), TEXT(E836, "aaa"))</f>
        <v>木</v>
      </c>
      <c r="G836" s="91">
        <f>IFERROR(VLOOKUP($E836, V医療従事者等!$A:$J, $G$4, FALSE), 0)</f>
        <v>0</v>
      </c>
      <c r="H836" s="91">
        <f>IFERROR(VLOOKUP($E836, V医療従事者等!$A:$J, $H$4, FALSE), 0)</f>
        <v>0</v>
      </c>
      <c r="I836" s="91">
        <f>IFERROR(VLOOKUP($E836, V医療従事者等!$A:$J, $I$4, FALSE), 0)</f>
        <v>0</v>
      </c>
      <c r="J836" s="91">
        <f>IFERROR(VLOOKUP($E836, V医療従事者等!$A:$J, $J$4, FALSE), 0)</f>
        <v>0</v>
      </c>
      <c r="K836" s="92">
        <f>IFERROR(VLOOKUP($E836, V一般接種!$A:$G, K$4, FALSE), 0)</f>
        <v>6851</v>
      </c>
      <c r="L836" s="92">
        <f>IFERROR(VLOOKUP($E836, V一般接種!$A:$G, L$4, FALSE), 0)</f>
        <v>319</v>
      </c>
      <c r="M836" s="92">
        <f>IFERROR(VLOOKUP($E836, V一般接種!$A:$G, M$4, FALSE), 0)</f>
        <v>2</v>
      </c>
      <c r="N836" s="93">
        <f>IFERROR(VLOOKUP($E836, V一般接種!$A:$G, N$4, FALSE), 0)</f>
        <v>9095</v>
      </c>
      <c r="O836" s="92">
        <f>SUMIF(V職域接種!$C:$C, 'Conv-vaccine'!$E836, V職域接種!F:F)</f>
        <v>0</v>
      </c>
      <c r="P836" s="92">
        <f>SUMIF(V職域接種!$C:$C, 'Conv-vaccine'!$E836, V職域接種!G:G)</f>
        <v>0</v>
      </c>
      <c r="Q836" s="92">
        <f>_xlfn.MAXIFS(V重複!F:F, V重複!$C:$C, 'Conv-vaccine'!$E836)</f>
        <v>0</v>
      </c>
      <c r="R836" s="92">
        <f>_xlfn.MAXIFS(V重複!G:G, V重複!$C:$C, 'Conv-vaccine'!$E836)</f>
        <v>0</v>
      </c>
      <c r="S836" s="107">
        <f>SUMIF('V3回目-接種日別'!$A:$A, 'Conv-vaccine'!$E836, 'V3回目-接種日別'!C:C)</f>
        <v>79544</v>
      </c>
    </row>
    <row r="837" spans="1:19" ht="17.7">
      <c r="A837" s="49">
        <v>44574</v>
      </c>
      <c r="B837" s="110">
        <f>IF(COUNTIF($A$7:$A837, $A837)&gt;1, 0, IF($E837="","",G837+H837+K837+L837+O837-Q837))</f>
        <v>0</v>
      </c>
      <c r="C837" s="110">
        <f>IF(COUNTIF($A$7:$A837, $A837)&gt;1, 0, IF($E837="", "", I837+J837+M837+N837+P837-R837))</f>
        <v>0</v>
      </c>
      <c r="D837" s="110">
        <f>IF(COUNTIF($A$7:$A837, $A837)&gt;1, 0, S837)</f>
        <v>0</v>
      </c>
      <c r="E837" s="111">
        <v>44574</v>
      </c>
      <c r="F837" s="91" t="str">
        <f>IFERROR(VLOOKUP($E837, V医療従事者等!$A:$J, $F$4, FALSE), TEXT(E837, "aaa"))</f>
        <v>木</v>
      </c>
      <c r="G837" s="91">
        <f>IFERROR(VLOOKUP($E837, V医療従事者等!$A:$J, $G$4, FALSE), 0)</f>
        <v>0</v>
      </c>
      <c r="H837" s="91">
        <f>IFERROR(VLOOKUP($E837, V医療従事者等!$A:$J, $H$4, FALSE), 0)</f>
        <v>0</v>
      </c>
      <c r="I837" s="91">
        <f>IFERROR(VLOOKUP($E837, V医療従事者等!$A:$J, $I$4, FALSE), 0)</f>
        <v>0</v>
      </c>
      <c r="J837" s="91">
        <f>IFERROR(VLOOKUP($E837, V医療従事者等!$A:$J, $J$4, FALSE), 0)</f>
        <v>0</v>
      </c>
      <c r="K837" s="92">
        <f>IFERROR(VLOOKUP($E837, V一般接種!$A:$G, K$4, FALSE), 0)</f>
        <v>6851</v>
      </c>
      <c r="L837" s="92">
        <f>IFERROR(VLOOKUP($E837, V一般接種!$A:$G, L$4, FALSE), 0)</f>
        <v>319</v>
      </c>
      <c r="M837" s="92">
        <f>IFERROR(VLOOKUP($E837, V一般接種!$A:$G, M$4, FALSE), 0)</f>
        <v>2</v>
      </c>
      <c r="N837" s="93">
        <f>IFERROR(VLOOKUP($E837, V一般接種!$A:$G, N$4, FALSE), 0)</f>
        <v>9095</v>
      </c>
      <c r="O837" s="92">
        <f>SUMIF(V職域接種!$C:$C, 'Conv-vaccine'!$E837, V職域接種!F:F)</f>
        <v>0</v>
      </c>
      <c r="P837" s="92">
        <f>SUMIF(V職域接種!$C:$C, 'Conv-vaccine'!$E837, V職域接種!G:G)</f>
        <v>0</v>
      </c>
      <c r="Q837" s="92">
        <f>_xlfn.MAXIFS(V重複!F:F, V重複!$C:$C, 'Conv-vaccine'!$E837)</f>
        <v>0</v>
      </c>
      <c r="R837" s="92">
        <f>_xlfn.MAXIFS(V重複!G:G, V重複!$C:$C, 'Conv-vaccine'!$E837)</f>
        <v>0</v>
      </c>
      <c r="S837" s="107">
        <f>SUMIF('V3回目-接種日別'!$A:$A, 'Conv-vaccine'!$E837, 'V3回目-接種日別'!C:C)</f>
        <v>79544</v>
      </c>
    </row>
    <row r="838" spans="1:19" ht="17.7">
      <c r="A838" s="49">
        <v>44575</v>
      </c>
      <c r="B838" s="110">
        <f>IF(COUNTIF($A$7:$A838, $A838)&gt;1, 0, IF($E838="","",G838+H838+K838+L838+O838-Q838))</f>
        <v>14490</v>
      </c>
      <c r="C838" s="110">
        <f>IF(COUNTIF($A$7:$A838, $A838)&gt;1, 0, IF($E838="", "", I838+J838+M838+N838+P838-R838))</f>
        <v>16279</v>
      </c>
      <c r="D838" s="110">
        <f>IF(COUNTIF($A$7:$A838, $A838)&gt;1, 0, S838)</f>
        <v>138729</v>
      </c>
      <c r="E838" s="111">
        <v>44575</v>
      </c>
      <c r="F838" s="91" t="str">
        <f>IFERROR(VLOOKUP($E838, V医療従事者等!$A:$J, $F$4, FALSE), TEXT(E838, "aaa"))</f>
        <v>金</v>
      </c>
      <c r="G838" s="91">
        <f>IFERROR(VLOOKUP($E838, V医療従事者等!$A:$J, $G$4, FALSE), 0)</f>
        <v>0</v>
      </c>
      <c r="H838" s="91">
        <f>IFERROR(VLOOKUP($E838, V医療従事者等!$A:$J, $H$4, FALSE), 0)</f>
        <v>0</v>
      </c>
      <c r="I838" s="91">
        <f>IFERROR(VLOOKUP($E838, V医療従事者等!$A:$J, $I$4, FALSE), 0)</f>
        <v>0</v>
      </c>
      <c r="J838" s="91">
        <f>IFERROR(VLOOKUP($E838, V医療従事者等!$A:$J, $J$4, FALSE), 0)</f>
        <v>0</v>
      </c>
      <c r="K838" s="92">
        <f>IFERROR(VLOOKUP($E838, V一般接種!$A:$G, K$4, FALSE), 0)</f>
        <v>13939</v>
      </c>
      <c r="L838" s="92">
        <f>IFERROR(VLOOKUP($E838, V一般接種!$A:$G, L$4, FALSE), 0)</f>
        <v>551</v>
      </c>
      <c r="M838" s="92">
        <f>IFERROR(VLOOKUP($E838, V一般接種!$A:$G, M$4, FALSE), 0)</f>
        <v>5</v>
      </c>
      <c r="N838" s="93">
        <f>IFERROR(VLOOKUP($E838, V一般接種!$A:$G, N$4, FALSE), 0)</f>
        <v>16274</v>
      </c>
      <c r="O838" s="92">
        <f>SUMIF(V職域接種!$C:$C, 'Conv-vaccine'!$E838, V職域接種!F:F)</f>
        <v>0</v>
      </c>
      <c r="P838" s="92">
        <f>SUMIF(V職域接種!$C:$C, 'Conv-vaccine'!$E838, V職域接種!G:G)</f>
        <v>0</v>
      </c>
      <c r="Q838" s="92">
        <f>_xlfn.MAXIFS(V重複!F:F, V重複!$C:$C, 'Conv-vaccine'!$E838)</f>
        <v>0</v>
      </c>
      <c r="R838" s="92">
        <f>_xlfn.MAXIFS(V重複!G:G, V重複!$C:$C, 'Conv-vaccine'!$E838)</f>
        <v>0</v>
      </c>
      <c r="S838" s="107">
        <f>SUMIF('V3回目-接種日別'!$A:$A, 'Conv-vaccine'!$E838, 'V3回目-接種日別'!C:C)</f>
        <v>138729</v>
      </c>
    </row>
    <row r="839" spans="1:19" ht="17.7">
      <c r="A839" s="49">
        <v>44575</v>
      </c>
      <c r="B839" s="110">
        <f>IF(COUNTIF($A$7:$A839, $A839)&gt;1, 0, IF($E839="","",G839+H839+K839+L839+O839-Q839))</f>
        <v>0</v>
      </c>
      <c r="C839" s="110">
        <f>IF(COUNTIF($A$7:$A839, $A839)&gt;1, 0, IF($E839="", "", I839+J839+M839+N839+P839-R839))</f>
        <v>0</v>
      </c>
      <c r="D839" s="110">
        <f>IF(COUNTIF($A$7:$A839, $A839)&gt;1, 0, S839)</f>
        <v>0</v>
      </c>
      <c r="E839" s="111">
        <v>44575</v>
      </c>
      <c r="F839" s="91" t="str">
        <f>IFERROR(VLOOKUP($E839, V医療従事者等!$A:$J, $F$4, FALSE), TEXT(E839, "aaa"))</f>
        <v>金</v>
      </c>
      <c r="G839" s="91">
        <f>IFERROR(VLOOKUP($E839, V医療従事者等!$A:$J, $G$4, FALSE), 0)</f>
        <v>0</v>
      </c>
      <c r="H839" s="91">
        <f>IFERROR(VLOOKUP($E839, V医療従事者等!$A:$J, $H$4, FALSE), 0)</f>
        <v>0</v>
      </c>
      <c r="I839" s="91">
        <f>IFERROR(VLOOKUP($E839, V医療従事者等!$A:$J, $I$4, FALSE), 0)</f>
        <v>0</v>
      </c>
      <c r="J839" s="91">
        <f>IFERROR(VLOOKUP($E839, V医療従事者等!$A:$J, $J$4, FALSE), 0)</f>
        <v>0</v>
      </c>
      <c r="K839" s="92">
        <f>IFERROR(VLOOKUP($E839, V一般接種!$A:$G, K$4, FALSE), 0)</f>
        <v>13939</v>
      </c>
      <c r="L839" s="92">
        <f>IFERROR(VLOOKUP($E839, V一般接種!$A:$G, L$4, FALSE), 0)</f>
        <v>551</v>
      </c>
      <c r="M839" s="92">
        <f>IFERROR(VLOOKUP($E839, V一般接種!$A:$G, M$4, FALSE), 0)</f>
        <v>5</v>
      </c>
      <c r="N839" s="93">
        <f>IFERROR(VLOOKUP($E839, V一般接種!$A:$G, N$4, FALSE), 0)</f>
        <v>16274</v>
      </c>
      <c r="O839" s="92">
        <f>SUMIF(V職域接種!$C:$C, 'Conv-vaccine'!$E839, V職域接種!F:F)</f>
        <v>0</v>
      </c>
      <c r="P839" s="92">
        <f>SUMIF(V職域接種!$C:$C, 'Conv-vaccine'!$E839, V職域接種!G:G)</f>
        <v>0</v>
      </c>
      <c r="Q839" s="92">
        <f>_xlfn.MAXIFS(V重複!F:F, V重複!$C:$C, 'Conv-vaccine'!$E839)</f>
        <v>0</v>
      </c>
      <c r="R839" s="92">
        <f>_xlfn.MAXIFS(V重複!G:G, V重複!$C:$C, 'Conv-vaccine'!$E839)</f>
        <v>0</v>
      </c>
      <c r="S839" s="107">
        <f>SUMIF('V3回目-接種日別'!$A:$A, 'Conv-vaccine'!$E839, 'V3回目-接種日別'!C:C)</f>
        <v>138729</v>
      </c>
    </row>
    <row r="840" spans="1:19" ht="17.7">
      <c r="A840" s="49">
        <v>44575</v>
      </c>
      <c r="B840" s="110">
        <f>IF(COUNTIF($A$7:$A840, $A840)&gt;1, 0, IF($E840="","",G840+H840+K840+L840+O840-Q840))</f>
        <v>0</v>
      </c>
      <c r="C840" s="110">
        <f>IF(COUNTIF($A$7:$A840, $A840)&gt;1, 0, IF($E840="", "", I840+J840+M840+N840+P840-R840))</f>
        <v>0</v>
      </c>
      <c r="D840" s="110">
        <f>IF(COUNTIF($A$7:$A840, $A840)&gt;1, 0, S840)</f>
        <v>0</v>
      </c>
      <c r="E840" s="111">
        <v>44575</v>
      </c>
      <c r="F840" s="91" t="str">
        <f>IFERROR(VLOOKUP($E840, V医療従事者等!$A:$J, $F$4, FALSE), TEXT(E840, "aaa"))</f>
        <v>金</v>
      </c>
      <c r="G840" s="91">
        <f>IFERROR(VLOOKUP($E840, V医療従事者等!$A:$J, $G$4, FALSE), 0)</f>
        <v>0</v>
      </c>
      <c r="H840" s="91">
        <f>IFERROR(VLOOKUP($E840, V医療従事者等!$A:$J, $H$4, FALSE), 0)</f>
        <v>0</v>
      </c>
      <c r="I840" s="91">
        <f>IFERROR(VLOOKUP($E840, V医療従事者等!$A:$J, $I$4, FALSE), 0)</f>
        <v>0</v>
      </c>
      <c r="J840" s="91">
        <f>IFERROR(VLOOKUP($E840, V医療従事者等!$A:$J, $J$4, FALSE), 0)</f>
        <v>0</v>
      </c>
      <c r="K840" s="92">
        <f>IFERROR(VLOOKUP($E840, V一般接種!$A:$G, K$4, FALSE), 0)</f>
        <v>13939</v>
      </c>
      <c r="L840" s="92">
        <f>IFERROR(VLOOKUP($E840, V一般接種!$A:$G, L$4, FALSE), 0)</f>
        <v>551</v>
      </c>
      <c r="M840" s="92">
        <f>IFERROR(VLOOKUP($E840, V一般接種!$A:$G, M$4, FALSE), 0)</f>
        <v>5</v>
      </c>
      <c r="N840" s="93">
        <f>IFERROR(VLOOKUP($E840, V一般接種!$A:$G, N$4, FALSE), 0)</f>
        <v>16274</v>
      </c>
      <c r="O840" s="92">
        <f>SUMIF(V職域接種!$C:$C, 'Conv-vaccine'!$E840, V職域接種!F:F)</f>
        <v>0</v>
      </c>
      <c r="P840" s="92">
        <f>SUMIF(V職域接種!$C:$C, 'Conv-vaccine'!$E840, V職域接種!G:G)</f>
        <v>0</v>
      </c>
      <c r="Q840" s="92">
        <f>_xlfn.MAXIFS(V重複!F:F, V重複!$C:$C, 'Conv-vaccine'!$E840)</f>
        <v>0</v>
      </c>
      <c r="R840" s="92">
        <f>_xlfn.MAXIFS(V重複!G:G, V重複!$C:$C, 'Conv-vaccine'!$E840)</f>
        <v>0</v>
      </c>
      <c r="S840" s="107">
        <f>SUMIF('V3回目-接種日別'!$A:$A, 'Conv-vaccine'!$E840, 'V3回目-接種日別'!C:C)</f>
        <v>138729</v>
      </c>
    </row>
    <row r="841" spans="1:19" ht="17.7">
      <c r="A841" s="49">
        <v>44576</v>
      </c>
      <c r="B841" s="110">
        <f>IF(COUNTIF($A$7:$A841, $A841)&gt;1, 0, IF($E841="","",G841+H841+K841+L841+O841-Q841))</f>
        <v>23045</v>
      </c>
      <c r="C841" s="110">
        <f>IF(COUNTIF($A$7:$A841, $A841)&gt;1, 0, IF($E841="", "", I841+J841+M841+N841+P841-R841))</f>
        <v>26287</v>
      </c>
      <c r="D841" s="110">
        <f>IF(COUNTIF($A$7:$A841, $A841)&gt;1, 0, S841)</f>
        <v>112751</v>
      </c>
      <c r="E841" s="111">
        <v>44576</v>
      </c>
      <c r="F841" s="91" t="str">
        <f>IFERROR(VLOOKUP($E841, V医療従事者等!$A:$J, $F$4, FALSE), TEXT(E841, "aaa"))</f>
        <v>土</v>
      </c>
      <c r="G841" s="91">
        <f>IFERROR(VLOOKUP($E841, V医療従事者等!$A:$J, $G$4, FALSE), 0)</f>
        <v>0</v>
      </c>
      <c r="H841" s="91">
        <f>IFERROR(VLOOKUP($E841, V医療従事者等!$A:$J, $H$4, FALSE), 0)</f>
        <v>0</v>
      </c>
      <c r="I841" s="91">
        <f>IFERROR(VLOOKUP($E841, V医療従事者等!$A:$J, $I$4, FALSE), 0)</f>
        <v>0</v>
      </c>
      <c r="J841" s="91">
        <f>IFERROR(VLOOKUP($E841, V医療従事者等!$A:$J, $J$4, FALSE), 0)</f>
        <v>0</v>
      </c>
      <c r="K841" s="92">
        <f>IFERROR(VLOOKUP($E841, V一般接種!$A:$G, K$4, FALSE), 0)</f>
        <v>22143</v>
      </c>
      <c r="L841" s="92">
        <f>IFERROR(VLOOKUP($E841, V一般接種!$A:$G, L$4, FALSE), 0)</f>
        <v>902</v>
      </c>
      <c r="M841" s="92">
        <f>IFERROR(VLOOKUP($E841, V一般接種!$A:$G, M$4, FALSE), 0)</f>
        <v>1</v>
      </c>
      <c r="N841" s="93">
        <f>IFERROR(VLOOKUP($E841, V一般接種!$A:$G, N$4, FALSE), 0)</f>
        <v>26286</v>
      </c>
      <c r="O841" s="92">
        <f>SUMIF(V職域接種!$C:$C, 'Conv-vaccine'!$E841, V職域接種!F:F)</f>
        <v>0</v>
      </c>
      <c r="P841" s="92">
        <f>SUMIF(V職域接種!$C:$C, 'Conv-vaccine'!$E841, V職域接種!G:G)</f>
        <v>0</v>
      </c>
      <c r="Q841" s="92">
        <f>_xlfn.MAXIFS(V重複!F:F, V重複!$C:$C, 'Conv-vaccine'!$E841)</f>
        <v>0</v>
      </c>
      <c r="R841" s="92">
        <f>_xlfn.MAXIFS(V重複!G:G, V重複!$C:$C, 'Conv-vaccine'!$E841)</f>
        <v>0</v>
      </c>
      <c r="S841" s="107">
        <f>SUMIF('V3回目-接種日別'!$A:$A, 'Conv-vaccine'!$E841, 'V3回目-接種日別'!C:C)</f>
        <v>112751</v>
      </c>
    </row>
    <row r="842" spans="1:19" ht="17.7">
      <c r="A842" s="49">
        <v>44576</v>
      </c>
      <c r="B842" s="110">
        <f>IF(COUNTIF($A$7:$A842, $A842)&gt;1, 0, IF($E842="","",G842+H842+K842+L842+O842-Q842))</f>
        <v>0</v>
      </c>
      <c r="C842" s="110">
        <f>IF(COUNTIF($A$7:$A842, $A842)&gt;1, 0, IF($E842="", "", I842+J842+M842+N842+P842-R842))</f>
        <v>0</v>
      </c>
      <c r="D842" s="110">
        <f>IF(COUNTIF($A$7:$A842, $A842)&gt;1, 0, S842)</f>
        <v>0</v>
      </c>
      <c r="E842" s="111">
        <v>44576</v>
      </c>
      <c r="F842" s="91" t="str">
        <f>IFERROR(VLOOKUP($E842, V医療従事者等!$A:$J, $F$4, FALSE), TEXT(E842, "aaa"))</f>
        <v>土</v>
      </c>
      <c r="G842" s="91">
        <f>IFERROR(VLOOKUP($E842, V医療従事者等!$A:$J, $G$4, FALSE), 0)</f>
        <v>0</v>
      </c>
      <c r="H842" s="91">
        <f>IFERROR(VLOOKUP($E842, V医療従事者等!$A:$J, $H$4, FALSE), 0)</f>
        <v>0</v>
      </c>
      <c r="I842" s="91">
        <f>IFERROR(VLOOKUP($E842, V医療従事者等!$A:$J, $I$4, FALSE), 0)</f>
        <v>0</v>
      </c>
      <c r="J842" s="91">
        <f>IFERROR(VLOOKUP($E842, V医療従事者等!$A:$J, $J$4, FALSE), 0)</f>
        <v>0</v>
      </c>
      <c r="K842" s="92">
        <f>IFERROR(VLOOKUP($E842, V一般接種!$A:$G, K$4, FALSE), 0)</f>
        <v>22143</v>
      </c>
      <c r="L842" s="92">
        <f>IFERROR(VLOOKUP($E842, V一般接種!$A:$G, L$4, FALSE), 0)</f>
        <v>902</v>
      </c>
      <c r="M842" s="92">
        <f>IFERROR(VLOOKUP($E842, V一般接種!$A:$G, M$4, FALSE), 0)</f>
        <v>1</v>
      </c>
      <c r="N842" s="93">
        <f>IFERROR(VLOOKUP($E842, V一般接種!$A:$G, N$4, FALSE), 0)</f>
        <v>26286</v>
      </c>
      <c r="O842" s="92">
        <f>SUMIF(V職域接種!$C:$C, 'Conv-vaccine'!$E842, V職域接種!F:F)</f>
        <v>0</v>
      </c>
      <c r="P842" s="92">
        <f>SUMIF(V職域接種!$C:$C, 'Conv-vaccine'!$E842, V職域接種!G:G)</f>
        <v>0</v>
      </c>
      <c r="Q842" s="92">
        <f>_xlfn.MAXIFS(V重複!F:F, V重複!$C:$C, 'Conv-vaccine'!$E842)</f>
        <v>0</v>
      </c>
      <c r="R842" s="92">
        <f>_xlfn.MAXIFS(V重複!G:G, V重複!$C:$C, 'Conv-vaccine'!$E842)</f>
        <v>0</v>
      </c>
      <c r="S842" s="107">
        <f>SUMIF('V3回目-接種日別'!$A:$A, 'Conv-vaccine'!$E842, 'V3回目-接種日別'!C:C)</f>
        <v>112751</v>
      </c>
    </row>
    <row r="843" spans="1:19" ht="17.7">
      <c r="A843" s="49">
        <v>44576</v>
      </c>
      <c r="B843" s="110">
        <f>IF(COUNTIF($A$7:$A843, $A843)&gt;1, 0, IF($E843="","",G843+H843+K843+L843+O843-Q843))</f>
        <v>0</v>
      </c>
      <c r="C843" s="110">
        <f>IF(COUNTIF($A$7:$A843, $A843)&gt;1, 0, IF($E843="", "", I843+J843+M843+N843+P843-R843))</f>
        <v>0</v>
      </c>
      <c r="D843" s="110">
        <f>IF(COUNTIF($A$7:$A843, $A843)&gt;1, 0, S843)</f>
        <v>0</v>
      </c>
      <c r="E843" s="111">
        <v>44576</v>
      </c>
      <c r="F843" s="91" t="str">
        <f>IFERROR(VLOOKUP($E843, V医療従事者等!$A:$J, $F$4, FALSE), TEXT(E843, "aaa"))</f>
        <v>土</v>
      </c>
      <c r="G843" s="91">
        <f>IFERROR(VLOOKUP($E843, V医療従事者等!$A:$J, $G$4, FALSE), 0)</f>
        <v>0</v>
      </c>
      <c r="H843" s="91">
        <f>IFERROR(VLOOKUP($E843, V医療従事者等!$A:$J, $H$4, FALSE), 0)</f>
        <v>0</v>
      </c>
      <c r="I843" s="91">
        <f>IFERROR(VLOOKUP($E843, V医療従事者等!$A:$J, $I$4, FALSE), 0)</f>
        <v>0</v>
      </c>
      <c r="J843" s="91">
        <f>IFERROR(VLOOKUP($E843, V医療従事者等!$A:$J, $J$4, FALSE), 0)</f>
        <v>0</v>
      </c>
      <c r="K843" s="92">
        <f>IFERROR(VLOOKUP($E843, V一般接種!$A:$G, K$4, FALSE), 0)</f>
        <v>22143</v>
      </c>
      <c r="L843" s="92">
        <f>IFERROR(VLOOKUP($E843, V一般接種!$A:$G, L$4, FALSE), 0)</f>
        <v>902</v>
      </c>
      <c r="M843" s="92">
        <f>IFERROR(VLOOKUP($E843, V一般接種!$A:$G, M$4, FALSE), 0)</f>
        <v>1</v>
      </c>
      <c r="N843" s="93">
        <f>IFERROR(VLOOKUP($E843, V一般接種!$A:$G, N$4, FALSE), 0)</f>
        <v>26286</v>
      </c>
      <c r="O843" s="92">
        <f>SUMIF(V職域接種!$C:$C, 'Conv-vaccine'!$E843, V職域接種!F:F)</f>
        <v>0</v>
      </c>
      <c r="P843" s="92">
        <f>SUMIF(V職域接種!$C:$C, 'Conv-vaccine'!$E843, V職域接種!G:G)</f>
        <v>0</v>
      </c>
      <c r="Q843" s="92">
        <f>_xlfn.MAXIFS(V重複!F:F, V重複!$C:$C, 'Conv-vaccine'!$E843)</f>
        <v>0</v>
      </c>
      <c r="R843" s="92">
        <f>_xlfn.MAXIFS(V重複!G:G, V重複!$C:$C, 'Conv-vaccine'!$E843)</f>
        <v>0</v>
      </c>
      <c r="S843" s="107">
        <f>SUMIF('V3回目-接種日別'!$A:$A, 'Conv-vaccine'!$E843, 'V3回目-接種日別'!C:C)</f>
        <v>112751</v>
      </c>
    </row>
    <row r="844" spans="1:19" ht="17.7">
      <c r="A844" s="49">
        <v>44577</v>
      </c>
      <c r="B844" s="110">
        <f>IF(COUNTIF($A$7:$A844, $A844)&gt;1, 0, IF($E844="","",G844+H844+K844+L844+O844-Q844))</f>
        <v>9578</v>
      </c>
      <c r="C844" s="110">
        <f>IF(COUNTIF($A$7:$A844, $A844)&gt;1, 0, IF($E844="", "", I844+J844+M844+N844+P844-R844))</f>
        <v>10609</v>
      </c>
      <c r="D844" s="110">
        <f>IF(COUNTIF($A$7:$A844, $A844)&gt;1, 0, S844)</f>
        <v>25967</v>
      </c>
      <c r="E844" s="111">
        <v>44577</v>
      </c>
      <c r="F844" s="91" t="str">
        <f>IFERROR(VLOOKUP($E844, V医療従事者等!$A:$J, $F$4, FALSE), TEXT(E844, "aaa"))</f>
        <v>日</v>
      </c>
      <c r="G844" s="91">
        <f>IFERROR(VLOOKUP($E844, V医療従事者等!$A:$J, $G$4, FALSE), 0)</f>
        <v>0</v>
      </c>
      <c r="H844" s="91">
        <f>IFERROR(VLOOKUP($E844, V医療従事者等!$A:$J, $H$4, FALSE), 0)</f>
        <v>0</v>
      </c>
      <c r="I844" s="91">
        <f>IFERROR(VLOOKUP($E844, V医療従事者等!$A:$J, $I$4, FALSE), 0)</f>
        <v>0</v>
      </c>
      <c r="J844" s="91">
        <f>IFERROR(VLOOKUP($E844, V医療従事者等!$A:$J, $J$4, FALSE), 0)</f>
        <v>0</v>
      </c>
      <c r="K844" s="92">
        <f>IFERROR(VLOOKUP($E844, V一般接種!$A:$G, K$4, FALSE), 0)</f>
        <v>9035</v>
      </c>
      <c r="L844" s="92">
        <f>IFERROR(VLOOKUP($E844, V一般接種!$A:$G, L$4, FALSE), 0)</f>
        <v>543</v>
      </c>
      <c r="M844" s="92">
        <f>IFERROR(VLOOKUP($E844, V一般接種!$A:$G, M$4, FALSE), 0)</f>
        <v>1</v>
      </c>
      <c r="N844" s="93">
        <f>IFERROR(VLOOKUP($E844, V一般接種!$A:$G, N$4, FALSE), 0)</f>
        <v>10608</v>
      </c>
      <c r="O844" s="92">
        <f>SUMIF(V職域接種!$C:$C, 'Conv-vaccine'!$E844, V職域接種!F:F)</f>
        <v>0</v>
      </c>
      <c r="P844" s="92">
        <f>SUMIF(V職域接種!$C:$C, 'Conv-vaccine'!$E844, V職域接種!G:G)</f>
        <v>0</v>
      </c>
      <c r="Q844" s="92">
        <f>_xlfn.MAXIFS(V重複!F:F, V重複!$C:$C, 'Conv-vaccine'!$E844)</f>
        <v>0</v>
      </c>
      <c r="R844" s="92">
        <f>_xlfn.MAXIFS(V重複!G:G, V重複!$C:$C, 'Conv-vaccine'!$E844)</f>
        <v>0</v>
      </c>
      <c r="S844" s="107">
        <f>SUMIF('V3回目-接種日別'!$A:$A, 'Conv-vaccine'!$E844, 'V3回目-接種日別'!C:C)</f>
        <v>25967</v>
      </c>
    </row>
    <row r="845" spans="1:19" ht="17.7">
      <c r="A845" s="49">
        <v>44577</v>
      </c>
      <c r="B845" s="110">
        <f>IF(COUNTIF($A$7:$A845, $A845)&gt;1, 0, IF($E845="","",G845+H845+K845+L845+O845-Q845))</f>
        <v>0</v>
      </c>
      <c r="C845" s="110">
        <f>IF(COUNTIF($A$7:$A845, $A845)&gt;1, 0, IF($E845="", "", I845+J845+M845+N845+P845-R845))</f>
        <v>0</v>
      </c>
      <c r="D845" s="110">
        <f>IF(COUNTIF($A$7:$A845, $A845)&gt;1, 0, S845)</f>
        <v>0</v>
      </c>
      <c r="E845" s="111">
        <v>44577</v>
      </c>
      <c r="F845" s="91" t="str">
        <f>IFERROR(VLOOKUP($E845, V医療従事者等!$A:$J, $F$4, FALSE), TEXT(E845, "aaa"))</f>
        <v>日</v>
      </c>
      <c r="G845" s="91">
        <f>IFERROR(VLOOKUP($E845, V医療従事者等!$A:$J, $G$4, FALSE), 0)</f>
        <v>0</v>
      </c>
      <c r="H845" s="91">
        <f>IFERROR(VLOOKUP($E845, V医療従事者等!$A:$J, $H$4, FALSE), 0)</f>
        <v>0</v>
      </c>
      <c r="I845" s="91">
        <f>IFERROR(VLOOKUP($E845, V医療従事者等!$A:$J, $I$4, FALSE), 0)</f>
        <v>0</v>
      </c>
      <c r="J845" s="91">
        <f>IFERROR(VLOOKUP($E845, V医療従事者等!$A:$J, $J$4, FALSE), 0)</f>
        <v>0</v>
      </c>
      <c r="K845" s="92">
        <f>IFERROR(VLOOKUP($E845, V一般接種!$A:$G, K$4, FALSE), 0)</f>
        <v>9035</v>
      </c>
      <c r="L845" s="92">
        <f>IFERROR(VLOOKUP($E845, V一般接種!$A:$G, L$4, FALSE), 0)</f>
        <v>543</v>
      </c>
      <c r="M845" s="92">
        <f>IFERROR(VLOOKUP($E845, V一般接種!$A:$G, M$4, FALSE), 0)</f>
        <v>1</v>
      </c>
      <c r="N845" s="93">
        <f>IFERROR(VLOOKUP($E845, V一般接種!$A:$G, N$4, FALSE), 0)</f>
        <v>10608</v>
      </c>
      <c r="O845" s="92">
        <f>SUMIF(V職域接種!$C:$C, 'Conv-vaccine'!$E845, V職域接種!F:F)</f>
        <v>0</v>
      </c>
      <c r="P845" s="92">
        <f>SUMIF(V職域接種!$C:$C, 'Conv-vaccine'!$E845, V職域接種!G:G)</f>
        <v>0</v>
      </c>
      <c r="Q845" s="92">
        <f>_xlfn.MAXIFS(V重複!F:F, V重複!$C:$C, 'Conv-vaccine'!$E845)</f>
        <v>0</v>
      </c>
      <c r="R845" s="92">
        <f>_xlfn.MAXIFS(V重複!G:G, V重複!$C:$C, 'Conv-vaccine'!$E845)</f>
        <v>0</v>
      </c>
      <c r="S845" s="107">
        <f>SUMIF('V3回目-接種日別'!$A:$A, 'Conv-vaccine'!$E845, 'V3回目-接種日別'!C:C)</f>
        <v>25967</v>
      </c>
    </row>
    <row r="846" spans="1:19" ht="17.7">
      <c r="A846" s="49">
        <v>44577</v>
      </c>
      <c r="B846" s="110">
        <f>IF(COUNTIF($A$7:$A846, $A846)&gt;1, 0, IF($E846="","",G846+H846+K846+L846+O846-Q846))</f>
        <v>0</v>
      </c>
      <c r="C846" s="110">
        <f>IF(COUNTIF($A$7:$A846, $A846)&gt;1, 0, IF($E846="", "", I846+J846+M846+N846+P846-R846))</f>
        <v>0</v>
      </c>
      <c r="D846" s="110">
        <f>IF(COUNTIF($A$7:$A846, $A846)&gt;1, 0, S846)</f>
        <v>0</v>
      </c>
      <c r="E846" s="111">
        <v>44577</v>
      </c>
      <c r="F846" s="91" t="str">
        <f>IFERROR(VLOOKUP($E846, V医療従事者等!$A:$J, $F$4, FALSE), TEXT(E846, "aaa"))</f>
        <v>日</v>
      </c>
      <c r="G846" s="91">
        <f>IFERROR(VLOOKUP($E846, V医療従事者等!$A:$J, $G$4, FALSE), 0)</f>
        <v>0</v>
      </c>
      <c r="H846" s="91">
        <f>IFERROR(VLOOKUP($E846, V医療従事者等!$A:$J, $H$4, FALSE), 0)</f>
        <v>0</v>
      </c>
      <c r="I846" s="91">
        <f>IFERROR(VLOOKUP($E846, V医療従事者等!$A:$J, $I$4, FALSE), 0)</f>
        <v>0</v>
      </c>
      <c r="J846" s="91">
        <f>IFERROR(VLOOKUP($E846, V医療従事者等!$A:$J, $J$4, FALSE), 0)</f>
        <v>0</v>
      </c>
      <c r="K846" s="92">
        <f>IFERROR(VLOOKUP($E846, V一般接種!$A:$G, K$4, FALSE), 0)</f>
        <v>9035</v>
      </c>
      <c r="L846" s="92">
        <f>IFERROR(VLOOKUP($E846, V一般接種!$A:$G, L$4, FALSE), 0)</f>
        <v>543</v>
      </c>
      <c r="M846" s="92">
        <f>IFERROR(VLOOKUP($E846, V一般接種!$A:$G, M$4, FALSE), 0)</f>
        <v>1</v>
      </c>
      <c r="N846" s="93">
        <f>IFERROR(VLOOKUP($E846, V一般接種!$A:$G, N$4, FALSE), 0)</f>
        <v>10608</v>
      </c>
      <c r="O846" s="92">
        <f>SUMIF(V職域接種!$C:$C, 'Conv-vaccine'!$E846, V職域接種!F:F)</f>
        <v>0</v>
      </c>
      <c r="P846" s="92">
        <f>SUMIF(V職域接種!$C:$C, 'Conv-vaccine'!$E846, V職域接種!G:G)</f>
        <v>0</v>
      </c>
      <c r="Q846" s="92">
        <f>_xlfn.MAXIFS(V重複!F:F, V重複!$C:$C, 'Conv-vaccine'!$E846)</f>
        <v>0</v>
      </c>
      <c r="R846" s="92">
        <f>_xlfn.MAXIFS(V重複!G:G, V重複!$C:$C, 'Conv-vaccine'!$E846)</f>
        <v>0</v>
      </c>
      <c r="S846" s="107">
        <f>SUMIF('V3回目-接種日別'!$A:$A, 'Conv-vaccine'!$E846, 'V3回目-接種日別'!C:C)</f>
        <v>25967</v>
      </c>
    </row>
    <row r="847" spans="1:19" ht="17.7">
      <c r="A847" s="49">
        <v>44578</v>
      </c>
      <c r="B847" s="110">
        <f>IF(COUNTIF($A$7:$A847, $A847)&gt;1, 0, IF($E847="","",G847+H847+K847+L847+O847-Q847))</f>
        <v>8198</v>
      </c>
      <c r="C847" s="110">
        <f>IF(COUNTIF($A$7:$A847, $A847)&gt;1, 0, IF($E847="", "", I847+J847+M847+N847+P847-R847))</f>
        <v>7575</v>
      </c>
      <c r="D847" s="110">
        <f>IF(COUNTIF($A$7:$A847, $A847)&gt;1, 0, S847)</f>
        <v>83986</v>
      </c>
      <c r="E847" s="111">
        <v>44578</v>
      </c>
      <c r="F847" s="91" t="str">
        <f>IFERROR(VLOOKUP($E847, V医療従事者等!$A:$J, $F$4, FALSE), TEXT(E847, "aaa"))</f>
        <v>月</v>
      </c>
      <c r="G847" s="91">
        <f>IFERROR(VLOOKUP($E847, V医療従事者等!$A:$J, $G$4, FALSE), 0)</f>
        <v>0</v>
      </c>
      <c r="H847" s="91">
        <f>IFERROR(VLOOKUP($E847, V医療従事者等!$A:$J, $H$4, FALSE), 0)</f>
        <v>0</v>
      </c>
      <c r="I847" s="91">
        <f>IFERROR(VLOOKUP($E847, V医療従事者等!$A:$J, $I$4, FALSE), 0)</f>
        <v>0</v>
      </c>
      <c r="J847" s="91">
        <f>IFERROR(VLOOKUP($E847, V医療従事者等!$A:$J, $J$4, FALSE), 0)</f>
        <v>0</v>
      </c>
      <c r="K847" s="92">
        <f>IFERROR(VLOOKUP($E847, V一般接種!$A:$G, K$4, FALSE), 0)</f>
        <v>7986</v>
      </c>
      <c r="L847" s="92">
        <f>IFERROR(VLOOKUP($E847, V一般接種!$A:$G, L$4, FALSE), 0)</f>
        <v>212</v>
      </c>
      <c r="M847" s="92">
        <f>IFERROR(VLOOKUP($E847, V一般接種!$A:$G, M$4, FALSE), 0)</f>
        <v>0</v>
      </c>
      <c r="N847" s="93">
        <f>IFERROR(VLOOKUP($E847, V一般接種!$A:$G, N$4, FALSE), 0)</f>
        <v>7575</v>
      </c>
      <c r="O847" s="92">
        <f>SUMIF(V職域接種!$C:$C, 'Conv-vaccine'!$E847, V職域接種!F:F)</f>
        <v>0</v>
      </c>
      <c r="P847" s="92">
        <f>SUMIF(V職域接種!$C:$C, 'Conv-vaccine'!$E847, V職域接種!G:G)</f>
        <v>0</v>
      </c>
      <c r="Q847" s="92">
        <f>_xlfn.MAXIFS(V重複!F:F, V重複!$C:$C, 'Conv-vaccine'!$E847)</f>
        <v>0</v>
      </c>
      <c r="R847" s="92">
        <f>_xlfn.MAXIFS(V重複!G:G, V重複!$C:$C, 'Conv-vaccine'!$E847)</f>
        <v>0</v>
      </c>
      <c r="S847" s="107">
        <f>SUMIF('V3回目-接種日別'!$A:$A, 'Conv-vaccine'!$E847, 'V3回目-接種日別'!C:C)</f>
        <v>83986</v>
      </c>
    </row>
    <row r="848" spans="1:19" ht="17.7">
      <c r="A848" s="49">
        <v>44578</v>
      </c>
      <c r="B848" s="110">
        <f>IF(COUNTIF($A$7:$A848, $A848)&gt;1, 0, IF($E848="","",G848+H848+K848+L848+O848-Q848))</f>
        <v>0</v>
      </c>
      <c r="C848" s="110">
        <f>IF(COUNTIF($A$7:$A848, $A848)&gt;1, 0, IF($E848="", "", I848+J848+M848+N848+P848-R848))</f>
        <v>0</v>
      </c>
      <c r="D848" s="110">
        <f>IF(COUNTIF($A$7:$A848, $A848)&gt;1, 0, S848)</f>
        <v>0</v>
      </c>
      <c r="E848" s="111">
        <v>44578</v>
      </c>
      <c r="F848" s="91" t="str">
        <f>IFERROR(VLOOKUP($E848, V医療従事者等!$A:$J, $F$4, FALSE), TEXT(E848, "aaa"))</f>
        <v>月</v>
      </c>
      <c r="G848" s="91">
        <f>IFERROR(VLOOKUP($E848, V医療従事者等!$A:$J, $G$4, FALSE), 0)</f>
        <v>0</v>
      </c>
      <c r="H848" s="91">
        <f>IFERROR(VLOOKUP($E848, V医療従事者等!$A:$J, $H$4, FALSE), 0)</f>
        <v>0</v>
      </c>
      <c r="I848" s="91">
        <f>IFERROR(VLOOKUP($E848, V医療従事者等!$A:$J, $I$4, FALSE), 0)</f>
        <v>0</v>
      </c>
      <c r="J848" s="91">
        <f>IFERROR(VLOOKUP($E848, V医療従事者等!$A:$J, $J$4, FALSE), 0)</f>
        <v>0</v>
      </c>
      <c r="K848" s="92">
        <f>IFERROR(VLOOKUP($E848, V一般接種!$A:$G, K$4, FALSE), 0)</f>
        <v>7986</v>
      </c>
      <c r="L848" s="92">
        <f>IFERROR(VLOOKUP($E848, V一般接種!$A:$G, L$4, FALSE), 0)</f>
        <v>212</v>
      </c>
      <c r="M848" s="92">
        <f>IFERROR(VLOOKUP($E848, V一般接種!$A:$G, M$4, FALSE), 0)</f>
        <v>0</v>
      </c>
      <c r="N848" s="93">
        <f>IFERROR(VLOOKUP($E848, V一般接種!$A:$G, N$4, FALSE), 0)</f>
        <v>7575</v>
      </c>
      <c r="O848" s="92">
        <f>SUMIF(V職域接種!$C:$C, 'Conv-vaccine'!$E848, V職域接種!F:F)</f>
        <v>0</v>
      </c>
      <c r="P848" s="92">
        <f>SUMIF(V職域接種!$C:$C, 'Conv-vaccine'!$E848, V職域接種!G:G)</f>
        <v>0</v>
      </c>
      <c r="Q848" s="92">
        <f>_xlfn.MAXIFS(V重複!F:F, V重複!$C:$C, 'Conv-vaccine'!$E848)</f>
        <v>0</v>
      </c>
      <c r="R848" s="92">
        <f>_xlfn.MAXIFS(V重複!G:G, V重複!$C:$C, 'Conv-vaccine'!$E848)</f>
        <v>0</v>
      </c>
      <c r="S848" s="107">
        <f>SUMIF('V3回目-接種日別'!$A:$A, 'Conv-vaccine'!$E848, 'V3回目-接種日別'!C:C)</f>
        <v>83986</v>
      </c>
    </row>
    <row r="849" spans="1:19" ht="17.7">
      <c r="A849" s="49">
        <v>44578</v>
      </c>
      <c r="B849" s="110">
        <f>IF(COUNTIF($A$7:$A849, $A849)&gt;1, 0, IF($E849="","",G849+H849+K849+L849+O849-Q849))</f>
        <v>0</v>
      </c>
      <c r="C849" s="110">
        <f>IF(COUNTIF($A$7:$A849, $A849)&gt;1, 0, IF($E849="", "", I849+J849+M849+N849+P849-R849))</f>
        <v>0</v>
      </c>
      <c r="D849" s="110">
        <f>IF(COUNTIF($A$7:$A849, $A849)&gt;1, 0, S849)</f>
        <v>0</v>
      </c>
      <c r="E849" s="111">
        <v>44578</v>
      </c>
      <c r="F849" s="91" t="str">
        <f>IFERROR(VLOOKUP($E849, V医療従事者等!$A:$J, $F$4, FALSE), TEXT(E849, "aaa"))</f>
        <v>月</v>
      </c>
      <c r="G849" s="91">
        <f>IFERROR(VLOOKUP($E849, V医療従事者等!$A:$J, $G$4, FALSE), 0)</f>
        <v>0</v>
      </c>
      <c r="H849" s="91">
        <f>IFERROR(VLOOKUP($E849, V医療従事者等!$A:$J, $H$4, FALSE), 0)</f>
        <v>0</v>
      </c>
      <c r="I849" s="91">
        <f>IFERROR(VLOOKUP($E849, V医療従事者等!$A:$J, $I$4, FALSE), 0)</f>
        <v>0</v>
      </c>
      <c r="J849" s="91">
        <f>IFERROR(VLOOKUP($E849, V医療従事者等!$A:$J, $J$4, FALSE), 0)</f>
        <v>0</v>
      </c>
      <c r="K849" s="92">
        <f>IFERROR(VLOOKUP($E849, V一般接種!$A:$G, K$4, FALSE), 0)</f>
        <v>7986</v>
      </c>
      <c r="L849" s="92">
        <f>IFERROR(VLOOKUP($E849, V一般接種!$A:$G, L$4, FALSE), 0)</f>
        <v>212</v>
      </c>
      <c r="M849" s="92">
        <f>IFERROR(VLOOKUP($E849, V一般接種!$A:$G, M$4, FALSE), 0)</f>
        <v>0</v>
      </c>
      <c r="N849" s="93">
        <f>IFERROR(VLOOKUP($E849, V一般接種!$A:$G, N$4, FALSE), 0)</f>
        <v>7575</v>
      </c>
      <c r="O849" s="92">
        <f>SUMIF(V職域接種!$C:$C, 'Conv-vaccine'!$E849, V職域接種!F:F)</f>
        <v>0</v>
      </c>
      <c r="P849" s="92">
        <f>SUMIF(V職域接種!$C:$C, 'Conv-vaccine'!$E849, V職域接種!G:G)</f>
        <v>0</v>
      </c>
      <c r="Q849" s="92">
        <f>_xlfn.MAXIFS(V重複!F:F, V重複!$C:$C, 'Conv-vaccine'!$E849)</f>
        <v>0</v>
      </c>
      <c r="R849" s="92">
        <f>_xlfn.MAXIFS(V重複!G:G, V重複!$C:$C, 'Conv-vaccine'!$E849)</f>
        <v>0</v>
      </c>
      <c r="S849" s="107">
        <f>SUMIF('V3回目-接種日別'!$A:$A, 'Conv-vaccine'!$E849, 'V3回目-接種日別'!C:C)</f>
        <v>83986</v>
      </c>
    </row>
    <row r="850" spans="1:19" ht="17.7">
      <c r="A850" s="49">
        <v>44579</v>
      </c>
      <c r="B850" s="110">
        <f>IF(COUNTIF($A$7:$A850, $A850)&gt;1, 0, IF($E850="","",G850+H850+K850+L850+O850-Q850))</f>
        <v>8066</v>
      </c>
      <c r="C850" s="110">
        <f>IF(COUNTIF($A$7:$A850, $A850)&gt;1, 0, IF($E850="", "", I850+J850+M850+N850+P850-R850))</f>
        <v>5310</v>
      </c>
      <c r="D850" s="110">
        <f>IF(COUNTIF($A$7:$A850, $A850)&gt;1, 0, S850)</f>
        <v>104166</v>
      </c>
      <c r="E850" s="111">
        <v>44579</v>
      </c>
      <c r="F850" s="91" t="str">
        <f>IFERROR(VLOOKUP($E850, V医療従事者等!$A:$J, $F$4, FALSE), TEXT(E850, "aaa"))</f>
        <v>火</v>
      </c>
      <c r="G850" s="91">
        <f>IFERROR(VLOOKUP($E850, V医療従事者等!$A:$J, $G$4, FALSE), 0)</f>
        <v>0</v>
      </c>
      <c r="H850" s="91">
        <f>IFERROR(VLOOKUP($E850, V医療従事者等!$A:$J, $H$4, FALSE), 0)</f>
        <v>0</v>
      </c>
      <c r="I850" s="91">
        <f>IFERROR(VLOOKUP($E850, V医療従事者等!$A:$J, $I$4, FALSE), 0)</f>
        <v>0</v>
      </c>
      <c r="J850" s="91">
        <f>IFERROR(VLOOKUP($E850, V医療従事者等!$A:$J, $J$4, FALSE), 0)</f>
        <v>0</v>
      </c>
      <c r="K850" s="92">
        <f>IFERROR(VLOOKUP($E850, V一般接種!$A:$G, K$4, FALSE), 0)</f>
        <v>7810</v>
      </c>
      <c r="L850" s="92">
        <f>IFERROR(VLOOKUP($E850, V一般接種!$A:$G, L$4, FALSE), 0)</f>
        <v>256</v>
      </c>
      <c r="M850" s="92">
        <f>IFERROR(VLOOKUP($E850, V一般接種!$A:$G, M$4, FALSE), 0)</f>
        <v>3</v>
      </c>
      <c r="N850" s="93">
        <f>IFERROR(VLOOKUP($E850, V一般接種!$A:$G, N$4, FALSE), 0)</f>
        <v>5307</v>
      </c>
      <c r="O850" s="92">
        <f>SUMIF(V職域接種!$C:$C, 'Conv-vaccine'!$E850, V職域接種!F:F)</f>
        <v>0</v>
      </c>
      <c r="P850" s="92">
        <f>SUMIF(V職域接種!$C:$C, 'Conv-vaccine'!$E850, V職域接種!G:G)</f>
        <v>0</v>
      </c>
      <c r="Q850" s="92">
        <f>_xlfn.MAXIFS(V重複!F:F, V重複!$C:$C, 'Conv-vaccine'!$E850)</f>
        <v>0</v>
      </c>
      <c r="R850" s="92">
        <f>_xlfn.MAXIFS(V重複!G:G, V重複!$C:$C, 'Conv-vaccine'!$E850)</f>
        <v>0</v>
      </c>
      <c r="S850" s="107">
        <f>SUMIF('V3回目-接種日別'!$A:$A, 'Conv-vaccine'!$E850, 'V3回目-接種日別'!C:C)</f>
        <v>104166</v>
      </c>
    </row>
    <row r="851" spans="1:19" ht="17.7">
      <c r="A851" s="49">
        <v>44579</v>
      </c>
      <c r="B851" s="110">
        <f>IF(COUNTIF($A$7:$A851, $A851)&gt;1, 0, IF($E851="","",G851+H851+K851+L851+O851-Q851))</f>
        <v>0</v>
      </c>
      <c r="C851" s="110">
        <f>IF(COUNTIF($A$7:$A851, $A851)&gt;1, 0, IF($E851="", "", I851+J851+M851+N851+P851-R851))</f>
        <v>0</v>
      </c>
      <c r="D851" s="110">
        <f>IF(COUNTIF($A$7:$A851, $A851)&gt;1, 0, S851)</f>
        <v>0</v>
      </c>
      <c r="E851" s="111">
        <v>44579</v>
      </c>
      <c r="F851" s="91" t="str">
        <f>IFERROR(VLOOKUP($E851, V医療従事者等!$A:$J, $F$4, FALSE), TEXT(E851, "aaa"))</f>
        <v>火</v>
      </c>
      <c r="G851" s="91">
        <f>IFERROR(VLOOKUP($E851, V医療従事者等!$A:$J, $G$4, FALSE), 0)</f>
        <v>0</v>
      </c>
      <c r="H851" s="91">
        <f>IFERROR(VLOOKUP($E851, V医療従事者等!$A:$J, $H$4, FALSE), 0)</f>
        <v>0</v>
      </c>
      <c r="I851" s="91">
        <f>IFERROR(VLOOKUP($E851, V医療従事者等!$A:$J, $I$4, FALSE), 0)</f>
        <v>0</v>
      </c>
      <c r="J851" s="91">
        <f>IFERROR(VLOOKUP($E851, V医療従事者等!$A:$J, $J$4, FALSE), 0)</f>
        <v>0</v>
      </c>
      <c r="K851" s="92">
        <f>IFERROR(VLOOKUP($E851, V一般接種!$A:$G, K$4, FALSE), 0)</f>
        <v>7810</v>
      </c>
      <c r="L851" s="92">
        <f>IFERROR(VLOOKUP($E851, V一般接種!$A:$G, L$4, FALSE), 0)</f>
        <v>256</v>
      </c>
      <c r="M851" s="92">
        <f>IFERROR(VLOOKUP($E851, V一般接種!$A:$G, M$4, FALSE), 0)</f>
        <v>3</v>
      </c>
      <c r="N851" s="93">
        <f>IFERROR(VLOOKUP($E851, V一般接種!$A:$G, N$4, FALSE), 0)</f>
        <v>5307</v>
      </c>
      <c r="O851" s="92">
        <f>SUMIF(V職域接種!$C:$C, 'Conv-vaccine'!$E851, V職域接種!F:F)</f>
        <v>0</v>
      </c>
      <c r="P851" s="92">
        <f>SUMIF(V職域接種!$C:$C, 'Conv-vaccine'!$E851, V職域接種!G:G)</f>
        <v>0</v>
      </c>
      <c r="Q851" s="92">
        <f>_xlfn.MAXIFS(V重複!F:F, V重複!$C:$C, 'Conv-vaccine'!$E851)</f>
        <v>0</v>
      </c>
      <c r="R851" s="92">
        <f>_xlfn.MAXIFS(V重複!G:G, V重複!$C:$C, 'Conv-vaccine'!$E851)</f>
        <v>0</v>
      </c>
      <c r="S851" s="107">
        <f>SUMIF('V3回目-接種日別'!$A:$A, 'Conv-vaccine'!$E851, 'V3回目-接種日別'!C:C)</f>
        <v>104166</v>
      </c>
    </row>
    <row r="852" spans="1:19" ht="17.7">
      <c r="A852" s="49">
        <v>44579</v>
      </c>
      <c r="B852" s="110">
        <f>IF(COUNTIF($A$7:$A852, $A852)&gt;1, 0, IF($E852="","",G852+H852+K852+L852+O852-Q852))</f>
        <v>0</v>
      </c>
      <c r="C852" s="110">
        <f>IF(COUNTIF($A$7:$A852, $A852)&gt;1, 0, IF($E852="", "", I852+J852+M852+N852+P852-R852))</f>
        <v>0</v>
      </c>
      <c r="D852" s="110">
        <f>IF(COUNTIF($A$7:$A852, $A852)&gt;1, 0, S852)</f>
        <v>0</v>
      </c>
      <c r="E852" s="111">
        <v>44579</v>
      </c>
      <c r="F852" s="91" t="str">
        <f>IFERROR(VLOOKUP($E852, V医療従事者等!$A:$J, $F$4, FALSE), TEXT(E852, "aaa"))</f>
        <v>火</v>
      </c>
      <c r="G852" s="91">
        <f>IFERROR(VLOOKUP($E852, V医療従事者等!$A:$J, $G$4, FALSE), 0)</f>
        <v>0</v>
      </c>
      <c r="H852" s="91">
        <f>IFERROR(VLOOKUP($E852, V医療従事者等!$A:$J, $H$4, FALSE), 0)</f>
        <v>0</v>
      </c>
      <c r="I852" s="91">
        <f>IFERROR(VLOOKUP($E852, V医療従事者等!$A:$J, $I$4, FALSE), 0)</f>
        <v>0</v>
      </c>
      <c r="J852" s="91">
        <f>IFERROR(VLOOKUP($E852, V医療従事者等!$A:$J, $J$4, FALSE), 0)</f>
        <v>0</v>
      </c>
      <c r="K852" s="92">
        <f>IFERROR(VLOOKUP($E852, V一般接種!$A:$G, K$4, FALSE), 0)</f>
        <v>7810</v>
      </c>
      <c r="L852" s="92">
        <f>IFERROR(VLOOKUP($E852, V一般接種!$A:$G, L$4, FALSE), 0)</f>
        <v>256</v>
      </c>
      <c r="M852" s="92">
        <f>IFERROR(VLOOKUP($E852, V一般接種!$A:$G, M$4, FALSE), 0)</f>
        <v>3</v>
      </c>
      <c r="N852" s="93">
        <f>IFERROR(VLOOKUP($E852, V一般接種!$A:$G, N$4, FALSE), 0)</f>
        <v>5307</v>
      </c>
      <c r="O852" s="92">
        <f>SUMIF(V職域接種!$C:$C, 'Conv-vaccine'!$E852, V職域接種!F:F)</f>
        <v>0</v>
      </c>
      <c r="P852" s="92">
        <f>SUMIF(V職域接種!$C:$C, 'Conv-vaccine'!$E852, V職域接種!G:G)</f>
        <v>0</v>
      </c>
      <c r="Q852" s="92">
        <f>_xlfn.MAXIFS(V重複!F:F, V重複!$C:$C, 'Conv-vaccine'!$E852)</f>
        <v>0</v>
      </c>
      <c r="R852" s="92">
        <f>_xlfn.MAXIFS(V重複!G:G, V重複!$C:$C, 'Conv-vaccine'!$E852)</f>
        <v>0</v>
      </c>
      <c r="S852" s="107">
        <f>SUMIF('V3回目-接種日別'!$A:$A, 'Conv-vaccine'!$E852, 'V3回目-接種日別'!C:C)</f>
        <v>104166</v>
      </c>
    </row>
    <row r="853" spans="1:19" ht="17.7">
      <c r="A853" s="49">
        <v>44580</v>
      </c>
      <c r="B853" s="110">
        <f>IF(COUNTIF($A$7:$A853, $A853)&gt;1, 0, IF($E853="","",G853+H853+K853+L853+O853-Q853))</f>
        <v>6736</v>
      </c>
      <c r="C853" s="110">
        <f>IF(COUNTIF($A$7:$A853, $A853)&gt;1, 0, IF($E853="", "", I853+J853+M853+N853+P853-R853))</f>
        <v>2917</v>
      </c>
      <c r="D853" s="110">
        <f>IF(COUNTIF($A$7:$A853, $A853)&gt;1, 0, S853)</f>
        <v>107505</v>
      </c>
      <c r="E853" s="111">
        <v>44580</v>
      </c>
      <c r="F853" s="91" t="str">
        <f>IFERROR(VLOOKUP($E853, V医療従事者等!$A:$J, $F$4, FALSE), TEXT(E853, "aaa"))</f>
        <v>水</v>
      </c>
      <c r="G853" s="91">
        <f>IFERROR(VLOOKUP($E853, V医療従事者等!$A:$J, $G$4, FALSE), 0)</f>
        <v>0</v>
      </c>
      <c r="H853" s="91">
        <f>IFERROR(VLOOKUP($E853, V医療従事者等!$A:$J, $H$4, FALSE), 0)</f>
        <v>0</v>
      </c>
      <c r="I853" s="91">
        <f>IFERROR(VLOOKUP($E853, V医療従事者等!$A:$J, $I$4, FALSE), 0)</f>
        <v>0</v>
      </c>
      <c r="J853" s="91">
        <f>IFERROR(VLOOKUP($E853, V医療従事者等!$A:$J, $J$4, FALSE), 0)</f>
        <v>0</v>
      </c>
      <c r="K853" s="92">
        <f>IFERROR(VLOOKUP($E853, V一般接種!$A:$G, K$4, FALSE), 0)</f>
        <v>6378</v>
      </c>
      <c r="L853" s="92">
        <f>IFERROR(VLOOKUP($E853, V一般接種!$A:$G, L$4, FALSE), 0)</f>
        <v>358</v>
      </c>
      <c r="M853" s="92">
        <f>IFERROR(VLOOKUP($E853, V一般接種!$A:$G, M$4, FALSE), 0)</f>
        <v>2</v>
      </c>
      <c r="N853" s="93">
        <f>IFERROR(VLOOKUP($E853, V一般接種!$A:$G, N$4, FALSE), 0)</f>
        <v>2915</v>
      </c>
      <c r="O853" s="92">
        <f>SUMIF(V職域接種!$C:$C, 'Conv-vaccine'!$E853, V職域接種!F:F)</f>
        <v>0</v>
      </c>
      <c r="P853" s="92">
        <f>SUMIF(V職域接種!$C:$C, 'Conv-vaccine'!$E853, V職域接種!G:G)</f>
        <v>0</v>
      </c>
      <c r="Q853" s="92">
        <f>_xlfn.MAXIFS(V重複!F:F, V重複!$C:$C, 'Conv-vaccine'!$E853)</f>
        <v>0</v>
      </c>
      <c r="R853" s="92">
        <f>_xlfn.MAXIFS(V重複!G:G, V重複!$C:$C, 'Conv-vaccine'!$E853)</f>
        <v>0</v>
      </c>
      <c r="S853" s="107">
        <f>SUMIF('V3回目-接種日別'!$A:$A, 'Conv-vaccine'!$E853, 'V3回目-接種日別'!C:C)</f>
        <v>107505</v>
      </c>
    </row>
    <row r="854" spans="1:19" ht="17.7">
      <c r="A854" s="49">
        <v>44580</v>
      </c>
      <c r="B854" s="110">
        <f>IF(COUNTIF($A$7:$A854, $A854)&gt;1, 0, IF($E854="","",G854+H854+K854+L854+O854-Q854))</f>
        <v>0</v>
      </c>
      <c r="C854" s="110">
        <f>IF(COUNTIF($A$7:$A854, $A854)&gt;1, 0, IF($E854="", "", I854+J854+M854+N854+P854-R854))</f>
        <v>0</v>
      </c>
      <c r="D854" s="110">
        <f>IF(COUNTIF($A$7:$A854, $A854)&gt;1, 0, S854)</f>
        <v>0</v>
      </c>
      <c r="E854" s="111">
        <v>44580</v>
      </c>
      <c r="F854" s="91" t="str">
        <f>IFERROR(VLOOKUP($E854, V医療従事者等!$A:$J, $F$4, FALSE), TEXT(E854, "aaa"))</f>
        <v>水</v>
      </c>
      <c r="G854" s="91">
        <f>IFERROR(VLOOKUP($E854, V医療従事者等!$A:$J, $G$4, FALSE), 0)</f>
        <v>0</v>
      </c>
      <c r="H854" s="91">
        <f>IFERROR(VLOOKUP($E854, V医療従事者等!$A:$J, $H$4, FALSE), 0)</f>
        <v>0</v>
      </c>
      <c r="I854" s="91">
        <f>IFERROR(VLOOKUP($E854, V医療従事者等!$A:$J, $I$4, FALSE), 0)</f>
        <v>0</v>
      </c>
      <c r="J854" s="91">
        <f>IFERROR(VLOOKUP($E854, V医療従事者等!$A:$J, $J$4, FALSE), 0)</f>
        <v>0</v>
      </c>
      <c r="K854" s="92">
        <f>IFERROR(VLOOKUP($E854, V一般接種!$A:$G, K$4, FALSE), 0)</f>
        <v>6378</v>
      </c>
      <c r="L854" s="92">
        <f>IFERROR(VLOOKUP($E854, V一般接種!$A:$G, L$4, FALSE), 0)</f>
        <v>358</v>
      </c>
      <c r="M854" s="92">
        <f>IFERROR(VLOOKUP($E854, V一般接種!$A:$G, M$4, FALSE), 0)</f>
        <v>2</v>
      </c>
      <c r="N854" s="93">
        <f>IFERROR(VLOOKUP($E854, V一般接種!$A:$G, N$4, FALSE), 0)</f>
        <v>2915</v>
      </c>
      <c r="O854" s="92">
        <f>SUMIF(V職域接種!$C:$C, 'Conv-vaccine'!$E854, V職域接種!F:F)</f>
        <v>0</v>
      </c>
      <c r="P854" s="92">
        <f>SUMIF(V職域接種!$C:$C, 'Conv-vaccine'!$E854, V職域接種!G:G)</f>
        <v>0</v>
      </c>
      <c r="Q854" s="92">
        <f>_xlfn.MAXIFS(V重複!F:F, V重複!$C:$C, 'Conv-vaccine'!$E854)</f>
        <v>0</v>
      </c>
      <c r="R854" s="92">
        <f>_xlfn.MAXIFS(V重複!G:G, V重複!$C:$C, 'Conv-vaccine'!$E854)</f>
        <v>0</v>
      </c>
      <c r="S854" s="107">
        <f>SUMIF('V3回目-接種日別'!$A:$A, 'Conv-vaccine'!$E854, 'V3回目-接種日別'!C:C)</f>
        <v>107505</v>
      </c>
    </row>
    <row r="855" spans="1:19" ht="17.7">
      <c r="A855" s="49">
        <v>44580</v>
      </c>
      <c r="B855" s="110">
        <f>IF(COUNTIF($A$7:$A855, $A855)&gt;1, 0, IF($E855="","",G855+H855+K855+L855+O855-Q855))</f>
        <v>0</v>
      </c>
      <c r="C855" s="110">
        <f>IF(COUNTIF($A$7:$A855, $A855)&gt;1, 0, IF($E855="", "", I855+J855+M855+N855+P855-R855))</f>
        <v>0</v>
      </c>
      <c r="D855" s="110">
        <f>IF(COUNTIF($A$7:$A855, $A855)&gt;1, 0, S855)</f>
        <v>0</v>
      </c>
      <c r="E855" s="111">
        <v>44580</v>
      </c>
      <c r="F855" s="91" t="str">
        <f>IFERROR(VLOOKUP($E855, V医療従事者等!$A:$J, $F$4, FALSE), TEXT(E855, "aaa"))</f>
        <v>水</v>
      </c>
      <c r="G855" s="91">
        <f>IFERROR(VLOOKUP($E855, V医療従事者等!$A:$J, $G$4, FALSE), 0)</f>
        <v>0</v>
      </c>
      <c r="H855" s="91">
        <f>IFERROR(VLOOKUP($E855, V医療従事者等!$A:$J, $H$4, FALSE), 0)</f>
        <v>0</v>
      </c>
      <c r="I855" s="91">
        <f>IFERROR(VLOOKUP($E855, V医療従事者等!$A:$J, $I$4, FALSE), 0)</f>
        <v>0</v>
      </c>
      <c r="J855" s="91">
        <f>IFERROR(VLOOKUP($E855, V医療従事者等!$A:$J, $J$4, FALSE), 0)</f>
        <v>0</v>
      </c>
      <c r="K855" s="92">
        <f>IFERROR(VLOOKUP($E855, V一般接種!$A:$G, K$4, FALSE), 0)</f>
        <v>6378</v>
      </c>
      <c r="L855" s="92">
        <f>IFERROR(VLOOKUP($E855, V一般接種!$A:$G, L$4, FALSE), 0)</f>
        <v>358</v>
      </c>
      <c r="M855" s="92">
        <f>IFERROR(VLOOKUP($E855, V一般接種!$A:$G, M$4, FALSE), 0)</f>
        <v>2</v>
      </c>
      <c r="N855" s="93">
        <f>IFERROR(VLOOKUP($E855, V一般接種!$A:$G, N$4, FALSE), 0)</f>
        <v>2915</v>
      </c>
      <c r="O855" s="92">
        <f>SUMIF(V職域接種!$C:$C, 'Conv-vaccine'!$E855, V職域接種!F:F)</f>
        <v>0</v>
      </c>
      <c r="P855" s="92">
        <f>SUMIF(V職域接種!$C:$C, 'Conv-vaccine'!$E855, V職域接種!G:G)</f>
        <v>0</v>
      </c>
      <c r="Q855" s="92">
        <f>_xlfn.MAXIFS(V重複!F:F, V重複!$C:$C, 'Conv-vaccine'!$E855)</f>
        <v>0</v>
      </c>
      <c r="R855" s="92">
        <f>_xlfn.MAXIFS(V重複!G:G, V重複!$C:$C, 'Conv-vaccine'!$E855)</f>
        <v>0</v>
      </c>
      <c r="S855" s="107">
        <f>SUMIF('V3回目-接種日別'!$A:$A, 'Conv-vaccine'!$E855, 'V3回目-接種日別'!C:C)</f>
        <v>107505</v>
      </c>
    </row>
    <row r="856" spans="1:19" ht="17.7">
      <c r="A856" s="49">
        <v>44581</v>
      </c>
      <c r="B856" s="110">
        <f>IF(COUNTIF($A$7:$A856, $A856)&gt;1, 0, IF($E856="","",G856+H856+K856+L856+O856-Q856))</f>
        <v>4816</v>
      </c>
      <c r="C856" s="110">
        <f>IF(COUNTIF($A$7:$A856, $A856)&gt;1, 0, IF($E856="", "", I856+J856+M856+N856+P856-R856))</f>
        <v>1608</v>
      </c>
      <c r="D856" s="110">
        <f>IF(COUNTIF($A$7:$A856, $A856)&gt;1, 0, S856)</f>
        <v>82667</v>
      </c>
      <c r="E856" s="111">
        <v>44581</v>
      </c>
      <c r="F856" s="91" t="str">
        <f>IFERROR(VLOOKUP($E856, V医療従事者等!$A:$J, $F$4, FALSE), TEXT(E856, "aaa"))</f>
        <v>木</v>
      </c>
      <c r="G856" s="91">
        <f>IFERROR(VLOOKUP($E856, V医療従事者等!$A:$J, $G$4, FALSE), 0)</f>
        <v>0</v>
      </c>
      <c r="H856" s="91">
        <f>IFERROR(VLOOKUP($E856, V医療従事者等!$A:$J, $H$4, FALSE), 0)</f>
        <v>0</v>
      </c>
      <c r="I856" s="91">
        <f>IFERROR(VLOOKUP($E856, V医療従事者等!$A:$J, $I$4, FALSE), 0)</f>
        <v>0</v>
      </c>
      <c r="J856" s="91">
        <f>IFERROR(VLOOKUP($E856, V医療従事者等!$A:$J, $J$4, FALSE), 0)</f>
        <v>0</v>
      </c>
      <c r="K856" s="92">
        <f>IFERROR(VLOOKUP($E856, V一般接種!$A:$G, K$4, FALSE), 0)</f>
        <v>4624</v>
      </c>
      <c r="L856" s="92">
        <f>IFERROR(VLOOKUP($E856, V一般接種!$A:$G, L$4, FALSE), 0)</f>
        <v>192</v>
      </c>
      <c r="M856" s="92">
        <f>IFERROR(VLOOKUP($E856, V一般接種!$A:$G, M$4, FALSE), 0)</f>
        <v>5</v>
      </c>
      <c r="N856" s="93">
        <f>IFERROR(VLOOKUP($E856, V一般接種!$A:$G, N$4, FALSE), 0)</f>
        <v>1603</v>
      </c>
      <c r="O856" s="92">
        <f>SUMIF(V職域接種!$C:$C, 'Conv-vaccine'!$E856, V職域接種!F:F)</f>
        <v>0</v>
      </c>
      <c r="P856" s="92">
        <f>SUMIF(V職域接種!$C:$C, 'Conv-vaccine'!$E856, V職域接種!G:G)</f>
        <v>0</v>
      </c>
      <c r="Q856" s="92">
        <f>_xlfn.MAXIFS(V重複!F:F, V重複!$C:$C, 'Conv-vaccine'!$E856)</f>
        <v>0</v>
      </c>
      <c r="R856" s="92">
        <f>_xlfn.MAXIFS(V重複!G:G, V重複!$C:$C, 'Conv-vaccine'!$E856)</f>
        <v>0</v>
      </c>
      <c r="S856" s="107">
        <f>SUMIF('V3回目-接種日別'!$A:$A, 'Conv-vaccine'!$E856, 'V3回目-接種日別'!C:C)</f>
        <v>82667</v>
      </c>
    </row>
    <row r="857" spans="1:19" ht="17.7">
      <c r="A857" s="49">
        <v>44581</v>
      </c>
      <c r="B857" s="110">
        <f>IF(COUNTIF($A$7:$A857, $A857)&gt;1, 0, IF($E857="","",G857+H857+K857+L857+O857-Q857))</f>
        <v>0</v>
      </c>
      <c r="C857" s="110">
        <f>IF(COUNTIF($A$7:$A857, $A857)&gt;1, 0, IF($E857="", "", I857+J857+M857+N857+P857-R857))</f>
        <v>0</v>
      </c>
      <c r="D857" s="110">
        <f>IF(COUNTIF($A$7:$A857, $A857)&gt;1, 0, S857)</f>
        <v>0</v>
      </c>
      <c r="E857" s="111">
        <v>44581</v>
      </c>
      <c r="F857" s="91" t="str">
        <f>IFERROR(VLOOKUP($E857, V医療従事者等!$A:$J, $F$4, FALSE), TEXT(E857, "aaa"))</f>
        <v>木</v>
      </c>
      <c r="G857" s="91">
        <f>IFERROR(VLOOKUP($E857, V医療従事者等!$A:$J, $G$4, FALSE), 0)</f>
        <v>0</v>
      </c>
      <c r="H857" s="91">
        <f>IFERROR(VLOOKUP($E857, V医療従事者等!$A:$J, $H$4, FALSE), 0)</f>
        <v>0</v>
      </c>
      <c r="I857" s="91">
        <f>IFERROR(VLOOKUP($E857, V医療従事者等!$A:$J, $I$4, FALSE), 0)</f>
        <v>0</v>
      </c>
      <c r="J857" s="91">
        <f>IFERROR(VLOOKUP($E857, V医療従事者等!$A:$J, $J$4, FALSE), 0)</f>
        <v>0</v>
      </c>
      <c r="K857" s="92">
        <f>IFERROR(VLOOKUP($E857, V一般接種!$A:$G, K$4, FALSE), 0)</f>
        <v>4624</v>
      </c>
      <c r="L857" s="92">
        <f>IFERROR(VLOOKUP($E857, V一般接種!$A:$G, L$4, FALSE), 0)</f>
        <v>192</v>
      </c>
      <c r="M857" s="92">
        <f>IFERROR(VLOOKUP($E857, V一般接種!$A:$G, M$4, FALSE), 0)</f>
        <v>5</v>
      </c>
      <c r="N857" s="93">
        <f>IFERROR(VLOOKUP($E857, V一般接種!$A:$G, N$4, FALSE), 0)</f>
        <v>1603</v>
      </c>
      <c r="O857" s="92">
        <f>SUMIF(V職域接種!$C:$C, 'Conv-vaccine'!$E857, V職域接種!F:F)</f>
        <v>0</v>
      </c>
      <c r="P857" s="92">
        <f>SUMIF(V職域接種!$C:$C, 'Conv-vaccine'!$E857, V職域接種!G:G)</f>
        <v>0</v>
      </c>
      <c r="Q857" s="92">
        <f>_xlfn.MAXIFS(V重複!F:F, V重複!$C:$C, 'Conv-vaccine'!$E857)</f>
        <v>0</v>
      </c>
      <c r="R857" s="92">
        <f>_xlfn.MAXIFS(V重複!G:G, V重複!$C:$C, 'Conv-vaccine'!$E857)</f>
        <v>0</v>
      </c>
      <c r="S857" s="107">
        <f>SUMIF('V3回目-接種日別'!$A:$A, 'Conv-vaccine'!$E857, 'V3回目-接種日別'!C:C)</f>
        <v>82667</v>
      </c>
    </row>
    <row r="858" spans="1:19" ht="17.7">
      <c r="A858" s="49">
        <v>44581</v>
      </c>
      <c r="B858" s="110">
        <f>IF(COUNTIF($A$7:$A858, $A858)&gt;1, 0, IF($E858="","",G858+H858+K858+L858+O858-Q858))</f>
        <v>0</v>
      </c>
      <c r="C858" s="110">
        <f>IF(COUNTIF($A$7:$A858, $A858)&gt;1, 0, IF($E858="", "", I858+J858+M858+N858+P858-R858))</f>
        <v>0</v>
      </c>
      <c r="D858" s="110">
        <f>IF(COUNTIF($A$7:$A858, $A858)&gt;1, 0, S858)</f>
        <v>0</v>
      </c>
      <c r="E858" s="111">
        <v>44581</v>
      </c>
      <c r="F858" s="91" t="str">
        <f>IFERROR(VLOOKUP($E858, V医療従事者等!$A:$J, $F$4, FALSE), TEXT(E858, "aaa"))</f>
        <v>木</v>
      </c>
      <c r="G858" s="91">
        <f>IFERROR(VLOOKUP($E858, V医療従事者等!$A:$J, $G$4, FALSE), 0)</f>
        <v>0</v>
      </c>
      <c r="H858" s="91">
        <f>IFERROR(VLOOKUP($E858, V医療従事者等!$A:$J, $H$4, FALSE), 0)</f>
        <v>0</v>
      </c>
      <c r="I858" s="91">
        <f>IFERROR(VLOOKUP($E858, V医療従事者等!$A:$J, $I$4, FALSE), 0)</f>
        <v>0</v>
      </c>
      <c r="J858" s="91">
        <f>IFERROR(VLOOKUP($E858, V医療従事者等!$A:$J, $J$4, FALSE), 0)</f>
        <v>0</v>
      </c>
      <c r="K858" s="92">
        <f>IFERROR(VLOOKUP($E858, V一般接種!$A:$G, K$4, FALSE), 0)</f>
        <v>4624</v>
      </c>
      <c r="L858" s="92">
        <f>IFERROR(VLOOKUP($E858, V一般接種!$A:$G, L$4, FALSE), 0)</f>
        <v>192</v>
      </c>
      <c r="M858" s="92">
        <f>IFERROR(VLOOKUP($E858, V一般接種!$A:$G, M$4, FALSE), 0)</f>
        <v>5</v>
      </c>
      <c r="N858" s="93">
        <f>IFERROR(VLOOKUP($E858, V一般接種!$A:$G, N$4, FALSE), 0)</f>
        <v>1603</v>
      </c>
      <c r="O858" s="92">
        <f>SUMIF(V職域接種!$C:$C, 'Conv-vaccine'!$E858, V職域接種!F:F)</f>
        <v>0</v>
      </c>
      <c r="P858" s="92">
        <f>SUMIF(V職域接種!$C:$C, 'Conv-vaccine'!$E858, V職域接種!G:G)</f>
        <v>0</v>
      </c>
      <c r="Q858" s="92">
        <f>_xlfn.MAXIFS(V重複!F:F, V重複!$C:$C, 'Conv-vaccine'!$E858)</f>
        <v>0</v>
      </c>
      <c r="R858" s="92">
        <f>_xlfn.MAXIFS(V重複!G:G, V重複!$C:$C, 'Conv-vaccine'!$E858)</f>
        <v>0</v>
      </c>
      <c r="S858" s="107">
        <f>SUMIF('V3回目-接種日別'!$A:$A, 'Conv-vaccine'!$E858, 'V3回目-接種日別'!C:C)</f>
        <v>82667</v>
      </c>
    </row>
    <row r="859" spans="1:19" ht="17.7">
      <c r="A859" s="49">
        <v>44582</v>
      </c>
      <c r="B859" s="110">
        <f>IF(COUNTIF($A$7:$A859, $A859)&gt;1, 0, IF($E859="","",G859+H859+K859+L859+O859-Q859))</f>
        <v>0</v>
      </c>
      <c r="C859" s="110">
        <f>IF(COUNTIF($A$7:$A859, $A859)&gt;1, 0, IF($E859="", "", I859+J859+M859+N859+P859-R859))</f>
        <v>0</v>
      </c>
      <c r="D859" s="110">
        <f>IF(COUNTIF($A$7:$A859, $A859)&gt;1, 0, S859)</f>
        <v>0</v>
      </c>
      <c r="E859" s="111">
        <v>44582</v>
      </c>
      <c r="F859" s="91" t="str">
        <f>IFERROR(VLOOKUP($E859, V医療従事者等!$A:$J, $F$4, FALSE), TEXT(E859, "aaa"))</f>
        <v>金</v>
      </c>
      <c r="G859" s="91">
        <f>IFERROR(VLOOKUP($E859, V医療従事者等!$A:$J, $G$4, FALSE), 0)</f>
        <v>0</v>
      </c>
      <c r="H859" s="91">
        <f>IFERROR(VLOOKUP($E859, V医療従事者等!$A:$J, $H$4, FALSE), 0)</f>
        <v>0</v>
      </c>
      <c r="I859" s="91">
        <f>IFERROR(VLOOKUP($E859, V医療従事者等!$A:$J, $I$4, FALSE), 0)</f>
        <v>0</v>
      </c>
      <c r="J859" s="91">
        <f>IFERROR(VLOOKUP($E859, V医療従事者等!$A:$J, $J$4, FALSE), 0)</f>
        <v>0</v>
      </c>
      <c r="K859" s="92">
        <f>IFERROR(VLOOKUP($E859, V一般接種!$A:$G, K$4, FALSE), 0)</f>
        <v>0</v>
      </c>
      <c r="L859" s="92">
        <f>IFERROR(VLOOKUP($E859, V一般接種!$A:$G, L$4, FALSE), 0)</f>
        <v>0</v>
      </c>
      <c r="M859" s="92">
        <f>IFERROR(VLOOKUP($E859, V一般接種!$A:$G, M$4, FALSE), 0)</f>
        <v>0</v>
      </c>
      <c r="N859" s="93">
        <f>IFERROR(VLOOKUP($E859, V一般接種!$A:$G, N$4, FALSE), 0)</f>
        <v>0</v>
      </c>
      <c r="O859" s="92">
        <f>SUMIF(V職域接種!$C:$C, 'Conv-vaccine'!$E859, V職域接種!F:F)</f>
        <v>0</v>
      </c>
      <c r="P859" s="92">
        <f>SUMIF(V職域接種!$C:$C, 'Conv-vaccine'!$E859, V職域接種!G:G)</f>
        <v>0</v>
      </c>
      <c r="Q859" s="92">
        <f>_xlfn.MAXIFS(V重複!F:F, V重複!$C:$C, 'Conv-vaccine'!$E859)</f>
        <v>0</v>
      </c>
      <c r="R859" s="92">
        <f>_xlfn.MAXIFS(V重複!G:G, V重複!$C:$C, 'Conv-vaccine'!$E859)</f>
        <v>0</v>
      </c>
      <c r="S859" s="107">
        <f>SUMIF('V3回目-接種日別'!$A:$A, 'Conv-vaccine'!$E859, 'V3回目-接種日別'!C:C)</f>
        <v>0</v>
      </c>
    </row>
    <row r="860" spans="1:19" ht="17.7">
      <c r="A860" s="49">
        <v>44582</v>
      </c>
      <c r="B860" s="110">
        <f>IF(COUNTIF($A$7:$A860, $A860)&gt;1, 0, IF($E860="","",G860+H860+K860+L860+O860-Q860))</f>
        <v>0</v>
      </c>
      <c r="C860" s="110">
        <f>IF(COUNTIF($A$7:$A860, $A860)&gt;1, 0, IF($E860="", "", I860+J860+M860+N860+P860-R860))</f>
        <v>0</v>
      </c>
      <c r="D860" s="110">
        <f>IF(COUNTIF($A$7:$A860, $A860)&gt;1, 0, S860)</f>
        <v>0</v>
      </c>
      <c r="E860" s="111">
        <v>44582</v>
      </c>
      <c r="F860" s="91" t="str">
        <f>IFERROR(VLOOKUP($E860, V医療従事者等!$A:$J, $F$4, FALSE), TEXT(E860, "aaa"))</f>
        <v>金</v>
      </c>
      <c r="G860" s="91">
        <f>IFERROR(VLOOKUP($E860, V医療従事者等!$A:$J, $G$4, FALSE), 0)</f>
        <v>0</v>
      </c>
      <c r="H860" s="91">
        <f>IFERROR(VLOOKUP($E860, V医療従事者等!$A:$J, $H$4, FALSE), 0)</f>
        <v>0</v>
      </c>
      <c r="I860" s="91">
        <f>IFERROR(VLOOKUP($E860, V医療従事者等!$A:$J, $I$4, FALSE), 0)</f>
        <v>0</v>
      </c>
      <c r="J860" s="91">
        <f>IFERROR(VLOOKUP($E860, V医療従事者等!$A:$J, $J$4, FALSE), 0)</f>
        <v>0</v>
      </c>
      <c r="K860" s="92">
        <f>IFERROR(VLOOKUP($E860, V一般接種!$A:$G, K$4, FALSE), 0)</f>
        <v>0</v>
      </c>
      <c r="L860" s="92">
        <f>IFERROR(VLOOKUP($E860, V一般接種!$A:$G, L$4, FALSE), 0)</f>
        <v>0</v>
      </c>
      <c r="M860" s="92">
        <f>IFERROR(VLOOKUP($E860, V一般接種!$A:$G, M$4, FALSE), 0)</f>
        <v>0</v>
      </c>
      <c r="N860" s="93">
        <f>IFERROR(VLOOKUP($E860, V一般接種!$A:$G, N$4, FALSE), 0)</f>
        <v>0</v>
      </c>
      <c r="O860" s="92">
        <f>SUMIF(V職域接種!$C:$C, 'Conv-vaccine'!$E860, V職域接種!F:F)</f>
        <v>0</v>
      </c>
      <c r="P860" s="92">
        <f>SUMIF(V職域接種!$C:$C, 'Conv-vaccine'!$E860, V職域接種!G:G)</f>
        <v>0</v>
      </c>
      <c r="Q860" s="92">
        <f>_xlfn.MAXIFS(V重複!F:F, V重複!$C:$C, 'Conv-vaccine'!$E860)</f>
        <v>0</v>
      </c>
      <c r="R860" s="92">
        <f>_xlfn.MAXIFS(V重複!G:G, V重複!$C:$C, 'Conv-vaccine'!$E860)</f>
        <v>0</v>
      </c>
      <c r="S860" s="107">
        <f>SUMIF('V3回目-接種日別'!$A:$A, 'Conv-vaccine'!$E860, 'V3回目-接種日別'!C:C)</f>
        <v>0</v>
      </c>
    </row>
    <row r="861" spans="1:19" ht="17.7">
      <c r="A861" s="49">
        <v>44582</v>
      </c>
      <c r="B861" s="110">
        <f>IF(COUNTIF($A$7:$A861, $A861)&gt;1, 0, IF($E861="","",G861+H861+K861+L861+O861-Q861))</f>
        <v>0</v>
      </c>
      <c r="C861" s="110">
        <f>IF(COUNTIF($A$7:$A861, $A861)&gt;1, 0, IF($E861="", "", I861+J861+M861+N861+P861-R861))</f>
        <v>0</v>
      </c>
      <c r="D861" s="110">
        <f>IF(COUNTIF($A$7:$A861, $A861)&gt;1, 0, S861)</f>
        <v>0</v>
      </c>
      <c r="E861" s="111">
        <v>44582</v>
      </c>
      <c r="F861" s="91" t="str">
        <f>IFERROR(VLOOKUP($E861, V医療従事者等!$A:$J, $F$4, FALSE), TEXT(E861, "aaa"))</f>
        <v>金</v>
      </c>
      <c r="G861" s="91">
        <f>IFERROR(VLOOKUP($E861, V医療従事者等!$A:$J, $G$4, FALSE), 0)</f>
        <v>0</v>
      </c>
      <c r="H861" s="91">
        <f>IFERROR(VLOOKUP($E861, V医療従事者等!$A:$J, $H$4, FALSE), 0)</f>
        <v>0</v>
      </c>
      <c r="I861" s="91">
        <f>IFERROR(VLOOKUP($E861, V医療従事者等!$A:$J, $I$4, FALSE), 0)</f>
        <v>0</v>
      </c>
      <c r="J861" s="91">
        <f>IFERROR(VLOOKUP($E861, V医療従事者等!$A:$J, $J$4, FALSE), 0)</f>
        <v>0</v>
      </c>
      <c r="K861" s="92">
        <f>IFERROR(VLOOKUP($E861, V一般接種!$A:$G, K$4, FALSE), 0)</f>
        <v>0</v>
      </c>
      <c r="L861" s="92">
        <f>IFERROR(VLOOKUP($E861, V一般接種!$A:$G, L$4, FALSE), 0)</f>
        <v>0</v>
      </c>
      <c r="M861" s="92">
        <f>IFERROR(VLOOKUP($E861, V一般接種!$A:$G, M$4, FALSE), 0)</f>
        <v>0</v>
      </c>
      <c r="N861" s="93">
        <f>IFERROR(VLOOKUP($E861, V一般接種!$A:$G, N$4, FALSE), 0)</f>
        <v>0</v>
      </c>
      <c r="O861" s="92">
        <f>SUMIF(V職域接種!$C:$C, 'Conv-vaccine'!$E861, V職域接種!F:F)</f>
        <v>0</v>
      </c>
      <c r="P861" s="92">
        <f>SUMIF(V職域接種!$C:$C, 'Conv-vaccine'!$E861, V職域接種!G:G)</f>
        <v>0</v>
      </c>
      <c r="Q861" s="92">
        <f>_xlfn.MAXIFS(V重複!F:F, V重複!$C:$C, 'Conv-vaccine'!$E861)</f>
        <v>0</v>
      </c>
      <c r="R861" s="92">
        <f>_xlfn.MAXIFS(V重複!G:G, V重複!$C:$C, 'Conv-vaccine'!$E861)</f>
        <v>0</v>
      </c>
      <c r="S861" s="107">
        <f>SUMIF('V3回目-接種日別'!$A:$A, 'Conv-vaccine'!$E861, 'V3回目-接種日別'!C:C)</f>
        <v>0</v>
      </c>
    </row>
    <row r="862" spans="1:19" ht="17.7">
      <c r="A862" s="49">
        <v>44583</v>
      </c>
      <c r="B862" s="110">
        <f>IF(COUNTIF($A$7:$A862, $A862)&gt;1, 0, IF($E862="","",G862+H862+K862+L862+O862-Q862))</f>
        <v>0</v>
      </c>
      <c r="C862" s="110">
        <f>IF(COUNTIF($A$7:$A862, $A862)&gt;1, 0, IF($E862="", "", I862+J862+M862+N862+P862-R862))</f>
        <v>0</v>
      </c>
      <c r="D862" s="110">
        <f>IF(COUNTIF($A$7:$A862, $A862)&gt;1, 0, S862)</f>
        <v>0</v>
      </c>
      <c r="E862" s="111">
        <v>44583</v>
      </c>
      <c r="F862" s="91" t="str">
        <f>IFERROR(VLOOKUP($E862, V医療従事者等!$A:$J, $F$4, FALSE), TEXT(E862, "aaa"))</f>
        <v>土</v>
      </c>
      <c r="G862" s="91">
        <f>IFERROR(VLOOKUP($E862, V医療従事者等!$A:$J, $G$4, FALSE), 0)</f>
        <v>0</v>
      </c>
      <c r="H862" s="91">
        <f>IFERROR(VLOOKUP($E862, V医療従事者等!$A:$J, $H$4, FALSE), 0)</f>
        <v>0</v>
      </c>
      <c r="I862" s="91">
        <f>IFERROR(VLOOKUP($E862, V医療従事者等!$A:$J, $I$4, FALSE), 0)</f>
        <v>0</v>
      </c>
      <c r="J862" s="91">
        <f>IFERROR(VLOOKUP($E862, V医療従事者等!$A:$J, $J$4, FALSE), 0)</f>
        <v>0</v>
      </c>
      <c r="K862" s="92">
        <f>IFERROR(VLOOKUP($E862, V一般接種!$A:$G, K$4, FALSE), 0)</f>
        <v>0</v>
      </c>
      <c r="L862" s="92">
        <f>IFERROR(VLOOKUP($E862, V一般接種!$A:$G, L$4, FALSE), 0)</f>
        <v>0</v>
      </c>
      <c r="M862" s="92">
        <f>IFERROR(VLOOKUP($E862, V一般接種!$A:$G, M$4, FALSE), 0)</f>
        <v>0</v>
      </c>
      <c r="N862" s="93">
        <f>IFERROR(VLOOKUP($E862, V一般接種!$A:$G, N$4, FALSE), 0)</f>
        <v>0</v>
      </c>
      <c r="O862" s="92">
        <f>SUMIF(V職域接種!$C:$C, 'Conv-vaccine'!$E862, V職域接種!F:F)</f>
        <v>0</v>
      </c>
      <c r="P862" s="92">
        <f>SUMIF(V職域接種!$C:$C, 'Conv-vaccine'!$E862, V職域接種!G:G)</f>
        <v>0</v>
      </c>
      <c r="Q862" s="92">
        <f>_xlfn.MAXIFS(V重複!F:F, V重複!$C:$C, 'Conv-vaccine'!$E862)</f>
        <v>0</v>
      </c>
      <c r="R862" s="92">
        <f>_xlfn.MAXIFS(V重複!G:G, V重複!$C:$C, 'Conv-vaccine'!$E862)</f>
        <v>0</v>
      </c>
      <c r="S862" s="107">
        <f>SUMIF('V3回目-接種日別'!$A:$A, 'Conv-vaccine'!$E862, 'V3回目-接種日別'!C:C)</f>
        <v>0</v>
      </c>
    </row>
    <row r="863" spans="1:19" ht="17.7">
      <c r="A863" s="49">
        <v>44583</v>
      </c>
      <c r="B863" s="110">
        <f>IF(COUNTIF($A$7:$A863, $A863)&gt;1, 0, IF($E863="","",G863+H863+K863+L863+O863-Q863))</f>
        <v>0</v>
      </c>
      <c r="C863" s="110">
        <f>IF(COUNTIF($A$7:$A863, $A863)&gt;1, 0, IF($E863="", "", I863+J863+M863+N863+P863-R863))</f>
        <v>0</v>
      </c>
      <c r="D863" s="110">
        <f>IF(COUNTIF($A$7:$A863, $A863)&gt;1, 0, S863)</f>
        <v>0</v>
      </c>
      <c r="E863" s="111">
        <v>44583</v>
      </c>
      <c r="F863" s="91" t="str">
        <f>IFERROR(VLOOKUP($E863, V医療従事者等!$A:$J, $F$4, FALSE), TEXT(E863, "aaa"))</f>
        <v>土</v>
      </c>
      <c r="G863" s="91">
        <f>IFERROR(VLOOKUP($E863, V医療従事者等!$A:$J, $G$4, FALSE), 0)</f>
        <v>0</v>
      </c>
      <c r="H863" s="91">
        <f>IFERROR(VLOOKUP($E863, V医療従事者等!$A:$J, $H$4, FALSE), 0)</f>
        <v>0</v>
      </c>
      <c r="I863" s="91">
        <f>IFERROR(VLOOKUP($E863, V医療従事者等!$A:$J, $I$4, FALSE), 0)</f>
        <v>0</v>
      </c>
      <c r="J863" s="91">
        <f>IFERROR(VLOOKUP($E863, V医療従事者等!$A:$J, $J$4, FALSE), 0)</f>
        <v>0</v>
      </c>
      <c r="K863" s="92">
        <f>IFERROR(VLOOKUP($E863, V一般接種!$A:$G, K$4, FALSE), 0)</f>
        <v>0</v>
      </c>
      <c r="L863" s="92">
        <f>IFERROR(VLOOKUP($E863, V一般接種!$A:$G, L$4, FALSE), 0)</f>
        <v>0</v>
      </c>
      <c r="M863" s="92">
        <f>IFERROR(VLOOKUP($E863, V一般接種!$A:$G, M$4, FALSE), 0)</f>
        <v>0</v>
      </c>
      <c r="N863" s="93">
        <f>IFERROR(VLOOKUP($E863, V一般接種!$A:$G, N$4, FALSE), 0)</f>
        <v>0</v>
      </c>
      <c r="O863" s="92">
        <f>SUMIF(V職域接種!$C:$C, 'Conv-vaccine'!$E863, V職域接種!F:F)</f>
        <v>0</v>
      </c>
      <c r="P863" s="92">
        <f>SUMIF(V職域接種!$C:$C, 'Conv-vaccine'!$E863, V職域接種!G:G)</f>
        <v>0</v>
      </c>
      <c r="Q863" s="92">
        <f>_xlfn.MAXIFS(V重複!F:F, V重複!$C:$C, 'Conv-vaccine'!$E863)</f>
        <v>0</v>
      </c>
      <c r="R863" s="92">
        <f>_xlfn.MAXIFS(V重複!G:G, V重複!$C:$C, 'Conv-vaccine'!$E863)</f>
        <v>0</v>
      </c>
      <c r="S863" s="107">
        <f>SUMIF('V3回目-接種日別'!$A:$A, 'Conv-vaccine'!$E863, 'V3回目-接種日別'!C:C)</f>
        <v>0</v>
      </c>
    </row>
    <row r="864" spans="1:19" ht="17.7">
      <c r="A864" s="49">
        <v>44583</v>
      </c>
      <c r="B864" s="110">
        <f>IF(COUNTIF($A$7:$A864, $A864)&gt;1, 0, IF($E864="","",G864+H864+K864+L864+O864-Q864))</f>
        <v>0</v>
      </c>
      <c r="C864" s="110">
        <f>IF(COUNTIF($A$7:$A864, $A864)&gt;1, 0, IF($E864="", "", I864+J864+M864+N864+P864-R864))</f>
        <v>0</v>
      </c>
      <c r="D864" s="110">
        <f>IF(COUNTIF($A$7:$A864, $A864)&gt;1, 0, S864)</f>
        <v>0</v>
      </c>
      <c r="E864" s="111">
        <v>44583</v>
      </c>
      <c r="F864" s="91" t="str">
        <f>IFERROR(VLOOKUP($E864, V医療従事者等!$A:$J, $F$4, FALSE), TEXT(E864, "aaa"))</f>
        <v>土</v>
      </c>
      <c r="G864" s="91">
        <f>IFERROR(VLOOKUP($E864, V医療従事者等!$A:$J, $G$4, FALSE), 0)</f>
        <v>0</v>
      </c>
      <c r="H864" s="91">
        <f>IFERROR(VLOOKUP($E864, V医療従事者等!$A:$J, $H$4, FALSE), 0)</f>
        <v>0</v>
      </c>
      <c r="I864" s="91">
        <f>IFERROR(VLOOKUP($E864, V医療従事者等!$A:$J, $I$4, FALSE), 0)</f>
        <v>0</v>
      </c>
      <c r="J864" s="91">
        <f>IFERROR(VLOOKUP($E864, V医療従事者等!$A:$J, $J$4, FALSE), 0)</f>
        <v>0</v>
      </c>
      <c r="K864" s="92">
        <f>IFERROR(VLOOKUP($E864, V一般接種!$A:$G, K$4, FALSE), 0)</f>
        <v>0</v>
      </c>
      <c r="L864" s="92">
        <f>IFERROR(VLOOKUP($E864, V一般接種!$A:$G, L$4, FALSE), 0)</f>
        <v>0</v>
      </c>
      <c r="M864" s="92">
        <f>IFERROR(VLOOKUP($E864, V一般接種!$A:$G, M$4, FALSE), 0)</f>
        <v>0</v>
      </c>
      <c r="N864" s="93">
        <f>IFERROR(VLOOKUP($E864, V一般接種!$A:$G, N$4, FALSE), 0)</f>
        <v>0</v>
      </c>
      <c r="O864" s="92">
        <f>SUMIF(V職域接種!$C:$C, 'Conv-vaccine'!$E864, V職域接種!F:F)</f>
        <v>0</v>
      </c>
      <c r="P864" s="92">
        <f>SUMIF(V職域接種!$C:$C, 'Conv-vaccine'!$E864, V職域接種!G:G)</f>
        <v>0</v>
      </c>
      <c r="Q864" s="92">
        <f>_xlfn.MAXIFS(V重複!F:F, V重複!$C:$C, 'Conv-vaccine'!$E864)</f>
        <v>0</v>
      </c>
      <c r="R864" s="92">
        <f>_xlfn.MAXIFS(V重複!G:G, V重複!$C:$C, 'Conv-vaccine'!$E864)</f>
        <v>0</v>
      </c>
      <c r="S864" s="107">
        <f>SUMIF('V3回目-接種日別'!$A:$A, 'Conv-vaccine'!$E864, 'V3回目-接種日別'!C:C)</f>
        <v>0</v>
      </c>
    </row>
    <row r="865" spans="1:19" ht="17.7">
      <c r="A865" s="49">
        <v>44584</v>
      </c>
      <c r="B865" s="110">
        <f>IF(COUNTIF($A$7:$A865, $A865)&gt;1, 0, IF($E865="","",G865+H865+K865+L865+O865-Q865))</f>
        <v>0</v>
      </c>
      <c r="C865" s="110">
        <f>IF(COUNTIF($A$7:$A865, $A865)&gt;1, 0, IF($E865="", "", I865+J865+M865+N865+P865-R865))</f>
        <v>0</v>
      </c>
      <c r="D865" s="110">
        <f>IF(COUNTIF($A$7:$A865, $A865)&gt;1, 0, S865)</f>
        <v>0</v>
      </c>
      <c r="E865" s="111">
        <v>44584</v>
      </c>
      <c r="F865" s="91" t="str">
        <f>IFERROR(VLOOKUP($E865, V医療従事者等!$A:$J, $F$4, FALSE), TEXT(E865, "aaa"))</f>
        <v>日</v>
      </c>
      <c r="G865" s="91">
        <f>IFERROR(VLOOKUP($E865, V医療従事者等!$A:$J, $G$4, FALSE), 0)</f>
        <v>0</v>
      </c>
      <c r="H865" s="91">
        <f>IFERROR(VLOOKUP($E865, V医療従事者等!$A:$J, $H$4, FALSE), 0)</f>
        <v>0</v>
      </c>
      <c r="I865" s="91">
        <f>IFERROR(VLOOKUP($E865, V医療従事者等!$A:$J, $I$4, FALSE), 0)</f>
        <v>0</v>
      </c>
      <c r="J865" s="91">
        <f>IFERROR(VLOOKUP($E865, V医療従事者等!$A:$J, $J$4, FALSE), 0)</f>
        <v>0</v>
      </c>
      <c r="K865" s="92">
        <f>IFERROR(VLOOKUP($E865, V一般接種!$A:$G, K$4, FALSE), 0)</f>
        <v>0</v>
      </c>
      <c r="L865" s="92">
        <f>IFERROR(VLOOKUP($E865, V一般接種!$A:$G, L$4, FALSE), 0)</f>
        <v>0</v>
      </c>
      <c r="M865" s="92">
        <f>IFERROR(VLOOKUP($E865, V一般接種!$A:$G, M$4, FALSE), 0)</f>
        <v>0</v>
      </c>
      <c r="N865" s="93">
        <f>IFERROR(VLOOKUP($E865, V一般接種!$A:$G, N$4, FALSE), 0)</f>
        <v>0</v>
      </c>
      <c r="O865" s="92">
        <f>SUMIF(V職域接種!$C:$C, 'Conv-vaccine'!$E865, V職域接種!F:F)</f>
        <v>0</v>
      </c>
      <c r="P865" s="92">
        <f>SUMIF(V職域接種!$C:$C, 'Conv-vaccine'!$E865, V職域接種!G:G)</f>
        <v>0</v>
      </c>
      <c r="Q865" s="92">
        <f>_xlfn.MAXIFS(V重複!F:F, V重複!$C:$C, 'Conv-vaccine'!$E865)</f>
        <v>0</v>
      </c>
      <c r="R865" s="92">
        <f>_xlfn.MAXIFS(V重複!G:G, V重複!$C:$C, 'Conv-vaccine'!$E865)</f>
        <v>0</v>
      </c>
      <c r="S865" s="107">
        <f>SUMIF('V3回目-接種日別'!$A:$A, 'Conv-vaccine'!$E865, 'V3回目-接種日別'!C:C)</f>
        <v>0</v>
      </c>
    </row>
    <row r="866" spans="1:19" ht="17.7">
      <c r="A866" s="49">
        <v>44584</v>
      </c>
      <c r="B866" s="110">
        <f>IF(COUNTIF($A$7:$A866, $A866)&gt;1, 0, IF($E866="","",G866+H866+K866+L866+O866-Q866))</f>
        <v>0</v>
      </c>
      <c r="C866" s="110">
        <f>IF(COUNTIF($A$7:$A866, $A866)&gt;1, 0, IF($E866="", "", I866+J866+M866+N866+P866-R866))</f>
        <v>0</v>
      </c>
      <c r="D866" s="110">
        <f>IF(COUNTIF($A$7:$A866, $A866)&gt;1, 0, S866)</f>
        <v>0</v>
      </c>
      <c r="E866" s="111">
        <v>44584</v>
      </c>
      <c r="F866" s="91" t="str">
        <f>IFERROR(VLOOKUP($E866, V医療従事者等!$A:$J, $F$4, FALSE), TEXT(E866, "aaa"))</f>
        <v>日</v>
      </c>
      <c r="G866" s="91">
        <f>IFERROR(VLOOKUP($E866, V医療従事者等!$A:$J, $G$4, FALSE), 0)</f>
        <v>0</v>
      </c>
      <c r="H866" s="91">
        <f>IFERROR(VLOOKUP($E866, V医療従事者等!$A:$J, $H$4, FALSE), 0)</f>
        <v>0</v>
      </c>
      <c r="I866" s="91">
        <f>IFERROR(VLOOKUP($E866, V医療従事者等!$A:$J, $I$4, FALSE), 0)</f>
        <v>0</v>
      </c>
      <c r="J866" s="91">
        <f>IFERROR(VLOOKUP($E866, V医療従事者等!$A:$J, $J$4, FALSE), 0)</f>
        <v>0</v>
      </c>
      <c r="K866" s="92">
        <f>IFERROR(VLOOKUP($E866, V一般接種!$A:$G, K$4, FALSE), 0)</f>
        <v>0</v>
      </c>
      <c r="L866" s="92">
        <f>IFERROR(VLOOKUP($E866, V一般接種!$A:$G, L$4, FALSE), 0)</f>
        <v>0</v>
      </c>
      <c r="M866" s="92">
        <f>IFERROR(VLOOKUP($E866, V一般接種!$A:$G, M$4, FALSE), 0)</f>
        <v>0</v>
      </c>
      <c r="N866" s="93">
        <f>IFERROR(VLOOKUP($E866, V一般接種!$A:$G, N$4, FALSE), 0)</f>
        <v>0</v>
      </c>
      <c r="O866" s="92">
        <f>SUMIF(V職域接種!$C:$C, 'Conv-vaccine'!$E866, V職域接種!F:F)</f>
        <v>0</v>
      </c>
      <c r="P866" s="92">
        <f>SUMIF(V職域接種!$C:$C, 'Conv-vaccine'!$E866, V職域接種!G:G)</f>
        <v>0</v>
      </c>
      <c r="Q866" s="92">
        <f>_xlfn.MAXIFS(V重複!F:F, V重複!$C:$C, 'Conv-vaccine'!$E866)</f>
        <v>0</v>
      </c>
      <c r="R866" s="92">
        <f>_xlfn.MAXIFS(V重複!G:G, V重複!$C:$C, 'Conv-vaccine'!$E866)</f>
        <v>0</v>
      </c>
      <c r="S866" s="107">
        <f>SUMIF('V3回目-接種日別'!$A:$A, 'Conv-vaccine'!$E866, 'V3回目-接種日別'!C:C)</f>
        <v>0</v>
      </c>
    </row>
    <row r="867" spans="1:19" ht="17.7">
      <c r="A867" s="49">
        <v>44584</v>
      </c>
      <c r="B867" s="110">
        <f>IF(COUNTIF($A$7:$A867, $A867)&gt;1, 0, IF($E867="","",G867+H867+K867+L867+O867-Q867))</f>
        <v>0</v>
      </c>
      <c r="C867" s="110">
        <f>IF(COUNTIF($A$7:$A867, $A867)&gt;1, 0, IF($E867="", "", I867+J867+M867+N867+P867-R867))</f>
        <v>0</v>
      </c>
      <c r="D867" s="110">
        <f>IF(COUNTIF($A$7:$A867, $A867)&gt;1, 0, S867)</f>
        <v>0</v>
      </c>
      <c r="E867" s="111">
        <v>44584</v>
      </c>
      <c r="F867" s="91" t="str">
        <f>IFERROR(VLOOKUP($E867, V医療従事者等!$A:$J, $F$4, FALSE), TEXT(E867, "aaa"))</f>
        <v>日</v>
      </c>
      <c r="G867" s="91">
        <f>IFERROR(VLOOKUP($E867, V医療従事者等!$A:$J, $G$4, FALSE), 0)</f>
        <v>0</v>
      </c>
      <c r="H867" s="91">
        <f>IFERROR(VLOOKUP($E867, V医療従事者等!$A:$J, $H$4, FALSE), 0)</f>
        <v>0</v>
      </c>
      <c r="I867" s="91">
        <f>IFERROR(VLOOKUP($E867, V医療従事者等!$A:$J, $I$4, FALSE), 0)</f>
        <v>0</v>
      </c>
      <c r="J867" s="91">
        <f>IFERROR(VLOOKUP($E867, V医療従事者等!$A:$J, $J$4, FALSE), 0)</f>
        <v>0</v>
      </c>
      <c r="K867" s="92">
        <f>IFERROR(VLOOKUP($E867, V一般接種!$A:$G, K$4, FALSE), 0)</f>
        <v>0</v>
      </c>
      <c r="L867" s="92">
        <f>IFERROR(VLOOKUP($E867, V一般接種!$A:$G, L$4, FALSE), 0)</f>
        <v>0</v>
      </c>
      <c r="M867" s="92">
        <f>IFERROR(VLOOKUP($E867, V一般接種!$A:$G, M$4, FALSE), 0)</f>
        <v>0</v>
      </c>
      <c r="N867" s="93">
        <f>IFERROR(VLOOKUP($E867, V一般接種!$A:$G, N$4, FALSE), 0)</f>
        <v>0</v>
      </c>
      <c r="O867" s="92">
        <f>SUMIF(V職域接種!$C:$C, 'Conv-vaccine'!$E867, V職域接種!F:F)</f>
        <v>0</v>
      </c>
      <c r="P867" s="92">
        <f>SUMIF(V職域接種!$C:$C, 'Conv-vaccine'!$E867, V職域接種!G:G)</f>
        <v>0</v>
      </c>
      <c r="Q867" s="92">
        <f>_xlfn.MAXIFS(V重複!F:F, V重複!$C:$C, 'Conv-vaccine'!$E867)</f>
        <v>0</v>
      </c>
      <c r="R867" s="92">
        <f>_xlfn.MAXIFS(V重複!G:G, V重複!$C:$C, 'Conv-vaccine'!$E867)</f>
        <v>0</v>
      </c>
      <c r="S867" s="107">
        <f>SUMIF('V3回目-接種日別'!$A:$A, 'Conv-vaccine'!$E867, 'V3回目-接種日別'!C:C)</f>
        <v>0</v>
      </c>
    </row>
    <row r="868" spans="1:19" ht="17.7">
      <c r="A868" s="49">
        <v>44585</v>
      </c>
      <c r="B868" s="110">
        <f>IF(COUNTIF($A$7:$A868, $A868)&gt;1, 0, IF($E868="","",G868+H868+K868+L868+O868-Q868))</f>
        <v>0</v>
      </c>
      <c r="C868" s="110">
        <f>IF(COUNTIF($A$7:$A868, $A868)&gt;1, 0, IF($E868="", "", I868+J868+M868+N868+P868-R868))</f>
        <v>0</v>
      </c>
      <c r="D868" s="110">
        <f>IF(COUNTIF($A$7:$A868, $A868)&gt;1, 0, S868)</f>
        <v>0</v>
      </c>
      <c r="E868" s="111">
        <v>44585</v>
      </c>
      <c r="F868" s="91" t="str">
        <f>IFERROR(VLOOKUP($E868, V医療従事者等!$A:$J, $F$4, FALSE), TEXT(E868, "aaa"))</f>
        <v>月</v>
      </c>
      <c r="G868" s="91">
        <f>IFERROR(VLOOKUP($E868, V医療従事者等!$A:$J, $G$4, FALSE), 0)</f>
        <v>0</v>
      </c>
      <c r="H868" s="91">
        <f>IFERROR(VLOOKUP($E868, V医療従事者等!$A:$J, $H$4, FALSE), 0)</f>
        <v>0</v>
      </c>
      <c r="I868" s="91">
        <f>IFERROR(VLOOKUP($E868, V医療従事者等!$A:$J, $I$4, FALSE), 0)</f>
        <v>0</v>
      </c>
      <c r="J868" s="91">
        <f>IFERROR(VLOOKUP($E868, V医療従事者等!$A:$J, $J$4, FALSE), 0)</f>
        <v>0</v>
      </c>
      <c r="K868" s="92">
        <f>IFERROR(VLOOKUP($E868, V一般接種!$A:$G, K$4, FALSE), 0)</f>
        <v>0</v>
      </c>
      <c r="L868" s="92">
        <f>IFERROR(VLOOKUP($E868, V一般接種!$A:$G, L$4, FALSE), 0)</f>
        <v>0</v>
      </c>
      <c r="M868" s="92">
        <f>IFERROR(VLOOKUP($E868, V一般接種!$A:$G, M$4, FALSE), 0)</f>
        <v>0</v>
      </c>
      <c r="N868" s="93">
        <f>IFERROR(VLOOKUP($E868, V一般接種!$A:$G, N$4, FALSE), 0)</f>
        <v>0</v>
      </c>
      <c r="O868" s="92">
        <f>SUMIF(V職域接種!$C:$C, 'Conv-vaccine'!$E868, V職域接種!F:F)</f>
        <v>0</v>
      </c>
      <c r="P868" s="92">
        <f>SUMIF(V職域接種!$C:$C, 'Conv-vaccine'!$E868, V職域接種!G:G)</f>
        <v>0</v>
      </c>
      <c r="Q868" s="92">
        <f>_xlfn.MAXIFS(V重複!F:F, V重複!$C:$C, 'Conv-vaccine'!$E868)</f>
        <v>0</v>
      </c>
      <c r="R868" s="92">
        <f>_xlfn.MAXIFS(V重複!G:G, V重複!$C:$C, 'Conv-vaccine'!$E868)</f>
        <v>0</v>
      </c>
      <c r="S868" s="107">
        <f>SUMIF('V3回目-接種日別'!$A:$A, 'Conv-vaccine'!$E868, 'V3回目-接種日別'!C:C)</f>
        <v>0</v>
      </c>
    </row>
    <row r="869" spans="1:19" ht="17.7">
      <c r="A869" s="49">
        <v>44585</v>
      </c>
      <c r="B869" s="110">
        <f>IF(COUNTIF($A$7:$A869, $A869)&gt;1, 0, IF($E869="","",G869+H869+K869+L869+O869-Q869))</f>
        <v>0</v>
      </c>
      <c r="C869" s="110">
        <f>IF(COUNTIF($A$7:$A869, $A869)&gt;1, 0, IF($E869="", "", I869+J869+M869+N869+P869-R869))</f>
        <v>0</v>
      </c>
      <c r="D869" s="110">
        <f>IF(COUNTIF($A$7:$A869, $A869)&gt;1, 0, S869)</f>
        <v>0</v>
      </c>
      <c r="E869" s="111">
        <v>44585</v>
      </c>
      <c r="F869" s="91" t="str">
        <f>IFERROR(VLOOKUP($E869, V医療従事者等!$A:$J, $F$4, FALSE), TEXT(E869, "aaa"))</f>
        <v>月</v>
      </c>
      <c r="G869" s="91">
        <f>IFERROR(VLOOKUP($E869, V医療従事者等!$A:$J, $G$4, FALSE), 0)</f>
        <v>0</v>
      </c>
      <c r="H869" s="91">
        <f>IFERROR(VLOOKUP($E869, V医療従事者等!$A:$J, $H$4, FALSE), 0)</f>
        <v>0</v>
      </c>
      <c r="I869" s="91">
        <f>IFERROR(VLOOKUP($E869, V医療従事者等!$A:$J, $I$4, FALSE), 0)</f>
        <v>0</v>
      </c>
      <c r="J869" s="91">
        <f>IFERROR(VLOOKUP($E869, V医療従事者等!$A:$J, $J$4, FALSE), 0)</f>
        <v>0</v>
      </c>
      <c r="K869" s="92">
        <f>IFERROR(VLOOKUP($E869, V一般接種!$A:$G, K$4, FALSE), 0)</f>
        <v>0</v>
      </c>
      <c r="L869" s="92">
        <f>IFERROR(VLOOKUP($E869, V一般接種!$A:$G, L$4, FALSE), 0)</f>
        <v>0</v>
      </c>
      <c r="M869" s="92">
        <f>IFERROR(VLOOKUP($E869, V一般接種!$A:$G, M$4, FALSE), 0)</f>
        <v>0</v>
      </c>
      <c r="N869" s="93">
        <f>IFERROR(VLOOKUP($E869, V一般接種!$A:$G, N$4, FALSE), 0)</f>
        <v>0</v>
      </c>
      <c r="O869" s="92">
        <f>SUMIF(V職域接種!$C:$C, 'Conv-vaccine'!$E869, V職域接種!F:F)</f>
        <v>0</v>
      </c>
      <c r="P869" s="92">
        <f>SUMIF(V職域接種!$C:$C, 'Conv-vaccine'!$E869, V職域接種!G:G)</f>
        <v>0</v>
      </c>
      <c r="Q869" s="92">
        <f>_xlfn.MAXIFS(V重複!F:F, V重複!$C:$C, 'Conv-vaccine'!$E869)</f>
        <v>0</v>
      </c>
      <c r="R869" s="92">
        <f>_xlfn.MAXIFS(V重複!G:G, V重複!$C:$C, 'Conv-vaccine'!$E869)</f>
        <v>0</v>
      </c>
      <c r="S869" s="107">
        <f>SUMIF('V3回目-接種日別'!$A:$A, 'Conv-vaccine'!$E869, 'V3回目-接種日別'!C:C)</f>
        <v>0</v>
      </c>
    </row>
    <row r="870" spans="1:19" ht="17.7">
      <c r="A870" s="49">
        <v>44585</v>
      </c>
      <c r="B870" s="110">
        <f>IF(COUNTIF($A$7:$A870, $A870)&gt;1, 0, IF($E870="","",G870+H870+K870+L870+O870-Q870))</f>
        <v>0</v>
      </c>
      <c r="C870" s="110">
        <f>IF(COUNTIF($A$7:$A870, $A870)&gt;1, 0, IF($E870="", "", I870+J870+M870+N870+P870-R870))</f>
        <v>0</v>
      </c>
      <c r="D870" s="110">
        <f>IF(COUNTIF($A$7:$A870, $A870)&gt;1, 0, S870)</f>
        <v>0</v>
      </c>
      <c r="E870" s="111">
        <v>44585</v>
      </c>
      <c r="F870" s="91" t="str">
        <f>IFERROR(VLOOKUP($E870, V医療従事者等!$A:$J, $F$4, FALSE), TEXT(E870, "aaa"))</f>
        <v>月</v>
      </c>
      <c r="G870" s="91">
        <f>IFERROR(VLOOKUP($E870, V医療従事者等!$A:$J, $G$4, FALSE), 0)</f>
        <v>0</v>
      </c>
      <c r="H870" s="91">
        <f>IFERROR(VLOOKUP($E870, V医療従事者等!$A:$J, $H$4, FALSE), 0)</f>
        <v>0</v>
      </c>
      <c r="I870" s="91">
        <f>IFERROR(VLOOKUP($E870, V医療従事者等!$A:$J, $I$4, FALSE), 0)</f>
        <v>0</v>
      </c>
      <c r="J870" s="91">
        <f>IFERROR(VLOOKUP($E870, V医療従事者等!$A:$J, $J$4, FALSE), 0)</f>
        <v>0</v>
      </c>
      <c r="K870" s="92">
        <f>IFERROR(VLOOKUP($E870, V一般接種!$A:$G, K$4, FALSE), 0)</f>
        <v>0</v>
      </c>
      <c r="L870" s="92">
        <f>IFERROR(VLOOKUP($E870, V一般接種!$A:$G, L$4, FALSE), 0)</f>
        <v>0</v>
      </c>
      <c r="M870" s="92">
        <f>IFERROR(VLOOKUP($E870, V一般接種!$A:$G, M$4, FALSE), 0)</f>
        <v>0</v>
      </c>
      <c r="N870" s="93">
        <f>IFERROR(VLOOKUP($E870, V一般接種!$A:$G, N$4, FALSE), 0)</f>
        <v>0</v>
      </c>
      <c r="O870" s="92">
        <f>SUMIF(V職域接種!$C:$C, 'Conv-vaccine'!$E870, V職域接種!F:F)</f>
        <v>0</v>
      </c>
      <c r="P870" s="92">
        <f>SUMIF(V職域接種!$C:$C, 'Conv-vaccine'!$E870, V職域接種!G:G)</f>
        <v>0</v>
      </c>
      <c r="Q870" s="92">
        <f>_xlfn.MAXIFS(V重複!F:F, V重複!$C:$C, 'Conv-vaccine'!$E870)</f>
        <v>0</v>
      </c>
      <c r="R870" s="92">
        <f>_xlfn.MAXIFS(V重複!G:G, V重複!$C:$C, 'Conv-vaccine'!$E870)</f>
        <v>0</v>
      </c>
      <c r="S870" s="107">
        <f>SUMIF('V3回目-接種日別'!$A:$A, 'Conv-vaccine'!$E870, 'V3回目-接種日別'!C:C)</f>
        <v>0</v>
      </c>
    </row>
    <row r="871" spans="1:19" ht="17.7">
      <c r="A871" s="49">
        <v>44586</v>
      </c>
      <c r="B871" s="110">
        <f>IF(COUNTIF($A$7:$A871, $A871)&gt;1, 0, IF($E871="","",G871+H871+K871+L871+O871-Q871))</f>
        <v>0</v>
      </c>
      <c r="C871" s="110">
        <f>IF(COUNTIF($A$7:$A871, $A871)&gt;1, 0, IF($E871="", "", I871+J871+M871+N871+P871-R871))</f>
        <v>0</v>
      </c>
      <c r="D871" s="110">
        <f>IF(COUNTIF($A$7:$A871, $A871)&gt;1, 0, S871)</f>
        <v>0</v>
      </c>
      <c r="E871" s="111">
        <v>44586</v>
      </c>
      <c r="F871" s="91" t="str">
        <f>IFERROR(VLOOKUP($E871, V医療従事者等!$A:$J, $F$4, FALSE), TEXT(E871, "aaa"))</f>
        <v>火</v>
      </c>
      <c r="G871" s="91">
        <f>IFERROR(VLOOKUP($E871, V医療従事者等!$A:$J, $G$4, FALSE), 0)</f>
        <v>0</v>
      </c>
      <c r="H871" s="91">
        <f>IFERROR(VLOOKUP($E871, V医療従事者等!$A:$J, $H$4, FALSE), 0)</f>
        <v>0</v>
      </c>
      <c r="I871" s="91">
        <f>IFERROR(VLOOKUP($E871, V医療従事者等!$A:$J, $I$4, FALSE), 0)</f>
        <v>0</v>
      </c>
      <c r="J871" s="91">
        <f>IFERROR(VLOOKUP($E871, V医療従事者等!$A:$J, $J$4, FALSE), 0)</f>
        <v>0</v>
      </c>
      <c r="K871" s="92">
        <f>IFERROR(VLOOKUP($E871, V一般接種!$A:$G, K$4, FALSE), 0)</f>
        <v>0</v>
      </c>
      <c r="L871" s="92">
        <f>IFERROR(VLOOKUP($E871, V一般接種!$A:$G, L$4, FALSE), 0)</f>
        <v>0</v>
      </c>
      <c r="M871" s="92">
        <f>IFERROR(VLOOKUP($E871, V一般接種!$A:$G, M$4, FALSE), 0)</f>
        <v>0</v>
      </c>
      <c r="N871" s="93">
        <f>IFERROR(VLOOKUP($E871, V一般接種!$A:$G, N$4, FALSE), 0)</f>
        <v>0</v>
      </c>
      <c r="O871" s="92">
        <f>SUMIF(V職域接種!$C:$C, 'Conv-vaccine'!$E871, V職域接種!F:F)</f>
        <v>0</v>
      </c>
      <c r="P871" s="92">
        <f>SUMIF(V職域接種!$C:$C, 'Conv-vaccine'!$E871, V職域接種!G:G)</f>
        <v>0</v>
      </c>
      <c r="Q871" s="92">
        <f>_xlfn.MAXIFS(V重複!F:F, V重複!$C:$C, 'Conv-vaccine'!$E871)</f>
        <v>0</v>
      </c>
      <c r="R871" s="92">
        <f>_xlfn.MAXIFS(V重複!G:G, V重複!$C:$C, 'Conv-vaccine'!$E871)</f>
        <v>0</v>
      </c>
      <c r="S871" s="107">
        <f>SUMIF('V3回目-接種日別'!$A:$A, 'Conv-vaccine'!$E871, 'V3回目-接種日別'!C:C)</f>
        <v>0</v>
      </c>
    </row>
    <row r="872" spans="1:19" ht="17.7">
      <c r="A872" s="49">
        <v>44586</v>
      </c>
      <c r="B872" s="110">
        <f>IF(COUNTIF($A$7:$A872, $A872)&gt;1, 0, IF($E872="","",G872+H872+K872+L872+O872-Q872))</f>
        <v>0</v>
      </c>
      <c r="C872" s="110">
        <f>IF(COUNTIF($A$7:$A872, $A872)&gt;1, 0, IF($E872="", "", I872+J872+M872+N872+P872-R872))</f>
        <v>0</v>
      </c>
      <c r="D872" s="110">
        <f>IF(COUNTIF($A$7:$A872, $A872)&gt;1, 0, S872)</f>
        <v>0</v>
      </c>
      <c r="E872" s="111">
        <v>44586</v>
      </c>
      <c r="F872" s="91" t="str">
        <f>IFERROR(VLOOKUP($E872, V医療従事者等!$A:$J, $F$4, FALSE), TEXT(E872, "aaa"))</f>
        <v>火</v>
      </c>
      <c r="G872" s="91">
        <f>IFERROR(VLOOKUP($E872, V医療従事者等!$A:$J, $G$4, FALSE), 0)</f>
        <v>0</v>
      </c>
      <c r="H872" s="91">
        <f>IFERROR(VLOOKUP($E872, V医療従事者等!$A:$J, $H$4, FALSE), 0)</f>
        <v>0</v>
      </c>
      <c r="I872" s="91">
        <f>IFERROR(VLOOKUP($E872, V医療従事者等!$A:$J, $I$4, FALSE), 0)</f>
        <v>0</v>
      </c>
      <c r="J872" s="91">
        <f>IFERROR(VLOOKUP($E872, V医療従事者等!$A:$J, $J$4, FALSE), 0)</f>
        <v>0</v>
      </c>
      <c r="K872" s="92">
        <f>IFERROR(VLOOKUP($E872, V一般接種!$A:$G, K$4, FALSE), 0)</f>
        <v>0</v>
      </c>
      <c r="L872" s="92">
        <f>IFERROR(VLOOKUP($E872, V一般接種!$A:$G, L$4, FALSE), 0)</f>
        <v>0</v>
      </c>
      <c r="M872" s="92">
        <f>IFERROR(VLOOKUP($E872, V一般接種!$A:$G, M$4, FALSE), 0)</f>
        <v>0</v>
      </c>
      <c r="N872" s="93">
        <f>IFERROR(VLOOKUP($E872, V一般接種!$A:$G, N$4, FALSE), 0)</f>
        <v>0</v>
      </c>
      <c r="O872" s="92">
        <f>SUMIF(V職域接種!$C:$C, 'Conv-vaccine'!$E872, V職域接種!F:F)</f>
        <v>0</v>
      </c>
      <c r="P872" s="92">
        <f>SUMIF(V職域接種!$C:$C, 'Conv-vaccine'!$E872, V職域接種!G:G)</f>
        <v>0</v>
      </c>
      <c r="Q872" s="92">
        <f>_xlfn.MAXIFS(V重複!F:F, V重複!$C:$C, 'Conv-vaccine'!$E872)</f>
        <v>0</v>
      </c>
      <c r="R872" s="92">
        <f>_xlfn.MAXIFS(V重複!G:G, V重複!$C:$C, 'Conv-vaccine'!$E872)</f>
        <v>0</v>
      </c>
      <c r="S872" s="107">
        <f>SUMIF('V3回目-接種日別'!$A:$A, 'Conv-vaccine'!$E872, 'V3回目-接種日別'!C:C)</f>
        <v>0</v>
      </c>
    </row>
    <row r="873" spans="1:19" ht="17.7">
      <c r="A873" s="49">
        <v>44586</v>
      </c>
      <c r="B873" s="110">
        <f>IF(COUNTIF($A$7:$A873, $A873)&gt;1, 0, IF($E873="","",G873+H873+K873+L873+O873-Q873))</f>
        <v>0</v>
      </c>
      <c r="C873" s="110">
        <f>IF(COUNTIF($A$7:$A873, $A873)&gt;1, 0, IF($E873="", "", I873+J873+M873+N873+P873-R873))</f>
        <v>0</v>
      </c>
      <c r="D873" s="110">
        <f>IF(COUNTIF($A$7:$A873, $A873)&gt;1, 0, S873)</f>
        <v>0</v>
      </c>
      <c r="E873" s="111">
        <v>44586</v>
      </c>
      <c r="F873" s="91" t="str">
        <f>IFERROR(VLOOKUP($E873, V医療従事者等!$A:$J, $F$4, FALSE), TEXT(E873, "aaa"))</f>
        <v>火</v>
      </c>
      <c r="G873" s="91">
        <f>IFERROR(VLOOKUP($E873, V医療従事者等!$A:$J, $G$4, FALSE), 0)</f>
        <v>0</v>
      </c>
      <c r="H873" s="91">
        <f>IFERROR(VLOOKUP($E873, V医療従事者等!$A:$J, $H$4, FALSE), 0)</f>
        <v>0</v>
      </c>
      <c r="I873" s="91">
        <f>IFERROR(VLOOKUP($E873, V医療従事者等!$A:$J, $I$4, FALSE), 0)</f>
        <v>0</v>
      </c>
      <c r="J873" s="91">
        <f>IFERROR(VLOOKUP($E873, V医療従事者等!$A:$J, $J$4, FALSE), 0)</f>
        <v>0</v>
      </c>
      <c r="K873" s="92">
        <f>IFERROR(VLOOKUP($E873, V一般接種!$A:$G, K$4, FALSE), 0)</f>
        <v>0</v>
      </c>
      <c r="L873" s="92">
        <f>IFERROR(VLOOKUP($E873, V一般接種!$A:$G, L$4, FALSE), 0)</f>
        <v>0</v>
      </c>
      <c r="M873" s="92">
        <f>IFERROR(VLOOKUP($E873, V一般接種!$A:$G, M$4, FALSE), 0)</f>
        <v>0</v>
      </c>
      <c r="N873" s="93">
        <f>IFERROR(VLOOKUP($E873, V一般接種!$A:$G, N$4, FALSE), 0)</f>
        <v>0</v>
      </c>
      <c r="O873" s="92">
        <f>SUMIF(V職域接種!$C:$C, 'Conv-vaccine'!$E873, V職域接種!F:F)</f>
        <v>0</v>
      </c>
      <c r="P873" s="92">
        <f>SUMIF(V職域接種!$C:$C, 'Conv-vaccine'!$E873, V職域接種!G:G)</f>
        <v>0</v>
      </c>
      <c r="Q873" s="92">
        <f>_xlfn.MAXIFS(V重複!F:F, V重複!$C:$C, 'Conv-vaccine'!$E873)</f>
        <v>0</v>
      </c>
      <c r="R873" s="92">
        <f>_xlfn.MAXIFS(V重複!G:G, V重複!$C:$C, 'Conv-vaccine'!$E873)</f>
        <v>0</v>
      </c>
      <c r="S873" s="107">
        <f>SUMIF('V3回目-接種日別'!$A:$A, 'Conv-vaccine'!$E873, 'V3回目-接種日別'!C:C)</f>
        <v>0</v>
      </c>
    </row>
    <row r="874" spans="1:19" ht="17.7">
      <c r="A874" s="49">
        <v>44587</v>
      </c>
      <c r="B874" s="110">
        <f>IF(COUNTIF($A$7:$A874, $A874)&gt;1, 0, IF($E874="","",G874+H874+K874+L874+O874-Q874))</f>
        <v>0</v>
      </c>
      <c r="C874" s="110">
        <f>IF(COUNTIF($A$7:$A874, $A874)&gt;1, 0, IF($E874="", "", I874+J874+M874+N874+P874-R874))</f>
        <v>0</v>
      </c>
      <c r="D874" s="110">
        <f>IF(COUNTIF($A$7:$A874, $A874)&gt;1, 0, S874)</f>
        <v>0</v>
      </c>
      <c r="E874" s="111">
        <v>44587</v>
      </c>
      <c r="F874" s="91" t="str">
        <f>IFERROR(VLOOKUP($E874, V医療従事者等!$A:$J, $F$4, FALSE), TEXT(E874, "aaa"))</f>
        <v>水</v>
      </c>
      <c r="G874" s="91">
        <f>IFERROR(VLOOKUP($E874, V医療従事者等!$A:$J, $G$4, FALSE), 0)</f>
        <v>0</v>
      </c>
      <c r="H874" s="91">
        <f>IFERROR(VLOOKUP($E874, V医療従事者等!$A:$J, $H$4, FALSE), 0)</f>
        <v>0</v>
      </c>
      <c r="I874" s="91">
        <f>IFERROR(VLOOKUP($E874, V医療従事者等!$A:$J, $I$4, FALSE), 0)</f>
        <v>0</v>
      </c>
      <c r="J874" s="91">
        <f>IFERROR(VLOOKUP($E874, V医療従事者等!$A:$J, $J$4, FALSE), 0)</f>
        <v>0</v>
      </c>
      <c r="K874" s="92">
        <f>IFERROR(VLOOKUP($E874, V一般接種!$A:$G, K$4, FALSE), 0)</f>
        <v>0</v>
      </c>
      <c r="L874" s="92">
        <f>IFERROR(VLOOKUP($E874, V一般接種!$A:$G, L$4, FALSE), 0)</f>
        <v>0</v>
      </c>
      <c r="M874" s="92">
        <f>IFERROR(VLOOKUP($E874, V一般接種!$A:$G, M$4, FALSE), 0)</f>
        <v>0</v>
      </c>
      <c r="N874" s="93">
        <f>IFERROR(VLOOKUP($E874, V一般接種!$A:$G, N$4, FALSE), 0)</f>
        <v>0</v>
      </c>
      <c r="O874" s="92">
        <f>SUMIF(V職域接種!$C:$C, 'Conv-vaccine'!$E874, V職域接種!F:F)</f>
        <v>0</v>
      </c>
      <c r="P874" s="92">
        <f>SUMIF(V職域接種!$C:$C, 'Conv-vaccine'!$E874, V職域接種!G:G)</f>
        <v>0</v>
      </c>
      <c r="Q874" s="92">
        <f>_xlfn.MAXIFS(V重複!F:F, V重複!$C:$C, 'Conv-vaccine'!$E874)</f>
        <v>0</v>
      </c>
      <c r="R874" s="92">
        <f>_xlfn.MAXIFS(V重複!G:G, V重複!$C:$C, 'Conv-vaccine'!$E874)</f>
        <v>0</v>
      </c>
      <c r="S874" s="107">
        <f>SUMIF('V3回目-接種日別'!$A:$A, 'Conv-vaccine'!$E874, 'V3回目-接種日別'!C:C)</f>
        <v>0</v>
      </c>
    </row>
    <row r="875" spans="1:19" ht="17.7">
      <c r="A875" s="49">
        <v>44587</v>
      </c>
      <c r="B875" s="110">
        <f>IF(COUNTIF($A$7:$A875, $A875)&gt;1, 0, IF($E875="","",G875+H875+K875+L875+O875-Q875))</f>
        <v>0</v>
      </c>
      <c r="C875" s="110">
        <f>IF(COUNTIF($A$7:$A875, $A875)&gt;1, 0, IF($E875="", "", I875+J875+M875+N875+P875-R875))</f>
        <v>0</v>
      </c>
      <c r="D875" s="110">
        <f>IF(COUNTIF($A$7:$A875, $A875)&gt;1, 0, S875)</f>
        <v>0</v>
      </c>
      <c r="E875" s="111">
        <v>44587</v>
      </c>
      <c r="F875" s="91" t="str">
        <f>IFERROR(VLOOKUP($E875, V医療従事者等!$A:$J, $F$4, FALSE), TEXT(E875, "aaa"))</f>
        <v>水</v>
      </c>
      <c r="G875" s="91">
        <f>IFERROR(VLOOKUP($E875, V医療従事者等!$A:$J, $G$4, FALSE), 0)</f>
        <v>0</v>
      </c>
      <c r="H875" s="91">
        <f>IFERROR(VLOOKUP($E875, V医療従事者等!$A:$J, $H$4, FALSE), 0)</f>
        <v>0</v>
      </c>
      <c r="I875" s="91">
        <f>IFERROR(VLOOKUP($E875, V医療従事者等!$A:$J, $I$4, FALSE), 0)</f>
        <v>0</v>
      </c>
      <c r="J875" s="91">
        <f>IFERROR(VLOOKUP($E875, V医療従事者等!$A:$J, $J$4, FALSE), 0)</f>
        <v>0</v>
      </c>
      <c r="K875" s="92">
        <f>IFERROR(VLOOKUP($E875, V一般接種!$A:$G, K$4, FALSE), 0)</f>
        <v>0</v>
      </c>
      <c r="L875" s="92">
        <f>IFERROR(VLOOKUP($E875, V一般接種!$A:$G, L$4, FALSE), 0)</f>
        <v>0</v>
      </c>
      <c r="M875" s="92">
        <f>IFERROR(VLOOKUP($E875, V一般接種!$A:$G, M$4, FALSE), 0)</f>
        <v>0</v>
      </c>
      <c r="N875" s="93">
        <f>IFERROR(VLOOKUP($E875, V一般接種!$A:$G, N$4, FALSE), 0)</f>
        <v>0</v>
      </c>
      <c r="O875" s="92">
        <f>SUMIF(V職域接種!$C:$C, 'Conv-vaccine'!$E875, V職域接種!F:F)</f>
        <v>0</v>
      </c>
      <c r="P875" s="92">
        <f>SUMIF(V職域接種!$C:$C, 'Conv-vaccine'!$E875, V職域接種!G:G)</f>
        <v>0</v>
      </c>
      <c r="Q875" s="92">
        <f>_xlfn.MAXIFS(V重複!F:F, V重複!$C:$C, 'Conv-vaccine'!$E875)</f>
        <v>0</v>
      </c>
      <c r="R875" s="92">
        <f>_xlfn.MAXIFS(V重複!G:G, V重複!$C:$C, 'Conv-vaccine'!$E875)</f>
        <v>0</v>
      </c>
      <c r="S875" s="107">
        <f>SUMIF('V3回目-接種日別'!$A:$A, 'Conv-vaccine'!$E875, 'V3回目-接種日別'!C:C)</f>
        <v>0</v>
      </c>
    </row>
    <row r="876" spans="1:19" ht="17.7">
      <c r="A876" s="49">
        <v>44587</v>
      </c>
      <c r="B876" s="110">
        <f>IF(COUNTIF($A$7:$A876, $A876)&gt;1, 0, IF($E876="","",G876+H876+K876+L876+O876-Q876))</f>
        <v>0</v>
      </c>
      <c r="C876" s="110">
        <f>IF(COUNTIF($A$7:$A876, $A876)&gt;1, 0, IF($E876="", "", I876+J876+M876+N876+P876-R876))</f>
        <v>0</v>
      </c>
      <c r="D876" s="110">
        <f>IF(COUNTIF($A$7:$A876, $A876)&gt;1, 0, S876)</f>
        <v>0</v>
      </c>
      <c r="E876" s="111">
        <v>44587</v>
      </c>
      <c r="F876" s="91" t="str">
        <f>IFERROR(VLOOKUP($E876, V医療従事者等!$A:$J, $F$4, FALSE), TEXT(E876, "aaa"))</f>
        <v>水</v>
      </c>
      <c r="G876" s="91">
        <f>IFERROR(VLOOKUP($E876, V医療従事者等!$A:$J, $G$4, FALSE), 0)</f>
        <v>0</v>
      </c>
      <c r="H876" s="91">
        <f>IFERROR(VLOOKUP($E876, V医療従事者等!$A:$J, $H$4, FALSE), 0)</f>
        <v>0</v>
      </c>
      <c r="I876" s="91">
        <f>IFERROR(VLOOKUP($E876, V医療従事者等!$A:$J, $I$4, FALSE), 0)</f>
        <v>0</v>
      </c>
      <c r="J876" s="91">
        <f>IFERROR(VLOOKUP($E876, V医療従事者等!$A:$J, $J$4, FALSE), 0)</f>
        <v>0</v>
      </c>
      <c r="K876" s="92">
        <f>IFERROR(VLOOKUP($E876, V一般接種!$A:$G, K$4, FALSE), 0)</f>
        <v>0</v>
      </c>
      <c r="L876" s="92">
        <f>IFERROR(VLOOKUP($E876, V一般接種!$A:$G, L$4, FALSE), 0)</f>
        <v>0</v>
      </c>
      <c r="M876" s="92">
        <f>IFERROR(VLOOKUP($E876, V一般接種!$A:$G, M$4, FALSE), 0)</f>
        <v>0</v>
      </c>
      <c r="N876" s="93">
        <f>IFERROR(VLOOKUP($E876, V一般接種!$A:$G, N$4, FALSE), 0)</f>
        <v>0</v>
      </c>
      <c r="O876" s="92">
        <f>SUMIF(V職域接種!$C:$C, 'Conv-vaccine'!$E876, V職域接種!F:F)</f>
        <v>0</v>
      </c>
      <c r="P876" s="92">
        <f>SUMIF(V職域接種!$C:$C, 'Conv-vaccine'!$E876, V職域接種!G:G)</f>
        <v>0</v>
      </c>
      <c r="Q876" s="92">
        <f>_xlfn.MAXIFS(V重複!F:F, V重複!$C:$C, 'Conv-vaccine'!$E876)</f>
        <v>0</v>
      </c>
      <c r="R876" s="92">
        <f>_xlfn.MAXIFS(V重複!G:G, V重複!$C:$C, 'Conv-vaccine'!$E876)</f>
        <v>0</v>
      </c>
      <c r="S876" s="107">
        <f>SUMIF('V3回目-接種日別'!$A:$A, 'Conv-vaccine'!$E876, 'V3回目-接種日別'!C:C)</f>
        <v>0</v>
      </c>
    </row>
    <row r="877" spans="1:19" ht="17.7">
      <c r="A877" s="49">
        <v>44588</v>
      </c>
      <c r="B877" s="110">
        <f>IF(COUNTIF($A$7:$A877, $A877)&gt;1, 0, IF($E877="","",G877+H877+K877+L877+O877-Q877))</f>
        <v>0</v>
      </c>
      <c r="C877" s="110">
        <f>IF(COUNTIF($A$7:$A877, $A877)&gt;1, 0, IF($E877="", "", I877+J877+M877+N877+P877-R877))</f>
        <v>0</v>
      </c>
      <c r="D877" s="110">
        <f>IF(COUNTIF($A$7:$A877, $A877)&gt;1, 0, S877)</f>
        <v>0</v>
      </c>
      <c r="E877" s="111">
        <v>44588</v>
      </c>
      <c r="F877" s="91" t="str">
        <f>IFERROR(VLOOKUP($E877, V医療従事者等!$A:$J, $F$4, FALSE), TEXT(E877, "aaa"))</f>
        <v>木</v>
      </c>
      <c r="G877" s="91">
        <f>IFERROR(VLOOKUP($E877, V医療従事者等!$A:$J, $G$4, FALSE), 0)</f>
        <v>0</v>
      </c>
      <c r="H877" s="91">
        <f>IFERROR(VLOOKUP($E877, V医療従事者等!$A:$J, $H$4, FALSE), 0)</f>
        <v>0</v>
      </c>
      <c r="I877" s="91">
        <f>IFERROR(VLOOKUP($E877, V医療従事者等!$A:$J, $I$4, FALSE), 0)</f>
        <v>0</v>
      </c>
      <c r="J877" s="91">
        <f>IFERROR(VLOOKUP($E877, V医療従事者等!$A:$J, $J$4, FALSE), 0)</f>
        <v>0</v>
      </c>
      <c r="K877" s="92">
        <f>IFERROR(VLOOKUP($E877, V一般接種!$A:$G, K$4, FALSE), 0)</f>
        <v>0</v>
      </c>
      <c r="L877" s="92">
        <f>IFERROR(VLOOKUP($E877, V一般接種!$A:$G, L$4, FALSE), 0)</f>
        <v>0</v>
      </c>
      <c r="M877" s="92">
        <f>IFERROR(VLOOKUP($E877, V一般接種!$A:$G, M$4, FALSE), 0)</f>
        <v>0</v>
      </c>
      <c r="N877" s="93">
        <f>IFERROR(VLOOKUP($E877, V一般接種!$A:$G, N$4, FALSE), 0)</f>
        <v>0</v>
      </c>
      <c r="O877" s="92">
        <f>SUMIF(V職域接種!$C:$C, 'Conv-vaccine'!$E877, V職域接種!F:F)</f>
        <v>0</v>
      </c>
      <c r="P877" s="92">
        <f>SUMIF(V職域接種!$C:$C, 'Conv-vaccine'!$E877, V職域接種!G:G)</f>
        <v>0</v>
      </c>
      <c r="Q877" s="92">
        <f>_xlfn.MAXIFS(V重複!F:F, V重複!$C:$C, 'Conv-vaccine'!$E877)</f>
        <v>0</v>
      </c>
      <c r="R877" s="92">
        <f>_xlfn.MAXIFS(V重複!G:G, V重複!$C:$C, 'Conv-vaccine'!$E877)</f>
        <v>0</v>
      </c>
      <c r="S877" s="107">
        <f>SUMIF('V3回目-接種日別'!$A:$A, 'Conv-vaccine'!$E877, 'V3回目-接種日別'!C:C)</f>
        <v>0</v>
      </c>
    </row>
    <row r="878" spans="1:19" ht="17.7">
      <c r="A878" s="49">
        <v>44588</v>
      </c>
      <c r="B878" s="110">
        <f>IF(COUNTIF($A$7:$A878, $A878)&gt;1, 0, IF($E878="","",G878+H878+K878+L878+O878-Q878))</f>
        <v>0</v>
      </c>
      <c r="C878" s="110">
        <f>IF(COUNTIF($A$7:$A878, $A878)&gt;1, 0, IF($E878="", "", I878+J878+M878+N878+P878-R878))</f>
        <v>0</v>
      </c>
      <c r="D878" s="110">
        <f>IF(COUNTIF($A$7:$A878, $A878)&gt;1, 0, S878)</f>
        <v>0</v>
      </c>
      <c r="E878" s="111">
        <v>44588</v>
      </c>
      <c r="F878" s="91" t="str">
        <f>IFERROR(VLOOKUP($E878, V医療従事者等!$A:$J, $F$4, FALSE), TEXT(E878, "aaa"))</f>
        <v>木</v>
      </c>
      <c r="G878" s="91">
        <f>IFERROR(VLOOKUP($E878, V医療従事者等!$A:$J, $G$4, FALSE), 0)</f>
        <v>0</v>
      </c>
      <c r="H878" s="91">
        <f>IFERROR(VLOOKUP($E878, V医療従事者等!$A:$J, $H$4, FALSE), 0)</f>
        <v>0</v>
      </c>
      <c r="I878" s="91">
        <f>IFERROR(VLOOKUP($E878, V医療従事者等!$A:$J, $I$4, FALSE), 0)</f>
        <v>0</v>
      </c>
      <c r="J878" s="91">
        <f>IFERROR(VLOOKUP($E878, V医療従事者等!$A:$J, $J$4, FALSE), 0)</f>
        <v>0</v>
      </c>
      <c r="K878" s="92">
        <f>IFERROR(VLOOKUP($E878, V一般接種!$A:$G, K$4, FALSE), 0)</f>
        <v>0</v>
      </c>
      <c r="L878" s="92">
        <f>IFERROR(VLOOKUP($E878, V一般接種!$A:$G, L$4, FALSE), 0)</f>
        <v>0</v>
      </c>
      <c r="M878" s="92">
        <f>IFERROR(VLOOKUP($E878, V一般接種!$A:$G, M$4, FALSE), 0)</f>
        <v>0</v>
      </c>
      <c r="N878" s="93">
        <f>IFERROR(VLOOKUP($E878, V一般接種!$A:$G, N$4, FALSE), 0)</f>
        <v>0</v>
      </c>
      <c r="O878" s="92">
        <f>SUMIF(V職域接種!$C:$C, 'Conv-vaccine'!$E878, V職域接種!F:F)</f>
        <v>0</v>
      </c>
      <c r="P878" s="92">
        <f>SUMIF(V職域接種!$C:$C, 'Conv-vaccine'!$E878, V職域接種!G:G)</f>
        <v>0</v>
      </c>
      <c r="Q878" s="92">
        <f>_xlfn.MAXIFS(V重複!F:F, V重複!$C:$C, 'Conv-vaccine'!$E878)</f>
        <v>0</v>
      </c>
      <c r="R878" s="92">
        <f>_xlfn.MAXIFS(V重複!G:G, V重複!$C:$C, 'Conv-vaccine'!$E878)</f>
        <v>0</v>
      </c>
      <c r="S878" s="107">
        <f>SUMIF('V3回目-接種日別'!$A:$A, 'Conv-vaccine'!$E878, 'V3回目-接種日別'!C:C)</f>
        <v>0</v>
      </c>
    </row>
    <row r="879" spans="1:19" ht="17.7">
      <c r="A879" s="49">
        <v>44588</v>
      </c>
      <c r="B879" s="110">
        <f>IF(COUNTIF($A$7:$A879, $A879)&gt;1, 0, IF($E879="","",G879+H879+K879+L879+O879-Q879))</f>
        <v>0</v>
      </c>
      <c r="C879" s="110">
        <f>IF(COUNTIF($A$7:$A879, $A879)&gt;1, 0, IF($E879="", "", I879+J879+M879+N879+P879-R879))</f>
        <v>0</v>
      </c>
      <c r="D879" s="110">
        <f>IF(COUNTIF($A$7:$A879, $A879)&gt;1, 0, S879)</f>
        <v>0</v>
      </c>
      <c r="E879" s="111">
        <v>44588</v>
      </c>
      <c r="F879" s="91" t="str">
        <f>IFERROR(VLOOKUP($E879, V医療従事者等!$A:$J, $F$4, FALSE), TEXT(E879, "aaa"))</f>
        <v>木</v>
      </c>
      <c r="G879" s="91">
        <f>IFERROR(VLOOKUP($E879, V医療従事者等!$A:$J, $G$4, FALSE), 0)</f>
        <v>0</v>
      </c>
      <c r="H879" s="91">
        <f>IFERROR(VLOOKUP($E879, V医療従事者等!$A:$J, $H$4, FALSE), 0)</f>
        <v>0</v>
      </c>
      <c r="I879" s="91">
        <f>IFERROR(VLOOKUP($E879, V医療従事者等!$A:$J, $I$4, FALSE), 0)</f>
        <v>0</v>
      </c>
      <c r="J879" s="91">
        <f>IFERROR(VLOOKUP($E879, V医療従事者等!$A:$J, $J$4, FALSE), 0)</f>
        <v>0</v>
      </c>
      <c r="K879" s="92">
        <f>IFERROR(VLOOKUP($E879, V一般接種!$A:$G, K$4, FALSE), 0)</f>
        <v>0</v>
      </c>
      <c r="L879" s="92">
        <f>IFERROR(VLOOKUP($E879, V一般接種!$A:$G, L$4, FALSE), 0)</f>
        <v>0</v>
      </c>
      <c r="M879" s="92">
        <f>IFERROR(VLOOKUP($E879, V一般接種!$A:$G, M$4, FALSE), 0)</f>
        <v>0</v>
      </c>
      <c r="N879" s="93">
        <f>IFERROR(VLOOKUP($E879, V一般接種!$A:$G, N$4, FALSE), 0)</f>
        <v>0</v>
      </c>
      <c r="O879" s="92">
        <f>SUMIF(V職域接種!$C:$C, 'Conv-vaccine'!$E879, V職域接種!F:F)</f>
        <v>0</v>
      </c>
      <c r="P879" s="92">
        <f>SUMIF(V職域接種!$C:$C, 'Conv-vaccine'!$E879, V職域接種!G:G)</f>
        <v>0</v>
      </c>
      <c r="Q879" s="92">
        <f>_xlfn.MAXIFS(V重複!F:F, V重複!$C:$C, 'Conv-vaccine'!$E879)</f>
        <v>0</v>
      </c>
      <c r="R879" s="92">
        <f>_xlfn.MAXIFS(V重複!G:G, V重複!$C:$C, 'Conv-vaccine'!$E879)</f>
        <v>0</v>
      </c>
      <c r="S879" s="107">
        <f>SUMIF('V3回目-接種日別'!$A:$A, 'Conv-vaccine'!$E879, 'V3回目-接種日別'!C:C)</f>
        <v>0</v>
      </c>
    </row>
    <row r="880" spans="1:19" ht="17.7">
      <c r="A880" s="49">
        <v>44589</v>
      </c>
      <c r="B880" s="110">
        <f>IF(COUNTIF($A$7:$A880, $A880)&gt;1, 0, IF($E880="","",G880+H880+K880+L880+O880-Q880))</f>
        <v>0</v>
      </c>
      <c r="C880" s="110">
        <f>IF(COUNTIF($A$7:$A880, $A880)&gt;1, 0, IF($E880="", "", I880+J880+M880+N880+P880-R880))</f>
        <v>0</v>
      </c>
      <c r="D880" s="110">
        <f>IF(COUNTIF($A$7:$A880, $A880)&gt;1, 0, S880)</f>
        <v>0</v>
      </c>
      <c r="E880" s="111">
        <v>44589</v>
      </c>
      <c r="F880" s="91" t="str">
        <f>IFERROR(VLOOKUP($E880, V医療従事者等!$A:$J, $F$4, FALSE), TEXT(E880, "aaa"))</f>
        <v>金</v>
      </c>
      <c r="G880" s="91">
        <f>IFERROR(VLOOKUP($E880, V医療従事者等!$A:$J, $G$4, FALSE), 0)</f>
        <v>0</v>
      </c>
      <c r="H880" s="91">
        <f>IFERROR(VLOOKUP($E880, V医療従事者等!$A:$J, $H$4, FALSE), 0)</f>
        <v>0</v>
      </c>
      <c r="I880" s="91">
        <f>IFERROR(VLOOKUP($E880, V医療従事者等!$A:$J, $I$4, FALSE), 0)</f>
        <v>0</v>
      </c>
      <c r="J880" s="91">
        <f>IFERROR(VLOOKUP($E880, V医療従事者等!$A:$J, $J$4, FALSE), 0)</f>
        <v>0</v>
      </c>
      <c r="K880" s="92">
        <f>IFERROR(VLOOKUP($E880, V一般接種!$A:$G, K$4, FALSE), 0)</f>
        <v>0</v>
      </c>
      <c r="L880" s="92">
        <f>IFERROR(VLOOKUP($E880, V一般接種!$A:$G, L$4, FALSE), 0)</f>
        <v>0</v>
      </c>
      <c r="M880" s="92">
        <f>IFERROR(VLOOKUP($E880, V一般接種!$A:$G, M$4, FALSE), 0)</f>
        <v>0</v>
      </c>
      <c r="N880" s="93">
        <f>IFERROR(VLOOKUP($E880, V一般接種!$A:$G, N$4, FALSE), 0)</f>
        <v>0</v>
      </c>
      <c r="O880" s="92">
        <f>SUMIF(V職域接種!$C:$C, 'Conv-vaccine'!$E880, V職域接種!F:F)</f>
        <v>0</v>
      </c>
      <c r="P880" s="92">
        <f>SUMIF(V職域接種!$C:$C, 'Conv-vaccine'!$E880, V職域接種!G:G)</f>
        <v>0</v>
      </c>
      <c r="Q880" s="92">
        <f>_xlfn.MAXIFS(V重複!F:F, V重複!$C:$C, 'Conv-vaccine'!$E880)</f>
        <v>0</v>
      </c>
      <c r="R880" s="92">
        <f>_xlfn.MAXIFS(V重複!G:G, V重複!$C:$C, 'Conv-vaccine'!$E880)</f>
        <v>0</v>
      </c>
      <c r="S880" s="107">
        <f>SUMIF('V3回目-接種日別'!$A:$A, 'Conv-vaccine'!$E880, 'V3回目-接種日別'!C:C)</f>
        <v>0</v>
      </c>
    </row>
    <row r="881" spans="1:19" ht="17.7">
      <c r="A881" s="49">
        <v>44589</v>
      </c>
      <c r="B881" s="110">
        <f>IF(COUNTIF($A$7:$A881, $A881)&gt;1, 0, IF($E881="","",G881+H881+K881+L881+O881-Q881))</f>
        <v>0</v>
      </c>
      <c r="C881" s="110">
        <f>IF(COUNTIF($A$7:$A881, $A881)&gt;1, 0, IF($E881="", "", I881+J881+M881+N881+P881-R881))</f>
        <v>0</v>
      </c>
      <c r="D881" s="110">
        <f>IF(COUNTIF($A$7:$A881, $A881)&gt;1, 0, S881)</f>
        <v>0</v>
      </c>
      <c r="E881" s="111">
        <v>44589</v>
      </c>
      <c r="F881" s="91" t="str">
        <f>IFERROR(VLOOKUP($E881, V医療従事者等!$A:$J, $F$4, FALSE), TEXT(E881, "aaa"))</f>
        <v>金</v>
      </c>
      <c r="G881" s="91">
        <f>IFERROR(VLOOKUP($E881, V医療従事者等!$A:$J, $G$4, FALSE), 0)</f>
        <v>0</v>
      </c>
      <c r="H881" s="91">
        <f>IFERROR(VLOOKUP($E881, V医療従事者等!$A:$J, $H$4, FALSE), 0)</f>
        <v>0</v>
      </c>
      <c r="I881" s="91">
        <f>IFERROR(VLOOKUP($E881, V医療従事者等!$A:$J, $I$4, FALSE), 0)</f>
        <v>0</v>
      </c>
      <c r="J881" s="91">
        <f>IFERROR(VLOOKUP($E881, V医療従事者等!$A:$J, $J$4, FALSE), 0)</f>
        <v>0</v>
      </c>
      <c r="K881" s="92">
        <f>IFERROR(VLOOKUP($E881, V一般接種!$A:$G, K$4, FALSE), 0)</f>
        <v>0</v>
      </c>
      <c r="L881" s="92">
        <f>IFERROR(VLOOKUP($E881, V一般接種!$A:$G, L$4, FALSE), 0)</f>
        <v>0</v>
      </c>
      <c r="M881" s="92">
        <f>IFERROR(VLOOKUP($E881, V一般接種!$A:$G, M$4, FALSE), 0)</f>
        <v>0</v>
      </c>
      <c r="N881" s="93">
        <f>IFERROR(VLOOKUP($E881, V一般接種!$A:$G, N$4, FALSE), 0)</f>
        <v>0</v>
      </c>
      <c r="O881" s="92">
        <f>SUMIF(V職域接種!$C:$C, 'Conv-vaccine'!$E881, V職域接種!F:F)</f>
        <v>0</v>
      </c>
      <c r="P881" s="92">
        <f>SUMIF(V職域接種!$C:$C, 'Conv-vaccine'!$E881, V職域接種!G:G)</f>
        <v>0</v>
      </c>
      <c r="Q881" s="92">
        <f>_xlfn.MAXIFS(V重複!F:F, V重複!$C:$C, 'Conv-vaccine'!$E881)</f>
        <v>0</v>
      </c>
      <c r="R881" s="92">
        <f>_xlfn.MAXIFS(V重複!G:G, V重複!$C:$C, 'Conv-vaccine'!$E881)</f>
        <v>0</v>
      </c>
      <c r="S881" s="107">
        <f>SUMIF('V3回目-接種日別'!$A:$A, 'Conv-vaccine'!$E881, 'V3回目-接種日別'!C:C)</f>
        <v>0</v>
      </c>
    </row>
    <row r="882" spans="1:19" ht="17.7">
      <c r="A882" s="49">
        <v>44589</v>
      </c>
      <c r="B882" s="110">
        <f>IF(COUNTIF($A$7:$A882, $A882)&gt;1, 0, IF($E882="","",G882+H882+K882+L882+O882-Q882))</f>
        <v>0</v>
      </c>
      <c r="C882" s="110">
        <f>IF(COUNTIF($A$7:$A882, $A882)&gt;1, 0, IF($E882="", "", I882+J882+M882+N882+P882-R882))</f>
        <v>0</v>
      </c>
      <c r="D882" s="110">
        <f>IF(COUNTIF($A$7:$A882, $A882)&gt;1, 0, S882)</f>
        <v>0</v>
      </c>
      <c r="E882" s="111">
        <v>44589</v>
      </c>
      <c r="F882" s="91" t="str">
        <f>IFERROR(VLOOKUP($E882, V医療従事者等!$A:$J, $F$4, FALSE), TEXT(E882, "aaa"))</f>
        <v>金</v>
      </c>
      <c r="G882" s="91">
        <f>IFERROR(VLOOKUP($E882, V医療従事者等!$A:$J, $G$4, FALSE), 0)</f>
        <v>0</v>
      </c>
      <c r="H882" s="91">
        <f>IFERROR(VLOOKUP($E882, V医療従事者等!$A:$J, $H$4, FALSE), 0)</f>
        <v>0</v>
      </c>
      <c r="I882" s="91">
        <f>IFERROR(VLOOKUP($E882, V医療従事者等!$A:$J, $I$4, FALSE), 0)</f>
        <v>0</v>
      </c>
      <c r="J882" s="91">
        <f>IFERROR(VLOOKUP($E882, V医療従事者等!$A:$J, $J$4, FALSE), 0)</f>
        <v>0</v>
      </c>
      <c r="K882" s="92">
        <f>IFERROR(VLOOKUP($E882, V一般接種!$A:$G, K$4, FALSE), 0)</f>
        <v>0</v>
      </c>
      <c r="L882" s="92">
        <f>IFERROR(VLOOKUP($E882, V一般接種!$A:$G, L$4, FALSE), 0)</f>
        <v>0</v>
      </c>
      <c r="M882" s="92">
        <f>IFERROR(VLOOKUP($E882, V一般接種!$A:$G, M$4, FALSE), 0)</f>
        <v>0</v>
      </c>
      <c r="N882" s="93">
        <f>IFERROR(VLOOKUP($E882, V一般接種!$A:$G, N$4, FALSE), 0)</f>
        <v>0</v>
      </c>
      <c r="O882" s="92">
        <f>SUMIF(V職域接種!$C:$C, 'Conv-vaccine'!$E882, V職域接種!F:F)</f>
        <v>0</v>
      </c>
      <c r="P882" s="92">
        <f>SUMIF(V職域接種!$C:$C, 'Conv-vaccine'!$E882, V職域接種!G:G)</f>
        <v>0</v>
      </c>
      <c r="Q882" s="92">
        <f>_xlfn.MAXIFS(V重複!F:F, V重複!$C:$C, 'Conv-vaccine'!$E882)</f>
        <v>0</v>
      </c>
      <c r="R882" s="92">
        <f>_xlfn.MAXIFS(V重複!G:G, V重複!$C:$C, 'Conv-vaccine'!$E882)</f>
        <v>0</v>
      </c>
      <c r="S882" s="107">
        <f>SUMIF('V3回目-接種日別'!$A:$A, 'Conv-vaccine'!$E882, 'V3回目-接種日別'!C:C)</f>
        <v>0</v>
      </c>
    </row>
    <row r="883" spans="1:19" ht="17.7">
      <c r="A883" s="49">
        <v>44590</v>
      </c>
      <c r="B883" s="110">
        <f>IF(COUNTIF($A$7:$A883, $A883)&gt;1, 0, IF($E883="","",G883+H883+K883+L883+O883-Q883))</f>
        <v>0</v>
      </c>
      <c r="C883" s="110">
        <f>IF(COUNTIF($A$7:$A883, $A883)&gt;1, 0, IF($E883="", "", I883+J883+M883+N883+P883-R883))</f>
        <v>0</v>
      </c>
      <c r="D883" s="110">
        <f>IF(COUNTIF($A$7:$A883, $A883)&gt;1, 0, S883)</f>
        <v>0</v>
      </c>
      <c r="E883" s="111">
        <v>44590</v>
      </c>
      <c r="F883" s="91" t="str">
        <f>IFERROR(VLOOKUP($E883, V医療従事者等!$A:$J, $F$4, FALSE), TEXT(E883, "aaa"))</f>
        <v>土</v>
      </c>
      <c r="G883" s="91">
        <f>IFERROR(VLOOKUP($E883, V医療従事者等!$A:$J, $G$4, FALSE), 0)</f>
        <v>0</v>
      </c>
      <c r="H883" s="91">
        <f>IFERROR(VLOOKUP($E883, V医療従事者等!$A:$J, $H$4, FALSE), 0)</f>
        <v>0</v>
      </c>
      <c r="I883" s="91">
        <f>IFERROR(VLOOKUP($E883, V医療従事者等!$A:$J, $I$4, FALSE), 0)</f>
        <v>0</v>
      </c>
      <c r="J883" s="91">
        <f>IFERROR(VLOOKUP($E883, V医療従事者等!$A:$J, $J$4, FALSE), 0)</f>
        <v>0</v>
      </c>
      <c r="K883" s="92">
        <f>IFERROR(VLOOKUP($E883, V一般接種!$A:$G, K$4, FALSE), 0)</f>
        <v>0</v>
      </c>
      <c r="L883" s="92">
        <f>IFERROR(VLOOKUP($E883, V一般接種!$A:$G, L$4, FALSE), 0)</f>
        <v>0</v>
      </c>
      <c r="M883" s="92">
        <f>IFERROR(VLOOKUP($E883, V一般接種!$A:$G, M$4, FALSE), 0)</f>
        <v>0</v>
      </c>
      <c r="N883" s="93">
        <f>IFERROR(VLOOKUP($E883, V一般接種!$A:$G, N$4, FALSE), 0)</f>
        <v>0</v>
      </c>
      <c r="O883" s="92">
        <f>SUMIF(V職域接種!$C:$C, 'Conv-vaccine'!$E883, V職域接種!F:F)</f>
        <v>0</v>
      </c>
      <c r="P883" s="92">
        <f>SUMIF(V職域接種!$C:$C, 'Conv-vaccine'!$E883, V職域接種!G:G)</f>
        <v>0</v>
      </c>
      <c r="Q883" s="92">
        <f>_xlfn.MAXIFS(V重複!F:F, V重複!$C:$C, 'Conv-vaccine'!$E883)</f>
        <v>0</v>
      </c>
      <c r="R883" s="92">
        <f>_xlfn.MAXIFS(V重複!G:G, V重複!$C:$C, 'Conv-vaccine'!$E883)</f>
        <v>0</v>
      </c>
      <c r="S883" s="107">
        <f>SUMIF('V3回目-接種日別'!$A:$A, 'Conv-vaccine'!$E883, 'V3回目-接種日別'!C:C)</f>
        <v>0</v>
      </c>
    </row>
    <row r="884" spans="1:19" ht="17.7">
      <c r="A884" s="49">
        <v>44590</v>
      </c>
      <c r="B884" s="110">
        <f>IF(COUNTIF($A$7:$A884, $A884)&gt;1, 0, IF($E884="","",G884+H884+K884+L884+O884-Q884))</f>
        <v>0</v>
      </c>
      <c r="C884" s="110">
        <f>IF(COUNTIF($A$7:$A884, $A884)&gt;1, 0, IF($E884="", "", I884+J884+M884+N884+P884-R884))</f>
        <v>0</v>
      </c>
      <c r="D884" s="110">
        <f>IF(COUNTIF($A$7:$A884, $A884)&gt;1, 0, S884)</f>
        <v>0</v>
      </c>
      <c r="E884" s="111">
        <v>44590</v>
      </c>
      <c r="F884" s="91" t="str">
        <f>IFERROR(VLOOKUP($E884, V医療従事者等!$A:$J, $F$4, FALSE), TEXT(E884, "aaa"))</f>
        <v>土</v>
      </c>
      <c r="G884" s="91">
        <f>IFERROR(VLOOKUP($E884, V医療従事者等!$A:$J, $G$4, FALSE), 0)</f>
        <v>0</v>
      </c>
      <c r="H884" s="91">
        <f>IFERROR(VLOOKUP($E884, V医療従事者等!$A:$J, $H$4, FALSE), 0)</f>
        <v>0</v>
      </c>
      <c r="I884" s="91">
        <f>IFERROR(VLOOKUP($E884, V医療従事者等!$A:$J, $I$4, FALSE), 0)</f>
        <v>0</v>
      </c>
      <c r="J884" s="91">
        <f>IFERROR(VLOOKUP($E884, V医療従事者等!$A:$J, $J$4, FALSE), 0)</f>
        <v>0</v>
      </c>
      <c r="K884" s="92">
        <f>IFERROR(VLOOKUP($E884, V一般接種!$A:$G, K$4, FALSE), 0)</f>
        <v>0</v>
      </c>
      <c r="L884" s="92">
        <f>IFERROR(VLOOKUP($E884, V一般接種!$A:$G, L$4, FALSE), 0)</f>
        <v>0</v>
      </c>
      <c r="M884" s="92">
        <f>IFERROR(VLOOKUP($E884, V一般接種!$A:$G, M$4, FALSE), 0)</f>
        <v>0</v>
      </c>
      <c r="N884" s="93">
        <f>IFERROR(VLOOKUP($E884, V一般接種!$A:$G, N$4, FALSE), 0)</f>
        <v>0</v>
      </c>
      <c r="O884" s="92">
        <f>SUMIF(V職域接種!$C:$C, 'Conv-vaccine'!$E884, V職域接種!F:F)</f>
        <v>0</v>
      </c>
      <c r="P884" s="92">
        <f>SUMIF(V職域接種!$C:$C, 'Conv-vaccine'!$E884, V職域接種!G:G)</f>
        <v>0</v>
      </c>
      <c r="Q884" s="92">
        <f>_xlfn.MAXIFS(V重複!F:F, V重複!$C:$C, 'Conv-vaccine'!$E884)</f>
        <v>0</v>
      </c>
      <c r="R884" s="92">
        <f>_xlfn.MAXIFS(V重複!G:G, V重複!$C:$C, 'Conv-vaccine'!$E884)</f>
        <v>0</v>
      </c>
      <c r="S884" s="107">
        <f>SUMIF('V3回目-接種日別'!$A:$A, 'Conv-vaccine'!$E884, 'V3回目-接種日別'!C:C)</f>
        <v>0</v>
      </c>
    </row>
    <row r="885" spans="1:19" ht="17.7">
      <c r="A885" s="49">
        <v>44590</v>
      </c>
      <c r="B885" s="110">
        <f>IF(COUNTIF($A$7:$A885, $A885)&gt;1, 0, IF($E885="","",G885+H885+K885+L885+O885-Q885))</f>
        <v>0</v>
      </c>
      <c r="C885" s="110">
        <f>IF(COUNTIF($A$7:$A885, $A885)&gt;1, 0, IF($E885="", "", I885+J885+M885+N885+P885-R885))</f>
        <v>0</v>
      </c>
      <c r="D885" s="110">
        <f>IF(COUNTIF($A$7:$A885, $A885)&gt;1, 0, S885)</f>
        <v>0</v>
      </c>
      <c r="E885" s="111">
        <v>44590</v>
      </c>
      <c r="F885" s="91" t="str">
        <f>IFERROR(VLOOKUP($E885, V医療従事者等!$A:$J, $F$4, FALSE), TEXT(E885, "aaa"))</f>
        <v>土</v>
      </c>
      <c r="G885" s="91">
        <f>IFERROR(VLOOKUP($E885, V医療従事者等!$A:$J, $G$4, FALSE), 0)</f>
        <v>0</v>
      </c>
      <c r="H885" s="91">
        <f>IFERROR(VLOOKUP($E885, V医療従事者等!$A:$J, $H$4, FALSE), 0)</f>
        <v>0</v>
      </c>
      <c r="I885" s="91">
        <f>IFERROR(VLOOKUP($E885, V医療従事者等!$A:$J, $I$4, FALSE), 0)</f>
        <v>0</v>
      </c>
      <c r="J885" s="91">
        <f>IFERROR(VLOOKUP($E885, V医療従事者等!$A:$J, $J$4, FALSE), 0)</f>
        <v>0</v>
      </c>
      <c r="K885" s="92">
        <f>IFERROR(VLOOKUP($E885, V一般接種!$A:$G, K$4, FALSE), 0)</f>
        <v>0</v>
      </c>
      <c r="L885" s="92">
        <f>IFERROR(VLOOKUP($E885, V一般接種!$A:$G, L$4, FALSE), 0)</f>
        <v>0</v>
      </c>
      <c r="M885" s="92">
        <f>IFERROR(VLOOKUP($E885, V一般接種!$A:$G, M$4, FALSE), 0)</f>
        <v>0</v>
      </c>
      <c r="N885" s="93">
        <f>IFERROR(VLOOKUP($E885, V一般接種!$A:$G, N$4, FALSE), 0)</f>
        <v>0</v>
      </c>
      <c r="O885" s="92">
        <f>SUMIF(V職域接種!$C:$C, 'Conv-vaccine'!$E885, V職域接種!F:F)</f>
        <v>0</v>
      </c>
      <c r="P885" s="92">
        <f>SUMIF(V職域接種!$C:$C, 'Conv-vaccine'!$E885, V職域接種!G:G)</f>
        <v>0</v>
      </c>
      <c r="Q885" s="92">
        <f>_xlfn.MAXIFS(V重複!F:F, V重複!$C:$C, 'Conv-vaccine'!$E885)</f>
        <v>0</v>
      </c>
      <c r="R885" s="92">
        <f>_xlfn.MAXIFS(V重複!G:G, V重複!$C:$C, 'Conv-vaccine'!$E885)</f>
        <v>0</v>
      </c>
      <c r="S885" s="107">
        <f>SUMIF('V3回目-接種日別'!$A:$A, 'Conv-vaccine'!$E885, 'V3回目-接種日別'!C:C)</f>
        <v>0</v>
      </c>
    </row>
    <row r="886" spans="1:19" ht="17.7">
      <c r="A886" s="49">
        <v>44591</v>
      </c>
      <c r="B886" s="110">
        <f>IF(COUNTIF($A$7:$A886, $A886)&gt;1, 0, IF($E886="","",G886+H886+K886+L886+O886-Q886))</f>
        <v>0</v>
      </c>
      <c r="C886" s="110">
        <f>IF(COUNTIF($A$7:$A886, $A886)&gt;1, 0, IF($E886="", "", I886+J886+M886+N886+P886-R886))</f>
        <v>0</v>
      </c>
      <c r="D886" s="110">
        <f>IF(COUNTIF($A$7:$A886, $A886)&gt;1, 0, S886)</f>
        <v>0</v>
      </c>
      <c r="E886" s="111">
        <v>44591</v>
      </c>
      <c r="F886" s="91" t="str">
        <f>IFERROR(VLOOKUP($E886, V医療従事者等!$A:$J, $F$4, FALSE), TEXT(E886, "aaa"))</f>
        <v>日</v>
      </c>
      <c r="G886" s="91">
        <f>IFERROR(VLOOKUP($E886, V医療従事者等!$A:$J, $G$4, FALSE), 0)</f>
        <v>0</v>
      </c>
      <c r="H886" s="91">
        <f>IFERROR(VLOOKUP($E886, V医療従事者等!$A:$J, $H$4, FALSE), 0)</f>
        <v>0</v>
      </c>
      <c r="I886" s="91">
        <f>IFERROR(VLOOKUP($E886, V医療従事者等!$A:$J, $I$4, FALSE), 0)</f>
        <v>0</v>
      </c>
      <c r="J886" s="91">
        <f>IFERROR(VLOOKUP($E886, V医療従事者等!$A:$J, $J$4, FALSE), 0)</f>
        <v>0</v>
      </c>
      <c r="K886" s="92">
        <f>IFERROR(VLOOKUP($E886, V一般接種!$A:$G, K$4, FALSE), 0)</f>
        <v>0</v>
      </c>
      <c r="L886" s="92">
        <f>IFERROR(VLOOKUP($E886, V一般接種!$A:$G, L$4, FALSE), 0)</f>
        <v>0</v>
      </c>
      <c r="M886" s="92">
        <f>IFERROR(VLOOKUP($E886, V一般接種!$A:$G, M$4, FALSE), 0)</f>
        <v>0</v>
      </c>
      <c r="N886" s="93">
        <f>IFERROR(VLOOKUP($E886, V一般接種!$A:$G, N$4, FALSE), 0)</f>
        <v>0</v>
      </c>
      <c r="O886" s="92">
        <f>SUMIF(V職域接種!$C:$C, 'Conv-vaccine'!$E886, V職域接種!F:F)</f>
        <v>0</v>
      </c>
      <c r="P886" s="92">
        <f>SUMIF(V職域接種!$C:$C, 'Conv-vaccine'!$E886, V職域接種!G:G)</f>
        <v>0</v>
      </c>
      <c r="Q886" s="92">
        <f>_xlfn.MAXIFS(V重複!F:F, V重複!$C:$C, 'Conv-vaccine'!$E886)</f>
        <v>0</v>
      </c>
      <c r="R886" s="92">
        <f>_xlfn.MAXIFS(V重複!G:G, V重複!$C:$C, 'Conv-vaccine'!$E886)</f>
        <v>0</v>
      </c>
      <c r="S886" s="107">
        <f>SUMIF('V3回目-接種日別'!$A:$A, 'Conv-vaccine'!$E886, 'V3回目-接種日別'!C:C)</f>
        <v>0</v>
      </c>
    </row>
    <row r="887" spans="1:19" ht="17.7">
      <c r="A887" s="49">
        <v>44591</v>
      </c>
      <c r="B887" s="110">
        <f>IF(COUNTIF($A$7:$A887, $A887)&gt;1, 0, IF($E887="","",G887+H887+K887+L887+O887-Q887))</f>
        <v>0</v>
      </c>
      <c r="C887" s="110">
        <f>IF(COUNTIF($A$7:$A887, $A887)&gt;1, 0, IF($E887="", "", I887+J887+M887+N887+P887-R887))</f>
        <v>0</v>
      </c>
      <c r="D887" s="110">
        <f>IF(COUNTIF($A$7:$A887, $A887)&gt;1, 0, S887)</f>
        <v>0</v>
      </c>
      <c r="E887" s="111">
        <v>44591</v>
      </c>
      <c r="F887" s="91" t="str">
        <f>IFERROR(VLOOKUP($E887, V医療従事者等!$A:$J, $F$4, FALSE), TEXT(E887, "aaa"))</f>
        <v>日</v>
      </c>
      <c r="G887" s="91">
        <f>IFERROR(VLOOKUP($E887, V医療従事者等!$A:$J, $G$4, FALSE), 0)</f>
        <v>0</v>
      </c>
      <c r="H887" s="91">
        <f>IFERROR(VLOOKUP($E887, V医療従事者等!$A:$J, $H$4, FALSE), 0)</f>
        <v>0</v>
      </c>
      <c r="I887" s="91">
        <f>IFERROR(VLOOKUP($E887, V医療従事者等!$A:$J, $I$4, FALSE), 0)</f>
        <v>0</v>
      </c>
      <c r="J887" s="91">
        <f>IFERROR(VLOOKUP($E887, V医療従事者等!$A:$J, $J$4, FALSE), 0)</f>
        <v>0</v>
      </c>
      <c r="K887" s="92">
        <f>IFERROR(VLOOKUP($E887, V一般接種!$A:$G, K$4, FALSE), 0)</f>
        <v>0</v>
      </c>
      <c r="L887" s="92">
        <f>IFERROR(VLOOKUP($E887, V一般接種!$A:$G, L$4, FALSE), 0)</f>
        <v>0</v>
      </c>
      <c r="M887" s="92">
        <f>IFERROR(VLOOKUP($E887, V一般接種!$A:$G, M$4, FALSE), 0)</f>
        <v>0</v>
      </c>
      <c r="N887" s="93">
        <f>IFERROR(VLOOKUP($E887, V一般接種!$A:$G, N$4, FALSE), 0)</f>
        <v>0</v>
      </c>
      <c r="O887" s="92">
        <f>SUMIF(V職域接種!$C:$C, 'Conv-vaccine'!$E887, V職域接種!F:F)</f>
        <v>0</v>
      </c>
      <c r="P887" s="92">
        <f>SUMIF(V職域接種!$C:$C, 'Conv-vaccine'!$E887, V職域接種!G:G)</f>
        <v>0</v>
      </c>
      <c r="Q887" s="92">
        <f>_xlfn.MAXIFS(V重複!F:F, V重複!$C:$C, 'Conv-vaccine'!$E887)</f>
        <v>0</v>
      </c>
      <c r="R887" s="92">
        <f>_xlfn.MAXIFS(V重複!G:G, V重複!$C:$C, 'Conv-vaccine'!$E887)</f>
        <v>0</v>
      </c>
      <c r="S887" s="107">
        <f>SUMIF('V3回目-接種日別'!$A:$A, 'Conv-vaccine'!$E887, 'V3回目-接種日別'!C:C)</f>
        <v>0</v>
      </c>
    </row>
    <row r="888" spans="1:19" ht="17.7">
      <c r="A888" s="49">
        <v>44591</v>
      </c>
      <c r="B888" s="110">
        <f>IF(COUNTIF($A$7:$A888, $A888)&gt;1, 0, IF($E888="","",G888+H888+K888+L888+O888-Q888))</f>
        <v>0</v>
      </c>
      <c r="C888" s="110">
        <f>IF(COUNTIF($A$7:$A888, $A888)&gt;1, 0, IF($E888="", "", I888+J888+M888+N888+P888-R888))</f>
        <v>0</v>
      </c>
      <c r="D888" s="110">
        <f>IF(COUNTIF($A$7:$A888, $A888)&gt;1, 0, S888)</f>
        <v>0</v>
      </c>
      <c r="E888" s="111">
        <v>44591</v>
      </c>
      <c r="F888" s="91" t="str">
        <f>IFERROR(VLOOKUP($E888, V医療従事者等!$A:$J, $F$4, FALSE), TEXT(E888, "aaa"))</f>
        <v>日</v>
      </c>
      <c r="G888" s="91">
        <f>IFERROR(VLOOKUP($E888, V医療従事者等!$A:$J, $G$4, FALSE), 0)</f>
        <v>0</v>
      </c>
      <c r="H888" s="91">
        <f>IFERROR(VLOOKUP($E888, V医療従事者等!$A:$J, $H$4, FALSE), 0)</f>
        <v>0</v>
      </c>
      <c r="I888" s="91">
        <f>IFERROR(VLOOKUP($E888, V医療従事者等!$A:$J, $I$4, FALSE), 0)</f>
        <v>0</v>
      </c>
      <c r="J888" s="91">
        <f>IFERROR(VLOOKUP($E888, V医療従事者等!$A:$J, $J$4, FALSE), 0)</f>
        <v>0</v>
      </c>
      <c r="K888" s="92">
        <f>IFERROR(VLOOKUP($E888, V一般接種!$A:$G, K$4, FALSE), 0)</f>
        <v>0</v>
      </c>
      <c r="L888" s="92">
        <f>IFERROR(VLOOKUP($E888, V一般接種!$A:$G, L$4, FALSE), 0)</f>
        <v>0</v>
      </c>
      <c r="M888" s="92">
        <f>IFERROR(VLOOKUP($E888, V一般接種!$A:$G, M$4, FALSE), 0)</f>
        <v>0</v>
      </c>
      <c r="N888" s="93">
        <f>IFERROR(VLOOKUP($E888, V一般接種!$A:$G, N$4, FALSE), 0)</f>
        <v>0</v>
      </c>
      <c r="O888" s="92">
        <f>SUMIF(V職域接種!$C:$C, 'Conv-vaccine'!$E888, V職域接種!F:F)</f>
        <v>0</v>
      </c>
      <c r="P888" s="92">
        <f>SUMIF(V職域接種!$C:$C, 'Conv-vaccine'!$E888, V職域接種!G:G)</f>
        <v>0</v>
      </c>
      <c r="Q888" s="92">
        <f>_xlfn.MAXIFS(V重複!F:F, V重複!$C:$C, 'Conv-vaccine'!$E888)</f>
        <v>0</v>
      </c>
      <c r="R888" s="92">
        <f>_xlfn.MAXIFS(V重複!G:G, V重複!$C:$C, 'Conv-vaccine'!$E888)</f>
        <v>0</v>
      </c>
      <c r="S888" s="107">
        <f>SUMIF('V3回目-接種日別'!$A:$A, 'Conv-vaccine'!$E888, 'V3回目-接種日別'!C:C)</f>
        <v>0</v>
      </c>
    </row>
    <row r="889" spans="1:19" ht="17.7">
      <c r="A889" s="49">
        <v>44592</v>
      </c>
      <c r="B889" s="110">
        <f>IF(COUNTIF($A$7:$A889, $A889)&gt;1, 0, IF($E889="","",G889+H889+K889+L889+O889-Q889))</f>
        <v>0</v>
      </c>
      <c r="C889" s="110">
        <f>IF(COUNTIF($A$7:$A889, $A889)&gt;1, 0, IF($E889="", "", I889+J889+M889+N889+P889-R889))</f>
        <v>0</v>
      </c>
      <c r="D889" s="110">
        <f>IF(COUNTIF($A$7:$A889, $A889)&gt;1, 0, S889)</f>
        <v>0</v>
      </c>
      <c r="E889" s="111">
        <v>44592</v>
      </c>
      <c r="F889" s="91" t="str">
        <f>IFERROR(VLOOKUP($E889, V医療従事者等!$A:$J, $F$4, FALSE), TEXT(E889, "aaa"))</f>
        <v>月</v>
      </c>
      <c r="G889" s="91">
        <f>IFERROR(VLOOKUP($E889, V医療従事者等!$A:$J, $G$4, FALSE), 0)</f>
        <v>0</v>
      </c>
      <c r="H889" s="91">
        <f>IFERROR(VLOOKUP($E889, V医療従事者等!$A:$J, $H$4, FALSE), 0)</f>
        <v>0</v>
      </c>
      <c r="I889" s="91">
        <f>IFERROR(VLOOKUP($E889, V医療従事者等!$A:$J, $I$4, FALSE), 0)</f>
        <v>0</v>
      </c>
      <c r="J889" s="91">
        <f>IFERROR(VLOOKUP($E889, V医療従事者等!$A:$J, $J$4, FALSE), 0)</f>
        <v>0</v>
      </c>
      <c r="K889" s="92">
        <f>IFERROR(VLOOKUP($E889, V一般接種!$A:$G, K$4, FALSE), 0)</f>
        <v>0</v>
      </c>
      <c r="L889" s="92">
        <f>IFERROR(VLOOKUP($E889, V一般接種!$A:$G, L$4, FALSE), 0)</f>
        <v>0</v>
      </c>
      <c r="M889" s="92">
        <f>IFERROR(VLOOKUP($E889, V一般接種!$A:$G, M$4, FALSE), 0)</f>
        <v>0</v>
      </c>
      <c r="N889" s="93">
        <f>IFERROR(VLOOKUP($E889, V一般接種!$A:$G, N$4, FALSE), 0)</f>
        <v>0</v>
      </c>
      <c r="O889" s="92">
        <f>SUMIF(V職域接種!$C:$C, 'Conv-vaccine'!$E889, V職域接種!F:F)</f>
        <v>0</v>
      </c>
      <c r="P889" s="92">
        <f>SUMIF(V職域接種!$C:$C, 'Conv-vaccine'!$E889, V職域接種!G:G)</f>
        <v>0</v>
      </c>
      <c r="Q889" s="92">
        <f>_xlfn.MAXIFS(V重複!F:F, V重複!$C:$C, 'Conv-vaccine'!$E889)</f>
        <v>0</v>
      </c>
      <c r="R889" s="92">
        <f>_xlfn.MAXIFS(V重複!G:G, V重複!$C:$C, 'Conv-vaccine'!$E889)</f>
        <v>0</v>
      </c>
      <c r="S889" s="107">
        <f>SUMIF('V3回目-接種日別'!$A:$A, 'Conv-vaccine'!$E889, 'V3回目-接種日別'!C:C)</f>
        <v>0</v>
      </c>
    </row>
    <row r="890" spans="1:19" ht="17.7">
      <c r="A890" s="49">
        <v>44592</v>
      </c>
      <c r="B890" s="110">
        <f>IF(COUNTIF($A$7:$A890, $A890)&gt;1, 0, IF($E890="","",G890+H890+K890+L890+O890-Q890))</f>
        <v>0</v>
      </c>
      <c r="C890" s="110">
        <f>IF(COUNTIF($A$7:$A890, $A890)&gt;1, 0, IF($E890="", "", I890+J890+M890+N890+P890-R890))</f>
        <v>0</v>
      </c>
      <c r="D890" s="110">
        <f>IF(COUNTIF($A$7:$A890, $A890)&gt;1, 0, S890)</f>
        <v>0</v>
      </c>
      <c r="E890" s="111">
        <v>44592</v>
      </c>
      <c r="F890" s="91" t="str">
        <f>IFERROR(VLOOKUP($E890, V医療従事者等!$A:$J, $F$4, FALSE), TEXT(E890, "aaa"))</f>
        <v>月</v>
      </c>
      <c r="G890" s="91">
        <f>IFERROR(VLOOKUP($E890, V医療従事者等!$A:$J, $G$4, FALSE), 0)</f>
        <v>0</v>
      </c>
      <c r="H890" s="91">
        <f>IFERROR(VLOOKUP($E890, V医療従事者等!$A:$J, $H$4, FALSE), 0)</f>
        <v>0</v>
      </c>
      <c r="I890" s="91">
        <f>IFERROR(VLOOKUP($E890, V医療従事者等!$A:$J, $I$4, FALSE), 0)</f>
        <v>0</v>
      </c>
      <c r="J890" s="91">
        <f>IFERROR(VLOOKUP($E890, V医療従事者等!$A:$J, $J$4, FALSE), 0)</f>
        <v>0</v>
      </c>
      <c r="K890" s="92">
        <f>IFERROR(VLOOKUP($E890, V一般接種!$A:$G, K$4, FALSE), 0)</f>
        <v>0</v>
      </c>
      <c r="L890" s="92">
        <f>IFERROR(VLOOKUP($E890, V一般接種!$A:$G, L$4, FALSE), 0)</f>
        <v>0</v>
      </c>
      <c r="M890" s="92">
        <f>IFERROR(VLOOKUP($E890, V一般接種!$A:$G, M$4, FALSE), 0)</f>
        <v>0</v>
      </c>
      <c r="N890" s="93">
        <f>IFERROR(VLOOKUP($E890, V一般接種!$A:$G, N$4, FALSE), 0)</f>
        <v>0</v>
      </c>
      <c r="O890" s="92">
        <f>SUMIF(V職域接種!$C:$C, 'Conv-vaccine'!$E890, V職域接種!F:F)</f>
        <v>0</v>
      </c>
      <c r="P890" s="92">
        <f>SUMIF(V職域接種!$C:$C, 'Conv-vaccine'!$E890, V職域接種!G:G)</f>
        <v>0</v>
      </c>
      <c r="Q890" s="92">
        <f>_xlfn.MAXIFS(V重複!F:F, V重複!$C:$C, 'Conv-vaccine'!$E890)</f>
        <v>0</v>
      </c>
      <c r="R890" s="92">
        <f>_xlfn.MAXIFS(V重複!G:G, V重複!$C:$C, 'Conv-vaccine'!$E890)</f>
        <v>0</v>
      </c>
      <c r="S890" s="107">
        <f>SUMIF('V3回目-接種日別'!$A:$A, 'Conv-vaccine'!$E890, 'V3回目-接種日別'!C:C)</f>
        <v>0</v>
      </c>
    </row>
    <row r="891" spans="1:19" ht="17.7">
      <c r="A891" s="49">
        <v>44592</v>
      </c>
      <c r="B891" s="110">
        <f>IF(COUNTIF($A$7:$A891, $A891)&gt;1, 0, IF($E891="","",G891+H891+K891+L891+O891-Q891))</f>
        <v>0</v>
      </c>
      <c r="C891" s="110">
        <f>IF(COUNTIF($A$7:$A891, $A891)&gt;1, 0, IF($E891="", "", I891+J891+M891+N891+P891-R891))</f>
        <v>0</v>
      </c>
      <c r="D891" s="110">
        <f>IF(COUNTIF($A$7:$A891, $A891)&gt;1, 0, S891)</f>
        <v>0</v>
      </c>
      <c r="E891" s="111">
        <v>44592</v>
      </c>
      <c r="F891" s="91" t="str">
        <f>IFERROR(VLOOKUP($E891, V医療従事者等!$A:$J, $F$4, FALSE), TEXT(E891, "aaa"))</f>
        <v>月</v>
      </c>
      <c r="G891" s="91">
        <f>IFERROR(VLOOKUP($E891, V医療従事者等!$A:$J, $G$4, FALSE), 0)</f>
        <v>0</v>
      </c>
      <c r="H891" s="91">
        <f>IFERROR(VLOOKUP($E891, V医療従事者等!$A:$J, $H$4, FALSE), 0)</f>
        <v>0</v>
      </c>
      <c r="I891" s="91">
        <f>IFERROR(VLOOKUP($E891, V医療従事者等!$A:$J, $I$4, FALSE), 0)</f>
        <v>0</v>
      </c>
      <c r="J891" s="91">
        <f>IFERROR(VLOOKUP($E891, V医療従事者等!$A:$J, $J$4, FALSE), 0)</f>
        <v>0</v>
      </c>
      <c r="K891" s="92">
        <f>IFERROR(VLOOKUP($E891, V一般接種!$A:$G, K$4, FALSE), 0)</f>
        <v>0</v>
      </c>
      <c r="L891" s="92">
        <f>IFERROR(VLOOKUP($E891, V一般接種!$A:$G, L$4, FALSE), 0)</f>
        <v>0</v>
      </c>
      <c r="M891" s="92">
        <f>IFERROR(VLOOKUP($E891, V一般接種!$A:$G, M$4, FALSE), 0)</f>
        <v>0</v>
      </c>
      <c r="N891" s="93">
        <f>IFERROR(VLOOKUP($E891, V一般接種!$A:$G, N$4, FALSE), 0)</f>
        <v>0</v>
      </c>
      <c r="O891" s="92">
        <f>SUMIF(V職域接種!$C:$C, 'Conv-vaccine'!$E891, V職域接種!F:F)</f>
        <v>0</v>
      </c>
      <c r="P891" s="92">
        <f>SUMIF(V職域接種!$C:$C, 'Conv-vaccine'!$E891, V職域接種!G:G)</f>
        <v>0</v>
      </c>
      <c r="Q891" s="92">
        <f>_xlfn.MAXIFS(V重複!F:F, V重複!$C:$C, 'Conv-vaccine'!$E891)</f>
        <v>0</v>
      </c>
      <c r="R891" s="92">
        <f>_xlfn.MAXIFS(V重複!G:G, V重複!$C:$C, 'Conv-vaccine'!$E891)</f>
        <v>0</v>
      </c>
      <c r="S891" s="107">
        <f>SUMIF('V3回目-接種日別'!$A:$A, 'Conv-vaccine'!$E891, 'V3回目-接種日別'!C:C)</f>
        <v>0</v>
      </c>
    </row>
    <row r="892" spans="1:19" ht="17.7">
      <c r="A892" s="49">
        <v>44593</v>
      </c>
      <c r="B892" s="110">
        <f>IF(COUNTIF($A$7:$A892, $A892)&gt;1, 0, IF($E892="","",G892+H892+K892+L892+O892-Q892))</f>
        <v>0</v>
      </c>
      <c r="C892" s="110">
        <f>IF(COUNTIF($A$7:$A892, $A892)&gt;1, 0, IF($E892="", "", I892+J892+M892+N892+P892-R892))</f>
        <v>0</v>
      </c>
      <c r="D892" s="110">
        <f>IF(COUNTIF($A$7:$A892, $A892)&gt;1, 0, S892)</f>
        <v>0</v>
      </c>
      <c r="E892" s="111">
        <v>44593</v>
      </c>
      <c r="F892" s="91" t="str">
        <f>IFERROR(VLOOKUP($E892, V医療従事者等!$A:$J, $F$4, FALSE), TEXT(E892, "aaa"))</f>
        <v>火</v>
      </c>
      <c r="G892" s="91">
        <f>IFERROR(VLOOKUP($E892, V医療従事者等!$A:$J, $G$4, FALSE), 0)</f>
        <v>0</v>
      </c>
      <c r="H892" s="91">
        <f>IFERROR(VLOOKUP($E892, V医療従事者等!$A:$J, $H$4, FALSE), 0)</f>
        <v>0</v>
      </c>
      <c r="I892" s="91">
        <f>IFERROR(VLOOKUP($E892, V医療従事者等!$A:$J, $I$4, FALSE), 0)</f>
        <v>0</v>
      </c>
      <c r="J892" s="91">
        <f>IFERROR(VLOOKUP($E892, V医療従事者等!$A:$J, $J$4, FALSE), 0)</f>
        <v>0</v>
      </c>
      <c r="K892" s="92">
        <f>IFERROR(VLOOKUP($E892, V一般接種!$A:$G, K$4, FALSE), 0)</f>
        <v>0</v>
      </c>
      <c r="L892" s="92">
        <f>IFERROR(VLOOKUP($E892, V一般接種!$A:$G, L$4, FALSE), 0)</f>
        <v>0</v>
      </c>
      <c r="M892" s="92">
        <f>IFERROR(VLOOKUP($E892, V一般接種!$A:$G, M$4, FALSE), 0)</f>
        <v>0</v>
      </c>
      <c r="N892" s="93">
        <f>IFERROR(VLOOKUP($E892, V一般接種!$A:$G, N$4, FALSE), 0)</f>
        <v>0</v>
      </c>
      <c r="O892" s="92">
        <f>SUMIF(V職域接種!$C:$C, 'Conv-vaccine'!$E892, V職域接種!F:F)</f>
        <v>0</v>
      </c>
      <c r="P892" s="92">
        <f>SUMIF(V職域接種!$C:$C, 'Conv-vaccine'!$E892, V職域接種!G:G)</f>
        <v>0</v>
      </c>
      <c r="Q892" s="92">
        <f>_xlfn.MAXIFS(V重複!F:F, V重複!$C:$C, 'Conv-vaccine'!$E892)</f>
        <v>0</v>
      </c>
      <c r="R892" s="92">
        <f>_xlfn.MAXIFS(V重複!G:G, V重複!$C:$C, 'Conv-vaccine'!$E892)</f>
        <v>0</v>
      </c>
      <c r="S892" s="107">
        <f>SUMIF('V3回目-接種日別'!$A:$A, 'Conv-vaccine'!$E892, 'V3回目-接種日別'!C:C)</f>
        <v>0</v>
      </c>
    </row>
    <row r="893" spans="1:19" ht="17.7">
      <c r="A893" s="49">
        <v>44593</v>
      </c>
      <c r="B893" s="110">
        <f>IF(COUNTIF($A$7:$A893, $A893)&gt;1, 0, IF($E893="","",G893+H893+K893+L893+O893-Q893))</f>
        <v>0</v>
      </c>
      <c r="C893" s="110">
        <f>IF(COUNTIF($A$7:$A893, $A893)&gt;1, 0, IF($E893="", "", I893+J893+M893+N893+P893-R893))</f>
        <v>0</v>
      </c>
      <c r="D893" s="110">
        <f>IF(COUNTIF($A$7:$A893, $A893)&gt;1, 0, S893)</f>
        <v>0</v>
      </c>
      <c r="E893" s="111">
        <v>44593</v>
      </c>
      <c r="F893" s="91" t="str">
        <f>IFERROR(VLOOKUP($E893, V医療従事者等!$A:$J, $F$4, FALSE), TEXT(E893, "aaa"))</f>
        <v>火</v>
      </c>
      <c r="G893" s="91">
        <f>IFERROR(VLOOKUP($E893, V医療従事者等!$A:$J, $G$4, FALSE), 0)</f>
        <v>0</v>
      </c>
      <c r="H893" s="91">
        <f>IFERROR(VLOOKUP($E893, V医療従事者等!$A:$J, $H$4, FALSE), 0)</f>
        <v>0</v>
      </c>
      <c r="I893" s="91">
        <f>IFERROR(VLOOKUP($E893, V医療従事者等!$A:$J, $I$4, FALSE), 0)</f>
        <v>0</v>
      </c>
      <c r="J893" s="91">
        <f>IFERROR(VLOOKUP($E893, V医療従事者等!$A:$J, $J$4, FALSE), 0)</f>
        <v>0</v>
      </c>
      <c r="K893" s="92">
        <f>IFERROR(VLOOKUP($E893, V一般接種!$A:$G, K$4, FALSE), 0)</f>
        <v>0</v>
      </c>
      <c r="L893" s="92">
        <f>IFERROR(VLOOKUP($E893, V一般接種!$A:$G, L$4, FALSE), 0)</f>
        <v>0</v>
      </c>
      <c r="M893" s="92">
        <f>IFERROR(VLOOKUP($E893, V一般接種!$A:$G, M$4, FALSE), 0)</f>
        <v>0</v>
      </c>
      <c r="N893" s="93">
        <f>IFERROR(VLOOKUP($E893, V一般接種!$A:$G, N$4, FALSE), 0)</f>
        <v>0</v>
      </c>
      <c r="O893" s="92">
        <f>SUMIF(V職域接種!$C:$C, 'Conv-vaccine'!$E893, V職域接種!F:F)</f>
        <v>0</v>
      </c>
      <c r="P893" s="92">
        <f>SUMIF(V職域接種!$C:$C, 'Conv-vaccine'!$E893, V職域接種!G:G)</f>
        <v>0</v>
      </c>
      <c r="Q893" s="92">
        <f>_xlfn.MAXIFS(V重複!F:F, V重複!$C:$C, 'Conv-vaccine'!$E893)</f>
        <v>0</v>
      </c>
      <c r="R893" s="92">
        <f>_xlfn.MAXIFS(V重複!G:G, V重複!$C:$C, 'Conv-vaccine'!$E893)</f>
        <v>0</v>
      </c>
      <c r="S893" s="107">
        <f>SUMIF('V3回目-接種日別'!$A:$A, 'Conv-vaccine'!$E893, 'V3回目-接種日別'!C:C)</f>
        <v>0</v>
      </c>
    </row>
    <row r="894" spans="1:19" ht="17.7">
      <c r="A894" s="49">
        <v>44593</v>
      </c>
      <c r="B894" s="110">
        <f>IF(COUNTIF($A$7:$A894, $A894)&gt;1, 0, IF($E894="","",G894+H894+K894+L894+O894-Q894))</f>
        <v>0</v>
      </c>
      <c r="C894" s="110">
        <f>IF(COUNTIF($A$7:$A894, $A894)&gt;1, 0, IF($E894="", "", I894+J894+M894+N894+P894-R894))</f>
        <v>0</v>
      </c>
      <c r="D894" s="110">
        <f>IF(COUNTIF($A$7:$A894, $A894)&gt;1, 0, S894)</f>
        <v>0</v>
      </c>
      <c r="E894" s="111">
        <v>44593</v>
      </c>
      <c r="F894" s="91" t="str">
        <f>IFERROR(VLOOKUP($E894, V医療従事者等!$A:$J, $F$4, FALSE), TEXT(E894, "aaa"))</f>
        <v>火</v>
      </c>
      <c r="G894" s="91">
        <f>IFERROR(VLOOKUP($E894, V医療従事者等!$A:$J, $G$4, FALSE), 0)</f>
        <v>0</v>
      </c>
      <c r="H894" s="91">
        <f>IFERROR(VLOOKUP($E894, V医療従事者等!$A:$J, $H$4, FALSE), 0)</f>
        <v>0</v>
      </c>
      <c r="I894" s="91">
        <f>IFERROR(VLOOKUP($E894, V医療従事者等!$A:$J, $I$4, FALSE), 0)</f>
        <v>0</v>
      </c>
      <c r="J894" s="91">
        <f>IFERROR(VLOOKUP($E894, V医療従事者等!$A:$J, $J$4, FALSE), 0)</f>
        <v>0</v>
      </c>
      <c r="K894" s="92">
        <f>IFERROR(VLOOKUP($E894, V一般接種!$A:$G, K$4, FALSE), 0)</f>
        <v>0</v>
      </c>
      <c r="L894" s="92">
        <f>IFERROR(VLOOKUP($E894, V一般接種!$A:$G, L$4, FALSE), 0)</f>
        <v>0</v>
      </c>
      <c r="M894" s="92">
        <f>IFERROR(VLOOKUP($E894, V一般接種!$A:$G, M$4, FALSE), 0)</f>
        <v>0</v>
      </c>
      <c r="N894" s="93">
        <f>IFERROR(VLOOKUP($E894, V一般接種!$A:$G, N$4, FALSE), 0)</f>
        <v>0</v>
      </c>
      <c r="O894" s="92">
        <f>SUMIF(V職域接種!$C:$C, 'Conv-vaccine'!$E894, V職域接種!F:F)</f>
        <v>0</v>
      </c>
      <c r="P894" s="92">
        <f>SUMIF(V職域接種!$C:$C, 'Conv-vaccine'!$E894, V職域接種!G:G)</f>
        <v>0</v>
      </c>
      <c r="Q894" s="92">
        <f>_xlfn.MAXIFS(V重複!F:F, V重複!$C:$C, 'Conv-vaccine'!$E894)</f>
        <v>0</v>
      </c>
      <c r="R894" s="92">
        <f>_xlfn.MAXIFS(V重複!G:G, V重複!$C:$C, 'Conv-vaccine'!$E894)</f>
        <v>0</v>
      </c>
      <c r="S894" s="107">
        <f>SUMIF('V3回目-接種日別'!$A:$A, 'Conv-vaccine'!$E894, 'V3回目-接種日別'!C:C)</f>
        <v>0</v>
      </c>
    </row>
    <row r="895" spans="1:19" ht="17.7">
      <c r="A895" s="49">
        <v>44594</v>
      </c>
      <c r="B895" s="110">
        <f>IF(COUNTIF($A$7:$A895, $A895)&gt;1, 0, IF($E895="","",G895+H895+K895+L895+O895-Q895))</f>
        <v>0</v>
      </c>
      <c r="C895" s="110">
        <f>IF(COUNTIF($A$7:$A895, $A895)&gt;1, 0, IF($E895="", "", I895+J895+M895+N895+P895-R895))</f>
        <v>0</v>
      </c>
      <c r="D895" s="110">
        <f>IF(COUNTIF($A$7:$A895, $A895)&gt;1, 0, S895)</f>
        <v>0</v>
      </c>
      <c r="E895" s="111">
        <v>44594</v>
      </c>
      <c r="F895" s="91" t="str">
        <f>IFERROR(VLOOKUP($E895, V医療従事者等!$A:$J, $F$4, FALSE), TEXT(E895, "aaa"))</f>
        <v>水</v>
      </c>
      <c r="G895" s="91">
        <f>IFERROR(VLOOKUP($E895, V医療従事者等!$A:$J, $G$4, FALSE), 0)</f>
        <v>0</v>
      </c>
      <c r="H895" s="91">
        <f>IFERROR(VLOOKUP($E895, V医療従事者等!$A:$J, $H$4, FALSE), 0)</f>
        <v>0</v>
      </c>
      <c r="I895" s="91">
        <f>IFERROR(VLOOKUP($E895, V医療従事者等!$A:$J, $I$4, FALSE), 0)</f>
        <v>0</v>
      </c>
      <c r="J895" s="91">
        <f>IFERROR(VLOOKUP($E895, V医療従事者等!$A:$J, $J$4, FALSE), 0)</f>
        <v>0</v>
      </c>
      <c r="K895" s="92">
        <f>IFERROR(VLOOKUP($E895, V一般接種!$A:$G, K$4, FALSE), 0)</f>
        <v>0</v>
      </c>
      <c r="L895" s="92">
        <f>IFERROR(VLOOKUP($E895, V一般接種!$A:$G, L$4, FALSE), 0)</f>
        <v>0</v>
      </c>
      <c r="M895" s="92">
        <f>IFERROR(VLOOKUP($E895, V一般接種!$A:$G, M$4, FALSE), 0)</f>
        <v>0</v>
      </c>
      <c r="N895" s="93">
        <f>IFERROR(VLOOKUP($E895, V一般接種!$A:$G, N$4, FALSE), 0)</f>
        <v>0</v>
      </c>
      <c r="O895" s="92">
        <f>SUMIF(V職域接種!$C:$C, 'Conv-vaccine'!$E895, V職域接種!F:F)</f>
        <v>0</v>
      </c>
      <c r="P895" s="92">
        <f>SUMIF(V職域接種!$C:$C, 'Conv-vaccine'!$E895, V職域接種!G:G)</f>
        <v>0</v>
      </c>
      <c r="Q895" s="92">
        <f>_xlfn.MAXIFS(V重複!F:F, V重複!$C:$C, 'Conv-vaccine'!$E895)</f>
        <v>0</v>
      </c>
      <c r="R895" s="92">
        <f>_xlfn.MAXIFS(V重複!G:G, V重複!$C:$C, 'Conv-vaccine'!$E895)</f>
        <v>0</v>
      </c>
      <c r="S895" s="107">
        <f>SUMIF('V3回目-接種日別'!$A:$A, 'Conv-vaccine'!$E895, 'V3回目-接種日別'!C:C)</f>
        <v>0</v>
      </c>
    </row>
    <row r="896" spans="1:19" ht="17.7">
      <c r="A896" s="49">
        <v>44594</v>
      </c>
      <c r="B896" s="110">
        <f>IF(COUNTIF($A$7:$A896, $A896)&gt;1, 0, IF($E896="","",G896+H896+K896+L896+O896-Q896))</f>
        <v>0</v>
      </c>
      <c r="C896" s="110">
        <f>IF(COUNTIF($A$7:$A896, $A896)&gt;1, 0, IF($E896="", "", I896+J896+M896+N896+P896-R896))</f>
        <v>0</v>
      </c>
      <c r="D896" s="110">
        <f>IF(COUNTIF($A$7:$A896, $A896)&gt;1, 0, S896)</f>
        <v>0</v>
      </c>
      <c r="E896" s="111">
        <v>44594</v>
      </c>
      <c r="F896" s="91" t="str">
        <f>IFERROR(VLOOKUP($E896, V医療従事者等!$A:$J, $F$4, FALSE), TEXT(E896, "aaa"))</f>
        <v>水</v>
      </c>
      <c r="G896" s="91">
        <f>IFERROR(VLOOKUP($E896, V医療従事者等!$A:$J, $G$4, FALSE), 0)</f>
        <v>0</v>
      </c>
      <c r="H896" s="91">
        <f>IFERROR(VLOOKUP($E896, V医療従事者等!$A:$J, $H$4, FALSE), 0)</f>
        <v>0</v>
      </c>
      <c r="I896" s="91">
        <f>IFERROR(VLOOKUP($E896, V医療従事者等!$A:$J, $I$4, FALSE), 0)</f>
        <v>0</v>
      </c>
      <c r="J896" s="91">
        <f>IFERROR(VLOOKUP($E896, V医療従事者等!$A:$J, $J$4, FALSE), 0)</f>
        <v>0</v>
      </c>
      <c r="K896" s="92">
        <f>IFERROR(VLOOKUP($E896, V一般接種!$A:$G, K$4, FALSE), 0)</f>
        <v>0</v>
      </c>
      <c r="L896" s="92">
        <f>IFERROR(VLOOKUP($E896, V一般接種!$A:$G, L$4, FALSE), 0)</f>
        <v>0</v>
      </c>
      <c r="M896" s="92">
        <f>IFERROR(VLOOKUP($E896, V一般接種!$A:$G, M$4, FALSE), 0)</f>
        <v>0</v>
      </c>
      <c r="N896" s="93">
        <f>IFERROR(VLOOKUP($E896, V一般接種!$A:$G, N$4, FALSE), 0)</f>
        <v>0</v>
      </c>
      <c r="O896" s="92">
        <f>SUMIF(V職域接種!$C:$C, 'Conv-vaccine'!$E896, V職域接種!F:F)</f>
        <v>0</v>
      </c>
      <c r="P896" s="92">
        <f>SUMIF(V職域接種!$C:$C, 'Conv-vaccine'!$E896, V職域接種!G:G)</f>
        <v>0</v>
      </c>
      <c r="Q896" s="92">
        <f>_xlfn.MAXIFS(V重複!F:F, V重複!$C:$C, 'Conv-vaccine'!$E896)</f>
        <v>0</v>
      </c>
      <c r="R896" s="92">
        <f>_xlfn.MAXIFS(V重複!G:G, V重複!$C:$C, 'Conv-vaccine'!$E896)</f>
        <v>0</v>
      </c>
      <c r="S896" s="107">
        <f>SUMIF('V3回目-接種日別'!$A:$A, 'Conv-vaccine'!$E896, 'V3回目-接種日別'!C:C)</f>
        <v>0</v>
      </c>
    </row>
    <row r="897" spans="1:19" ht="17.7">
      <c r="A897" s="49">
        <v>44594</v>
      </c>
      <c r="B897" s="110">
        <f>IF(COUNTIF($A$7:$A897, $A897)&gt;1, 0, IF($E897="","",G897+H897+K897+L897+O897-Q897))</f>
        <v>0</v>
      </c>
      <c r="C897" s="110">
        <f>IF(COUNTIF($A$7:$A897, $A897)&gt;1, 0, IF($E897="", "", I897+J897+M897+N897+P897-R897))</f>
        <v>0</v>
      </c>
      <c r="D897" s="110">
        <f>IF(COUNTIF($A$7:$A897, $A897)&gt;1, 0, S897)</f>
        <v>0</v>
      </c>
      <c r="E897" s="111">
        <v>44594</v>
      </c>
      <c r="F897" s="91" t="str">
        <f>IFERROR(VLOOKUP($E897, V医療従事者等!$A:$J, $F$4, FALSE), TEXT(E897, "aaa"))</f>
        <v>水</v>
      </c>
      <c r="G897" s="91">
        <f>IFERROR(VLOOKUP($E897, V医療従事者等!$A:$J, $G$4, FALSE), 0)</f>
        <v>0</v>
      </c>
      <c r="H897" s="91">
        <f>IFERROR(VLOOKUP($E897, V医療従事者等!$A:$J, $H$4, FALSE), 0)</f>
        <v>0</v>
      </c>
      <c r="I897" s="91">
        <f>IFERROR(VLOOKUP($E897, V医療従事者等!$A:$J, $I$4, FALSE), 0)</f>
        <v>0</v>
      </c>
      <c r="J897" s="91">
        <f>IFERROR(VLOOKUP($E897, V医療従事者等!$A:$J, $J$4, FALSE), 0)</f>
        <v>0</v>
      </c>
      <c r="K897" s="92">
        <f>IFERROR(VLOOKUP($E897, V一般接種!$A:$G, K$4, FALSE), 0)</f>
        <v>0</v>
      </c>
      <c r="L897" s="92">
        <f>IFERROR(VLOOKUP($E897, V一般接種!$A:$G, L$4, FALSE), 0)</f>
        <v>0</v>
      </c>
      <c r="M897" s="92">
        <f>IFERROR(VLOOKUP($E897, V一般接種!$A:$G, M$4, FALSE), 0)</f>
        <v>0</v>
      </c>
      <c r="N897" s="93">
        <f>IFERROR(VLOOKUP($E897, V一般接種!$A:$G, N$4, FALSE), 0)</f>
        <v>0</v>
      </c>
      <c r="O897" s="92">
        <f>SUMIF(V職域接種!$C:$C, 'Conv-vaccine'!$E897, V職域接種!F:F)</f>
        <v>0</v>
      </c>
      <c r="P897" s="92">
        <f>SUMIF(V職域接種!$C:$C, 'Conv-vaccine'!$E897, V職域接種!G:G)</f>
        <v>0</v>
      </c>
      <c r="Q897" s="92">
        <f>_xlfn.MAXIFS(V重複!F:F, V重複!$C:$C, 'Conv-vaccine'!$E897)</f>
        <v>0</v>
      </c>
      <c r="R897" s="92">
        <f>_xlfn.MAXIFS(V重複!G:G, V重複!$C:$C, 'Conv-vaccine'!$E897)</f>
        <v>0</v>
      </c>
      <c r="S897" s="107">
        <f>SUMIF('V3回目-接種日別'!$A:$A, 'Conv-vaccine'!$E897, 'V3回目-接種日別'!C:C)</f>
        <v>0</v>
      </c>
    </row>
    <row r="898" spans="1:19" ht="17.7">
      <c r="A898" s="49">
        <v>44595</v>
      </c>
      <c r="B898" s="110">
        <f>IF(COUNTIF($A$7:$A898, $A898)&gt;1, 0, IF($E898="","",G898+H898+K898+L898+O898-Q898))</f>
        <v>0</v>
      </c>
      <c r="C898" s="110">
        <f>IF(COUNTIF($A$7:$A898, $A898)&gt;1, 0, IF($E898="", "", I898+J898+M898+N898+P898-R898))</f>
        <v>0</v>
      </c>
      <c r="D898" s="110">
        <f>IF(COUNTIF($A$7:$A898, $A898)&gt;1, 0, S898)</f>
        <v>0</v>
      </c>
      <c r="E898" s="111">
        <v>44595</v>
      </c>
      <c r="F898" s="91" t="str">
        <f>IFERROR(VLOOKUP($E898, V医療従事者等!$A:$J, $F$4, FALSE), TEXT(E898, "aaa"))</f>
        <v>木</v>
      </c>
      <c r="G898" s="91">
        <f>IFERROR(VLOOKUP($E898, V医療従事者等!$A:$J, $G$4, FALSE), 0)</f>
        <v>0</v>
      </c>
      <c r="H898" s="91">
        <f>IFERROR(VLOOKUP($E898, V医療従事者等!$A:$J, $H$4, FALSE), 0)</f>
        <v>0</v>
      </c>
      <c r="I898" s="91">
        <f>IFERROR(VLOOKUP($E898, V医療従事者等!$A:$J, $I$4, FALSE), 0)</f>
        <v>0</v>
      </c>
      <c r="J898" s="91">
        <f>IFERROR(VLOOKUP($E898, V医療従事者等!$A:$J, $J$4, FALSE), 0)</f>
        <v>0</v>
      </c>
      <c r="K898" s="92">
        <f>IFERROR(VLOOKUP($E898, V一般接種!$A:$G, K$4, FALSE), 0)</f>
        <v>0</v>
      </c>
      <c r="L898" s="92">
        <f>IFERROR(VLOOKUP($E898, V一般接種!$A:$G, L$4, FALSE), 0)</f>
        <v>0</v>
      </c>
      <c r="M898" s="92">
        <f>IFERROR(VLOOKUP($E898, V一般接種!$A:$G, M$4, FALSE), 0)</f>
        <v>0</v>
      </c>
      <c r="N898" s="93">
        <f>IFERROR(VLOOKUP($E898, V一般接種!$A:$G, N$4, FALSE), 0)</f>
        <v>0</v>
      </c>
      <c r="O898" s="92">
        <f>SUMIF(V職域接種!$C:$C, 'Conv-vaccine'!$E898, V職域接種!F:F)</f>
        <v>0</v>
      </c>
      <c r="P898" s="92">
        <f>SUMIF(V職域接種!$C:$C, 'Conv-vaccine'!$E898, V職域接種!G:G)</f>
        <v>0</v>
      </c>
      <c r="Q898" s="92">
        <f>_xlfn.MAXIFS(V重複!F:F, V重複!$C:$C, 'Conv-vaccine'!$E898)</f>
        <v>0</v>
      </c>
      <c r="R898" s="92">
        <f>_xlfn.MAXIFS(V重複!G:G, V重複!$C:$C, 'Conv-vaccine'!$E898)</f>
        <v>0</v>
      </c>
      <c r="S898" s="107">
        <f>SUMIF('V3回目-接種日別'!$A:$A, 'Conv-vaccine'!$E898, 'V3回目-接種日別'!C:C)</f>
        <v>0</v>
      </c>
    </row>
    <row r="899" spans="1:19" ht="17.7">
      <c r="A899" s="49">
        <v>44595</v>
      </c>
      <c r="B899" s="110">
        <f>IF(COUNTIF($A$7:$A899, $A899)&gt;1, 0, IF($E899="","",G899+H899+K899+L899+O899-Q899))</f>
        <v>0</v>
      </c>
      <c r="C899" s="110">
        <f>IF(COUNTIF($A$7:$A899, $A899)&gt;1, 0, IF($E899="", "", I899+J899+M899+N899+P899-R899))</f>
        <v>0</v>
      </c>
      <c r="D899" s="110">
        <f>IF(COUNTIF($A$7:$A899, $A899)&gt;1, 0, S899)</f>
        <v>0</v>
      </c>
      <c r="E899" s="111">
        <v>44595</v>
      </c>
      <c r="F899" s="91" t="str">
        <f>IFERROR(VLOOKUP($E899, V医療従事者等!$A:$J, $F$4, FALSE), TEXT(E899, "aaa"))</f>
        <v>木</v>
      </c>
      <c r="G899" s="91">
        <f>IFERROR(VLOOKUP($E899, V医療従事者等!$A:$J, $G$4, FALSE), 0)</f>
        <v>0</v>
      </c>
      <c r="H899" s="91">
        <f>IFERROR(VLOOKUP($E899, V医療従事者等!$A:$J, $H$4, FALSE), 0)</f>
        <v>0</v>
      </c>
      <c r="I899" s="91">
        <f>IFERROR(VLOOKUP($E899, V医療従事者等!$A:$J, $I$4, FALSE), 0)</f>
        <v>0</v>
      </c>
      <c r="J899" s="91">
        <f>IFERROR(VLOOKUP($E899, V医療従事者等!$A:$J, $J$4, FALSE), 0)</f>
        <v>0</v>
      </c>
      <c r="K899" s="92">
        <f>IFERROR(VLOOKUP($E899, V一般接種!$A:$G, K$4, FALSE), 0)</f>
        <v>0</v>
      </c>
      <c r="L899" s="92">
        <f>IFERROR(VLOOKUP($E899, V一般接種!$A:$G, L$4, FALSE), 0)</f>
        <v>0</v>
      </c>
      <c r="M899" s="92">
        <f>IFERROR(VLOOKUP($E899, V一般接種!$A:$G, M$4, FALSE), 0)</f>
        <v>0</v>
      </c>
      <c r="N899" s="93">
        <f>IFERROR(VLOOKUP($E899, V一般接種!$A:$G, N$4, FALSE), 0)</f>
        <v>0</v>
      </c>
      <c r="O899" s="92">
        <f>SUMIF(V職域接種!$C:$C, 'Conv-vaccine'!$E899, V職域接種!F:F)</f>
        <v>0</v>
      </c>
      <c r="P899" s="92">
        <f>SUMIF(V職域接種!$C:$C, 'Conv-vaccine'!$E899, V職域接種!G:G)</f>
        <v>0</v>
      </c>
      <c r="Q899" s="92">
        <f>_xlfn.MAXIFS(V重複!F:F, V重複!$C:$C, 'Conv-vaccine'!$E899)</f>
        <v>0</v>
      </c>
      <c r="R899" s="92">
        <f>_xlfn.MAXIFS(V重複!G:G, V重複!$C:$C, 'Conv-vaccine'!$E899)</f>
        <v>0</v>
      </c>
      <c r="S899" s="107">
        <f>SUMIF('V3回目-接種日別'!$A:$A, 'Conv-vaccine'!$E899, 'V3回目-接種日別'!C:C)</f>
        <v>0</v>
      </c>
    </row>
    <row r="900" spans="1:19" ht="17.7">
      <c r="A900" s="49">
        <v>44595</v>
      </c>
      <c r="B900" s="110">
        <f>IF(COUNTIF($A$7:$A900, $A900)&gt;1, 0, IF($E900="","",G900+H900+K900+L900+O900-Q900))</f>
        <v>0</v>
      </c>
      <c r="C900" s="110">
        <f>IF(COUNTIF($A$7:$A900, $A900)&gt;1, 0, IF($E900="", "", I900+J900+M900+N900+P900-R900))</f>
        <v>0</v>
      </c>
      <c r="D900" s="110">
        <f>IF(COUNTIF($A$7:$A900, $A900)&gt;1, 0, S900)</f>
        <v>0</v>
      </c>
      <c r="E900" s="111">
        <v>44595</v>
      </c>
      <c r="F900" s="91" t="str">
        <f>IFERROR(VLOOKUP($E900, V医療従事者等!$A:$J, $F$4, FALSE), TEXT(E900, "aaa"))</f>
        <v>木</v>
      </c>
      <c r="G900" s="91">
        <f>IFERROR(VLOOKUP($E900, V医療従事者等!$A:$J, $G$4, FALSE), 0)</f>
        <v>0</v>
      </c>
      <c r="H900" s="91">
        <f>IFERROR(VLOOKUP($E900, V医療従事者等!$A:$J, $H$4, FALSE), 0)</f>
        <v>0</v>
      </c>
      <c r="I900" s="91">
        <f>IFERROR(VLOOKUP($E900, V医療従事者等!$A:$J, $I$4, FALSE), 0)</f>
        <v>0</v>
      </c>
      <c r="J900" s="91">
        <f>IFERROR(VLOOKUP($E900, V医療従事者等!$A:$J, $J$4, FALSE), 0)</f>
        <v>0</v>
      </c>
      <c r="K900" s="92">
        <f>IFERROR(VLOOKUP($E900, V一般接種!$A:$G, K$4, FALSE), 0)</f>
        <v>0</v>
      </c>
      <c r="L900" s="92">
        <f>IFERROR(VLOOKUP($E900, V一般接種!$A:$G, L$4, FALSE), 0)</f>
        <v>0</v>
      </c>
      <c r="M900" s="92">
        <f>IFERROR(VLOOKUP($E900, V一般接種!$A:$G, M$4, FALSE), 0)</f>
        <v>0</v>
      </c>
      <c r="N900" s="93">
        <f>IFERROR(VLOOKUP($E900, V一般接種!$A:$G, N$4, FALSE), 0)</f>
        <v>0</v>
      </c>
      <c r="O900" s="92">
        <f>SUMIF(V職域接種!$C:$C, 'Conv-vaccine'!$E900, V職域接種!F:F)</f>
        <v>0</v>
      </c>
      <c r="P900" s="92">
        <f>SUMIF(V職域接種!$C:$C, 'Conv-vaccine'!$E900, V職域接種!G:G)</f>
        <v>0</v>
      </c>
      <c r="Q900" s="92">
        <f>_xlfn.MAXIFS(V重複!F:F, V重複!$C:$C, 'Conv-vaccine'!$E900)</f>
        <v>0</v>
      </c>
      <c r="R900" s="92">
        <f>_xlfn.MAXIFS(V重複!G:G, V重複!$C:$C, 'Conv-vaccine'!$E900)</f>
        <v>0</v>
      </c>
      <c r="S900" s="107">
        <f>SUMIF('V3回目-接種日別'!$A:$A, 'Conv-vaccine'!$E900, 'V3回目-接種日別'!C:C)</f>
        <v>0</v>
      </c>
    </row>
    <row r="901" spans="1:19" ht="17.7">
      <c r="A901" s="49">
        <v>44596</v>
      </c>
      <c r="B901" s="110">
        <f>IF(COUNTIF($A$7:$A901, $A901)&gt;1, 0, IF($E901="","",G901+H901+K901+L901+O901-Q901))</f>
        <v>0</v>
      </c>
      <c r="C901" s="110">
        <f>IF(COUNTIF($A$7:$A901, $A901)&gt;1, 0, IF($E901="", "", I901+J901+M901+N901+P901-R901))</f>
        <v>0</v>
      </c>
      <c r="D901" s="110">
        <f>IF(COUNTIF($A$7:$A901, $A901)&gt;1, 0, S901)</f>
        <v>0</v>
      </c>
      <c r="E901" s="111">
        <v>44596</v>
      </c>
      <c r="F901" s="91" t="str">
        <f>IFERROR(VLOOKUP($E901, V医療従事者等!$A:$J, $F$4, FALSE), TEXT(E901, "aaa"))</f>
        <v>金</v>
      </c>
      <c r="G901" s="91">
        <f>IFERROR(VLOOKUP($E901, V医療従事者等!$A:$J, $G$4, FALSE), 0)</f>
        <v>0</v>
      </c>
      <c r="H901" s="91">
        <f>IFERROR(VLOOKUP($E901, V医療従事者等!$A:$J, $H$4, FALSE), 0)</f>
        <v>0</v>
      </c>
      <c r="I901" s="91">
        <f>IFERROR(VLOOKUP($E901, V医療従事者等!$A:$J, $I$4, FALSE), 0)</f>
        <v>0</v>
      </c>
      <c r="J901" s="91">
        <f>IFERROR(VLOOKUP($E901, V医療従事者等!$A:$J, $J$4, FALSE), 0)</f>
        <v>0</v>
      </c>
      <c r="K901" s="92">
        <f>IFERROR(VLOOKUP($E901, V一般接種!$A:$G, K$4, FALSE), 0)</f>
        <v>0</v>
      </c>
      <c r="L901" s="92">
        <f>IFERROR(VLOOKUP($E901, V一般接種!$A:$G, L$4, FALSE), 0)</f>
        <v>0</v>
      </c>
      <c r="M901" s="92">
        <f>IFERROR(VLOOKUP($E901, V一般接種!$A:$G, M$4, FALSE), 0)</f>
        <v>0</v>
      </c>
      <c r="N901" s="93">
        <f>IFERROR(VLOOKUP($E901, V一般接種!$A:$G, N$4, FALSE), 0)</f>
        <v>0</v>
      </c>
      <c r="O901" s="92">
        <f>SUMIF(V職域接種!$C:$C, 'Conv-vaccine'!$E901, V職域接種!F:F)</f>
        <v>0</v>
      </c>
      <c r="P901" s="92">
        <f>SUMIF(V職域接種!$C:$C, 'Conv-vaccine'!$E901, V職域接種!G:G)</f>
        <v>0</v>
      </c>
      <c r="Q901" s="92">
        <f>_xlfn.MAXIFS(V重複!F:F, V重複!$C:$C, 'Conv-vaccine'!$E901)</f>
        <v>0</v>
      </c>
      <c r="R901" s="92">
        <f>_xlfn.MAXIFS(V重複!G:G, V重複!$C:$C, 'Conv-vaccine'!$E901)</f>
        <v>0</v>
      </c>
      <c r="S901" s="107">
        <f>SUMIF('V3回目-接種日別'!$A:$A, 'Conv-vaccine'!$E901, 'V3回目-接種日別'!C:C)</f>
        <v>0</v>
      </c>
    </row>
    <row r="902" spans="1:19" ht="17.7">
      <c r="A902" s="49">
        <v>44596</v>
      </c>
      <c r="B902" s="110">
        <f>IF(COUNTIF($A$7:$A902, $A902)&gt;1, 0, IF($E902="","",G902+H902+K902+L902+O902-Q902))</f>
        <v>0</v>
      </c>
      <c r="C902" s="110">
        <f>IF(COUNTIF($A$7:$A902, $A902)&gt;1, 0, IF($E902="", "", I902+J902+M902+N902+P902-R902))</f>
        <v>0</v>
      </c>
      <c r="D902" s="110">
        <f>IF(COUNTIF($A$7:$A902, $A902)&gt;1, 0, S902)</f>
        <v>0</v>
      </c>
      <c r="E902" s="111">
        <v>44596</v>
      </c>
      <c r="F902" s="91" t="str">
        <f>IFERROR(VLOOKUP($E902, V医療従事者等!$A:$J, $F$4, FALSE), TEXT(E902, "aaa"))</f>
        <v>金</v>
      </c>
      <c r="G902" s="91">
        <f>IFERROR(VLOOKUP($E902, V医療従事者等!$A:$J, $G$4, FALSE), 0)</f>
        <v>0</v>
      </c>
      <c r="H902" s="91">
        <f>IFERROR(VLOOKUP($E902, V医療従事者等!$A:$J, $H$4, FALSE), 0)</f>
        <v>0</v>
      </c>
      <c r="I902" s="91">
        <f>IFERROR(VLOOKUP($E902, V医療従事者等!$A:$J, $I$4, FALSE), 0)</f>
        <v>0</v>
      </c>
      <c r="J902" s="91">
        <f>IFERROR(VLOOKUP($E902, V医療従事者等!$A:$J, $J$4, FALSE), 0)</f>
        <v>0</v>
      </c>
      <c r="K902" s="92">
        <f>IFERROR(VLOOKUP($E902, V一般接種!$A:$G, K$4, FALSE), 0)</f>
        <v>0</v>
      </c>
      <c r="L902" s="92">
        <f>IFERROR(VLOOKUP($E902, V一般接種!$A:$G, L$4, FALSE), 0)</f>
        <v>0</v>
      </c>
      <c r="M902" s="92">
        <f>IFERROR(VLOOKUP($E902, V一般接種!$A:$G, M$4, FALSE), 0)</f>
        <v>0</v>
      </c>
      <c r="N902" s="93">
        <f>IFERROR(VLOOKUP($E902, V一般接種!$A:$G, N$4, FALSE), 0)</f>
        <v>0</v>
      </c>
      <c r="O902" s="92">
        <f>SUMIF(V職域接種!$C:$C, 'Conv-vaccine'!$E902, V職域接種!F:F)</f>
        <v>0</v>
      </c>
      <c r="P902" s="92">
        <f>SUMIF(V職域接種!$C:$C, 'Conv-vaccine'!$E902, V職域接種!G:G)</f>
        <v>0</v>
      </c>
      <c r="Q902" s="92">
        <f>_xlfn.MAXIFS(V重複!F:F, V重複!$C:$C, 'Conv-vaccine'!$E902)</f>
        <v>0</v>
      </c>
      <c r="R902" s="92">
        <f>_xlfn.MAXIFS(V重複!G:G, V重複!$C:$C, 'Conv-vaccine'!$E902)</f>
        <v>0</v>
      </c>
      <c r="S902" s="107">
        <f>SUMIF('V3回目-接種日別'!$A:$A, 'Conv-vaccine'!$E902, 'V3回目-接種日別'!C:C)</f>
        <v>0</v>
      </c>
    </row>
    <row r="903" spans="1:19" ht="17.7">
      <c r="A903" s="49">
        <v>44596</v>
      </c>
      <c r="B903" s="110">
        <f>IF(COUNTIF($A$7:$A903, $A903)&gt;1, 0, IF($E903="","",G903+H903+K903+L903+O903-Q903))</f>
        <v>0</v>
      </c>
      <c r="C903" s="110">
        <f>IF(COUNTIF($A$7:$A903, $A903)&gt;1, 0, IF($E903="", "", I903+J903+M903+N903+P903-R903))</f>
        <v>0</v>
      </c>
      <c r="D903" s="110">
        <f>IF(COUNTIF($A$7:$A903, $A903)&gt;1, 0, S903)</f>
        <v>0</v>
      </c>
      <c r="E903" s="111">
        <v>44596</v>
      </c>
      <c r="F903" s="91" t="str">
        <f>IFERROR(VLOOKUP($E903, V医療従事者等!$A:$J, $F$4, FALSE), TEXT(E903, "aaa"))</f>
        <v>金</v>
      </c>
      <c r="G903" s="91">
        <f>IFERROR(VLOOKUP($E903, V医療従事者等!$A:$J, $G$4, FALSE), 0)</f>
        <v>0</v>
      </c>
      <c r="H903" s="91">
        <f>IFERROR(VLOOKUP($E903, V医療従事者等!$A:$J, $H$4, FALSE), 0)</f>
        <v>0</v>
      </c>
      <c r="I903" s="91">
        <f>IFERROR(VLOOKUP($E903, V医療従事者等!$A:$J, $I$4, FALSE), 0)</f>
        <v>0</v>
      </c>
      <c r="J903" s="91">
        <f>IFERROR(VLOOKUP($E903, V医療従事者等!$A:$J, $J$4, FALSE), 0)</f>
        <v>0</v>
      </c>
      <c r="K903" s="92">
        <f>IFERROR(VLOOKUP($E903, V一般接種!$A:$G, K$4, FALSE), 0)</f>
        <v>0</v>
      </c>
      <c r="L903" s="92">
        <f>IFERROR(VLOOKUP($E903, V一般接種!$A:$G, L$4, FALSE), 0)</f>
        <v>0</v>
      </c>
      <c r="M903" s="92">
        <f>IFERROR(VLOOKUP($E903, V一般接種!$A:$G, M$4, FALSE), 0)</f>
        <v>0</v>
      </c>
      <c r="N903" s="93">
        <f>IFERROR(VLOOKUP($E903, V一般接種!$A:$G, N$4, FALSE), 0)</f>
        <v>0</v>
      </c>
      <c r="O903" s="92">
        <f>SUMIF(V職域接種!$C:$C, 'Conv-vaccine'!$E903, V職域接種!F:F)</f>
        <v>0</v>
      </c>
      <c r="P903" s="92">
        <f>SUMIF(V職域接種!$C:$C, 'Conv-vaccine'!$E903, V職域接種!G:G)</f>
        <v>0</v>
      </c>
      <c r="Q903" s="92">
        <f>_xlfn.MAXIFS(V重複!F:F, V重複!$C:$C, 'Conv-vaccine'!$E903)</f>
        <v>0</v>
      </c>
      <c r="R903" s="92">
        <f>_xlfn.MAXIFS(V重複!G:G, V重複!$C:$C, 'Conv-vaccine'!$E903)</f>
        <v>0</v>
      </c>
      <c r="S903" s="107">
        <f>SUMIF('V3回目-接種日別'!$A:$A, 'Conv-vaccine'!$E903, 'V3回目-接種日別'!C:C)</f>
        <v>0</v>
      </c>
    </row>
    <row r="904" spans="1:19" ht="17.7">
      <c r="A904" s="49">
        <v>44597</v>
      </c>
      <c r="B904" s="110">
        <f>IF(COUNTIF($A$7:$A904, $A904)&gt;1, 0, IF($E904="","",G904+H904+K904+L904+O904-Q904))</f>
        <v>0</v>
      </c>
      <c r="C904" s="110">
        <f>IF(COUNTIF($A$7:$A904, $A904)&gt;1, 0, IF($E904="", "", I904+J904+M904+N904+P904-R904))</f>
        <v>0</v>
      </c>
      <c r="D904" s="110">
        <f>IF(COUNTIF($A$7:$A904, $A904)&gt;1, 0, S904)</f>
        <v>0</v>
      </c>
      <c r="E904" s="111">
        <v>44597</v>
      </c>
      <c r="F904" s="91" t="str">
        <f>IFERROR(VLOOKUP($E904, V医療従事者等!$A:$J, $F$4, FALSE), TEXT(E904, "aaa"))</f>
        <v>土</v>
      </c>
      <c r="G904" s="91">
        <f>IFERROR(VLOOKUP($E904, V医療従事者等!$A:$J, $G$4, FALSE), 0)</f>
        <v>0</v>
      </c>
      <c r="H904" s="91">
        <f>IFERROR(VLOOKUP($E904, V医療従事者等!$A:$J, $H$4, FALSE), 0)</f>
        <v>0</v>
      </c>
      <c r="I904" s="91">
        <f>IFERROR(VLOOKUP($E904, V医療従事者等!$A:$J, $I$4, FALSE), 0)</f>
        <v>0</v>
      </c>
      <c r="J904" s="91">
        <f>IFERROR(VLOOKUP($E904, V医療従事者等!$A:$J, $J$4, FALSE), 0)</f>
        <v>0</v>
      </c>
      <c r="K904" s="92">
        <f>IFERROR(VLOOKUP($E904, V一般接種!$A:$G, K$4, FALSE), 0)</f>
        <v>0</v>
      </c>
      <c r="L904" s="92">
        <f>IFERROR(VLOOKUP($E904, V一般接種!$A:$G, L$4, FALSE), 0)</f>
        <v>0</v>
      </c>
      <c r="M904" s="92">
        <f>IFERROR(VLOOKUP($E904, V一般接種!$A:$G, M$4, FALSE), 0)</f>
        <v>0</v>
      </c>
      <c r="N904" s="93">
        <f>IFERROR(VLOOKUP($E904, V一般接種!$A:$G, N$4, FALSE), 0)</f>
        <v>0</v>
      </c>
      <c r="O904" s="92">
        <f>SUMIF(V職域接種!$C:$C, 'Conv-vaccine'!$E904, V職域接種!F:F)</f>
        <v>0</v>
      </c>
      <c r="P904" s="92">
        <f>SUMIF(V職域接種!$C:$C, 'Conv-vaccine'!$E904, V職域接種!G:G)</f>
        <v>0</v>
      </c>
      <c r="Q904" s="92">
        <f>_xlfn.MAXIFS(V重複!F:F, V重複!$C:$C, 'Conv-vaccine'!$E904)</f>
        <v>0</v>
      </c>
      <c r="R904" s="92">
        <f>_xlfn.MAXIFS(V重複!G:G, V重複!$C:$C, 'Conv-vaccine'!$E904)</f>
        <v>0</v>
      </c>
      <c r="S904" s="107">
        <f>SUMIF('V3回目-接種日別'!$A:$A, 'Conv-vaccine'!$E904, 'V3回目-接種日別'!C:C)</f>
        <v>0</v>
      </c>
    </row>
    <row r="905" spans="1:19" ht="17.7">
      <c r="A905" s="49">
        <v>44597</v>
      </c>
      <c r="B905" s="110">
        <f>IF(COUNTIF($A$7:$A905, $A905)&gt;1, 0, IF($E905="","",G905+H905+K905+L905+O905-Q905))</f>
        <v>0</v>
      </c>
      <c r="C905" s="110">
        <f>IF(COUNTIF($A$7:$A905, $A905)&gt;1, 0, IF($E905="", "", I905+J905+M905+N905+P905-R905))</f>
        <v>0</v>
      </c>
      <c r="D905" s="110">
        <f>IF(COUNTIF($A$7:$A905, $A905)&gt;1, 0, S905)</f>
        <v>0</v>
      </c>
      <c r="E905" s="111">
        <v>44597</v>
      </c>
      <c r="F905" s="91" t="str">
        <f>IFERROR(VLOOKUP($E905, V医療従事者等!$A:$J, $F$4, FALSE), TEXT(E905, "aaa"))</f>
        <v>土</v>
      </c>
      <c r="G905" s="91">
        <f>IFERROR(VLOOKUP($E905, V医療従事者等!$A:$J, $G$4, FALSE), 0)</f>
        <v>0</v>
      </c>
      <c r="H905" s="91">
        <f>IFERROR(VLOOKUP($E905, V医療従事者等!$A:$J, $H$4, FALSE), 0)</f>
        <v>0</v>
      </c>
      <c r="I905" s="91">
        <f>IFERROR(VLOOKUP($E905, V医療従事者等!$A:$J, $I$4, FALSE), 0)</f>
        <v>0</v>
      </c>
      <c r="J905" s="91">
        <f>IFERROR(VLOOKUP($E905, V医療従事者等!$A:$J, $J$4, FALSE), 0)</f>
        <v>0</v>
      </c>
      <c r="K905" s="92">
        <f>IFERROR(VLOOKUP($E905, V一般接種!$A:$G, K$4, FALSE), 0)</f>
        <v>0</v>
      </c>
      <c r="L905" s="92">
        <f>IFERROR(VLOOKUP($E905, V一般接種!$A:$G, L$4, FALSE), 0)</f>
        <v>0</v>
      </c>
      <c r="M905" s="92">
        <f>IFERROR(VLOOKUP($E905, V一般接種!$A:$G, M$4, FALSE), 0)</f>
        <v>0</v>
      </c>
      <c r="N905" s="93">
        <f>IFERROR(VLOOKUP($E905, V一般接種!$A:$G, N$4, FALSE), 0)</f>
        <v>0</v>
      </c>
      <c r="O905" s="92">
        <f>SUMIF(V職域接種!$C:$C, 'Conv-vaccine'!$E905, V職域接種!F:F)</f>
        <v>0</v>
      </c>
      <c r="P905" s="92">
        <f>SUMIF(V職域接種!$C:$C, 'Conv-vaccine'!$E905, V職域接種!G:G)</f>
        <v>0</v>
      </c>
      <c r="Q905" s="92">
        <f>_xlfn.MAXIFS(V重複!F:F, V重複!$C:$C, 'Conv-vaccine'!$E905)</f>
        <v>0</v>
      </c>
      <c r="R905" s="92">
        <f>_xlfn.MAXIFS(V重複!G:G, V重複!$C:$C, 'Conv-vaccine'!$E905)</f>
        <v>0</v>
      </c>
      <c r="S905" s="107">
        <f>SUMIF('V3回目-接種日別'!$A:$A, 'Conv-vaccine'!$E905, 'V3回目-接種日別'!C:C)</f>
        <v>0</v>
      </c>
    </row>
    <row r="906" spans="1:19" ht="17.7">
      <c r="A906" s="49">
        <v>44597</v>
      </c>
      <c r="B906" s="110">
        <f>IF(COUNTIF($A$7:$A906, $A906)&gt;1, 0, IF($E906="","",G906+H906+K906+L906+O906-Q906))</f>
        <v>0</v>
      </c>
      <c r="C906" s="110">
        <f>IF(COUNTIF($A$7:$A906, $A906)&gt;1, 0, IF($E906="", "", I906+J906+M906+N906+P906-R906))</f>
        <v>0</v>
      </c>
      <c r="D906" s="110">
        <f>IF(COUNTIF($A$7:$A906, $A906)&gt;1, 0, S906)</f>
        <v>0</v>
      </c>
      <c r="E906" s="111">
        <v>44597</v>
      </c>
      <c r="F906" s="91" t="str">
        <f>IFERROR(VLOOKUP($E906, V医療従事者等!$A:$J, $F$4, FALSE), TEXT(E906, "aaa"))</f>
        <v>土</v>
      </c>
      <c r="G906" s="91">
        <f>IFERROR(VLOOKUP($E906, V医療従事者等!$A:$J, $G$4, FALSE), 0)</f>
        <v>0</v>
      </c>
      <c r="H906" s="91">
        <f>IFERROR(VLOOKUP($E906, V医療従事者等!$A:$J, $H$4, FALSE), 0)</f>
        <v>0</v>
      </c>
      <c r="I906" s="91">
        <f>IFERROR(VLOOKUP($E906, V医療従事者等!$A:$J, $I$4, FALSE), 0)</f>
        <v>0</v>
      </c>
      <c r="J906" s="91">
        <f>IFERROR(VLOOKUP($E906, V医療従事者等!$A:$J, $J$4, FALSE), 0)</f>
        <v>0</v>
      </c>
      <c r="K906" s="92">
        <f>IFERROR(VLOOKUP($E906, V一般接種!$A:$G, K$4, FALSE), 0)</f>
        <v>0</v>
      </c>
      <c r="L906" s="92">
        <f>IFERROR(VLOOKUP($E906, V一般接種!$A:$G, L$4, FALSE), 0)</f>
        <v>0</v>
      </c>
      <c r="M906" s="92">
        <f>IFERROR(VLOOKUP($E906, V一般接種!$A:$G, M$4, FALSE), 0)</f>
        <v>0</v>
      </c>
      <c r="N906" s="93">
        <f>IFERROR(VLOOKUP($E906, V一般接種!$A:$G, N$4, FALSE), 0)</f>
        <v>0</v>
      </c>
      <c r="O906" s="92">
        <f>SUMIF(V職域接種!$C:$C, 'Conv-vaccine'!$E906, V職域接種!F:F)</f>
        <v>0</v>
      </c>
      <c r="P906" s="92">
        <f>SUMIF(V職域接種!$C:$C, 'Conv-vaccine'!$E906, V職域接種!G:G)</f>
        <v>0</v>
      </c>
      <c r="Q906" s="92">
        <f>_xlfn.MAXIFS(V重複!F:F, V重複!$C:$C, 'Conv-vaccine'!$E906)</f>
        <v>0</v>
      </c>
      <c r="R906" s="92">
        <f>_xlfn.MAXIFS(V重複!G:G, V重複!$C:$C, 'Conv-vaccine'!$E906)</f>
        <v>0</v>
      </c>
      <c r="S906" s="107">
        <f>SUMIF('V3回目-接種日別'!$A:$A, 'Conv-vaccine'!$E906, 'V3回目-接種日別'!C:C)</f>
        <v>0</v>
      </c>
    </row>
    <row r="907" spans="1:19" ht="17.7">
      <c r="A907" s="49">
        <v>44598</v>
      </c>
      <c r="B907" s="110">
        <f>IF(COUNTIF($A$7:$A907, $A907)&gt;1, 0, IF($E907="","",G907+H907+K907+L907+O907-Q907))</f>
        <v>0</v>
      </c>
      <c r="C907" s="110">
        <f>IF(COUNTIF($A$7:$A907, $A907)&gt;1, 0, IF($E907="", "", I907+J907+M907+N907+P907-R907))</f>
        <v>0</v>
      </c>
      <c r="D907" s="110">
        <f>IF(COUNTIF($A$7:$A907, $A907)&gt;1, 0, S907)</f>
        <v>0</v>
      </c>
      <c r="E907" s="111">
        <v>44598</v>
      </c>
      <c r="F907" s="91" t="str">
        <f>IFERROR(VLOOKUP($E907, V医療従事者等!$A:$J, $F$4, FALSE), TEXT(E907, "aaa"))</f>
        <v>日</v>
      </c>
      <c r="G907" s="91">
        <f>IFERROR(VLOOKUP($E907, V医療従事者等!$A:$J, $G$4, FALSE), 0)</f>
        <v>0</v>
      </c>
      <c r="H907" s="91">
        <f>IFERROR(VLOOKUP($E907, V医療従事者等!$A:$J, $H$4, FALSE), 0)</f>
        <v>0</v>
      </c>
      <c r="I907" s="91">
        <f>IFERROR(VLOOKUP($E907, V医療従事者等!$A:$J, $I$4, FALSE), 0)</f>
        <v>0</v>
      </c>
      <c r="J907" s="91">
        <f>IFERROR(VLOOKUP($E907, V医療従事者等!$A:$J, $J$4, FALSE), 0)</f>
        <v>0</v>
      </c>
      <c r="K907" s="92">
        <f>IFERROR(VLOOKUP($E907, V一般接種!$A:$G, K$4, FALSE), 0)</f>
        <v>0</v>
      </c>
      <c r="L907" s="92">
        <f>IFERROR(VLOOKUP($E907, V一般接種!$A:$G, L$4, FALSE), 0)</f>
        <v>0</v>
      </c>
      <c r="M907" s="92">
        <f>IFERROR(VLOOKUP($E907, V一般接種!$A:$G, M$4, FALSE), 0)</f>
        <v>0</v>
      </c>
      <c r="N907" s="93">
        <f>IFERROR(VLOOKUP($E907, V一般接種!$A:$G, N$4, FALSE), 0)</f>
        <v>0</v>
      </c>
      <c r="O907" s="92">
        <f>SUMIF(V職域接種!$C:$C, 'Conv-vaccine'!$E907, V職域接種!F:F)</f>
        <v>0</v>
      </c>
      <c r="P907" s="92">
        <f>SUMIF(V職域接種!$C:$C, 'Conv-vaccine'!$E907, V職域接種!G:G)</f>
        <v>0</v>
      </c>
      <c r="Q907" s="92">
        <f>_xlfn.MAXIFS(V重複!F:F, V重複!$C:$C, 'Conv-vaccine'!$E907)</f>
        <v>0</v>
      </c>
      <c r="R907" s="92">
        <f>_xlfn.MAXIFS(V重複!G:G, V重複!$C:$C, 'Conv-vaccine'!$E907)</f>
        <v>0</v>
      </c>
      <c r="S907" s="107">
        <f>SUMIF('V3回目-接種日別'!$A:$A, 'Conv-vaccine'!$E907, 'V3回目-接種日別'!C:C)</f>
        <v>0</v>
      </c>
    </row>
    <row r="908" spans="1:19" ht="17.7">
      <c r="A908" s="49">
        <v>44598</v>
      </c>
      <c r="B908" s="110">
        <f>IF(COUNTIF($A$7:$A908, $A908)&gt;1, 0, IF($E908="","",G908+H908+K908+L908+O908-Q908))</f>
        <v>0</v>
      </c>
      <c r="C908" s="110">
        <f>IF(COUNTIF($A$7:$A908, $A908)&gt;1, 0, IF($E908="", "", I908+J908+M908+N908+P908-R908))</f>
        <v>0</v>
      </c>
      <c r="D908" s="110">
        <f>IF(COUNTIF($A$7:$A908, $A908)&gt;1, 0, S908)</f>
        <v>0</v>
      </c>
      <c r="E908" s="111">
        <v>44598</v>
      </c>
      <c r="F908" s="91" t="str">
        <f>IFERROR(VLOOKUP($E908, V医療従事者等!$A:$J, $F$4, FALSE), TEXT(E908, "aaa"))</f>
        <v>日</v>
      </c>
      <c r="G908" s="91">
        <f>IFERROR(VLOOKUP($E908, V医療従事者等!$A:$J, $G$4, FALSE), 0)</f>
        <v>0</v>
      </c>
      <c r="H908" s="91">
        <f>IFERROR(VLOOKUP($E908, V医療従事者等!$A:$J, $H$4, FALSE), 0)</f>
        <v>0</v>
      </c>
      <c r="I908" s="91">
        <f>IFERROR(VLOOKUP($E908, V医療従事者等!$A:$J, $I$4, FALSE), 0)</f>
        <v>0</v>
      </c>
      <c r="J908" s="91">
        <f>IFERROR(VLOOKUP($E908, V医療従事者等!$A:$J, $J$4, FALSE), 0)</f>
        <v>0</v>
      </c>
      <c r="K908" s="92">
        <f>IFERROR(VLOOKUP($E908, V一般接種!$A:$G, K$4, FALSE), 0)</f>
        <v>0</v>
      </c>
      <c r="L908" s="92">
        <f>IFERROR(VLOOKUP($E908, V一般接種!$A:$G, L$4, FALSE), 0)</f>
        <v>0</v>
      </c>
      <c r="M908" s="92">
        <f>IFERROR(VLOOKUP($E908, V一般接種!$A:$G, M$4, FALSE), 0)</f>
        <v>0</v>
      </c>
      <c r="N908" s="93">
        <f>IFERROR(VLOOKUP($E908, V一般接種!$A:$G, N$4, FALSE), 0)</f>
        <v>0</v>
      </c>
      <c r="O908" s="92">
        <f>SUMIF(V職域接種!$C:$C, 'Conv-vaccine'!$E908, V職域接種!F:F)</f>
        <v>0</v>
      </c>
      <c r="P908" s="92">
        <f>SUMIF(V職域接種!$C:$C, 'Conv-vaccine'!$E908, V職域接種!G:G)</f>
        <v>0</v>
      </c>
      <c r="Q908" s="92">
        <f>_xlfn.MAXIFS(V重複!F:F, V重複!$C:$C, 'Conv-vaccine'!$E908)</f>
        <v>0</v>
      </c>
      <c r="R908" s="92">
        <f>_xlfn.MAXIFS(V重複!G:G, V重複!$C:$C, 'Conv-vaccine'!$E908)</f>
        <v>0</v>
      </c>
      <c r="S908" s="107">
        <f>SUMIF('V3回目-接種日別'!$A:$A, 'Conv-vaccine'!$E908, 'V3回目-接種日別'!C:C)</f>
        <v>0</v>
      </c>
    </row>
    <row r="909" spans="1:19" ht="17.7">
      <c r="A909" s="49">
        <v>44598</v>
      </c>
      <c r="B909" s="110">
        <f>IF(COUNTIF($A$7:$A909, $A909)&gt;1, 0, IF($E909="","",G909+H909+K909+L909+O909-Q909))</f>
        <v>0</v>
      </c>
      <c r="C909" s="110">
        <f>IF(COUNTIF($A$7:$A909, $A909)&gt;1, 0, IF($E909="", "", I909+J909+M909+N909+P909-R909))</f>
        <v>0</v>
      </c>
      <c r="D909" s="110">
        <f>IF(COUNTIF($A$7:$A909, $A909)&gt;1, 0, S909)</f>
        <v>0</v>
      </c>
      <c r="E909" s="111">
        <v>44598</v>
      </c>
      <c r="F909" s="91" t="str">
        <f>IFERROR(VLOOKUP($E909, V医療従事者等!$A:$J, $F$4, FALSE), TEXT(E909, "aaa"))</f>
        <v>日</v>
      </c>
      <c r="G909" s="91">
        <f>IFERROR(VLOOKUP($E909, V医療従事者等!$A:$J, $G$4, FALSE), 0)</f>
        <v>0</v>
      </c>
      <c r="H909" s="91">
        <f>IFERROR(VLOOKUP($E909, V医療従事者等!$A:$J, $H$4, FALSE), 0)</f>
        <v>0</v>
      </c>
      <c r="I909" s="91">
        <f>IFERROR(VLOOKUP($E909, V医療従事者等!$A:$J, $I$4, FALSE), 0)</f>
        <v>0</v>
      </c>
      <c r="J909" s="91">
        <f>IFERROR(VLOOKUP($E909, V医療従事者等!$A:$J, $J$4, FALSE), 0)</f>
        <v>0</v>
      </c>
      <c r="K909" s="92">
        <f>IFERROR(VLOOKUP($E909, V一般接種!$A:$G, K$4, FALSE), 0)</f>
        <v>0</v>
      </c>
      <c r="L909" s="92">
        <f>IFERROR(VLOOKUP($E909, V一般接種!$A:$G, L$4, FALSE), 0)</f>
        <v>0</v>
      </c>
      <c r="M909" s="92">
        <f>IFERROR(VLOOKUP($E909, V一般接種!$A:$G, M$4, FALSE), 0)</f>
        <v>0</v>
      </c>
      <c r="N909" s="93">
        <f>IFERROR(VLOOKUP($E909, V一般接種!$A:$G, N$4, FALSE), 0)</f>
        <v>0</v>
      </c>
      <c r="O909" s="92">
        <f>SUMIF(V職域接種!$C:$C, 'Conv-vaccine'!$E909, V職域接種!F:F)</f>
        <v>0</v>
      </c>
      <c r="P909" s="92">
        <f>SUMIF(V職域接種!$C:$C, 'Conv-vaccine'!$E909, V職域接種!G:G)</f>
        <v>0</v>
      </c>
      <c r="Q909" s="92">
        <f>_xlfn.MAXIFS(V重複!F:F, V重複!$C:$C, 'Conv-vaccine'!$E909)</f>
        <v>0</v>
      </c>
      <c r="R909" s="92">
        <f>_xlfn.MAXIFS(V重複!G:G, V重複!$C:$C, 'Conv-vaccine'!$E909)</f>
        <v>0</v>
      </c>
      <c r="S909" s="107">
        <f>SUMIF('V3回目-接種日別'!$A:$A, 'Conv-vaccine'!$E909, 'V3回目-接種日別'!C:C)</f>
        <v>0</v>
      </c>
    </row>
    <row r="910" spans="1:19" ht="17.7">
      <c r="A910" s="49">
        <v>44599</v>
      </c>
      <c r="B910" s="110">
        <f>IF(COUNTIF($A$7:$A910, $A910)&gt;1, 0, IF($E910="","",G910+H910+K910+L910+O910-Q910))</f>
        <v>0</v>
      </c>
      <c r="C910" s="110">
        <f>IF(COUNTIF($A$7:$A910, $A910)&gt;1, 0, IF($E910="", "", I910+J910+M910+N910+P910-R910))</f>
        <v>0</v>
      </c>
      <c r="D910" s="110">
        <f>IF(COUNTIF($A$7:$A910, $A910)&gt;1, 0, S910)</f>
        <v>0</v>
      </c>
      <c r="E910" s="111">
        <v>44599</v>
      </c>
      <c r="F910" s="91" t="str">
        <f>IFERROR(VLOOKUP($E910, V医療従事者等!$A:$J, $F$4, FALSE), TEXT(E910, "aaa"))</f>
        <v>月</v>
      </c>
      <c r="G910" s="91">
        <f>IFERROR(VLOOKUP($E910, V医療従事者等!$A:$J, $G$4, FALSE), 0)</f>
        <v>0</v>
      </c>
      <c r="H910" s="91">
        <f>IFERROR(VLOOKUP($E910, V医療従事者等!$A:$J, $H$4, FALSE), 0)</f>
        <v>0</v>
      </c>
      <c r="I910" s="91">
        <f>IFERROR(VLOOKUP($E910, V医療従事者等!$A:$J, $I$4, FALSE), 0)</f>
        <v>0</v>
      </c>
      <c r="J910" s="91">
        <f>IFERROR(VLOOKUP($E910, V医療従事者等!$A:$J, $J$4, FALSE), 0)</f>
        <v>0</v>
      </c>
      <c r="K910" s="92">
        <f>IFERROR(VLOOKUP($E910, V一般接種!$A:$G, K$4, FALSE), 0)</f>
        <v>0</v>
      </c>
      <c r="L910" s="92">
        <f>IFERROR(VLOOKUP($E910, V一般接種!$A:$G, L$4, FALSE), 0)</f>
        <v>0</v>
      </c>
      <c r="M910" s="92">
        <f>IFERROR(VLOOKUP($E910, V一般接種!$A:$G, M$4, FALSE), 0)</f>
        <v>0</v>
      </c>
      <c r="N910" s="93">
        <f>IFERROR(VLOOKUP($E910, V一般接種!$A:$G, N$4, FALSE), 0)</f>
        <v>0</v>
      </c>
      <c r="O910" s="92">
        <f>SUMIF(V職域接種!$C:$C, 'Conv-vaccine'!$E910, V職域接種!F:F)</f>
        <v>0</v>
      </c>
      <c r="P910" s="92">
        <f>SUMIF(V職域接種!$C:$C, 'Conv-vaccine'!$E910, V職域接種!G:G)</f>
        <v>0</v>
      </c>
      <c r="Q910" s="92">
        <f>_xlfn.MAXIFS(V重複!F:F, V重複!$C:$C, 'Conv-vaccine'!$E910)</f>
        <v>0</v>
      </c>
      <c r="R910" s="92">
        <f>_xlfn.MAXIFS(V重複!G:G, V重複!$C:$C, 'Conv-vaccine'!$E910)</f>
        <v>0</v>
      </c>
      <c r="S910" s="107">
        <f>SUMIF('V3回目-接種日別'!$A:$A, 'Conv-vaccine'!$E910, 'V3回目-接種日別'!C:C)</f>
        <v>0</v>
      </c>
    </row>
    <row r="911" spans="1:19" ht="17.7">
      <c r="A911" s="49">
        <v>44599</v>
      </c>
      <c r="B911" s="110">
        <f>IF(COUNTIF($A$7:$A911, $A911)&gt;1, 0, IF($E911="","",G911+H911+K911+L911+O911-Q911))</f>
        <v>0</v>
      </c>
      <c r="C911" s="110">
        <f>IF(COUNTIF($A$7:$A911, $A911)&gt;1, 0, IF($E911="", "", I911+J911+M911+N911+P911-R911))</f>
        <v>0</v>
      </c>
      <c r="D911" s="110">
        <f>IF(COUNTIF($A$7:$A911, $A911)&gt;1, 0, S911)</f>
        <v>0</v>
      </c>
      <c r="E911" s="111">
        <v>44599</v>
      </c>
      <c r="F911" s="91" t="str">
        <f>IFERROR(VLOOKUP($E911, V医療従事者等!$A:$J, $F$4, FALSE), TEXT(E911, "aaa"))</f>
        <v>月</v>
      </c>
      <c r="G911" s="91">
        <f>IFERROR(VLOOKUP($E911, V医療従事者等!$A:$J, $G$4, FALSE), 0)</f>
        <v>0</v>
      </c>
      <c r="H911" s="91">
        <f>IFERROR(VLOOKUP($E911, V医療従事者等!$A:$J, $H$4, FALSE), 0)</f>
        <v>0</v>
      </c>
      <c r="I911" s="91">
        <f>IFERROR(VLOOKUP($E911, V医療従事者等!$A:$J, $I$4, FALSE), 0)</f>
        <v>0</v>
      </c>
      <c r="J911" s="91">
        <f>IFERROR(VLOOKUP($E911, V医療従事者等!$A:$J, $J$4, FALSE), 0)</f>
        <v>0</v>
      </c>
      <c r="K911" s="92">
        <f>IFERROR(VLOOKUP($E911, V一般接種!$A:$G, K$4, FALSE), 0)</f>
        <v>0</v>
      </c>
      <c r="L911" s="92">
        <f>IFERROR(VLOOKUP($E911, V一般接種!$A:$G, L$4, FALSE), 0)</f>
        <v>0</v>
      </c>
      <c r="M911" s="92">
        <f>IFERROR(VLOOKUP($E911, V一般接種!$A:$G, M$4, FALSE), 0)</f>
        <v>0</v>
      </c>
      <c r="N911" s="93">
        <f>IFERROR(VLOOKUP($E911, V一般接種!$A:$G, N$4, FALSE), 0)</f>
        <v>0</v>
      </c>
      <c r="O911" s="92">
        <f>SUMIF(V職域接種!$C:$C, 'Conv-vaccine'!$E911, V職域接種!F:F)</f>
        <v>0</v>
      </c>
      <c r="P911" s="92">
        <f>SUMIF(V職域接種!$C:$C, 'Conv-vaccine'!$E911, V職域接種!G:G)</f>
        <v>0</v>
      </c>
      <c r="Q911" s="92">
        <f>_xlfn.MAXIFS(V重複!F:F, V重複!$C:$C, 'Conv-vaccine'!$E911)</f>
        <v>0</v>
      </c>
      <c r="R911" s="92">
        <f>_xlfn.MAXIFS(V重複!G:G, V重複!$C:$C, 'Conv-vaccine'!$E911)</f>
        <v>0</v>
      </c>
      <c r="S911" s="107">
        <f>SUMIF('V3回目-接種日別'!$A:$A, 'Conv-vaccine'!$E911, 'V3回目-接種日別'!C:C)</f>
        <v>0</v>
      </c>
    </row>
    <row r="912" spans="1:19" ht="17.7">
      <c r="A912" s="49">
        <v>44599</v>
      </c>
      <c r="B912" s="110">
        <f>IF(COUNTIF($A$7:$A912, $A912)&gt;1, 0, IF($E912="","",G912+H912+K912+L912+O912-Q912))</f>
        <v>0</v>
      </c>
      <c r="C912" s="110">
        <f>IF(COUNTIF($A$7:$A912, $A912)&gt;1, 0, IF($E912="", "", I912+J912+M912+N912+P912-R912))</f>
        <v>0</v>
      </c>
      <c r="D912" s="110">
        <f>IF(COUNTIF($A$7:$A912, $A912)&gt;1, 0, S912)</f>
        <v>0</v>
      </c>
      <c r="E912" s="111">
        <v>44599</v>
      </c>
      <c r="F912" s="91" t="str">
        <f>IFERROR(VLOOKUP($E912, V医療従事者等!$A:$J, $F$4, FALSE), TEXT(E912, "aaa"))</f>
        <v>月</v>
      </c>
      <c r="G912" s="91">
        <f>IFERROR(VLOOKUP($E912, V医療従事者等!$A:$J, $G$4, FALSE), 0)</f>
        <v>0</v>
      </c>
      <c r="H912" s="91">
        <f>IFERROR(VLOOKUP($E912, V医療従事者等!$A:$J, $H$4, FALSE), 0)</f>
        <v>0</v>
      </c>
      <c r="I912" s="91">
        <f>IFERROR(VLOOKUP($E912, V医療従事者等!$A:$J, $I$4, FALSE), 0)</f>
        <v>0</v>
      </c>
      <c r="J912" s="91">
        <f>IFERROR(VLOOKUP($E912, V医療従事者等!$A:$J, $J$4, FALSE), 0)</f>
        <v>0</v>
      </c>
      <c r="K912" s="92">
        <f>IFERROR(VLOOKUP($E912, V一般接種!$A:$G, K$4, FALSE), 0)</f>
        <v>0</v>
      </c>
      <c r="L912" s="92">
        <f>IFERROR(VLOOKUP($E912, V一般接種!$A:$G, L$4, FALSE), 0)</f>
        <v>0</v>
      </c>
      <c r="M912" s="92">
        <f>IFERROR(VLOOKUP($E912, V一般接種!$A:$G, M$4, FALSE), 0)</f>
        <v>0</v>
      </c>
      <c r="N912" s="93">
        <f>IFERROR(VLOOKUP($E912, V一般接種!$A:$G, N$4, FALSE), 0)</f>
        <v>0</v>
      </c>
      <c r="O912" s="92">
        <f>SUMIF(V職域接種!$C:$C, 'Conv-vaccine'!$E912, V職域接種!F:F)</f>
        <v>0</v>
      </c>
      <c r="P912" s="92">
        <f>SUMIF(V職域接種!$C:$C, 'Conv-vaccine'!$E912, V職域接種!G:G)</f>
        <v>0</v>
      </c>
      <c r="Q912" s="92">
        <f>_xlfn.MAXIFS(V重複!F:F, V重複!$C:$C, 'Conv-vaccine'!$E912)</f>
        <v>0</v>
      </c>
      <c r="R912" s="92">
        <f>_xlfn.MAXIFS(V重複!G:G, V重複!$C:$C, 'Conv-vaccine'!$E912)</f>
        <v>0</v>
      </c>
      <c r="S912" s="107">
        <f>SUMIF('V3回目-接種日別'!$A:$A, 'Conv-vaccine'!$E912, 'V3回目-接種日別'!C:C)</f>
        <v>0</v>
      </c>
    </row>
    <row r="913" spans="1:19" ht="17.7">
      <c r="A913" s="49">
        <v>44600</v>
      </c>
      <c r="B913" s="110">
        <f>IF(COUNTIF($A$7:$A913, $A913)&gt;1, 0, IF($E913="","",G913+H913+K913+L913+O913-Q913))</f>
        <v>0</v>
      </c>
      <c r="C913" s="110">
        <f>IF(COUNTIF($A$7:$A913, $A913)&gt;1, 0, IF($E913="", "", I913+J913+M913+N913+P913-R913))</f>
        <v>0</v>
      </c>
      <c r="D913" s="110">
        <f>IF(COUNTIF($A$7:$A913, $A913)&gt;1, 0, S913)</f>
        <v>0</v>
      </c>
      <c r="E913" s="111">
        <v>44600</v>
      </c>
      <c r="F913" s="91" t="str">
        <f>IFERROR(VLOOKUP($E913, V医療従事者等!$A:$J, $F$4, FALSE), TEXT(E913, "aaa"))</f>
        <v>火</v>
      </c>
      <c r="G913" s="91">
        <f>IFERROR(VLOOKUP($E913, V医療従事者等!$A:$J, $G$4, FALSE), 0)</f>
        <v>0</v>
      </c>
      <c r="H913" s="91">
        <f>IFERROR(VLOOKUP($E913, V医療従事者等!$A:$J, $H$4, FALSE), 0)</f>
        <v>0</v>
      </c>
      <c r="I913" s="91">
        <f>IFERROR(VLOOKUP($E913, V医療従事者等!$A:$J, $I$4, FALSE), 0)</f>
        <v>0</v>
      </c>
      <c r="J913" s="91">
        <f>IFERROR(VLOOKUP($E913, V医療従事者等!$A:$J, $J$4, FALSE), 0)</f>
        <v>0</v>
      </c>
      <c r="K913" s="92">
        <f>IFERROR(VLOOKUP($E913, V一般接種!$A:$G, K$4, FALSE), 0)</f>
        <v>0</v>
      </c>
      <c r="L913" s="92">
        <f>IFERROR(VLOOKUP($E913, V一般接種!$A:$G, L$4, FALSE), 0)</f>
        <v>0</v>
      </c>
      <c r="M913" s="92">
        <f>IFERROR(VLOOKUP($E913, V一般接種!$A:$G, M$4, FALSE), 0)</f>
        <v>0</v>
      </c>
      <c r="N913" s="93">
        <f>IFERROR(VLOOKUP($E913, V一般接種!$A:$G, N$4, FALSE), 0)</f>
        <v>0</v>
      </c>
      <c r="O913" s="92">
        <f>SUMIF(V職域接種!$C:$C, 'Conv-vaccine'!$E913, V職域接種!F:F)</f>
        <v>0</v>
      </c>
      <c r="P913" s="92">
        <f>SUMIF(V職域接種!$C:$C, 'Conv-vaccine'!$E913, V職域接種!G:G)</f>
        <v>0</v>
      </c>
      <c r="Q913" s="92">
        <f>_xlfn.MAXIFS(V重複!F:F, V重複!$C:$C, 'Conv-vaccine'!$E913)</f>
        <v>0</v>
      </c>
      <c r="R913" s="92">
        <f>_xlfn.MAXIFS(V重複!G:G, V重複!$C:$C, 'Conv-vaccine'!$E913)</f>
        <v>0</v>
      </c>
      <c r="S913" s="107">
        <f>SUMIF('V3回目-接種日別'!$A:$A, 'Conv-vaccine'!$E913, 'V3回目-接種日別'!C:C)</f>
        <v>0</v>
      </c>
    </row>
    <row r="914" spans="1:19" ht="17.7">
      <c r="A914" s="49">
        <v>44600</v>
      </c>
      <c r="B914" s="110">
        <f>IF(COUNTIF($A$7:$A914, $A914)&gt;1, 0, IF($E914="","",G914+H914+K914+L914+O914-Q914))</f>
        <v>0</v>
      </c>
      <c r="C914" s="110">
        <f>IF(COUNTIF($A$7:$A914, $A914)&gt;1, 0, IF($E914="", "", I914+J914+M914+N914+P914-R914))</f>
        <v>0</v>
      </c>
      <c r="D914" s="110">
        <f>IF(COUNTIF($A$7:$A914, $A914)&gt;1, 0, S914)</f>
        <v>0</v>
      </c>
      <c r="E914" s="111">
        <v>44600</v>
      </c>
      <c r="F914" s="91" t="str">
        <f>IFERROR(VLOOKUP($E914, V医療従事者等!$A:$J, $F$4, FALSE), TEXT(E914, "aaa"))</f>
        <v>火</v>
      </c>
      <c r="G914" s="91">
        <f>IFERROR(VLOOKUP($E914, V医療従事者等!$A:$J, $G$4, FALSE), 0)</f>
        <v>0</v>
      </c>
      <c r="H914" s="91">
        <f>IFERROR(VLOOKUP($E914, V医療従事者等!$A:$J, $H$4, FALSE), 0)</f>
        <v>0</v>
      </c>
      <c r="I914" s="91">
        <f>IFERROR(VLOOKUP($E914, V医療従事者等!$A:$J, $I$4, FALSE), 0)</f>
        <v>0</v>
      </c>
      <c r="J914" s="91">
        <f>IFERROR(VLOOKUP($E914, V医療従事者等!$A:$J, $J$4, FALSE), 0)</f>
        <v>0</v>
      </c>
      <c r="K914" s="92">
        <f>IFERROR(VLOOKUP($E914, V一般接種!$A:$G, K$4, FALSE), 0)</f>
        <v>0</v>
      </c>
      <c r="L914" s="92">
        <f>IFERROR(VLOOKUP($E914, V一般接種!$A:$G, L$4, FALSE), 0)</f>
        <v>0</v>
      </c>
      <c r="M914" s="92">
        <f>IFERROR(VLOOKUP($E914, V一般接種!$A:$G, M$4, FALSE), 0)</f>
        <v>0</v>
      </c>
      <c r="N914" s="93">
        <f>IFERROR(VLOOKUP($E914, V一般接種!$A:$G, N$4, FALSE), 0)</f>
        <v>0</v>
      </c>
      <c r="O914" s="92">
        <f>SUMIF(V職域接種!$C:$C, 'Conv-vaccine'!$E914, V職域接種!F:F)</f>
        <v>0</v>
      </c>
      <c r="P914" s="92">
        <f>SUMIF(V職域接種!$C:$C, 'Conv-vaccine'!$E914, V職域接種!G:G)</f>
        <v>0</v>
      </c>
      <c r="Q914" s="92">
        <f>_xlfn.MAXIFS(V重複!F:F, V重複!$C:$C, 'Conv-vaccine'!$E914)</f>
        <v>0</v>
      </c>
      <c r="R914" s="92">
        <f>_xlfn.MAXIFS(V重複!G:G, V重複!$C:$C, 'Conv-vaccine'!$E914)</f>
        <v>0</v>
      </c>
      <c r="S914" s="107">
        <f>SUMIF('V3回目-接種日別'!$A:$A, 'Conv-vaccine'!$E914, 'V3回目-接種日別'!C:C)</f>
        <v>0</v>
      </c>
    </row>
    <row r="915" spans="1:19" ht="17.7">
      <c r="A915" s="49">
        <v>44600</v>
      </c>
      <c r="B915" s="110">
        <f>IF(COUNTIF($A$7:$A915, $A915)&gt;1, 0, IF($E915="","",G915+H915+K915+L915+O915-Q915))</f>
        <v>0</v>
      </c>
      <c r="C915" s="110">
        <f>IF(COUNTIF($A$7:$A915, $A915)&gt;1, 0, IF($E915="", "", I915+J915+M915+N915+P915-R915))</f>
        <v>0</v>
      </c>
      <c r="D915" s="110">
        <f>IF(COUNTIF($A$7:$A915, $A915)&gt;1, 0, S915)</f>
        <v>0</v>
      </c>
      <c r="E915" s="111">
        <v>44600</v>
      </c>
      <c r="F915" s="91" t="str">
        <f>IFERROR(VLOOKUP($E915, V医療従事者等!$A:$J, $F$4, FALSE), TEXT(E915, "aaa"))</f>
        <v>火</v>
      </c>
      <c r="G915" s="91">
        <f>IFERROR(VLOOKUP($E915, V医療従事者等!$A:$J, $G$4, FALSE), 0)</f>
        <v>0</v>
      </c>
      <c r="H915" s="91">
        <f>IFERROR(VLOOKUP($E915, V医療従事者等!$A:$J, $H$4, FALSE), 0)</f>
        <v>0</v>
      </c>
      <c r="I915" s="91">
        <f>IFERROR(VLOOKUP($E915, V医療従事者等!$A:$J, $I$4, FALSE), 0)</f>
        <v>0</v>
      </c>
      <c r="J915" s="91">
        <f>IFERROR(VLOOKUP($E915, V医療従事者等!$A:$J, $J$4, FALSE), 0)</f>
        <v>0</v>
      </c>
      <c r="K915" s="92">
        <f>IFERROR(VLOOKUP($E915, V一般接種!$A:$G, K$4, FALSE), 0)</f>
        <v>0</v>
      </c>
      <c r="L915" s="92">
        <f>IFERROR(VLOOKUP($E915, V一般接種!$A:$G, L$4, FALSE), 0)</f>
        <v>0</v>
      </c>
      <c r="M915" s="92">
        <f>IFERROR(VLOOKUP($E915, V一般接種!$A:$G, M$4, FALSE), 0)</f>
        <v>0</v>
      </c>
      <c r="N915" s="93">
        <f>IFERROR(VLOOKUP($E915, V一般接種!$A:$G, N$4, FALSE), 0)</f>
        <v>0</v>
      </c>
      <c r="O915" s="92">
        <f>SUMIF(V職域接種!$C:$C, 'Conv-vaccine'!$E915, V職域接種!F:F)</f>
        <v>0</v>
      </c>
      <c r="P915" s="92">
        <f>SUMIF(V職域接種!$C:$C, 'Conv-vaccine'!$E915, V職域接種!G:G)</f>
        <v>0</v>
      </c>
      <c r="Q915" s="92">
        <f>_xlfn.MAXIFS(V重複!F:F, V重複!$C:$C, 'Conv-vaccine'!$E915)</f>
        <v>0</v>
      </c>
      <c r="R915" s="92">
        <f>_xlfn.MAXIFS(V重複!G:G, V重複!$C:$C, 'Conv-vaccine'!$E915)</f>
        <v>0</v>
      </c>
      <c r="S915" s="107">
        <f>SUMIF('V3回目-接種日別'!$A:$A, 'Conv-vaccine'!$E915, 'V3回目-接種日別'!C:C)</f>
        <v>0</v>
      </c>
    </row>
    <row r="916" spans="1:19" ht="17.7">
      <c r="A916" s="49">
        <v>44601</v>
      </c>
      <c r="B916" s="110">
        <f>IF(COUNTIF($A$7:$A916, $A916)&gt;1, 0, IF($E916="","",G916+H916+K916+L916+O916-Q916))</f>
        <v>0</v>
      </c>
      <c r="C916" s="110">
        <f>IF(COUNTIF($A$7:$A916, $A916)&gt;1, 0, IF($E916="", "", I916+J916+M916+N916+P916-R916))</f>
        <v>0</v>
      </c>
      <c r="D916" s="110">
        <f>IF(COUNTIF($A$7:$A916, $A916)&gt;1, 0, S916)</f>
        <v>0</v>
      </c>
      <c r="E916" s="111">
        <v>44601</v>
      </c>
      <c r="F916" s="91" t="str">
        <f>IFERROR(VLOOKUP($E916, V医療従事者等!$A:$J, $F$4, FALSE), TEXT(E916, "aaa"))</f>
        <v>水</v>
      </c>
      <c r="G916" s="91">
        <f>IFERROR(VLOOKUP($E916, V医療従事者等!$A:$J, $G$4, FALSE), 0)</f>
        <v>0</v>
      </c>
      <c r="H916" s="91">
        <f>IFERROR(VLOOKUP($E916, V医療従事者等!$A:$J, $H$4, FALSE), 0)</f>
        <v>0</v>
      </c>
      <c r="I916" s="91">
        <f>IFERROR(VLOOKUP($E916, V医療従事者等!$A:$J, $I$4, FALSE), 0)</f>
        <v>0</v>
      </c>
      <c r="J916" s="91">
        <f>IFERROR(VLOOKUP($E916, V医療従事者等!$A:$J, $J$4, FALSE), 0)</f>
        <v>0</v>
      </c>
      <c r="K916" s="92">
        <f>IFERROR(VLOOKUP($E916, V一般接種!$A:$G, K$4, FALSE), 0)</f>
        <v>0</v>
      </c>
      <c r="L916" s="92">
        <f>IFERROR(VLOOKUP($E916, V一般接種!$A:$G, L$4, FALSE), 0)</f>
        <v>0</v>
      </c>
      <c r="M916" s="92">
        <f>IFERROR(VLOOKUP($E916, V一般接種!$A:$G, M$4, FALSE), 0)</f>
        <v>0</v>
      </c>
      <c r="N916" s="93">
        <f>IFERROR(VLOOKUP($E916, V一般接種!$A:$G, N$4, FALSE), 0)</f>
        <v>0</v>
      </c>
      <c r="O916" s="92">
        <f>SUMIF(V職域接種!$C:$C, 'Conv-vaccine'!$E916, V職域接種!F:F)</f>
        <v>0</v>
      </c>
      <c r="P916" s="92">
        <f>SUMIF(V職域接種!$C:$C, 'Conv-vaccine'!$E916, V職域接種!G:G)</f>
        <v>0</v>
      </c>
      <c r="Q916" s="92">
        <f>_xlfn.MAXIFS(V重複!F:F, V重複!$C:$C, 'Conv-vaccine'!$E916)</f>
        <v>0</v>
      </c>
      <c r="R916" s="92">
        <f>_xlfn.MAXIFS(V重複!G:G, V重複!$C:$C, 'Conv-vaccine'!$E916)</f>
        <v>0</v>
      </c>
      <c r="S916" s="107">
        <f>SUMIF('V3回目-接種日別'!$A:$A, 'Conv-vaccine'!$E916, 'V3回目-接種日別'!C:C)</f>
        <v>0</v>
      </c>
    </row>
    <row r="917" spans="1:19" ht="17.7">
      <c r="A917" s="49">
        <v>44601</v>
      </c>
      <c r="B917" s="110">
        <f>IF(COUNTIF($A$7:$A917, $A917)&gt;1, 0, IF($E917="","",G917+H917+K917+L917+O917-Q917))</f>
        <v>0</v>
      </c>
      <c r="C917" s="110">
        <f>IF(COUNTIF($A$7:$A917, $A917)&gt;1, 0, IF($E917="", "", I917+J917+M917+N917+P917-R917))</f>
        <v>0</v>
      </c>
      <c r="D917" s="110">
        <f>IF(COUNTIF($A$7:$A917, $A917)&gt;1, 0, S917)</f>
        <v>0</v>
      </c>
      <c r="E917" s="111">
        <v>44601</v>
      </c>
      <c r="F917" s="91" t="str">
        <f>IFERROR(VLOOKUP($E917, V医療従事者等!$A:$J, $F$4, FALSE), TEXT(E917, "aaa"))</f>
        <v>水</v>
      </c>
      <c r="G917" s="91">
        <f>IFERROR(VLOOKUP($E917, V医療従事者等!$A:$J, $G$4, FALSE), 0)</f>
        <v>0</v>
      </c>
      <c r="H917" s="91">
        <f>IFERROR(VLOOKUP($E917, V医療従事者等!$A:$J, $H$4, FALSE), 0)</f>
        <v>0</v>
      </c>
      <c r="I917" s="91">
        <f>IFERROR(VLOOKUP($E917, V医療従事者等!$A:$J, $I$4, FALSE), 0)</f>
        <v>0</v>
      </c>
      <c r="J917" s="91">
        <f>IFERROR(VLOOKUP($E917, V医療従事者等!$A:$J, $J$4, FALSE), 0)</f>
        <v>0</v>
      </c>
      <c r="K917" s="92">
        <f>IFERROR(VLOOKUP($E917, V一般接種!$A:$G, K$4, FALSE), 0)</f>
        <v>0</v>
      </c>
      <c r="L917" s="92">
        <f>IFERROR(VLOOKUP($E917, V一般接種!$A:$G, L$4, FALSE), 0)</f>
        <v>0</v>
      </c>
      <c r="M917" s="92">
        <f>IFERROR(VLOOKUP($E917, V一般接種!$A:$G, M$4, FALSE), 0)</f>
        <v>0</v>
      </c>
      <c r="N917" s="93">
        <f>IFERROR(VLOOKUP($E917, V一般接種!$A:$G, N$4, FALSE), 0)</f>
        <v>0</v>
      </c>
      <c r="O917" s="92">
        <f>SUMIF(V職域接種!$C:$C, 'Conv-vaccine'!$E917, V職域接種!F:F)</f>
        <v>0</v>
      </c>
      <c r="P917" s="92">
        <f>SUMIF(V職域接種!$C:$C, 'Conv-vaccine'!$E917, V職域接種!G:G)</f>
        <v>0</v>
      </c>
      <c r="Q917" s="92">
        <f>_xlfn.MAXIFS(V重複!F:F, V重複!$C:$C, 'Conv-vaccine'!$E917)</f>
        <v>0</v>
      </c>
      <c r="R917" s="92">
        <f>_xlfn.MAXIFS(V重複!G:G, V重複!$C:$C, 'Conv-vaccine'!$E917)</f>
        <v>0</v>
      </c>
      <c r="S917" s="107">
        <f>SUMIF('V3回目-接種日別'!$A:$A, 'Conv-vaccine'!$E917, 'V3回目-接種日別'!C:C)</f>
        <v>0</v>
      </c>
    </row>
    <row r="918" spans="1:19" ht="17.7">
      <c r="A918" s="49">
        <v>44601</v>
      </c>
      <c r="B918" s="110">
        <f>IF(COUNTIF($A$7:$A918, $A918)&gt;1, 0, IF($E918="","",G918+H918+K918+L918+O918-Q918))</f>
        <v>0</v>
      </c>
      <c r="C918" s="110">
        <f>IF(COUNTIF($A$7:$A918, $A918)&gt;1, 0, IF($E918="", "", I918+J918+M918+N918+P918-R918))</f>
        <v>0</v>
      </c>
      <c r="D918" s="110">
        <f>IF(COUNTIF($A$7:$A918, $A918)&gt;1, 0, S918)</f>
        <v>0</v>
      </c>
      <c r="E918" s="111">
        <v>44601</v>
      </c>
      <c r="F918" s="91" t="str">
        <f>IFERROR(VLOOKUP($E918, V医療従事者等!$A:$J, $F$4, FALSE), TEXT(E918, "aaa"))</f>
        <v>水</v>
      </c>
      <c r="G918" s="91">
        <f>IFERROR(VLOOKUP($E918, V医療従事者等!$A:$J, $G$4, FALSE), 0)</f>
        <v>0</v>
      </c>
      <c r="H918" s="91">
        <f>IFERROR(VLOOKUP($E918, V医療従事者等!$A:$J, $H$4, FALSE), 0)</f>
        <v>0</v>
      </c>
      <c r="I918" s="91">
        <f>IFERROR(VLOOKUP($E918, V医療従事者等!$A:$J, $I$4, FALSE), 0)</f>
        <v>0</v>
      </c>
      <c r="J918" s="91">
        <f>IFERROR(VLOOKUP($E918, V医療従事者等!$A:$J, $J$4, FALSE), 0)</f>
        <v>0</v>
      </c>
      <c r="K918" s="92">
        <f>IFERROR(VLOOKUP($E918, V一般接種!$A:$G, K$4, FALSE), 0)</f>
        <v>0</v>
      </c>
      <c r="L918" s="92">
        <f>IFERROR(VLOOKUP($E918, V一般接種!$A:$G, L$4, FALSE), 0)</f>
        <v>0</v>
      </c>
      <c r="M918" s="92">
        <f>IFERROR(VLOOKUP($E918, V一般接種!$A:$G, M$4, FALSE), 0)</f>
        <v>0</v>
      </c>
      <c r="N918" s="93">
        <f>IFERROR(VLOOKUP($E918, V一般接種!$A:$G, N$4, FALSE), 0)</f>
        <v>0</v>
      </c>
      <c r="O918" s="92">
        <f>SUMIF(V職域接種!$C:$C, 'Conv-vaccine'!$E918, V職域接種!F:F)</f>
        <v>0</v>
      </c>
      <c r="P918" s="92">
        <f>SUMIF(V職域接種!$C:$C, 'Conv-vaccine'!$E918, V職域接種!G:G)</f>
        <v>0</v>
      </c>
      <c r="Q918" s="92">
        <f>_xlfn.MAXIFS(V重複!F:F, V重複!$C:$C, 'Conv-vaccine'!$E918)</f>
        <v>0</v>
      </c>
      <c r="R918" s="92">
        <f>_xlfn.MAXIFS(V重複!G:G, V重複!$C:$C, 'Conv-vaccine'!$E918)</f>
        <v>0</v>
      </c>
      <c r="S918" s="107">
        <f>SUMIF('V3回目-接種日別'!$A:$A, 'Conv-vaccine'!$E918, 'V3回目-接種日別'!C:C)</f>
        <v>0</v>
      </c>
    </row>
    <row r="919" spans="1:19" ht="17.7">
      <c r="A919" s="49">
        <v>44602</v>
      </c>
      <c r="B919" s="110">
        <f>IF(COUNTIF($A$7:$A919, $A919)&gt;1, 0, IF($E919="","",G919+H919+K919+L919+O919-Q919))</f>
        <v>0</v>
      </c>
      <c r="C919" s="110">
        <f>IF(COUNTIF($A$7:$A919, $A919)&gt;1, 0, IF($E919="", "", I919+J919+M919+N919+P919-R919))</f>
        <v>0</v>
      </c>
      <c r="D919" s="110">
        <f>IF(COUNTIF($A$7:$A919, $A919)&gt;1, 0, S919)</f>
        <v>0</v>
      </c>
      <c r="E919" s="111">
        <v>44602</v>
      </c>
      <c r="F919" s="91" t="str">
        <f>IFERROR(VLOOKUP($E919, V医療従事者等!$A:$J, $F$4, FALSE), TEXT(E919, "aaa"))</f>
        <v>木</v>
      </c>
      <c r="G919" s="91">
        <f>IFERROR(VLOOKUP($E919, V医療従事者等!$A:$J, $G$4, FALSE), 0)</f>
        <v>0</v>
      </c>
      <c r="H919" s="91">
        <f>IFERROR(VLOOKUP($E919, V医療従事者等!$A:$J, $H$4, FALSE), 0)</f>
        <v>0</v>
      </c>
      <c r="I919" s="91">
        <f>IFERROR(VLOOKUP($E919, V医療従事者等!$A:$J, $I$4, FALSE), 0)</f>
        <v>0</v>
      </c>
      <c r="J919" s="91">
        <f>IFERROR(VLOOKUP($E919, V医療従事者等!$A:$J, $J$4, FALSE), 0)</f>
        <v>0</v>
      </c>
      <c r="K919" s="92">
        <f>IFERROR(VLOOKUP($E919, V一般接種!$A:$G, K$4, FALSE), 0)</f>
        <v>0</v>
      </c>
      <c r="L919" s="92">
        <f>IFERROR(VLOOKUP($E919, V一般接種!$A:$G, L$4, FALSE), 0)</f>
        <v>0</v>
      </c>
      <c r="M919" s="92">
        <f>IFERROR(VLOOKUP($E919, V一般接種!$A:$G, M$4, FALSE), 0)</f>
        <v>0</v>
      </c>
      <c r="N919" s="93">
        <f>IFERROR(VLOOKUP($E919, V一般接種!$A:$G, N$4, FALSE), 0)</f>
        <v>0</v>
      </c>
      <c r="O919" s="92">
        <f>SUMIF(V職域接種!$C:$C, 'Conv-vaccine'!$E919, V職域接種!F:F)</f>
        <v>0</v>
      </c>
      <c r="P919" s="92">
        <f>SUMIF(V職域接種!$C:$C, 'Conv-vaccine'!$E919, V職域接種!G:G)</f>
        <v>0</v>
      </c>
      <c r="Q919" s="92">
        <f>_xlfn.MAXIFS(V重複!F:F, V重複!$C:$C, 'Conv-vaccine'!$E919)</f>
        <v>0</v>
      </c>
      <c r="R919" s="92">
        <f>_xlfn.MAXIFS(V重複!G:G, V重複!$C:$C, 'Conv-vaccine'!$E919)</f>
        <v>0</v>
      </c>
      <c r="S919" s="107">
        <f>SUMIF('V3回目-接種日別'!$A:$A, 'Conv-vaccine'!$E919, 'V3回目-接種日別'!C:C)</f>
        <v>0</v>
      </c>
    </row>
    <row r="920" spans="1:19" ht="17.7">
      <c r="A920" s="49">
        <v>44602</v>
      </c>
      <c r="B920" s="110">
        <f>IF(COUNTIF($A$7:$A920, $A920)&gt;1, 0, IF($E920="","",G920+H920+K920+L920+O920-Q920))</f>
        <v>0</v>
      </c>
      <c r="C920" s="110">
        <f>IF(COUNTIF($A$7:$A920, $A920)&gt;1, 0, IF($E920="", "", I920+J920+M920+N920+P920-R920))</f>
        <v>0</v>
      </c>
      <c r="D920" s="110">
        <f>IF(COUNTIF($A$7:$A920, $A920)&gt;1, 0, S920)</f>
        <v>0</v>
      </c>
      <c r="E920" s="111">
        <v>44602</v>
      </c>
      <c r="F920" s="91" t="str">
        <f>IFERROR(VLOOKUP($E920, V医療従事者等!$A:$J, $F$4, FALSE), TEXT(E920, "aaa"))</f>
        <v>木</v>
      </c>
      <c r="G920" s="91">
        <f>IFERROR(VLOOKUP($E920, V医療従事者等!$A:$J, $G$4, FALSE), 0)</f>
        <v>0</v>
      </c>
      <c r="H920" s="91">
        <f>IFERROR(VLOOKUP($E920, V医療従事者等!$A:$J, $H$4, FALSE), 0)</f>
        <v>0</v>
      </c>
      <c r="I920" s="91">
        <f>IFERROR(VLOOKUP($E920, V医療従事者等!$A:$J, $I$4, FALSE), 0)</f>
        <v>0</v>
      </c>
      <c r="J920" s="91">
        <f>IFERROR(VLOOKUP($E920, V医療従事者等!$A:$J, $J$4, FALSE), 0)</f>
        <v>0</v>
      </c>
      <c r="K920" s="92">
        <f>IFERROR(VLOOKUP($E920, V一般接種!$A:$G, K$4, FALSE), 0)</f>
        <v>0</v>
      </c>
      <c r="L920" s="92">
        <f>IFERROR(VLOOKUP($E920, V一般接種!$A:$G, L$4, FALSE), 0)</f>
        <v>0</v>
      </c>
      <c r="M920" s="92">
        <f>IFERROR(VLOOKUP($E920, V一般接種!$A:$G, M$4, FALSE), 0)</f>
        <v>0</v>
      </c>
      <c r="N920" s="93">
        <f>IFERROR(VLOOKUP($E920, V一般接種!$A:$G, N$4, FALSE), 0)</f>
        <v>0</v>
      </c>
      <c r="O920" s="92">
        <f>SUMIF(V職域接種!$C:$C, 'Conv-vaccine'!$E920, V職域接種!F:F)</f>
        <v>0</v>
      </c>
      <c r="P920" s="92">
        <f>SUMIF(V職域接種!$C:$C, 'Conv-vaccine'!$E920, V職域接種!G:G)</f>
        <v>0</v>
      </c>
      <c r="Q920" s="92">
        <f>_xlfn.MAXIFS(V重複!F:F, V重複!$C:$C, 'Conv-vaccine'!$E920)</f>
        <v>0</v>
      </c>
      <c r="R920" s="92">
        <f>_xlfn.MAXIFS(V重複!G:G, V重複!$C:$C, 'Conv-vaccine'!$E920)</f>
        <v>0</v>
      </c>
      <c r="S920" s="107">
        <f>SUMIF('V3回目-接種日別'!$A:$A, 'Conv-vaccine'!$E920, 'V3回目-接種日別'!C:C)</f>
        <v>0</v>
      </c>
    </row>
    <row r="921" spans="1:19" ht="17.7">
      <c r="A921" s="49">
        <v>44602</v>
      </c>
      <c r="B921" s="110">
        <f>IF(COUNTIF($A$7:$A921, $A921)&gt;1, 0, IF($E921="","",G921+H921+K921+L921+O921-Q921))</f>
        <v>0</v>
      </c>
      <c r="C921" s="110">
        <f>IF(COUNTIF($A$7:$A921, $A921)&gt;1, 0, IF($E921="", "", I921+J921+M921+N921+P921-R921))</f>
        <v>0</v>
      </c>
      <c r="D921" s="110">
        <f>IF(COUNTIF($A$7:$A921, $A921)&gt;1, 0, S921)</f>
        <v>0</v>
      </c>
      <c r="E921" s="111">
        <v>44602</v>
      </c>
      <c r="F921" s="91" t="str">
        <f>IFERROR(VLOOKUP($E921, V医療従事者等!$A:$J, $F$4, FALSE), TEXT(E921, "aaa"))</f>
        <v>木</v>
      </c>
      <c r="G921" s="91">
        <f>IFERROR(VLOOKUP($E921, V医療従事者等!$A:$J, $G$4, FALSE), 0)</f>
        <v>0</v>
      </c>
      <c r="H921" s="91">
        <f>IFERROR(VLOOKUP($E921, V医療従事者等!$A:$J, $H$4, FALSE), 0)</f>
        <v>0</v>
      </c>
      <c r="I921" s="91">
        <f>IFERROR(VLOOKUP($E921, V医療従事者等!$A:$J, $I$4, FALSE), 0)</f>
        <v>0</v>
      </c>
      <c r="J921" s="91">
        <f>IFERROR(VLOOKUP($E921, V医療従事者等!$A:$J, $J$4, FALSE), 0)</f>
        <v>0</v>
      </c>
      <c r="K921" s="92">
        <f>IFERROR(VLOOKUP($E921, V一般接種!$A:$G, K$4, FALSE), 0)</f>
        <v>0</v>
      </c>
      <c r="L921" s="92">
        <f>IFERROR(VLOOKUP($E921, V一般接種!$A:$G, L$4, FALSE), 0)</f>
        <v>0</v>
      </c>
      <c r="M921" s="92">
        <f>IFERROR(VLOOKUP($E921, V一般接種!$A:$G, M$4, FALSE), 0)</f>
        <v>0</v>
      </c>
      <c r="N921" s="93">
        <f>IFERROR(VLOOKUP($E921, V一般接種!$A:$G, N$4, FALSE), 0)</f>
        <v>0</v>
      </c>
      <c r="O921" s="92">
        <f>SUMIF(V職域接種!$C:$C, 'Conv-vaccine'!$E921, V職域接種!F:F)</f>
        <v>0</v>
      </c>
      <c r="P921" s="92">
        <f>SUMIF(V職域接種!$C:$C, 'Conv-vaccine'!$E921, V職域接種!G:G)</f>
        <v>0</v>
      </c>
      <c r="Q921" s="92">
        <f>_xlfn.MAXIFS(V重複!F:F, V重複!$C:$C, 'Conv-vaccine'!$E921)</f>
        <v>0</v>
      </c>
      <c r="R921" s="92">
        <f>_xlfn.MAXIFS(V重複!G:G, V重複!$C:$C, 'Conv-vaccine'!$E921)</f>
        <v>0</v>
      </c>
      <c r="S921" s="107">
        <f>SUMIF('V3回目-接種日別'!$A:$A, 'Conv-vaccine'!$E921, 'V3回目-接種日別'!C:C)</f>
        <v>0</v>
      </c>
    </row>
    <row r="922" spans="1:19" ht="17.7">
      <c r="A922" s="49">
        <v>44603</v>
      </c>
      <c r="B922" s="110">
        <f>IF(COUNTIF($A$7:$A922, $A922)&gt;1, 0, IF($E922="","",G922+H922+K922+L922+O922-Q922))</f>
        <v>0</v>
      </c>
      <c r="C922" s="110">
        <f>IF(COUNTIF($A$7:$A922, $A922)&gt;1, 0, IF($E922="", "", I922+J922+M922+N922+P922-R922))</f>
        <v>0</v>
      </c>
      <c r="D922" s="110">
        <f>IF(COUNTIF($A$7:$A922, $A922)&gt;1, 0, S922)</f>
        <v>0</v>
      </c>
      <c r="E922" s="111">
        <v>44603</v>
      </c>
      <c r="F922" s="91" t="str">
        <f>IFERROR(VLOOKUP($E922, V医療従事者等!$A:$J, $F$4, FALSE), TEXT(E922, "aaa"))</f>
        <v>金</v>
      </c>
      <c r="G922" s="91">
        <f>IFERROR(VLOOKUP($E922, V医療従事者等!$A:$J, $G$4, FALSE), 0)</f>
        <v>0</v>
      </c>
      <c r="H922" s="91">
        <f>IFERROR(VLOOKUP($E922, V医療従事者等!$A:$J, $H$4, FALSE), 0)</f>
        <v>0</v>
      </c>
      <c r="I922" s="91">
        <f>IFERROR(VLOOKUP($E922, V医療従事者等!$A:$J, $I$4, FALSE), 0)</f>
        <v>0</v>
      </c>
      <c r="J922" s="91">
        <f>IFERROR(VLOOKUP($E922, V医療従事者等!$A:$J, $J$4, FALSE), 0)</f>
        <v>0</v>
      </c>
      <c r="K922" s="92">
        <f>IFERROR(VLOOKUP($E922, V一般接種!$A:$G, K$4, FALSE), 0)</f>
        <v>0</v>
      </c>
      <c r="L922" s="92">
        <f>IFERROR(VLOOKUP($E922, V一般接種!$A:$G, L$4, FALSE), 0)</f>
        <v>0</v>
      </c>
      <c r="M922" s="92">
        <f>IFERROR(VLOOKUP($E922, V一般接種!$A:$G, M$4, FALSE), 0)</f>
        <v>0</v>
      </c>
      <c r="N922" s="93">
        <f>IFERROR(VLOOKUP($E922, V一般接種!$A:$G, N$4, FALSE), 0)</f>
        <v>0</v>
      </c>
      <c r="O922" s="92">
        <f>SUMIF(V職域接種!$C:$C, 'Conv-vaccine'!$E922, V職域接種!F:F)</f>
        <v>0</v>
      </c>
      <c r="P922" s="92">
        <f>SUMIF(V職域接種!$C:$C, 'Conv-vaccine'!$E922, V職域接種!G:G)</f>
        <v>0</v>
      </c>
      <c r="Q922" s="92">
        <f>_xlfn.MAXIFS(V重複!F:F, V重複!$C:$C, 'Conv-vaccine'!$E922)</f>
        <v>0</v>
      </c>
      <c r="R922" s="92">
        <f>_xlfn.MAXIFS(V重複!G:G, V重複!$C:$C, 'Conv-vaccine'!$E922)</f>
        <v>0</v>
      </c>
      <c r="S922" s="107">
        <f>SUMIF('V3回目-接種日別'!$A:$A, 'Conv-vaccine'!$E922, 'V3回目-接種日別'!C:C)</f>
        <v>0</v>
      </c>
    </row>
    <row r="923" spans="1:19" ht="17.7">
      <c r="A923" s="49">
        <v>44603</v>
      </c>
      <c r="B923" s="110">
        <f>IF(COUNTIF($A$7:$A923, $A923)&gt;1, 0, IF($E923="","",G923+H923+K923+L923+O923-Q923))</f>
        <v>0</v>
      </c>
      <c r="C923" s="110">
        <f>IF(COUNTIF($A$7:$A923, $A923)&gt;1, 0, IF($E923="", "", I923+J923+M923+N923+P923-R923))</f>
        <v>0</v>
      </c>
      <c r="D923" s="110">
        <f>IF(COUNTIF($A$7:$A923, $A923)&gt;1, 0, S923)</f>
        <v>0</v>
      </c>
      <c r="E923" s="111">
        <v>44603</v>
      </c>
      <c r="F923" s="91" t="str">
        <f>IFERROR(VLOOKUP($E923, V医療従事者等!$A:$J, $F$4, FALSE), TEXT(E923, "aaa"))</f>
        <v>金</v>
      </c>
      <c r="G923" s="91">
        <f>IFERROR(VLOOKUP($E923, V医療従事者等!$A:$J, $G$4, FALSE), 0)</f>
        <v>0</v>
      </c>
      <c r="H923" s="91">
        <f>IFERROR(VLOOKUP($E923, V医療従事者等!$A:$J, $H$4, FALSE), 0)</f>
        <v>0</v>
      </c>
      <c r="I923" s="91">
        <f>IFERROR(VLOOKUP($E923, V医療従事者等!$A:$J, $I$4, FALSE), 0)</f>
        <v>0</v>
      </c>
      <c r="J923" s="91">
        <f>IFERROR(VLOOKUP($E923, V医療従事者等!$A:$J, $J$4, FALSE), 0)</f>
        <v>0</v>
      </c>
      <c r="K923" s="92">
        <f>IFERROR(VLOOKUP($E923, V一般接種!$A:$G, K$4, FALSE), 0)</f>
        <v>0</v>
      </c>
      <c r="L923" s="92">
        <f>IFERROR(VLOOKUP($E923, V一般接種!$A:$G, L$4, FALSE), 0)</f>
        <v>0</v>
      </c>
      <c r="M923" s="92">
        <f>IFERROR(VLOOKUP($E923, V一般接種!$A:$G, M$4, FALSE), 0)</f>
        <v>0</v>
      </c>
      <c r="N923" s="93">
        <f>IFERROR(VLOOKUP($E923, V一般接種!$A:$G, N$4, FALSE), 0)</f>
        <v>0</v>
      </c>
      <c r="O923" s="92">
        <f>SUMIF(V職域接種!$C:$C, 'Conv-vaccine'!$E923, V職域接種!F:F)</f>
        <v>0</v>
      </c>
      <c r="P923" s="92">
        <f>SUMIF(V職域接種!$C:$C, 'Conv-vaccine'!$E923, V職域接種!G:G)</f>
        <v>0</v>
      </c>
      <c r="Q923" s="92">
        <f>_xlfn.MAXIFS(V重複!F:F, V重複!$C:$C, 'Conv-vaccine'!$E923)</f>
        <v>0</v>
      </c>
      <c r="R923" s="92">
        <f>_xlfn.MAXIFS(V重複!G:G, V重複!$C:$C, 'Conv-vaccine'!$E923)</f>
        <v>0</v>
      </c>
      <c r="S923" s="107">
        <f>SUMIF('V3回目-接種日別'!$A:$A, 'Conv-vaccine'!$E923, 'V3回目-接種日別'!C:C)</f>
        <v>0</v>
      </c>
    </row>
    <row r="924" spans="1:19" ht="17.7">
      <c r="A924" s="49">
        <v>44603</v>
      </c>
      <c r="B924" s="110">
        <f>IF(COUNTIF($A$7:$A924, $A924)&gt;1, 0, IF($E924="","",G924+H924+K924+L924+O924-Q924))</f>
        <v>0</v>
      </c>
      <c r="C924" s="110">
        <f>IF(COUNTIF($A$7:$A924, $A924)&gt;1, 0, IF($E924="", "", I924+J924+M924+N924+P924-R924))</f>
        <v>0</v>
      </c>
      <c r="D924" s="110">
        <f>IF(COUNTIF($A$7:$A924, $A924)&gt;1, 0, S924)</f>
        <v>0</v>
      </c>
      <c r="E924" s="111">
        <v>44603</v>
      </c>
      <c r="F924" s="91" t="str">
        <f>IFERROR(VLOOKUP($E924, V医療従事者等!$A:$J, $F$4, FALSE), TEXT(E924, "aaa"))</f>
        <v>金</v>
      </c>
      <c r="G924" s="91">
        <f>IFERROR(VLOOKUP($E924, V医療従事者等!$A:$J, $G$4, FALSE), 0)</f>
        <v>0</v>
      </c>
      <c r="H924" s="91">
        <f>IFERROR(VLOOKUP($E924, V医療従事者等!$A:$J, $H$4, FALSE), 0)</f>
        <v>0</v>
      </c>
      <c r="I924" s="91">
        <f>IFERROR(VLOOKUP($E924, V医療従事者等!$A:$J, $I$4, FALSE), 0)</f>
        <v>0</v>
      </c>
      <c r="J924" s="91">
        <f>IFERROR(VLOOKUP($E924, V医療従事者等!$A:$J, $J$4, FALSE), 0)</f>
        <v>0</v>
      </c>
      <c r="K924" s="92">
        <f>IFERROR(VLOOKUP($E924, V一般接種!$A:$G, K$4, FALSE), 0)</f>
        <v>0</v>
      </c>
      <c r="L924" s="92">
        <f>IFERROR(VLOOKUP($E924, V一般接種!$A:$G, L$4, FALSE), 0)</f>
        <v>0</v>
      </c>
      <c r="M924" s="92">
        <f>IFERROR(VLOOKUP($E924, V一般接種!$A:$G, M$4, FALSE), 0)</f>
        <v>0</v>
      </c>
      <c r="N924" s="93">
        <f>IFERROR(VLOOKUP($E924, V一般接種!$A:$G, N$4, FALSE), 0)</f>
        <v>0</v>
      </c>
      <c r="O924" s="92">
        <f>SUMIF(V職域接種!$C:$C, 'Conv-vaccine'!$E924, V職域接種!F:F)</f>
        <v>0</v>
      </c>
      <c r="P924" s="92">
        <f>SUMIF(V職域接種!$C:$C, 'Conv-vaccine'!$E924, V職域接種!G:G)</f>
        <v>0</v>
      </c>
      <c r="Q924" s="92">
        <f>_xlfn.MAXIFS(V重複!F:F, V重複!$C:$C, 'Conv-vaccine'!$E924)</f>
        <v>0</v>
      </c>
      <c r="R924" s="92">
        <f>_xlfn.MAXIFS(V重複!G:G, V重複!$C:$C, 'Conv-vaccine'!$E924)</f>
        <v>0</v>
      </c>
      <c r="S924" s="107">
        <f>SUMIF('V3回目-接種日別'!$A:$A, 'Conv-vaccine'!$E924, 'V3回目-接種日別'!C:C)</f>
        <v>0</v>
      </c>
    </row>
    <row r="925" spans="1:19" ht="17.7">
      <c r="A925" s="49">
        <v>44604</v>
      </c>
      <c r="B925" s="110">
        <f>IF(COUNTIF($A$7:$A925, $A925)&gt;1, 0, IF($E925="","",G925+H925+K925+L925+O925-Q925))</f>
        <v>0</v>
      </c>
      <c r="C925" s="110">
        <f>IF(COUNTIF($A$7:$A925, $A925)&gt;1, 0, IF($E925="", "", I925+J925+M925+N925+P925-R925))</f>
        <v>0</v>
      </c>
      <c r="D925" s="110">
        <f>IF(COUNTIF($A$7:$A925, $A925)&gt;1, 0, S925)</f>
        <v>0</v>
      </c>
      <c r="E925" s="111">
        <v>44604</v>
      </c>
      <c r="F925" s="91" t="str">
        <f>IFERROR(VLOOKUP($E925, V医療従事者等!$A:$J, $F$4, FALSE), TEXT(E925, "aaa"))</f>
        <v>土</v>
      </c>
      <c r="G925" s="91">
        <f>IFERROR(VLOOKUP($E925, V医療従事者等!$A:$J, $G$4, FALSE), 0)</f>
        <v>0</v>
      </c>
      <c r="H925" s="91">
        <f>IFERROR(VLOOKUP($E925, V医療従事者等!$A:$J, $H$4, FALSE), 0)</f>
        <v>0</v>
      </c>
      <c r="I925" s="91">
        <f>IFERROR(VLOOKUP($E925, V医療従事者等!$A:$J, $I$4, FALSE), 0)</f>
        <v>0</v>
      </c>
      <c r="J925" s="91">
        <f>IFERROR(VLOOKUP($E925, V医療従事者等!$A:$J, $J$4, FALSE), 0)</f>
        <v>0</v>
      </c>
      <c r="K925" s="92">
        <f>IFERROR(VLOOKUP($E925, V一般接種!$A:$G, K$4, FALSE), 0)</f>
        <v>0</v>
      </c>
      <c r="L925" s="92">
        <f>IFERROR(VLOOKUP($E925, V一般接種!$A:$G, L$4, FALSE), 0)</f>
        <v>0</v>
      </c>
      <c r="M925" s="92">
        <f>IFERROR(VLOOKUP($E925, V一般接種!$A:$G, M$4, FALSE), 0)</f>
        <v>0</v>
      </c>
      <c r="N925" s="93">
        <f>IFERROR(VLOOKUP($E925, V一般接種!$A:$G, N$4, FALSE), 0)</f>
        <v>0</v>
      </c>
      <c r="O925" s="92">
        <f>SUMIF(V職域接種!$C:$C, 'Conv-vaccine'!$E925, V職域接種!F:F)</f>
        <v>0</v>
      </c>
      <c r="P925" s="92">
        <f>SUMIF(V職域接種!$C:$C, 'Conv-vaccine'!$E925, V職域接種!G:G)</f>
        <v>0</v>
      </c>
      <c r="Q925" s="92">
        <f>_xlfn.MAXIFS(V重複!F:F, V重複!$C:$C, 'Conv-vaccine'!$E925)</f>
        <v>0</v>
      </c>
      <c r="R925" s="92">
        <f>_xlfn.MAXIFS(V重複!G:G, V重複!$C:$C, 'Conv-vaccine'!$E925)</f>
        <v>0</v>
      </c>
      <c r="S925" s="107">
        <f>SUMIF('V3回目-接種日別'!$A:$A, 'Conv-vaccine'!$E925, 'V3回目-接種日別'!C:C)</f>
        <v>0</v>
      </c>
    </row>
    <row r="926" spans="1:19" ht="17.7">
      <c r="A926" s="49">
        <v>44604</v>
      </c>
      <c r="B926" s="110">
        <f>IF(COUNTIF($A$7:$A926, $A926)&gt;1, 0, IF($E926="","",G926+H926+K926+L926+O926-Q926))</f>
        <v>0</v>
      </c>
      <c r="C926" s="110">
        <f>IF(COUNTIF($A$7:$A926, $A926)&gt;1, 0, IF($E926="", "", I926+J926+M926+N926+P926-R926))</f>
        <v>0</v>
      </c>
      <c r="D926" s="110">
        <f>IF(COUNTIF($A$7:$A926, $A926)&gt;1, 0, S926)</f>
        <v>0</v>
      </c>
      <c r="E926" s="111">
        <v>44604</v>
      </c>
      <c r="F926" s="91" t="str">
        <f>IFERROR(VLOOKUP($E926, V医療従事者等!$A:$J, $F$4, FALSE), TEXT(E926, "aaa"))</f>
        <v>土</v>
      </c>
      <c r="G926" s="91">
        <f>IFERROR(VLOOKUP($E926, V医療従事者等!$A:$J, $G$4, FALSE), 0)</f>
        <v>0</v>
      </c>
      <c r="H926" s="91">
        <f>IFERROR(VLOOKUP($E926, V医療従事者等!$A:$J, $H$4, FALSE), 0)</f>
        <v>0</v>
      </c>
      <c r="I926" s="91">
        <f>IFERROR(VLOOKUP($E926, V医療従事者等!$A:$J, $I$4, FALSE), 0)</f>
        <v>0</v>
      </c>
      <c r="J926" s="91">
        <f>IFERROR(VLOOKUP($E926, V医療従事者等!$A:$J, $J$4, FALSE), 0)</f>
        <v>0</v>
      </c>
      <c r="K926" s="92">
        <f>IFERROR(VLOOKUP($E926, V一般接種!$A:$G, K$4, FALSE), 0)</f>
        <v>0</v>
      </c>
      <c r="L926" s="92">
        <f>IFERROR(VLOOKUP($E926, V一般接種!$A:$G, L$4, FALSE), 0)</f>
        <v>0</v>
      </c>
      <c r="M926" s="92">
        <f>IFERROR(VLOOKUP($E926, V一般接種!$A:$G, M$4, FALSE), 0)</f>
        <v>0</v>
      </c>
      <c r="N926" s="93">
        <f>IFERROR(VLOOKUP($E926, V一般接種!$A:$G, N$4, FALSE), 0)</f>
        <v>0</v>
      </c>
      <c r="O926" s="92">
        <f>SUMIF(V職域接種!$C:$C, 'Conv-vaccine'!$E926, V職域接種!F:F)</f>
        <v>0</v>
      </c>
      <c r="P926" s="92">
        <f>SUMIF(V職域接種!$C:$C, 'Conv-vaccine'!$E926, V職域接種!G:G)</f>
        <v>0</v>
      </c>
      <c r="Q926" s="92">
        <f>_xlfn.MAXIFS(V重複!F:F, V重複!$C:$C, 'Conv-vaccine'!$E926)</f>
        <v>0</v>
      </c>
      <c r="R926" s="92">
        <f>_xlfn.MAXIFS(V重複!G:G, V重複!$C:$C, 'Conv-vaccine'!$E926)</f>
        <v>0</v>
      </c>
      <c r="S926" s="107">
        <f>SUMIF('V3回目-接種日別'!$A:$A, 'Conv-vaccine'!$E926, 'V3回目-接種日別'!C:C)</f>
        <v>0</v>
      </c>
    </row>
    <row r="927" spans="1:19" ht="17.7">
      <c r="A927" s="49">
        <v>44604</v>
      </c>
      <c r="B927" s="110">
        <f>IF(COUNTIF($A$7:$A927, $A927)&gt;1, 0, IF($E927="","",G927+H927+K927+L927+O927-Q927))</f>
        <v>0</v>
      </c>
      <c r="C927" s="110">
        <f>IF(COUNTIF($A$7:$A927, $A927)&gt;1, 0, IF($E927="", "", I927+J927+M927+N927+P927-R927))</f>
        <v>0</v>
      </c>
      <c r="D927" s="110">
        <f>IF(COUNTIF($A$7:$A927, $A927)&gt;1, 0, S927)</f>
        <v>0</v>
      </c>
      <c r="E927" s="111">
        <v>44604</v>
      </c>
      <c r="F927" s="91" t="str">
        <f>IFERROR(VLOOKUP($E927, V医療従事者等!$A:$J, $F$4, FALSE), TEXT(E927, "aaa"))</f>
        <v>土</v>
      </c>
      <c r="G927" s="91">
        <f>IFERROR(VLOOKUP($E927, V医療従事者等!$A:$J, $G$4, FALSE), 0)</f>
        <v>0</v>
      </c>
      <c r="H927" s="91">
        <f>IFERROR(VLOOKUP($E927, V医療従事者等!$A:$J, $H$4, FALSE), 0)</f>
        <v>0</v>
      </c>
      <c r="I927" s="91">
        <f>IFERROR(VLOOKUP($E927, V医療従事者等!$A:$J, $I$4, FALSE), 0)</f>
        <v>0</v>
      </c>
      <c r="J927" s="91">
        <f>IFERROR(VLOOKUP($E927, V医療従事者等!$A:$J, $J$4, FALSE), 0)</f>
        <v>0</v>
      </c>
      <c r="K927" s="92">
        <f>IFERROR(VLOOKUP($E927, V一般接種!$A:$G, K$4, FALSE), 0)</f>
        <v>0</v>
      </c>
      <c r="L927" s="92">
        <f>IFERROR(VLOOKUP($E927, V一般接種!$A:$G, L$4, FALSE), 0)</f>
        <v>0</v>
      </c>
      <c r="M927" s="92">
        <f>IFERROR(VLOOKUP($E927, V一般接種!$A:$G, M$4, FALSE), 0)</f>
        <v>0</v>
      </c>
      <c r="N927" s="93">
        <f>IFERROR(VLOOKUP($E927, V一般接種!$A:$G, N$4, FALSE), 0)</f>
        <v>0</v>
      </c>
      <c r="O927" s="92">
        <f>SUMIF(V職域接種!$C:$C, 'Conv-vaccine'!$E927, V職域接種!F:F)</f>
        <v>0</v>
      </c>
      <c r="P927" s="92">
        <f>SUMIF(V職域接種!$C:$C, 'Conv-vaccine'!$E927, V職域接種!G:G)</f>
        <v>0</v>
      </c>
      <c r="Q927" s="92">
        <f>_xlfn.MAXIFS(V重複!F:F, V重複!$C:$C, 'Conv-vaccine'!$E927)</f>
        <v>0</v>
      </c>
      <c r="R927" s="92">
        <f>_xlfn.MAXIFS(V重複!G:G, V重複!$C:$C, 'Conv-vaccine'!$E927)</f>
        <v>0</v>
      </c>
      <c r="S927" s="107">
        <f>SUMIF('V3回目-接種日別'!$A:$A, 'Conv-vaccine'!$E927, 'V3回目-接種日別'!C:C)</f>
        <v>0</v>
      </c>
    </row>
    <row r="928" spans="1:19" ht="17.7">
      <c r="A928" s="49">
        <v>44605</v>
      </c>
      <c r="B928" s="110">
        <f>IF(COUNTIF($A$7:$A928, $A928)&gt;1, 0, IF($E928="","",G928+H928+K928+L928+O928-Q928))</f>
        <v>0</v>
      </c>
      <c r="C928" s="110">
        <f>IF(COUNTIF($A$7:$A928, $A928)&gt;1, 0, IF($E928="", "", I928+J928+M928+N928+P928-R928))</f>
        <v>0</v>
      </c>
      <c r="D928" s="110">
        <f>IF(COUNTIF($A$7:$A928, $A928)&gt;1, 0, S928)</f>
        <v>0</v>
      </c>
      <c r="E928" s="111">
        <v>44605</v>
      </c>
      <c r="F928" s="91" t="str">
        <f>IFERROR(VLOOKUP($E928, V医療従事者等!$A:$J, $F$4, FALSE), TEXT(E928, "aaa"))</f>
        <v>日</v>
      </c>
      <c r="G928" s="91">
        <f>IFERROR(VLOOKUP($E928, V医療従事者等!$A:$J, $G$4, FALSE), 0)</f>
        <v>0</v>
      </c>
      <c r="H928" s="91">
        <f>IFERROR(VLOOKUP($E928, V医療従事者等!$A:$J, $H$4, FALSE), 0)</f>
        <v>0</v>
      </c>
      <c r="I928" s="91">
        <f>IFERROR(VLOOKUP($E928, V医療従事者等!$A:$J, $I$4, FALSE), 0)</f>
        <v>0</v>
      </c>
      <c r="J928" s="91">
        <f>IFERROR(VLOOKUP($E928, V医療従事者等!$A:$J, $J$4, FALSE), 0)</f>
        <v>0</v>
      </c>
      <c r="K928" s="92">
        <f>IFERROR(VLOOKUP($E928, V一般接種!$A:$G, K$4, FALSE), 0)</f>
        <v>0</v>
      </c>
      <c r="L928" s="92">
        <f>IFERROR(VLOOKUP($E928, V一般接種!$A:$G, L$4, FALSE), 0)</f>
        <v>0</v>
      </c>
      <c r="M928" s="92">
        <f>IFERROR(VLOOKUP($E928, V一般接種!$A:$G, M$4, FALSE), 0)</f>
        <v>0</v>
      </c>
      <c r="N928" s="93">
        <f>IFERROR(VLOOKUP($E928, V一般接種!$A:$G, N$4, FALSE), 0)</f>
        <v>0</v>
      </c>
      <c r="O928" s="92">
        <f>SUMIF(V職域接種!$C:$C, 'Conv-vaccine'!$E928, V職域接種!F:F)</f>
        <v>0</v>
      </c>
      <c r="P928" s="92">
        <f>SUMIF(V職域接種!$C:$C, 'Conv-vaccine'!$E928, V職域接種!G:G)</f>
        <v>0</v>
      </c>
      <c r="Q928" s="92">
        <f>_xlfn.MAXIFS(V重複!F:F, V重複!$C:$C, 'Conv-vaccine'!$E928)</f>
        <v>0</v>
      </c>
      <c r="R928" s="92">
        <f>_xlfn.MAXIFS(V重複!G:G, V重複!$C:$C, 'Conv-vaccine'!$E928)</f>
        <v>0</v>
      </c>
      <c r="S928" s="107">
        <f>SUMIF('V3回目-接種日別'!$A:$A, 'Conv-vaccine'!$E928, 'V3回目-接種日別'!C:C)</f>
        <v>0</v>
      </c>
    </row>
    <row r="929" spans="1:19" ht="17.7">
      <c r="A929" s="49">
        <v>44605</v>
      </c>
      <c r="B929" s="110">
        <f>IF(COUNTIF($A$7:$A929, $A929)&gt;1, 0, IF($E929="","",G929+H929+K929+L929+O929-Q929))</f>
        <v>0</v>
      </c>
      <c r="C929" s="110">
        <f>IF(COUNTIF($A$7:$A929, $A929)&gt;1, 0, IF($E929="", "", I929+J929+M929+N929+P929-R929))</f>
        <v>0</v>
      </c>
      <c r="D929" s="110">
        <f>IF(COUNTIF($A$7:$A929, $A929)&gt;1, 0, S929)</f>
        <v>0</v>
      </c>
      <c r="E929" s="111">
        <v>44605</v>
      </c>
      <c r="F929" s="91" t="str">
        <f>IFERROR(VLOOKUP($E929, V医療従事者等!$A:$J, $F$4, FALSE), TEXT(E929, "aaa"))</f>
        <v>日</v>
      </c>
      <c r="G929" s="91">
        <f>IFERROR(VLOOKUP($E929, V医療従事者等!$A:$J, $G$4, FALSE), 0)</f>
        <v>0</v>
      </c>
      <c r="H929" s="91">
        <f>IFERROR(VLOOKUP($E929, V医療従事者等!$A:$J, $H$4, FALSE), 0)</f>
        <v>0</v>
      </c>
      <c r="I929" s="91">
        <f>IFERROR(VLOOKUP($E929, V医療従事者等!$A:$J, $I$4, FALSE), 0)</f>
        <v>0</v>
      </c>
      <c r="J929" s="91">
        <f>IFERROR(VLOOKUP($E929, V医療従事者等!$A:$J, $J$4, FALSE), 0)</f>
        <v>0</v>
      </c>
      <c r="K929" s="92">
        <f>IFERROR(VLOOKUP($E929, V一般接種!$A:$G, K$4, FALSE), 0)</f>
        <v>0</v>
      </c>
      <c r="L929" s="92">
        <f>IFERROR(VLOOKUP($E929, V一般接種!$A:$G, L$4, FALSE), 0)</f>
        <v>0</v>
      </c>
      <c r="M929" s="92">
        <f>IFERROR(VLOOKUP($E929, V一般接種!$A:$G, M$4, FALSE), 0)</f>
        <v>0</v>
      </c>
      <c r="N929" s="93">
        <f>IFERROR(VLOOKUP($E929, V一般接種!$A:$G, N$4, FALSE), 0)</f>
        <v>0</v>
      </c>
      <c r="O929" s="92">
        <f>SUMIF(V職域接種!$C:$C, 'Conv-vaccine'!$E929, V職域接種!F:F)</f>
        <v>0</v>
      </c>
      <c r="P929" s="92">
        <f>SUMIF(V職域接種!$C:$C, 'Conv-vaccine'!$E929, V職域接種!G:G)</f>
        <v>0</v>
      </c>
      <c r="Q929" s="92">
        <f>_xlfn.MAXIFS(V重複!F:F, V重複!$C:$C, 'Conv-vaccine'!$E929)</f>
        <v>0</v>
      </c>
      <c r="R929" s="92">
        <f>_xlfn.MAXIFS(V重複!G:G, V重複!$C:$C, 'Conv-vaccine'!$E929)</f>
        <v>0</v>
      </c>
      <c r="S929" s="107">
        <f>SUMIF('V3回目-接種日別'!$A:$A, 'Conv-vaccine'!$E929, 'V3回目-接種日別'!C:C)</f>
        <v>0</v>
      </c>
    </row>
    <row r="930" spans="1:19" ht="17.7">
      <c r="A930" s="49">
        <v>44605</v>
      </c>
      <c r="B930" s="110">
        <f>IF(COUNTIF($A$7:$A930, $A930)&gt;1, 0, IF($E930="","",G930+H930+K930+L930+O930-Q930))</f>
        <v>0</v>
      </c>
      <c r="C930" s="110">
        <f>IF(COUNTIF($A$7:$A930, $A930)&gt;1, 0, IF($E930="", "", I930+J930+M930+N930+P930-R930))</f>
        <v>0</v>
      </c>
      <c r="D930" s="110">
        <f>IF(COUNTIF($A$7:$A930, $A930)&gt;1, 0, S930)</f>
        <v>0</v>
      </c>
      <c r="E930" s="111">
        <v>44605</v>
      </c>
      <c r="F930" s="91" t="str">
        <f>IFERROR(VLOOKUP($E930, V医療従事者等!$A:$J, $F$4, FALSE), TEXT(E930, "aaa"))</f>
        <v>日</v>
      </c>
      <c r="G930" s="91">
        <f>IFERROR(VLOOKUP($E930, V医療従事者等!$A:$J, $G$4, FALSE), 0)</f>
        <v>0</v>
      </c>
      <c r="H930" s="91">
        <f>IFERROR(VLOOKUP($E930, V医療従事者等!$A:$J, $H$4, FALSE), 0)</f>
        <v>0</v>
      </c>
      <c r="I930" s="91">
        <f>IFERROR(VLOOKUP($E930, V医療従事者等!$A:$J, $I$4, FALSE), 0)</f>
        <v>0</v>
      </c>
      <c r="J930" s="91">
        <f>IFERROR(VLOOKUP($E930, V医療従事者等!$A:$J, $J$4, FALSE), 0)</f>
        <v>0</v>
      </c>
      <c r="K930" s="92">
        <f>IFERROR(VLOOKUP($E930, V一般接種!$A:$G, K$4, FALSE), 0)</f>
        <v>0</v>
      </c>
      <c r="L930" s="92">
        <f>IFERROR(VLOOKUP($E930, V一般接種!$A:$G, L$4, FALSE), 0)</f>
        <v>0</v>
      </c>
      <c r="M930" s="92">
        <f>IFERROR(VLOOKUP($E930, V一般接種!$A:$G, M$4, FALSE), 0)</f>
        <v>0</v>
      </c>
      <c r="N930" s="93">
        <f>IFERROR(VLOOKUP($E930, V一般接種!$A:$G, N$4, FALSE), 0)</f>
        <v>0</v>
      </c>
      <c r="O930" s="92">
        <f>SUMIF(V職域接種!$C:$C, 'Conv-vaccine'!$E930, V職域接種!F:F)</f>
        <v>0</v>
      </c>
      <c r="P930" s="92">
        <f>SUMIF(V職域接種!$C:$C, 'Conv-vaccine'!$E930, V職域接種!G:G)</f>
        <v>0</v>
      </c>
      <c r="Q930" s="92">
        <f>_xlfn.MAXIFS(V重複!F:F, V重複!$C:$C, 'Conv-vaccine'!$E930)</f>
        <v>0</v>
      </c>
      <c r="R930" s="92">
        <f>_xlfn.MAXIFS(V重複!G:G, V重複!$C:$C, 'Conv-vaccine'!$E930)</f>
        <v>0</v>
      </c>
      <c r="S930" s="107">
        <f>SUMIF('V3回目-接種日別'!$A:$A, 'Conv-vaccine'!$E930, 'V3回目-接種日別'!C:C)</f>
        <v>0</v>
      </c>
    </row>
    <row r="931" spans="1:19" ht="17.7">
      <c r="A931" s="49">
        <v>44606</v>
      </c>
      <c r="B931" s="110">
        <f>IF(COUNTIF($A$7:$A931, $A931)&gt;1, 0, IF($E931="","",G931+H931+K931+L931+O931-Q931))</f>
        <v>0</v>
      </c>
      <c r="C931" s="110">
        <f>IF(COUNTIF($A$7:$A931, $A931)&gt;1, 0, IF($E931="", "", I931+J931+M931+N931+P931-R931))</f>
        <v>0</v>
      </c>
      <c r="D931" s="110">
        <f>IF(COUNTIF($A$7:$A931, $A931)&gt;1, 0, S931)</f>
        <v>0</v>
      </c>
      <c r="E931" s="111">
        <v>44606</v>
      </c>
      <c r="F931" s="91" t="str">
        <f>IFERROR(VLOOKUP($E931, V医療従事者等!$A:$J, $F$4, FALSE), TEXT(E931, "aaa"))</f>
        <v>月</v>
      </c>
      <c r="G931" s="91">
        <f>IFERROR(VLOOKUP($E931, V医療従事者等!$A:$J, $G$4, FALSE), 0)</f>
        <v>0</v>
      </c>
      <c r="H931" s="91">
        <f>IFERROR(VLOOKUP($E931, V医療従事者等!$A:$J, $H$4, FALSE), 0)</f>
        <v>0</v>
      </c>
      <c r="I931" s="91">
        <f>IFERROR(VLOOKUP($E931, V医療従事者等!$A:$J, $I$4, FALSE), 0)</f>
        <v>0</v>
      </c>
      <c r="J931" s="91">
        <f>IFERROR(VLOOKUP($E931, V医療従事者等!$A:$J, $J$4, FALSE), 0)</f>
        <v>0</v>
      </c>
      <c r="K931" s="92">
        <f>IFERROR(VLOOKUP($E931, V一般接種!$A:$G, K$4, FALSE), 0)</f>
        <v>0</v>
      </c>
      <c r="L931" s="92">
        <f>IFERROR(VLOOKUP($E931, V一般接種!$A:$G, L$4, FALSE), 0)</f>
        <v>0</v>
      </c>
      <c r="M931" s="92">
        <f>IFERROR(VLOOKUP($E931, V一般接種!$A:$G, M$4, FALSE), 0)</f>
        <v>0</v>
      </c>
      <c r="N931" s="93">
        <f>IFERROR(VLOOKUP($E931, V一般接種!$A:$G, N$4, FALSE), 0)</f>
        <v>0</v>
      </c>
      <c r="O931" s="92">
        <f>SUMIF(V職域接種!$C:$C, 'Conv-vaccine'!$E931, V職域接種!F:F)</f>
        <v>0</v>
      </c>
      <c r="P931" s="92">
        <f>SUMIF(V職域接種!$C:$C, 'Conv-vaccine'!$E931, V職域接種!G:G)</f>
        <v>0</v>
      </c>
      <c r="Q931" s="92">
        <f>_xlfn.MAXIFS(V重複!F:F, V重複!$C:$C, 'Conv-vaccine'!$E931)</f>
        <v>0</v>
      </c>
      <c r="R931" s="92">
        <f>_xlfn.MAXIFS(V重複!G:G, V重複!$C:$C, 'Conv-vaccine'!$E931)</f>
        <v>0</v>
      </c>
      <c r="S931" s="107">
        <f>SUMIF('V3回目-接種日別'!$A:$A, 'Conv-vaccine'!$E931, 'V3回目-接種日別'!C:C)</f>
        <v>0</v>
      </c>
    </row>
    <row r="932" spans="1:19" ht="17.7">
      <c r="A932" s="49">
        <v>44606</v>
      </c>
      <c r="B932" s="110">
        <f>IF(COUNTIF($A$7:$A932, $A932)&gt;1, 0, IF($E932="","",G932+H932+K932+L932+O932-Q932))</f>
        <v>0</v>
      </c>
      <c r="C932" s="110">
        <f>IF(COUNTIF($A$7:$A932, $A932)&gt;1, 0, IF($E932="", "", I932+J932+M932+N932+P932-R932))</f>
        <v>0</v>
      </c>
      <c r="D932" s="110">
        <f>IF(COUNTIF($A$7:$A932, $A932)&gt;1, 0, S932)</f>
        <v>0</v>
      </c>
      <c r="E932" s="111">
        <v>44606</v>
      </c>
      <c r="F932" s="91" t="str">
        <f>IFERROR(VLOOKUP($E932, V医療従事者等!$A:$J, $F$4, FALSE), TEXT(E932, "aaa"))</f>
        <v>月</v>
      </c>
      <c r="G932" s="91">
        <f>IFERROR(VLOOKUP($E932, V医療従事者等!$A:$J, $G$4, FALSE), 0)</f>
        <v>0</v>
      </c>
      <c r="H932" s="91">
        <f>IFERROR(VLOOKUP($E932, V医療従事者等!$A:$J, $H$4, FALSE), 0)</f>
        <v>0</v>
      </c>
      <c r="I932" s="91">
        <f>IFERROR(VLOOKUP($E932, V医療従事者等!$A:$J, $I$4, FALSE), 0)</f>
        <v>0</v>
      </c>
      <c r="J932" s="91">
        <f>IFERROR(VLOOKUP($E932, V医療従事者等!$A:$J, $J$4, FALSE), 0)</f>
        <v>0</v>
      </c>
      <c r="K932" s="92">
        <f>IFERROR(VLOOKUP($E932, V一般接種!$A:$G, K$4, FALSE), 0)</f>
        <v>0</v>
      </c>
      <c r="L932" s="92">
        <f>IFERROR(VLOOKUP($E932, V一般接種!$A:$G, L$4, FALSE), 0)</f>
        <v>0</v>
      </c>
      <c r="M932" s="92">
        <f>IFERROR(VLOOKUP($E932, V一般接種!$A:$G, M$4, FALSE), 0)</f>
        <v>0</v>
      </c>
      <c r="N932" s="93">
        <f>IFERROR(VLOOKUP($E932, V一般接種!$A:$G, N$4, FALSE), 0)</f>
        <v>0</v>
      </c>
      <c r="O932" s="92">
        <f>SUMIF(V職域接種!$C:$C, 'Conv-vaccine'!$E932, V職域接種!F:F)</f>
        <v>0</v>
      </c>
      <c r="P932" s="92">
        <f>SUMIF(V職域接種!$C:$C, 'Conv-vaccine'!$E932, V職域接種!G:G)</f>
        <v>0</v>
      </c>
      <c r="Q932" s="92">
        <f>_xlfn.MAXIFS(V重複!F:F, V重複!$C:$C, 'Conv-vaccine'!$E932)</f>
        <v>0</v>
      </c>
      <c r="R932" s="92">
        <f>_xlfn.MAXIFS(V重複!G:G, V重複!$C:$C, 'Conv-vaccine'!$E932)</f>
        <v>0</v>
      </c>
      <c r="S932" s="107">
        <f>SUMIF('V3回目-接種日別'!$A:$A, 'Conv-vaccine'!$E932, 'V3回目-接種日別'!C:C)</f>
        <v>0</v>
      </c>
    </row>
    <row r="933" spans="1:19" ht="17.7">
      <c r="A933" s="49">
        <v>44606</v>
      </c>
      <c r="B933" s="110">
        <f>IF(COUNTIF($A$7:$A933, $A933)&gt;1, 0, IF($E933="","",G933+H933+K933+L933+O933-Q933))</f>
        <v>0</v>
      </c>
      <c r="C933" s="110">
        <f>IF(COUNTIF($A$7:$A933, $A933)&gt;1, 0, IF($E933="", "", I933+J933+M933+N933+P933-R933))</f>
        <v>0</v>
      </c>
      <c r="D933" s="110">
        <f>IF(COUNTIF($A$7:$A933, $A933)&gt;1, 0, S933)</f>
        <v>0</v>
      </c>
      <c r="E933" s="111">
        <v>44606</v>
      </c>
      <c r="F933" s="91" t="str">
        <f>IFERROR(VLOOKUP($E933, V医療従事者等!$A:$J, $F$4, FALSE), TEXT(E933, "aaa"))</f>
        <v>月</v>
      </c>
      <c r="G933" s="91">
        <f>IFERROR(VLOOKUP($E933, V医療従事者等!$A:$J, $G$4, FALSE), 0)</f>
        <v>0</v>
      </c>
      <c r="H933" s="91">
        <f>IFERROR(VLOOKUP($E933, V医療従事者等!$A:$J, $H$4, FALSE), 0)</f>
        <v>0</v>
      </c>
      <c r="I933" s="91">
        <f>IFERROR(VLOOKUP($E933, V医療従事者等!$A:$J, $I$4, FALSE), 0)</f>
        <v>0</v>
      </c>
      <c r="J933" s="91">
        <f>IFERROR(VLOOKUP($E933, V医療従事者等!$A:$J, $J$4, FALSE), 0)</f>
        <v>0</v>
      </c>
      <c r="K933" s="92">
        <f>IFERROR(VLOOKUP($E933, V一般接種!$A:$G, K$4, FALSE), 0)</f>
        <v>0</v>
      </c>
      <c r="L933" s="92">
        <f>IFERROR(VLOOKUP($E933, V一般接種!$A:$G, L$4, FALSE), 0)</f>
        <v>0</v>
      </c>
      <c r="M933" s="92">
        <f>IFERROR(VLOOKUP($E933, V一般接種!$A:$G, M$4, FALSE), 0)</f>
        <v>0</v>
      </c>
      <c r="N933" s="93">
        <f>IFERROR(VLOOKUP($E933, V一般接種!$A:$G, N$4, FALSE), 0)</f>
        <v>0</v>
      </c>
      <c r="O933" s="92">
        <f>SUMIF(V職域接種!$C:$C, 'Conv-vaccine'!$E933, V職域接種!F:F)</f>
        <v>0</v>
      </c>
      <c r="P933" s="92">
        <f>SUMIF(V職域接種!$C:$C, 'Conv-vaccine'!$E933, V職域接種!G:G)</f>
        <v>0</v>
      </c>
      <c r="Q933" s="92">
        <f>_xlfn.MAXIFS(V重複!F:F, V重複!$C:$C, 'Conv-vaccine'!$E933)</f>
        <v>0</v>
      </c>
      <c r="R933" s="92">
        <f>_xlfn.MAXIFS(V重複!G:G, V重複!$C:$C, 'Conv-vaccine'!$E933)</f>
        <v>0</v>
      </c>
      <c r="S933" s="107">
        <f>SUMIF('V3回目-接種日別'!$A:$A, 'Conv-vaccine'!$E933, 'V3回目-接種日別'!C:C)</f>
        <v>0</v>
      </c>
    </row>
    <row r="934" spans="1:19" ht="17.7">
      <c r="A934" s="49">
        <v>44607</v>
      </c>
      <c r="B934" s="110">
        <f>IF(COUNTIF($A$7:$A934, $A934)&gt;1, 0, IF($E934="","",G934+H934+K934+L934+O934-Q934))</f>
        <v>0</v>
      </c>
      <c r="C934" s="110">
        <f>IF(COUNTIF($A$7:$A934, $A934)&gt;1, 0, IF($E934="", "", I934+J934+M934+N934+P934-R934))</f>
        <v>0</v>
      </c>
      <c r="D934" s="110">
        <f>IF(COUNTIF($A$7:$A934, $A934)&gt;1, 0, S934)</f>
        <v>0</v>
      </c>
      <c r="E934" s="111">
        <v>44607</v>
      </c>
      <c r="F934" s="91" t="str">
        <f>IFERROR(VLOOKUP($E934, V医療従事者等!$A:$J, $F$4, FALSE), TEXT(E934, "aaa"))</f>
        <v>火</v>
      </c>
      <c r="G934" s="91">
        <f>IFERROR(VLOOKUP($E934, V医療従事者等!$A:$J, $G$4, FALSE), 0)</f>
        <v>0</v>
      </c>
      <c r="H934" s="91">
        <f>IFERROR(VLOOKUP($E934, V医療従事者等!$A:$J, $H$4, FALSE), 0)</f>
        <v>0</v>
      </c>
      <c r="I934" s="91">
        <f>IFERROR(VLOOKUP($E934, V医療従事者等!$A:$J, $I$4, FALSE), 0)</f>
        <v>0</v>
      </c>
      <c r="J934" s="91">
        <f>IFERROR(VLOOKUP($E934, V医療従事者等!$A:$J, $J$4, FALSE), 0)</f>
        <v>0</v>
      </c>
      <c r="K934" s="92">
        <f>IFERROR(VLOOKUP($E934, V一般接種!$A:$G, K$4, FALSE), 0)</f>
        <v>0</v>
      </c>
      <c r="L934" s="92">
        <f>IFERROR(VLOOKUP($E934, V一般接種!$A:$G, L$4, FALSE), 0)</f>
        <v>0</v>
      </c>
      <c r="M934" s="92">
        <f>IFERROR(VLOOKUP($E934, V一般接種!$A:$G, M$4, FALSE), 0)</f>
        <v>0</v>
      </c>
      <c r="N934" s="93">
        <f>IFERROR(VLOOKUP($E934, V一般接種!$A:$G, N$4, FALSE), 0)</f>
        <v>0</v>
      </c>
      <c r="O934" s="92">
        <f>SUMIF(V職域接種!$C:$C, 'Conv-vaccine'!$E934, V職域接種!F:F)</f>
        <v>0</v>
      </c>
      <c r="P934" s="92">
        <f>SUMIF(V職域接種!$C:$C, 'Conv-vaccine'!$E934, V職域接種!G:G)</f>
        <v>0</v>
      </c>
      <c r="Q934" s="92">
        <f>_xlfn.MAXIFS(V重複!F:F, V重複!$C:$C, 'Conv-vaccine'!$E934)</f>
        <v>0</v>
      </c>
      <c r="R934" s="92">
        <f>_xlfn.MAXIFS(V重複!G:G, V重複!$C:$C, 'Conv-vaccine'!$E934)</f>
        <v>0</v>
      </c>
      <c r="S934" s="107">
        <f>SUMIF('V3回目-接種日別'!$A:$A, 'Conv-vaccine'!$E934, 'V3回目-接種日別'!C:C)</f>
        <v>0</v>
      </c>
    </row>
    <row r="935" spans="1:19" ht="17.7">
      <c r="A935" s="49">
        <v>44607</v>
      </c>
      <c r="B935" s="110">
        <f>IF(COUNTIF($A$7:$A935, $A935)&gt;1, 0, IF($E935="","",G935+H935+K935+L935+O935-Q935))</f>
        <v>0</v>
      </c>
      <c r="C935" s="110">
        <f>IF(COUNTIF($A$7:$A935, $A935)&gt;1, 0, IF($E935="", "", I935+J935+M935+N935+P935-R935))</f>
        <v>0</v>
      </c>
      <c r="D935" s="110">
        <f>IF(COUNTIF($A$7:$A935, $A935)&gt;1, 0, S935)</f>
        <v>0</v>
      </c>
      <c r="E935" s="111">
        <v>44607</v>
      </c>
      <c r="F935" s="91" t="str">
        <f>IFERROR(VLOOKUP($E935, V医療従事者等!$A:$J, $F$4, FALSE), TEXT(E935, "aaa"))</f>
        <v>火</v>
      </c>
      <c r="G935" s="91">
        <f>IFERROR(VLOOKUP($E935, V医療従事者等!$A:$J, $G$4, FALSE), 0)</f>
        <v>0</v>
      </c>
      <c r="H935" s="91">
        <f>IFERROR(VLOOKUP($E935, V医療従事者等!$A:$J, $H$4, FALSE), 0)</f>
        <v>0</v>
      </c>
      <c r="I935" s="91">
        <f>IFERROR(VLOOKUP($E935, V医療従事者等!$A:$J, $I$4, FALSE), 0)</f>
        <v>0</v>
      </c>
      <c r="J935" s="91">
        <f>IFERROR(VLOOKUP($E935, V医療従事者等!$A:$J, $J$4, FALSE), 0)</f>
        <v>0</v>
      </c>
      <c r="K935" s="92">
        <f>IFERROR(VLOOKUP($E935, V一般接種!$A:$G, K$4, FALSE), 0)</f>
        <v>0</v>
      </c>
      <c r="L935" s="92">
        <f>IFERROR(VLOOKUP($E935, V一般接種!$A:$G, L$4, FALSE), 0)</f>
        <v>0</v>
      </c>
      <c r="M935" s="92">
        <f>IFERROR(VLOOKUP($E935, V一般接種!$A:$G, M$4, FALSE), 0)</f>
        <v>0</v>
      </c>
      <c r="N935" s="93">
        <f>IFERROR(VLOOKUP($E935, V一般接種!$A:$G, N$4, FALSE), 0)</f>
        <v>0</v>
      </c>
      <c r="O935" s="92">
        <f>SUMIF(V職域接種!$C:$C, 'Conv-vaccine'!$E935, V職域接種!F:F)</f>
        <v>0</v>
      </c>
      <c r="P935" s="92">
        <f>SUMIF(V職域接種!$C:$C, 'Conv-vaccine'!$E935, V職域接種!G:G)</f>
        <v>0</v>
      </c>
      <c r="Q935" s="92">
        <f>_xlfn.MAXIFS(V重複!F:F, V重複!$C:$C, 'Conv-vaccine'!$E935)</f>
        <v>0</v>
      </c>
      <c r="R935" s="92">
        <f>_xlfn.MAXIFS(V重複!G:G, V重複!$C:$C, 'Conv-vaccine'!$E935)</f>
        <v>0</v>
      </c>
      <c r="S935" s="107">
        <f>SUMIF('V3回目-接種日別'!$A:$A, 'Conv-vaccine'!$E935, 'V3回目-接種日別'!C:C)</f>
        <v>0</v>
      </c>
    </row>
    <row r="936" spans="1:19" ht="17.7">
      <c r="A936" s="49">
        <v>44607</v>
      </c>
      <c r="B936" s="110">
        <f>IF(COUNTIF($A$7:$A936, $A936)&gt;1, 0, IF($E936="","",G936+H936+K936+L936+O936-Q936))</f>
        <v>0</v>
      </c>
      <c r="C936" s="110">
        <f>IF(COUNTIF($A$7:$A936, $A936)&gt;1, 0, IF($E936="", "", I936+J936+M936+N936+P936-R936))</f>
        <v>0</v>
      </c>
      <c r="D936" s="110">
        <f>IF(COUNTIF($A$7:$A936, $A936)&gt;1, 0, S936)</f>
        <v>0</v>
      </c>
      <c r="E936" s="111">
        <v>44607</v>
      </c>
      <c r="F936" s="91" t="str">
        <f>IFERROR(VLOOKUP($E936, V医療従事者等!$A:$J, $F$4, FALSE), TEXT(E936, "aaa"))</f>
        <v>火</v>
      </c>
      <c r="G936" s="91">
        <f>IFERROR(VLOOKUP($E936, V医療従事者等!$A:$J, $G$4, FALSE), 0)</f>
        <v>0</v>
      </c>
      <c r="H936" s="91">
        <f>IFERROR(VLOOKUP($E936, V医療従事者等!$A:$J, $H$4, FALSE), 0)</f>
        <v>0</v>
      </c>
      <c r="I936" s="91">
        <f>IFERROR(VLOOKUP($E936, V医療従事者等!$A:$J, $I$4, FALSE), 0)</f>
        <v>0</v>
      </c>
      <c r="J936" s="91">
        <f>IFERROR(VLOOKUP($E936, V医療従事者等!$A:$J, $J$4, FALSE), 0)</f>
        <v>0</v>
      </c>
      <c r="K936" s="92">
        <f>IFERROR(VLOOKUP($E936, V一般接種!$A:$G, K$4, FALSE), 0)</f>
        <v>0</v>
      </c>
      <c r="L936" s="92">
        <f>IFERROR(VLOOKUP($E936, V一般接種!$A:$G, L$4, FALSE), 0)</f>
        <v>0</v>
      </c>
      <c r="M936" s="92">
        <f>IFERROR(VLOOKUP($E936, V一般接種!$A:$G, M$4, FALSE), 0)</f>
        <v>0</v>
      </c>
      <c r="N936" s="93">
        <f>IFERROR(VLOOKUP($E936, V一般接種!$A:$G, N$4, FALSE), 0)</f>
        <v>0</v>
      </c>
      <c r="O936" s="92">
        <f>SUMIF(V職域接種!$C:$C, 'Conv-vaccine'!$E936, V職域接種!F:F)</f>
        <v>0</v>
      </c>
      <c r="P936" s="92">
        <f>SUMIF(V職域接種!$C:$C, 'Conv-vaccine'!$E936, V職域接種!G:G)</f>
        <v>0</v>
      </c>
      <c r="Q936" s="92">
        <f>_xlfn.MAXIFS(V重複!F:F, V重複!$C:$C, 'Conv-vaccine'!$E936)</f>
        <v>0</v>
      </c>
      <c r="R936" s="92">
        <f>_xlfn.MAXIFS(V重複!G:G, V重複!$C:$C, 'Conv-vaccine'!$E936)</f>
        <v>0</v>
      </c>
      <c r="S936" s="107">
        <f>SUMIF('V3回目-接種日別'!$A:$A, 'Conv-vaccine'!$E936, 'V3回目-接種日別'!C:C)</f>
        <v>0</v>
      </c>
    </row>
    <row r="937" spans="1:19" ht="17.7">
      <c r="A937" s="49">
        <v>44608</v>
      </c>
      <c r="B937" s="110">
        <f>IF(COUNTIF($A$7:$A937, $A937)&gt;1, 0, IF($E937="","",G937+H937+K937+L937+O937-Q937))</f>
        <v>0</v>
      </c>
      <c r="C937" s="110">
        <f>IF(COUNTIF($A$7:$A937, $A937)&gt;1, 0, IF($E937="", "", I937+J937+M937+N937+P937-R937))</f>
        <v>0</v>
      </c>
      <c r="D937" s="110">
        <f>IF(COUNTIF($A$7:$A937, $A937)&gt;1, 0, S937)</f>
        <v>0</v>
      </c>
      <c r="E937" s="111">
        <v>44608</v>
      </c>
      <c r="F937" s="91" t="str">
        <f>IFERROR(VLOOKUP($E937, V医療従事者等!$A:$J, $F$4, FALSE), TEXT(E937, "aaa"))</f>
        <v>水</v>
      </c>
      <c r="G937" s="91">
        <f>IFERROR(VLOOKUP($E937, V医療従事者等!$A:$J, $G$4, FALSE), 0)</f>
        <v>0</v>
      </c>
      <c r="H937" s="91">
        <f>IFERROR(VLOOKUP($E937, V医療従事者等!$A:$J, $H$4, FALSE), 0)</f>
        <v>0</v>
      </c>
      <c r="I937" s="91">
        <f>IFERROR(VLOOKUP($E937, V医療従事者等!$A:$J, $I$4, FALSE), 0)</f>
        <v>0</v>
      </c>
      <c r="J937" s="91">
        <f>IFERROR(VLOOKUP($E937, V医療従事者等!$A:$J, $J$4, FALSE), 0)</f>
        <v>0</v>
      </c>
      <c r="K937" s="92">
        <f>IFERROR(VLOOKUP($E937, V一般接種!$A:$G, K$4, FALSE), 0)</f>
        <v>0</v>
      </c>
      <c r="L937" s="92">
        <f>IFERROR(VLOOKUP($E937, V一般接種!$A:$G, L$4, FALSE), 0)</f>
        <v>0</v>
      </c>
      <c r="M937" s="92">
        <f>IFERROR(VLOOKUP($E937, V一般接種!$A:$G, M$4, FALSE), 0)</f>
        <v>0</v>
      </c>
      <c r="N937" s="93">
        <f>IFERROR(VLOOKUP($E937, V一般接種!$A:$G, N$4, FALSE), 0)</f>
        <v>0</v>
      </c>
      <c r="O937" s="92">
        <f>SUMIF(V職域接種!$C:$C, 'Conv-vaccine'!$E937, V職域接種!F:F)</f>
        <v>0</v>
      </c>
      <c r="P937" s="92">
        <f>SUMIF(V職域接種!$C:$C, 'Conv-vaccine'!$E937, V職域接種!G:G)</f>
        <v>0</v>
      </c>
      <c r="Q937" s="92">
        <f>_xlfn.MAXIFS(V重複!F:F, V重複!$C:$C, 'Conv-vaccine'!$E937)</f>
        <v>0</v>
      </c>
      <c r="R937" s="92">
        <f>_xlfn.MAXIFS(V重複!G:G, V重複!$C:$C, 'Conv-vaccine'!$E937)</f>
        <v>0</v>
      </c>
      <c r="S937" s="107">
        <f>SUMIF('V3回目-接種日別'!$A:$A, 'Conv-vaccine'!$E937, 'V3回目-接種日別'!C:C)</f>
        <v>0</v>
      </c>
    </row>
    <row r="938" spans="1:19" ht="17.7">
      <c r="A938" s="49">
        <v>44608</v>
      </c>
      <c r="B938" s="110">
        <f>IF(COUNTIF($A$7:$A938, $A938)&gt;1, 0, IF($E938="","",G938+H938+K938+L938+O938-Q938))</f>
        <v>0</v>
      </c>
      <c r="C938" s="110">
        <f>IF(COUNTIF($A$7:$A938, $A938)&gt;1, 0, IF($E938="", "", I938+J938+M938+N938+P938-R938))</f>
        <v>0</v>
      </c>
      <c r="D938" s="110">
        <f>IF(COUNTIF($A$7:$A938, $A938)&gt;1, 0, S938)</f>
        <v>0</v>
      </c>
      <c r="E938" s="111">
        <v>44608</v>
      </c>
      <c r="F938" s="91" t="str">
        <f>IFERROR(VLOOKUP($E938, V医療従事者等!$A:$J, $F$4, FALSE), TEXT(E938, "aaa"))</f>
        <v>水</v>
      </c>
      <c r="G938" s="91">
        <f>IFERROR(VLOOKUP($E938, V医療従事者等!$A:$J, $G$4, FALSE), 0)</f>
        <v>0</v>
      </c>
      <c r="H938" s="91">
        <f>IFERROR(VLOOKUP($E938, V医療従事者等!$A:$J, $H$4, FALSE), 0)</f>
        <v>0</v>
      </c>
      <c r="I938" s="91">
        <f>IFERROR(VLOOKUP($E938, V医療従事者等!$A:$J, $I$4, FALSE), 0)</f>
        <v>0</v>
      </c>
      <c r="J938" s="91">
        <f>IFERROR(VLOOKUP($E938, V医療従事者等!$A:$J, $J$4, FALSE), 0)</f>
        <v>0</v>
      </c>
      <c r="K938" s="92">
        <f>IFERROR(VLOOKUP($E938, V一般接種!$A:$G, K$4, FALSE), 0)</f>
        <v>0</v>
      </c>
      <c r="L938" s="92">
        <f>IFERROR(VLOOKUP($E938, V一般接種!$A:$G, L$4, FALSE), 0)</f>
        <v>0</v>
      </c>
      <c r="M938" s="92">
        <f>IFERROR(VLOOKUP($E938, V一般接種!$A:$G, M$4, FALSE), 0)</f>
        <v>0</v>
      </c>
      <c r="N938" s="93">
        <f>IFERROR(VLOOKUP($E938, V一般接種!$A:$G, N$4, FALSE), 0)</f>
        <v>0</v>
      </c>
      <c r="O938" s="92">
        <f>SUMIF(V職域接種!$C:$C, 'Conv-vaccine'!$E938, V職域接種!F:F)</f>
        <v>0</v>
      </c>
      <c r="P938" s="92">
        <f>SUMIF(V職域接種!$C:$C, 'Conv-vaccine'!$E938, V職域接種!G:G)</f>
        <v>0</v>
      </c>
      <c r="Q938" s="92">
        <f>_xlfn.MAXIFS(V重複!F:F, V重複!$C:$C, 'Conv-vaccine'!$E938)</f>
        <v>0</v>
      </c>
      <c r="R938" s="92">
        <f>_xlfn.MAXIFS(V重複!G:G, V重複!$C:$C, 'Conv-vaccine'!$E938)</f>
        <v>0</v>
      </c>
      <c r="S938" s="107">
        <f>SUMIF('V3回目-接種日別'!$A:$A, 'Conv-vaccine'!$E938, 'V3回目-接種日別'!C:C)</f>
        <v>0</v>
      </c>
    </row>
    <row r="939" spans="1:19" ht="17.7">
      <c r="A939" s="49">
        <v>44608</v>
      </c>
      <c r="B939" s="110">
        <f>IF(COUNTIF($A$7:$A939, $A939)&gt;1, 0, IF($E939="","",G939+H939+K939+L939+O939-Q939))</f>
        <v>0</v>
      </c>
      <c r="C939" s="110">
        <f>IF(COUNTIF($A$7:$A939, $A939)&gt;1, 0, IF($E939="", "", I939+J939+M939+N939+P939-R939))</f>
        <v>0</v>
      </c>
      <c r="D939" s="110">
        <f>IF(COUNTIF($A$7:$A939, $A939)&gt;1, 0, S939)</f>
        <v>0</v>
      </c>
      <c r="E939" s="111">
        <v>44608</v>
      </c>
      <c r="F939" s="91" t="str">
        <f>IFERROR(VLOOKUP($E939, V医療従事者等!$A:$J, $F$4, FALSE), TEXT(E939, "aaa"))</f>
        <v>水</v>
      </c>
      <c r="G939" s="91">
        <f>IFERROR(VLOOKUP($E939, V医療従事者等!$A:$J, $G$4, FALSE), 0)</f>
        <v>0</v>
      </c>
      <c r="H939" s="91">
        <f>IFERROR(VLOOKUP($E939, V医療従事者等!$A:$J, $H$4, FALSE), 0)</f>
        <v>0</v>
      </c>
      <c r="I939" s="91">
        <f>IFERROR(VLOOKUP($E939, V医療従事者等!$A:$J, $I$4, FALSE), 0)</f>
        <v>0</v>
      </c>
      <c r="J939" s="91">
        <f>IFERROR(VLOOKUP($E939, V医療従事者等!$A:$J, $J$4, FALSE), 0)</f>
        <v>0</v>
      </c>
      <c r="K939" s="92">
        <f>IFERROR(VLOOKUP($E939, V一般接種!$A:$G, K$4, FALSE), 0)</f>
        <v>0</v>
      </c>
      <c r="L939" s="92">
        <f>IFERROR(VLOOKUP($E939, V一般接種!$A:$G, L$4, FALSE), 0)</f>
        <v>0</v>
      </c>
      <c r="M939" s="92">
        <f>IFERROR(VLOOKUP($E939, V一般接種!$A:$G, M$4, FALSE), 0)</f>
        <v>0</v>
      </c>
      <c r="N939" s="93">
        <f>IFERROR(VLOOKUP($E939, V一般接種!$A:$G, N$4, FALSE), 0)</f>
        <v>0</v>
      </c>
      <c r="O939" s="92">
        <f>SUMIF(V職域接種!$C:$C, 'Conv-vaccine'!$E939, V職域接種!F:F)</f>
        <v>0</v>
      </c>
      <c r="P939" s="92">
        <f>SUMIF(V職域接種!$C:$C, 'Conv-vaccine'!$E939, V職域接種!G:G)</f>
        <v>0</v>
      </c>
      <c r="Q939" s="92">
        <f>_xlfn.MAXIFS(V重複!F:F, V重複!$C:$C, 'Conv-vaccine'!$E939)</f>
        <v>0</v>
      </c>
      <c r="R939" s="92">
        <f>_xlfn.MAXIFS(V重複!G:G, V重複!$C:$C, 'Conv-vaccine'!$E939)</f>
        <v>0</v>
      </c>
      <c r="S939" s="107">
        <f>SUMIF('V3回目-接種日別'!$A:$A, 'Conv-vaccine'!$E939, 'V3回目-接種日別'!C:C)</f>
        <v>0</v>
      </c>
    </row>
    <row r="940" spans="1:19" ht="17.7">
      <c r="A940" s="49">
        <v>44609</v>
      </c>
      <c r="B940" s="110">
        <f>IF(COUNTIF($A$7:$A940, $A940)&gt;1, 0, IF($E940="","",G940+H940+K940+L940+O940-Q940))</f>
        <v>0</v>
      </c>
      <c r="C940" s="110">
        <f>IF(COUNTIF($A$7:$A940, $A940)&gt;1, 0, IF($E940="", "", I940+J940+M940+N940+P940-R940))</f>
        <v>0</v>
      </c>
      <c r="D940" s="110">
        <f>IF(COUNTIF($A$7:$A940, $A940)&gt;1, 0, S940)</f>
        <v>0</v>
      </c>
      <c r="E940" s="111">
        <v>44609</v>
      </c>
      <c r="F940" s="91" t="str">
        <f>IFERROR(VLOOKUP($E940, V医療従事者等!$A:$J, $F$4, FALSE), TEXT(E940, "aaa"))</f>
        <v>木</v>
      </c>
      <c r="G940" s="91">
        <f>IFERROR(VLOOKUP($E940, V医療従事者等!$A:$J, $G$4, FALSE), 0)</f>
        <v>0</v>
      </c>
      <c r="H940" s="91">
        <f>IFERROR(VLOOKUP($E940, V医療従事者等!$A:$J, $H$4, FALSE), 0)</f>
        <v>0</v>
      </c>
      <c r="I940" s="91">
        <f>IFERROR(VLOOKUP($E940, V医療従事者等!$A:$J, $I$4, FALSE), 0)</f>
        <v>0</v>
      </c>
      <c r="J940" s="91">
        <f>IFERROR(VLOOKUP($E940, V医療従事者等!$A:$J, $J$4, FALSE), 0)</f>
        <v>0</v>
      </c>
      <c r="K940" s="92">
        <f>IFERROR(VLOOKUP($E940, V一般接種!$A:$G, K$4, FALSE), 0)</f>
        <v>0</v>
      </c>
      <c r="L940" s="92">
        <f>IFERROR(VLOOKUP($E940, V一般接種!$A:$G, L$4, FALSE), 0)</f>
        <v>0</v>
      </c>
      <c r="M940" s="92">
        <f>IFERROR(VLOOKUP($E940, V一般接種!$A:$G, M$4, FALSE), 0)</f>
        <v>0</v>
      </c>
      <c r="N940" s="93">
        <f>IFERROR(VLOOKUP($E940, V一般接種!$A:$G, N$4, FALSE), 0)</f>
        <v>0</v>
      </c>
      <c r="O940" s="92">
        <f>SUMIF(V職域接種!$C:$C, 'Conv-vaccine'!$E940, V職域接種!F:F)</f>
        <v>0</v>
      </c>
      <c r="P940" s="92">
        <f>SUMIF(V職域接種!$C:$C, 'Conv-vaccine'!$E940, V職域接種!G:G)</f>
        <v>0</v>
      </c>
      <c r="Q940" s="92">
        <f>_xlfn.MAXIFS(V重複!F:F, V重複!$C:$C, 'Conv-vaccine'!$E940)</f>
        <v>0</v>
      </c>
      <c r="R940" s="92">
        <f>_xlfn.MAXIFS(V重複!G:G, V重複!$C:$C, 'Conv-vaccine'!$E940)</f>
        <v>0</v>
      </c>
      <c r="S940" s="107">
        <f>SUMIF('V3回目-接種日別'!$A:$A, 'Conv-vaccine'!$E940, 'V3回目-接種日別'!C:C)</f>
        <v>0</v>
      </c>
    </row>
    <row r="941" spans="1:19" ht="17.7">
      <c r="A941" s="49">
        <v>44609</v>
      </c>
      <c r="B941" s="110">
        <f>IF(COUNTIF($A$7:$A941, $A941)&gt;1, 0, IF($E941="","",G941+H941+K941+L941+O941-Q941))</f>
        <v>0</v>
      </c>
      <c r="C941" s="110">
        <f>IF(COUNTIF($A$7:$A941, $A941)&gt;1, 0, IF($E941="", "", I941+J941+M941+N941+P941-R941))</f>
        <v>0</v>
      </c>
      <c r="D941" s="110">
        <f>IF(COUNTIF($A$7:$A941, $A941)&gt;1, 0, S941)</f>
        <v>0</v>
      </c>
      <c r="E941" s="111">
        <v>44609</v>
      </c>
      <c r="F941" s="91" t="str">
        <f>IFERROR(VLOOKUP($E941, V医療従事者等!$A:$J, $F$4, FALSE), TEXT(E941, "aaa"))</f>
        <v>木</v>
      </c>
      <c r="G941" s="91">
        <f>IFERROR(VLOOKUP($E941, V医療従事者等!$A:$J, $G$4, FALSE), 0)</f>
        <v>0</v>
      </c>
      <c r="H941" s="91">
        <f>IFERROR(VLOOKUP($E941, V医療従事者等!$A:$J, $H$4, FALSE), 0)</f>
        <v>0</v>
      </c>
      <c r="I941" s="91">
        <f>IFERROR(VLOOKUP($E941, V医療従事者等!$A:$J, $I$4, FALSE), 0)</f>
        <v>0</v>
      </c>
      <c r="J941" s="91">
        <f>IFERROR(VLOOKUP($E941, V医療従事者等!$A:$J, $J$4, FALSE), 0)</f>
        <v>0</v>
      </c>
      <c r="K941" s="92">
        <f>IFERROR(VLOOKUP($E941, V一般接種!$A:$G, K$4, FALSE), 0)</f>
        <v>0</v>
      </c>
      <c r="L941" s="92">
        <f>IFERROR(VLOOKUP($E941, V一般接種!$A:$G, L$4, FALSE), 0)</f>
        <v>0</v>
      </c>
      <c r="M941" s="92">
        <f>IFERROR(VLOOKUP($E941, V一般接種!$A:$G, M$4, FALSE), 0)</f>
        <v>0</v>
      </c>
      <c r="N941" s="93">
        <f>IFERROR(VLOOKUP($E941, V一般接種!$A:$G, N$4, FALSE), 0)</f>
        <v>0</v>
      </c>
      <c r="O941" s="92">
        <f>SUMIF(V職域接種!$C:$C, 'Conv-vaccine'!$E941, V職域接種!F:F)</f>
        <v>0</v>
      </c>
      <c r="P941" s="92">
        <f>SUMIF(V職域接種!$C:$C, 'Conv-vaccine'!$E941, V職域接種!G:G)</f>
        <v>0</v>
      </c>
      <c r="Q941" s="92">
        <f>_xlfn.MAXIFS(V重複!F:F, V重複!$C:$C, 'Conv-vaccine'!$E941)</f>
        <v>0</v>
      </c>
      <c r="R941" s="92">
        <f>_xlfn.MAXIFS(V重複!G:G, V重複!$C:$C, 'Conv-vaccine'!$E941)</f>
        <v>0</v>
      </c>
      <c r="S941" s="107">
        <f>SUMIF('V3回目-接種日別'!$A:$A, 'Conv-vaccine'!$E941, 'V3回目-接種日別'!C:C)</f>
        <v>0</v>
      </c>
    </row>
    <row r="942" spans="1:19" ht="17.7">
      <c r="A942" s="49">
        <v>44609</v>
      </c>
      <c r="B942" s="110">
        <f>IF(COUNTIF($A$7:$A942, $A942)&gt;1, 0, IF($E942="","",G942+H942+K942+L942+O942-Q942))</f>
        <v>0</v>
      </c>
      <c r="C942" s="110">
        <f>IF(COUNTIF($A$7:$A942, $A942)&gt;1, 0, IF($E942="", "", I942+J942+M942+N942+P942-R942))</f>
        <v>0</v>
      </c>
      <c r="D942" s="110">
        <f>IF(COUNTIF($A$7:$A942, $A942)&gt;1, 0, S942)</f>
        <v>0</v>
      </c>
      <c r="E942" s="111">
        <v>44609</v>
      </c>
      <c r="F942" s="91" t="str">
        <f>IFERROR(VLOOKUP($E942, V医療従事者等!$A:$J, $F$4, FALSE), TEXT(E942, "aaa"))</f>
        <v>木</v>
      </c>
      <c r="G942" s="91">
        <f>IFERROR(VLOOKUP($E942, V医療従事者等!$A:$J, $G$4, FALSE), 0)</f>
        <v>0</v>
      </c>
      <c r="H942" s="91">
        <f>IFERROR(VLOOKUP($E942, V医療従事者等!$A:$J, $H$4, FALSE), 0)</f>
        <v>0</v>
      </c>
      <c r="I942" s="91">
        <f>IFERROR(VLOOKUP($E942, V医療従事者等!$A:$J, $I$4, FALSE), 0)</f>
        <v>0</v>
      </c>
      <c r="J942" s="91">
        <f>IFERROR(VLOOKUP($E942, V医療従事者等!$A:$J, $J$4, FALSE), 0)</f>
        <v>0</v>
      </c>
      <c r="K942" s="92">
        <f>IFERROR(VLOOKUP($E942, V一般接種!$A:$G, K$4, FALSE), 0)</f>
        <v>0</v>
      </c>
      <c r="L942" s="92">
        <f>IFERROR(VLOOKUP($E942, V一般接種!$A:$G, L$4, FALSE), 0)</f>
        <v>0</v>
      </c>
      <c r="M942" s="92">
        <f>IFERROR(VLOOKUP($E942, V一般接種!$A:$G, M$4, FALSE), 0)</f>
        <v>0</v>
      </c>
      <c r="N942" s="93">
        <f>IFERROR(VLOOKUP($E942, V一般接種!$A:$G, N$4, FALSE), 0)</f>
        <v>0</v>
      </c>
      <c r="O942" s="92">
        <f>SUMIF(V職域接種!$C:$C, 'Conv-vaccine'!$E942, V職域接種!F:F)</f>
        <v>0</v>
      </c>
      <c r="P942" s="92">
        <f>SUMIF(V職域接種!$C:$C, 'Conv-vaccine'!$E942, V職域接種!G:G)</f>
        <v>0</v>
      </c>
      <c r="Q942" s="92">
        <f>_xlfn.MAXIFS(V重複!F:F, V重複!$C:$C, 'Conv-vaccine'!$E942)</f>
        <v>0</v>
      </c>
      <c r="R942" s="92">
        <f>_xlfn.MAXIFS(V重複!G:G, V重複!$C:$C, 'Conv-vaccine'!$E942)</f>
        <v>0</v>
      </c>
      <c r="S942" s="107">
        <f>SUMIF('V3回目-接種日別'!$A:$A, 'Conv-vaccine'!$E942, 'V3回目-接種日別'!C:C)</f>
        <v>0</v>
      </c>
    </row>
    <row r="943" spans="1:19" ht="17.7">
      <c r="A943" s="49">
        <v>44610</v>
      </c>
      <c r="B943" s="110">
        <f>IF(COUNTIF($A$7:$A943, $A943)&gt;1, 0, IF($E943="","",G943+H943+K943+L943+O943-Q943))</f>
        <v>0</v>
      </c>
      <c r="C943" s="110">
        <f>IF(COUNTIF($A$7:$A943, $A943)&gt;1, 0, IF($E943="", "", I943+J943+M943+N943+P943-R943))</f>
        <v>0</v>
      </c>
      <c r="D943" s="110">
        <f>IF(COUNTIF($A$7:$A943, $A943)&gt;1, 0, S943)</f>
        <v>0</v>
      </c>
      <c r="E943" s="111">
        <v>44610</v>
      </c>
      <c r="F943" s="91" t="str">
        <f>IFERROR(VLOOKUP($E943, V医療従事者等!$A:$J, $F$4, FALSE), TEXT(E943, "aaa"))</f>
        <v>金</v>
      </c>
      <c r="G943" s="91">
        <f>IFERROR(VLOOKUP($E943, V医療従事者等!$A:$J, $G$4, FALSE), 0)</f>
        <v>0</v>
      </c>
      <c r="H943" s="91">
        <f>IFERROR(VLOOKUP($E943, V医療従事者等!$A:$J, $H$4, FALSE), 0)</f>
        <v>0</v>
      </c>
      <c r="I943" s="91">
        <f>IFERROR(VLOOKUP($E943, V医療従事者等!$A:$J, $I$4, FALSE), 0)</f>
        <v>0</v>
      </c>
      <c r="J943" s="91">
        <f>IFERROR(VLOOKUP($E943, V医療従事者等!$A:$J, $J$4, FALSE), 0)</f>
        <v>0</v>
      </c>
      <c r="K943" s="92">
        <f>IFERROR(VLOOKUP($E943, V一般接種!$A:$G, K$4, FALSE), 0)</f>
        <v>0</v>
      </c>
      <c r="L943" s="92">
        <f>IFERROR(VLOOKUP($E943, V一般接種!$A:$G, L$4, FALSE), 0)</f>
        <v>0</v>
      </c>
      <c r="M943" s="92">
        <f>IFERROR(VLOOKUP($E943, V一般接種!$A:$G, M$4, FALSE), 0)</f>
        <v>0</v>
      </c>
      <c r="N943" s="93">
        <f>IFERROR(VLOOKUP($E943, V一般接種!$A:$G, N$4, FALSE), 0)</f>
        <v>0</v>
      </c>
      <c r="O943" s="92">
        <f>SUMIF(V職域接種!$C:$C, 'Conv-vaccine'!$E943, V職域接種!F:F)</f>
        <v>0</v>
      </c>
      <c r="P943" s="92">
        <f>SUMIF(V職域接種!$C:$C, 'Conv-vaccine'!$E943, V職域接種!G:G)</f>
        <v>0</v>
      </c>
      <c r="Q943" s="92">
        <f>_xlfn.MAXIFS(V重複!F:F, V重複!$C:$C, 'Conv-vaccine'!$E943)</f>
        <v>0</v>
      </c>
      <c r="R943" s="92">
        <f>_xlfn.MAXIFS(V重複!G:G, V重複!$C:$C, 'Conv-vaccine'!$E943)</f>
        <v>0</v>
      </c>
      <c r="S943" s="107">
        <f>SUMIF('V3回目-接種日別'!$A:$A, 'Conv-vaccine'!$E943, 'V3回目-接種日別'!C:C)</f>
        <v>0</v>
      </c>
    </row>
    <row r="944" spans="1:19" ht="17.7">
      <c r="A944" s="49">
        <v>44610</v>
      </c>
      <c r="B944" s="110">
        <f>IF(COUNTIF($A$7:$A944, $A944)&gt;1, 0, IF($E944="","",G944+H944+K944+L944+O944-Q944))</f>
        <v>0</v>
      </c>
      <c r="C944" s="110">
        <f>IF(COUNTIF($A$7:$A944, $A944)&gt;1, 0, IF($E944="", "", I944+J944+M944+N944+P944-R944))</f>
        <v>0</v>
      </c>
      <c r="D944" s="110">
        <f>IF(COUNTIF($A$7:$A944, $A944)&gt;1, 0, S944)</f>
        <v>0</v>
      </c>
      <c r="E944" s="111">
        <v>44610</v>
      </c>
      <c r="F944" s="91" t="str">
        <f>IFERROR(VLOOKUP($E944, V医療従事者等!$A:$J, $F$4, FALSE), TEXT(E944, "aaa"))</f>
        <v>金</v>
      </c>
      <c r="G944" s="91">
        <f>IFERROR(VLOOKUP($E944, V医療従事者等!$A:$J, $G$4, FALSE), 0)</f>
        <v>0</v>
      </c>
      <c r="H944" s="91">
        <f>IFERROR(VLOOKUP($E944, V医療従事者等!$A:$J, $H$4, FALSE), 0)</f>
        <v>0</v>
      </c>
      <c r="I944" s="91">
        <f>IFERROR(VLOOKUP($E944, V医療従事者等!$A:$J, $I$4, FALSE), 0)</f>
        <v>0</v>
      </c>
      <c r="J944" s="91">
        <f>IFERROR(VLOOKUP($E944, V医療従事者等!$A:$J, $J$4, FALSE), 0)</f>
        <v>0</v>
      </c>
      <c r="K944" s="92">
        <f>IFERROR(VLOOKUP($E944, V一般接種!$A:$G, K$4, FALSE), 0)</f>
        <v>0</v>
      </c>
      <c r="L944" s="92">
        <f>IFERROR(VLOOKUP($E944, V一般接種!$A:$G, L$4, FALSE), 0)</f>
        <v>0</v>
      </c>
      <c r="M944" s="92">
        <f>IFERROR(VLOOKUP($E944, V一般接種!$A:$G, M$4, FALSE), 0)</f>
        <v>0</v>
      </c>
      <c r="N944" s="93">
        <f>IFERROR(VLOOKUP($E944, V一般接種!$A:$G, N$4, FALSE), 0)</f>
        <v>0</v>
      </c>
      <c r="O944" s="92">
        <f>SUMIF(V職域接種!$C:$C, 'Conv-vaccine'!$E944, V職域接種!F:F)</f>
        <v>0</v>
      </c>
      <c r="P944" s="92">
        <f>SUMIF(V職域接種!$C:$C, 'Conv-vaccine'!$E944, V職域接種!G:G)</f>
        <v>0</v>
      </c>
      <c r="Q944" s="92">
        <f>_xlfn.MAXIFS(V重複!F:F, V重複!$C:$C, 'Conv-vaccine'!$E944)</f>
        <v>0</v>
      </c>
      <c r="R944" s="92">
        <f>_xlfn.MAXIFS(V重複!G:G, V重複!$C:$C, 'Conv-vaccine'!$E944)</f>
        <v>0</v>
      </c>
      <c r="S944" s="107">
        <f>SUMIF('V3回目-接種日別'!$A:$A, 'Conv-vaccine'!$E944, 'V3回目-接種日別'!C:C)</f>
        <v>0</v>
      </c>
    </row>
    <row r="945" spans="1:19" ht="17.7">
      <c r="A945" s="49">
        <v>44610</v>
      </c>
      <c r="B945" s="110">
        <f>IF(COUNTIF($A$7:$A945, $A945)&gt;1, 0, IF($E945="","",G945+H945+K945+L945+O945-Q945))</f>
        <v>0</v>
      </c>
      <c r="C945" s="110">
        <f>IF(COUNTIF($A$7:$A945, $A945)&gt;1, 0, IF($E945="", "", I945+J945+M945+N945+P945-R945))</f>
        <v>0</v>
      </c>
      <c r="D945" s="110">
        <f>IF(COUNTIF($A$7:$A945, $A945)&gt;1, 0, S945)</f>
        <v>0</v>
      </c>
      <c r="E945" s="111">
        <v>44610</v>
      </c>
      <c r="F945" s="91" t="str">
        <f>IFERROR(VLOOKUP($E945, V医療従事者等!$A:$J, $F$4, FALSE), TEXT(E945, "aaa"))</f>
        <v>金</v>
      </c>
      <c r="G945" s="91">
        <f>IFERROR(VLOOKUP($E945, V医療従事者等!$A:$J, $G$4, FALSE), 0)</f>
        <v>0</v>
      </c>
      <c r="H945" s="91">
        <f>IFERROR(VLOOKUP($E945, V医療従事者等!$A:$J, $H$4, FALSE), 0)</f>
        <v>0</v>
      </c>
      <c r="I945" s="91">
        <f>IFERROR(VLOOKUP($E945, V医療従事者等!$A:$J, $I$4, FALSE), 0)</f>
        <v>0</v>
      </c>
      <c r="J945" s="91">
        <f>IFERROR(VLOOKUP($E945, V医療従事者等!$A:$J, $J$4, FALSE), 0)</f>
        <v>0</v>
      </c>
      <c r="K945" s="92">
        <f>IFERROR(VLOOKUP($E945, V一般接種!$A:$G, K$4, FALSE), 0)</f>
        <v>0</v>
      </c>
      <c r="L945" s="92">
        <f>IFERROR(VLOOKUP($E945, V一般接種!$A:$G, L$4, FALSE), 0)</f>
        <v>0</v>
      </c>
      <c r="M945" s="92">
        <f>IFERROR(VLOOKUP($E945, V一般接種!$A:$G, M$4, FALSE), 0)</f>
        <v>0</v>
      </c>
      <c r="N945" s="93">
        <f>IFERROR(VLOOKUP($E945, V一般接種!$A:$G, N$4, FALSE), 0)</f>
        <v>0</v>
      </c>
      <c r="O945" s="92">
        <f>SUMIF(V職域接種!$C:$C, 'Conv-vaccine'!$E945, V職域接種!F:F)</f>
        <v>0</v>
      </c>
      <c r="P945" s="92">
        <f>SUMIF(V職域接種!$C:$C, 'Conv-vaccine'!$E945, V職域接種!G:G)</f>
        <v>0</v>
      </c>
      <c r="Q945" s="92">
        <f>_xlfn.MAXIFS(V重複!F:F, V重複!$C:$C, 'Conv-vaccine'!$E945)</f>
        <v>0</v>
      </c>
      <c r="R945" s="92">
        <f>_xlfn.MAXIFS(V重複!G:G, V重複!$C:$C, 'Conv-vaccine'!$E945)</f>
        <v>0</v>
      </c>
      <c r="S945" s="107">
        <f>SUMIF('V3回目-接種日別'!$A:$A, 'Conv-vaccine'!$E945, 'V3回目-接種日別'!C:C)</f>
        <v>0</v>
      </c>
    </row>
    <row r="946" spans="1:19" ht="17.7">
      <c r="A946" s="49">
        <v>44611</v>
      </c>
      <c r="B946" s="110">
        <f>IF(COUNTIF($A$7:$A946, $A946)&gt;1, 0, IF($E946="","",G946+H946+K946+L946+O946-Q946))</f>
        <v>0</v>
      </c>
      <c r="C946" s="110">
        <f>IF(COUNTIF($A$7:$A946, $A946)&gt;1, 0, IF($E946="", "", I946+J946+M946+N946+P946-R946))</f>
        <v>0</v>
      </c>
      <c r="D946" s="110">
        <f>IF(COUNTIF($A$7:$A946, $A946)&gt;1, 0, S946)</f>
        <v>0</v>
      </c>
      <c r="E946" s="111">
        <v>44611</v>
      </c>
      <c r="F946" s="91" t="str">
        <f>IFERROR(VLOOKUP($E946, V医療従事者等!$A:$J, $F$4, FALSE), TEXT(E946, "aaa"))</f>
        <v>土</v>
      </c>
      <c r="G946" s="91">
        <f>IFERROR(VLOOKUP($E946, V医療従事者等!$A:$J, $G$4, FALSE), 0)</f>
        <v>0</v>
      </c>
      <c r="H946" s="91">
        <f>IFERROR(VLOOKUP($E946, V医療従事者等!$A:$J, $H$4, FALSE), 0)</f>
        <v>0</v>
      </c>
      <c r="I946" s="91">
        <f>IFERROR(VLOOKUP($E946, V医療従事者等!$A:$J, $I$4, FALSE), 0)</f>
        <v>0</v>
      </c>
      <c r="J946" s="91">
        <f>IFERROR(VLOOKUP($E946, V医療従事者等!$A:$J, $J$4, FALSE), 0)</f>
        <v>0</v>
      </c>
      <c r="K946" s="92">
        <f>IFERROR(VLOOKUP($E946, V一般接種!$A:$G, K$4, FALSE), 0)</f>
        <v>0</v>
      </c>
      <c r="L946" s="92">
        <f>IFERROR(VLOOKUP($E946, V一般接種!$A:$G, L$4, FALSE), 0)</f>
        <v>0</v>
      </c>
      <c r="M946" s="92">
        <f>IFERROR(VLOOKUP($E946, V一般接種!$A:$G, M$4, FALSE), 0)</f>
        <v>0</v>
      </c>
      <c r="N946" s="93">
        <f>IFERROR(VLOOKUP($E946, V一般接種!$A:$G, N$4, FALSE), 0)</f>
        <v>0</v>
      </c>
      <c r="O946" s="92">
        <f>SUMIF(V職域接種!$C:$C, 'Conv-vaccine'!$E946, V職域接種!F:F)</f>
        <v>0</v>
      </c>
      <c r="P946" s="92">
        <f>SUMIF(V職域接種!$C:$C, 'Conv-vaccine'!$E946, V職域接種!G:G)</f>
        <v>0</v>
      </c>
      <c r="Q946" s="92">
        <f>_xlfn.MAXIFS(V重複!F:F, V重複!$C:$C, 'Conv-vaccine'!$E946)</f>
        <v>0</v>
      </c>
      <c r="R946" s="92">
        <f>_xlfn.MAXIFS(V重複!G:G, V重複!$C:$C, 'Conv-vaccine'!$E946)</f>
        <v>0</v>
      </c>
      <c r="S946" s="107">
        <f>SUMIF('V3回目-接種日別'!$A:$A, 'Conv-vaccine'!$E946, 'V3回目-接種日別'!C:C)</f>
        <v>0</v>
      </c>
    </row>
    <row r="947" spans="1:19" ht="17.7">
      <c r="A947" s="49">
        <v>44611</v>
      </c>
      <c r="B947" s="110">
        <f>IF(COUNTIF($A$7:$A947, $A947)&gt;1, 0, IF($E947="","",G947+H947+K947+L947+O947-Q947))</f>
        <v>0</v>
      </c>
      <c r="C947" s="110">
        <f>IF(COUNTIF($A$7:$A947, $A947)&gt;1, 0, IF($E947="", "", I947+J947+M947+N947+P947-R947))</f>
        <v>0</v>
      </c>
      <c r="D947" s="110">
        <f>IF(COUNTIF($A$7:$A947, $A947)&gt;1, 0, S947)</f>
        <v>0</v>
      </c>
      <c r="E947" s="111">
        <v>44611</v>
      </c>
      <c r="F947" s="91" t="str">
        <f>IFERROR(VLOOKUP($E947, V医療従事者等!$A:$J, $F$4, FALSE), TEXT(E947, "aaa"))</f>
        <v>土</v>
      </c>
      <c r="G947" s="91">
        <f>IFERROR(VLOOKUP($E947, V医療従事者等!$A:$J, $G$4, FALSE), 0)</f>
        <v>0</v>
      </c>
      <c r="H947" s="91">
        <f>IFERROR(VLOOKUP($E947, V医療従事者等!$A:$J, $H$4, FALSE), 0)</f>
        <v>0</v>
      </c>
      <c r="I947" s="91">
        <f>IFERROR(VLOOKUP($E947, V医療従事者等!$A:$J, $I$4, FALSE), 0)</f>
        <v>0</v>
      </c>
      <c r="J947" s="91">
        <f>IFERROR(VLOOKUP($E947, V医療従事者等!$A:$J, $J$4, FALSE), 0)</f>
        <v>0</v>
      </c>
      <c r="K947" s="92">
        <f>IFERROR(VLOOKUP($E947, V一般接種!$A:$G, K$4, FALSE), 0)</f>
        <v>0</v>
      </c>
      <c r="L947" s="92">
        <f>IFERROR(VLOOKUP($E947, V一般接種!$A:$G, L$4, FALSE), 0)</f>
        <v>0</v>
      </c>
      <c r="M947" s="92">
        <f>IFERROR(VLOOKUP($E947, V一般接種!$A:$G, M$4, FALSE), 0)</f>
        <v>0</v>
      </c>
      <c r="N947" s="93">
        <f>IFERROR(VLOOKUP($E947, V一般接種!$A:$G, N$4, FALSE), 0)</f>
        <v>0</v>
      </c>
      <c r="O947" s="92">
        <f>SUMIF(V職域接種!$C:$C, 'Conv-vaccine'!$E947, V職域接種!F:F)</f>
        <v>0</v>
      </c>
      <c r="P947" s="92">
        <f>SUMIF(V職域接種!$C:$C, 'Conv-vaccine'!$E947, V職域接種!G:G)</f>
        <v>0</v>
      </c>
      <c r="Q947" s="92">
        <f>_xlfn.MAXIFS(V重複!F:F, V重複!$C:$C, 'Conv-vaccine'!$E947)</f>
        <v>0</v>
      </c>
      <c r="R947" s="92">
        <f>_xlfn.MAXIFS(V重複!G:G, V重複!$C:$C, 'Conv-vaccine'!$E947)</f>
        <v>0</v>
      </c>
      <c r="S947" s="107">
        <f>SUMIF('V3回目-接種日別'!$A:$A, 'Conv-vaccine'!$E947, 'V3回目-接種日別'!C:C)</f>
        <v>0</v>
      </c>
    </row>
    <row r="948" spans="1:19" ht="17.7">
      <c r="A948" s="49">
        <v>44611</v>
      </c>
      <c r="B948" s="110">
        <f>IF(COUNTIF($A$7:$A948, $A948)&gt;1, 0, IF($E948="","",G948+H948+K948+L948+O948-Q948))</f>
        <v>0</v>
      </c>
      <c r="C948" s="110">
        <f>IF(COUNTIF($A$7:$A948, $A948)&gt;1, 0, IF($E948="", "", I948+J948+M948+N948+P948-R948))</f>
        <v>0</v>
      </c>
      <c r="D948" s="110">
        <f>IF(COUNTIF($A$7:$A948, $A948)&gt;1, 0, S948)</f>
        <v>0</v>
      </c>
      <c r="E948" s="111">
        <v>44611</v>
      </c>
      <c r="F948" s="91" t="str">
        <f>IFERROR(VLOOKUP($E948, V医療従事者等!$A:$J, $F$4, FALSE), TEXT(E948, "aaa"))</f>
        <v>土</v>
      </c>
      <c r="G948" s="91">
        <f>IFERROR(VLOOKUP($E948, V医療従事者等!$A:$J, $G$4, FALSE), 0)</f>
        <v>0</v>
      </c>
      <c r="H948" s="91">
        <f>IFERROR(VLOOKUP($E948, V医療従事者等!$A:$J, $H$4, FALSE), 0)</f>
        <v>0</v>
      </c>
      <c r="I948" s="91">
        <f>IFERROR(VLOOKUP($E948, V医療従事者等!$A:$J, $I$4, FALSE), 0)</f>
        <v>0</v>
      </c>
      <c r="J948" s="91">
        <f>IFERROR(VLOOKUP($E948, V医療従事者等!$A:$J, $J$4, FALSE), 0)</f>
        <v>0</v>
      </c>
      <c r="K948" s="92">
        <f>IFERROR(VLOOKUP($E948, V一般接種!$A:$G, K$4, FALSE), 0)</f>
        <v>0</v>
      </c>
      <c r="L948" s="92">
        <f>IFERROR(VLOOKUP($E948, V一般接種!$A:$G, L$4, FALSE), 0)</f>
        <v>0</v>
      </c>
      <c r="M948" s="92">
        <f>IFERROR(VLOOKUP($E948, V一般接種!$A:$G, M$4, FALSE), 0)</f>
        <v>0</v>
      </c>
      <c r="N948" s="93">
        <f>IFERROR(VLOOKUP($E948, V一般接種!$A:$G, N$4, FALSE), 0)</f>
        <v>0</v>
      </c>
      <c r="O948" s="92">
        <f>SUMIF(V職域接種!$C:$C, 'Conv-vaccine'!$E948, V職域接種!F:F)</f>
        <v>0</v>
      </c>
      <c r="P948" s="92">
        <f>SUMIF(V職域接種!$C:$C, 'Conv-vaccine'!$E948, V職域接種!G:G)</f>
        <v>0</v>
      </c>
      <c r="Q948" s="92">
        <f>_xlfn.MAXIFS(V重複!F:F, V重複!$C:$C, 'Conv-vaccine'!$E948)</f>
        <v>0</v>
      </c>
      <c r="R948" s="92">
        <f>_xlfn.MAXIFS(V重複!G:G, V重複!$C:$C, 'Conv-vaccine'!$E948)</f>
        <v>0</v>
      </c>
      <c r="S948" s="107">
        <f>SUMIF('V3回目-接種日別'!$A:$A, 'Conv-vaccine'!$E948, 'V3回目-接種日別'!C:C)</f>
        <v>0</v>
      </c>
    </row>
    <row r="949" spans="1:19" ht="17.7">
      <c r="A949" s="49">
        <v>44612</v>
      </c>
      <c r="B949" s="110">
        <f>IF(COUNTIF($A$7:$A949, $A949)&gt;1, 0, IF($E949="","",G949+H949+K949+L949+O949-Q949))</f>
        <v>0</v>
      </c>
      <c r="C949" s="110">
        <f>IF(COUNTIF($A$7:$A949, $A949)&gt;1, 0, IF($E949="", "", I949+J949+M949+N949+P949-R949))</f>
        <v>0</v>
      </c>
      <c r="D949" s="110">
        <f>IF(COUNTIF($A$7:$A949, $A949)&gt;1, 0, S949)</f>
        <v>0</v>
      </c>
      <c r="E949" s="111">
        <v>44612</v>
      </c>
      <c r="F949" s="91" t="str">
        <f>IFERROR(VLOOKUP($E949, V医療従事者等!$A:$J, $F$4, FALSE), TEXT(E949, "aaa"))</f>
        <v>日</v>
      </c>
      <c r="G949" s="91">
        <f>IFERROR(VLOOKUP($E949, V医療従事者等!$A:$J, $G$4, FALSE), 0)</f>
        <v>0</v>
      </c>
      <c r="H949" s="91">
        <f>IFERROR(VLOOKUP($E949, V医療従事者等!$A:$J, $H$4, FALSE), 0)</f>
        <v>0</v>
      </c>
      <c r="I949" s="91">
        <f>IFERROR(VLOOKUP($E949, V医療従事者等!$A:$J, $I$4, FALSE), 0)</f>
        <v>0</v>
      </c>
      <c r="J949" s="91">
        <f>IFERROR(VLOOKUP($E949, V医療従事者等!$A:$J, $J$4, FALSE), 0)</f>
        <v>0</v>
      </c>
      <c r="K949" s="92">
        <f>IFERROR(VLOOKUP($E949, V一般接種!$A:$G, K$4, FALSE), 0)</f>
        <v>0</v>
      </c>
      <c r="L949" s="92">
        <f>IFERROR(VLOOKUP($E949, V一般接種!$A:$G, L$4, FALSE), 0)</f>
        <v>0</v>
      </c>
      <c r="M949" s="92">
        <f>IFERROR(VLOOKUP($E949, V一般接種!$A:$G, M$4, FALSE), 0)</f>
        <v>0</v>
      </c>
      <c r="N949" s="93">
        <f>IFERROR(VLOOKUP($E949, V一般接種!$A:$G, N$4, FALSE), 0)</f>
        <v>0</v>
      </c>
      <c r="O949" s="92">
        <f>SUMIF(V職域接種!$C:$C, 'Conv-vaccine'!$E949, V職域接種!F:F)</f>
        <v>0</v>
      </c>
      <c r="P949" s="92">
        <f>SUMIF(V職域接種!$C:$C, 'Conv-vaccine'!$E949, V職域接種!G:G)</f>
        <v>0</v>
      </c>
      <c r="Q949" s="92">
        <f>_xlfn.MAXIFS(V重複!F:F, V重複!$C:$C, 'Conv-vaccine'!$E949)</f>
        <v>0</v>
      </c>
      <c r="R949" s="92">
        <f>_xlfn.MAXIFS(V重複!G:G, V重複!$C:$C, 'Conv-vaccine'!$E949)</f>
        <v>0</v>
      </c>
      <c r="S949" s="107">
        <f>SUMIF('V3回目-接種日別'!$A:$A, 'Conv-vaccine'!$E949, 'V3回目-接種日別'!C:C)</f>
        <v>0</v>
      </c>
    </row>
    <row r="950" spans="1:19" ht="17.7">
      <c r="A950" s="49">
        <v>44612</v>
      </c>
      <c r="B950" s="110">
        <f>IF(COUNTIF($A$7:$A950, $A950)&gt;1, 0, IF($E950="","",G950+H950+K950+L950+O950-Q950))</f>
        <v>0</v>
      </c>
      <c r="C950" s="110">
        <f>IF(COUNTIF($A$7:$A950, $A950)&gt;1, 0, IF($E950="", "", I950+J950+M950+N950+P950-R950))</f>
        <v>0</v>
      </c>
      <c r="D950" s="110">
        <f>IF(COUNTIF($A$7:$A950, $A950)&gt;1, 0, S950)</f>
        <v>0</v>
      </c>
      <c r="E950" s="111">
        <v>44612</v>
      </c>
      <c r="F950" s="91" t="str">
        <f>IFERROR(VLOOKUP($E950, V医療従事者等!$A:$J, $F$4, FALSE), TEXT(E950, "aaa"))</f>
        <v>日</v>
      </c>
      <c r="G950" s="91">
        <f>IFERROR(VLOOKUP($E950, V医療従事者等!$A:$J, $G$4, FALSE), 0)</f>
        <v>0</v>
      </c>
      <c r="H950" s="91">
        <f>IFERROR(VLOOKUP($E950, V医療従事者等!$A:$J, $H$4, FALSE), 0)</f>
        <v>0</v>
      </c>
      <c r="I950" s="91">
        <f>IFERROR(VLOOKUP($E950, V医療従事者等!$A:$J, $I$4, FALSE), 0)</f>
        <v>0</v>
      </c>
      <c r="J950" s="91">
        <f>IFERROR(VLOOKUP($E950, V医療従事者等!$A:$J, $J$4, FALSE), 0)</f>
        <v>0</v>
      </c>
      <c r="K950" s="92">
        <f>IFERROR(VLOOKUP($E950, V一般接種!$A:$G, K$4, FALSE), 0)</f>
        <v>0</v>
      </c>
      <c r="L950" s="92">
        <f>IFERROR(VLOOKUP($E950, V一般接種!$A:$G, L$4, FALSE), 0)</f>
        <v>0</v>
      </c>
      <c r="M950" s="92">
        <f>IFERROR(VLOOKUP($E950, V一般接種!$A:$G, M$4, FALSE), 0)</f>
        <v>0</v>
      </c>
      <c r="N950" s="93">
        <f>IFERROR(VLOOKUP($E950, V一般接種!$A:$G, N$4, FALSE), 0)</f>
        <v>0</v>
      </c>
      <c r="O950" s="92">
        <f>SUMIF(V職域接種!$C:$C, 'Conv-vaccine'!$E950, V職域接種!F:F)</f>
        <v>0</v>
      </c>
      <c r="P950" s="92">
        <f>SUMIF(V職域接種!$C:$C, 'Conv-vaccine'!$E950, V職域接種!G:G)</f>
        <v>0</v>
      </c>
      <c r="Q950" s="92">
        <f>_xlfn.MAXIFS(V重複!F:F, V重複!$C:$C, 'Conv-vaccine'!$E950)</f>
        <v>0</v>
      </c>
      <c r="R950" s="92">
        <f>_xlfn.MAXIFS(V重複!G:G, V重複!$C:$C, 'Conv-vaccine'!$E950)</f>
        <v>0</v>
      </c>
      <c r="S950" s="107">
        <f>SUMIF('V3回目-接種日別'!$A:$A, 'Conv-vaccine'!$E950, 'V3回目-接種日別'!C:C)</f>
        <v>0</v>
      </c>
    </row>
    <row r="951" spans="1:19" ht="17.7">
      <c r="A951" s="49">
        <v>44612</v>
      </c>
      <c r="B951" s="110">
        <f>IF(COUNTIF($A$7:$A951, $A951)&gt;1, 0, IF($E951="","",G951+H951+K951+L951+O951-Q951))</f>
        <v>0</v>
      </c>
      <c r="C951" s="110">
        <f>IF(COUNTIF($A$7:$A951, $A951)&gt;1, 0, IF($E951="", "", I951+J951+M951+N951+P951-R951))</f>
        <v>0</v>
      </c>
      <c r="D951" s="110">
        <f>IF(COUNTIF($A$7:$A951, $A951)&gt;1, 0, S951)</f>
        <v>0</v>
      </c>
      <c r="E951" s="111">
        <v>44612</v>
      </c>
      <c r="F951" s="91" t="str">
        <f>IFERROR(VLOOKUP($E951, V医療従事者等!$A:$J, $F$4, FALSE), TEXT(E951, "aaa"))</f>
        <v>日</v>
      </c>
      <c r="G951" s="91">
        <f>IFERROR(VLOOKUP($E951, V医療従事者等!$A:$J, $G$4, FALSE), 0)</f>
        <v>0</v>
      </c>
      <c r="H951" s="91">
        <f>IFERROR(VLOOKUP($E951, V医療従事者等!$A:$J, $H$4, FALSE), 0)</f>
        <v>0</v>
      </c>
      <c r="I951" s="91">
        <f>IFERROR(VLOOKUP($E951, V医療従事者等!$A:$J, $I$4, FALSE), 0)</f>
        <v>0</v>
      </c>
      <c r="J951" s="91">
        <f>IFERROR(VLOOKUP($E951, V医療従事者等!$A:$J, $J$4, FALSE), 0)</f>
        <v>0</v>
      </c>
      <c r="K951" s="92">
        <f>IFERROR(VLOOKUP($E951, V一般接種!$A:$G, K$4, FALSE), 0)</f>
        <v>0</v>
      </c>
      <c r="L951" s="92">
        <f>IFERROR(VLOOKUP($E951, V一般接種!$A:$G, L$4, FALSE), 0)</f>
        <v>0</v>
      </c>
      <c r="M951" s="92">
        <f>IFERROR(VLOOKUP($E951, V一般接種!$A:$G, M$4, FALSE), 0)</f>
        <v>0</v>
      </c>
      <c r="N951" s="93">
        <f>IFERROR(VLOOKUP($E951, V一般接種!$A:$G, N$4, FALSE), 0)</f>
        <v>0</v>
      </c>
      <c r="O951" s="92">
        <f>SUMIF(V職域接種!$C:$C, 'Conv-vaccine'!$E951, V職域接種!F:F)</f>
        <v>0</v>
      </c>
      <c r="P951" s="92">
        <f>SUMIF(V職域接種!$C:$C, 'Conv-vaccine'!$E951, V職域接種!G:G)</f>
        <v>0</v>
      </c>
      <c r="Q951" s="92">
        <f>_xlfn.MAXIFS(V重複!F:F, V重複!$C:$C, 'Conv-vaccine'!$E951)</f>
        <v>0</v>
      </c>
      <c r="R951" s="92">
        <f>_xlfn.MAXIFS(V重複!G:G, V重複!$C:$C, 'Conv-vaccine'!$E951)</f>
        <v>0</v>
      </c>
      <c r="S951" s="107">
        <f>SUMIF('V3回目-接種日別'!$A:$A, 'Conv-vaccine'!$E951, 'V3回目-接種日別'!C:C)</f>
        <v>0</v>
      </c>
    </row>
    <row r="952" spans="1:19" ht="17.7">
      <c r="A952" s="49">
        <v>44613</v>
      </c>
      <c r="B952" s="110">
        <f>IF(COUNTIF($A$7:$A952, $A952)&gt;1, 0, IF($E952="","",G952+H952+K952+L952+O952-Q952))</f>
        <v>0</v>
      </c>
      <c r="C952" s="110">
        <f>IF(COUNTIF($A$7:$A952, $A952)&gt;1, 0, IF($E952="", "", I952+J952+M952+N952+P952-R952))</f>
        <v>0</v>
      </c>
      <c r="D952" s="110">
        <f>IF(COUNTIF($A$7:$A952, $A952)&gt;1, 0, S952)</f>
        <v>0</v>
      </c>
      <c r="E952" s="111">
        <v>44613</v>
      </c>
      <c r="F952" s="91" t="str">
        <f>IFERROR(VLOOKUP($E952, V医療従事者等!$A:$J, $F$4, FALSE), TEXT(E952, "aaa"))</f>
        <v>月</v>
      </c>
      <c r="G952" s="91">
        <f>IFERROR(VLOOKUP($E952, V医療従事者等!$A:$J, $G$4, FALSE), 0)</f>
        <v>0</v>
      </c>
      <c r="H952" s="91">
        <f>IFERROR(VLOOKUP($E952, V医療従事者等!$A:$J, $H$4, FALSE), 0)</f>
        <v>0</v>
      </c>
      <c r="I952" s="91">
        <f>IFERROR(VLOOKUP($E952, V医療従事者等!$A:$J, $I$4, FALSE), 0)</f>
        <v>0</v>
      </c>
      <c r="J952" s="91">
        <f>IFERROR(VLOOKUP($E952, V医療従事者等!$A:$J, $J$4, FALSE), 0)</f>
        <v>0</v>
      </c>
      <c r="K952" s="92">
        <f>IFERROR(VLOOKUP($E952, V一般接種!$A:$G, K$4, FALSE), 0)</f>
        <v>0</v>
      </c>
      <c r="L952" s="92">
        <f>IFERROR(VLOOKUP($E952, V一般接種!$A:$G, L$4, FALSE), 0)</f>
        <v>0</v>
      </c>
      <c r="M952" s="92">
        <f>IFERROR(VLOOKUP($E952, V一般接種!$A:$G, M$4, FALSE), 0)</f>
        <v>0</v>
      </c>
      <c r="N952" s="93">
        <f>IFERROR(VLOOKUP($E952, V一般接種!$A:$G, N$4, FALSE), 0)</f>
        <v>0</v>
      </c>
      <c r="O952" s="92">
        <f>SUMIF(V職域接種!$C:$C, 'Conv-vaccine'!$E952, V職域接種!F:F)</f>
        <v>0</v>
      </c>
      <c r="P952" s="92">
        <f>SUMIF(V職域接種!$C:$C, 'Conv-vaccine'!$E952, V職域接種!G:G)</f>
        <v>0</v>
      </c>
      <c r="Q952" s="92">
        <f>_xlfn.MAXIFS(V重複!F:F, V重複!$C:$C, 'Conv-vaccine'!$E952)</f>
        <v>0</v>
      </c>
      <c r="R952" s="92">
        <f>_xlfn.MAXIFS(V重複!G:G, V重複!$C:$C, 'Conv-vaccine'!$E952)</f>
        <v>0</v>
      </c>
      <c r="S952" s="107">
        <f>SUMIF('V3回目-接種日別'!$A:$A, 'Conv-vaccine'!$E952, 'V3回目-接種日別'!C:C)</f>
        <v>0</v>
      </c>
    </row>
    <row r="953" spans="1:19" ht="17.7">
      <c r="A953" s="49">
        <v>44613</v>
      </c>
      <c r="B953" s="110">
        <f>IF(COUNTIF($A$7:$A953, $A953)&gt;1, 0, IF($E953="","",G953+H953+K953+L953+O953-Q953))</f>
        <v>0</v>
      </c>
      <c r="C953" s="110">
        <f>IF(COUNTIF($A$7:$A953, $A953)&gt;1, 0, IF($E953="", "", I953+J953+M953+N953+P953-R953))</f>
        <v>0</v>
      </c>
      <c r="D953" s="110">
        <f>IF(COUNTIF($A$7:$A953, $A953)&gt;1, 0, S953)</f>
        <v>0</v>
      </c>
      <c r="E953" s="111">
        <v>44613</v>
      </c>
      <c r="F953" s="91" t="str">
        <f>IFERROR(VLOOKUP($E953, V医療従事者等!$A:$J, $F$4, FALSE), TEXT(E953, "aaa"))</f>
        <v>月</v>
      </c>
      <c r="G953" s="91">
        <f>IFERROR(VLOOKUP($E953, V医療従事者等!$A:$J, $G$4, FALSE), 0)</f>
        <v>0</v>
      </c>
      <c r="H953" s="91">
        <f>IFERROR(VLOOKUP($E953, V医療従事者等!$A:$J, $H$4, FALSE), 0)</f>
        <v>0</v>
      </c>
      <c r="I953" s="91">
        <f>IFERROR(VLOOKUP($E953, V医療従事者等!$A:$J, $I$4, FALSE), 0)</f>
        <v>0</v>
      </c>
      <c r="J953" s="91">
        <f>IFERROR(VLOOKUP($E953, V医療従事者等!$A:$J, $J$4, FALSE), 0)</f>
        <v>0</v>
      </c>
      <c r="K953" s="92">
        <f>IFERROR(VLOOKUP($E953, V一般接種!$A:$G, K$4, FALSE), 0)</f>
        <v>0</v>
      </c>
      <c r="L953" s="92">
        <f>IFERROR(VLOOKUP($E953, V一般接種!$A:$G, L$4, FALSE), 0)</f>
        <v>0</v>
      </c>
      <c r="M953" s="92">
        <f>IFERROR(VLOOKUP($E953, V一般接種!$A:$G, M$4, FALSE), 0)</f>
        <v>0</v>
      </c>
      <c r="N953" s="93">
        <f>IFERROR(VLOOKUP($E953, V一般接種!$A:$G, N$4, FALSE), 0)</f>
        <v>0</v>
      </c>
      <c r="O953" s="92">
        <f>SUMIF(V職域接種!$C:$C, 'Conv-vaccine'!$E953, V職域接種!F:F)</f>
        <v>0</v>
      </c>
      <c r="P953" s="92">
        <f>SUMIF(V職域接種!$C:$C, 'Conv-vaccine'!$E953, V職域接種!G:G)</f>
        <v>0</v>
      </c>
      <c r="Q953" s="92">
        <f>_xlfn.MAXIFS(V重複!F:F, V重複!$C:$C, 'Conv-vaccine'!$E953)</f>
        <v>0</v>
      </c>
      <c r="R953" s="92">
        <f>_xlfn.MAXIFS(V重複!G:G, V重複!$C:$C, 'Conv-vaccine'!$E953)</f>
        <v>0</v>
      </c>
      <c r="S953" s="107">
        <f>SUMIF('V3回目-接種日別'!$A:$A, 'Conv-vaccine'!$E953, 'V3回目-接種日別'!C:C)</f>
        <v>0</v>
      </c>
    </row>
    <row r="954" spans="1:19" ht="17.7">
      <c r="A954" s="49">
        <v>44613</v>
      </c>
      <c r="B954" s="110">
        <f>IF(COUNTIF($A$7:$A954, $A954)&gt;1, 0, IF($E954="","",G954+H954+K954+L954+O954-Q954))</f>
        <v>0</v>
      </c>
      <c r="C954" s="110">
        <f>IF(COUNTIF($A$7:$A954, $A954)&gt;1, 0, IF($E954="", "", I954+J954+M954+N954+P954-R954))</f>
        <v>0</v>
      </c>
      <c r="D954" s="110">
        <f>IF(COUNTIF($A$7:$A954, $A954)&gt;1, 0, S954)</f>
        <v>0</v>
      </c>
      <c r="E954" s="111">
        <v>44613</v>
      </c>
      <c r="F954" s="91" t="str">
        <f>IFERROR(VLOOKUP($E954, V医療従事者等!$A:$J, $F$4, FALSE), TEXT(E954, "aaa"))</f>
        <v>月</v>
      </c>
      <c r="G954" s="91">
        <f>IFERROR(VLOOKUP($E954, V医療従事者等!$A:$J, $G$4, FALSE), 0)</f>
        <v>0</v>
      </c>
      <c r="H954" s="91">
        <f>IFERROR(VLOOKUP($E954, V医療従事者等!$A:$J, $H$4, FALSE), 0)</f>
        <v>0</v>
      </c>
      <c r="I954" s="91">
        <f>IFERROR(VLOOKUP($E954, V医療従事者等!$A:$J, $I$4, FALSE), 0)</f>
        <v>0</v>
      </c>
      <c r="J954" s="91">
        <f>IFERROR(VLOOKUP($E954, V医療従事者等!$A:$J, $J$4, FALSE), 0)</f>
        <v>0</v>
      </c>
      <c r="K954" s="92">
        <f>IFERROR(VLOOKUP($E954, V一般接種!$A:$G, K$4, FALSE), 0)</f>
        <v>0</v>
      </c>
      <c r="L954" s="92">
        <f>IFERROR(VLOOKUP($E954, V一般接種!$A:$G, L$4, FALSE), 0)</f>
        <v>0</v>
      </c>
      <c r="M954" s="92">
        <f>IFERROR(VLOOKUP($E954, V一般接種!$A:$G, M$4, FALSE), 0)</f>
        <v>0</v>
      </c>
      <c r="N954" s="93">
        <f>IFERROR(VLOOKUP($E954, V一般接種!$A:$G, N$4, FALSE), 0)</f>
        <v>0</v>
      </c>
      <c r="O954" s="92">
        <f>SUMIF(V職域接種!$C:$C, 'Conv-vaccine'!$E954, V職域接種!F:F)</f>
        <v>0</v>
      </c>
      <c r="P954" s="92">
        <f>SUMIF(V職域接種!$C:$C, 'Conv-vaccine'!$E954, V職域接種!G:G)</f>
        <v>0</v>
      </c>
      <c r="Q954" s="92">
        <f>_xlfn.MAXIFS(V重複!F:F, V重複!$C:$C, 'Conv-vaccine'!$E954)</f>
        <v>0</v>
      </c>
      <c r="R954" s="92">
        <f>_xlfn.MAXIFS(V重複!G:G, V重複!$C:$C, 'Conv-vaccine'!$E954)</f>
        <v>0</v>
      </c>
      <c r="S954" s="107">
        <f>SUMIF('V3回目-接種日別'!$A:$A, 'Conv-vaccine'!$E954, 'V3回目-接種日別'!C:C)</f>
        <v>0</v>
      </c>
    </row>
    <row r="955" spans="1:19" ht="17.7">
      <c r="A955" s="49">
        <v>44614</v>
      </c>
      <c r="B955" s="110">
        <f>IF(COUNTIF($A$7:$A955, $A955)&gt;1, 0, IF($E955="","",G955+H955+K955+L955+O955-Q955))</f>
        <v>0</v>
      </c>
      <c r="C955" s="110">
        <f>IF(COUNTIF($A$7:$A955, $A955)&gt;1, 0, IF($E955="", "", I955+J955+M955+N955+P955-R955))</f>
        <v>0</v>
      </c>
      <c r="D955" s="110">
        <f>IF(COUNTIF($A$7:$A955, $A955)&gt;1, 0, S955)</f>
        <v>0</v>
      </c>
      <c r="E955" s="111">
        <v>44614</v>
      </c>
      <c r="F955" s="91" t="str">
        <f>IFERROR(VLOOKUP($E955, V医療従事者等!$A:$J, $F$4, FALSE), TEXT(E955, "aaa"))</f>
        <v>火</v>
      </c>
      <c r="G955" s="91">
        <f>IFERROR(VLOOKUP($E955, V医療従事者等!$A:$J, $G$4, FALSE), 0)</f>
        <v>0</v>
      </c>
      <c r="H955" s="91">
        <f>IFERROR(VLOOKUP($E955, V医療従事者等!$A:$J, $H$4, FALSE), 0)</f>
        <v>0</v>
      </c>
      <c r="I955" s="91">
        <f>IFERROR(VLOOKUP($E955, V医療従事者等!$A:$J, $I$4, FALSE), 0)</f>
        <v>0</v>
      </c>
      <c r="J955" s="91">
        <f>IFERROR(VLOOKUP($E955, V医療従事者等!$A:$J, $J$4, FALSE), 0)</f>
        <v>0</v>
      </c>
      <c r="K955" s="92">
        <f>IFERROR(VLOOKUP($E955, V一般接種!$A:$G, K$4, FALSE), 0)</f>
        <v>0</v>
      </c>
      <c r="L955" s="92">
        <f>IFERROR(VLOOKUP($E955, V一般接種!$A:$G, L$4, FALSE), 0)</f>
        <v>0</v>
      </c>
      <c r="M955" s="92">
        <f>IFERROR(VLOOKUP($E955, V一般接種!$A:$G, M$4, FALSE), 0)</f>
        <v>0</v>
      </c>
      <c r="N955" s="93">
        <f>IFERROR(VLOOKUP($E955, V一般接種!$A:$G, N$4, FALSE), 0)</f>
        <v>0</v>
      </c>
      <c r="O955" s="92">
        <f>SUMIF(V職域接種!$C:$C, 'Conv-vaccine'!$E955, V職域接種!F:F)</f>
        <v>0</v>
      </c>
      <c r="P955" s="92">
        <f>SUMIF(V職域接種!$C:$C, 'Conv-vaccine'!$E955, V職域接種!G:G)</f>
        <v>0</v>
      </c>
      <c r="Q955" s="92">
        <f>_xlfn.MAXIFS(V重複!F:F, V重複!$C:$C, 'Conv-vaccine'!$E955)</f>
        <v>0</v>
      </c>
      <c r="R955" s="92">
        <f>_xlfn.MAXIFS(V重複!G:G, V重複!$C:$C, 'Conv-vaccine'!$E955)</f>
        <v>0</v>
      </c>
      <c r="S955" s="107">
        <f>SUMIF('V3回目-接種日別'!$A:$A, 'Conv-vaccine'!$E955, 'V3回目-接種日別'!C:C)</f>
        <v>0</v>
      </c>
    </row>
    <row r="956" spans="1:19" ht="17.7">
      <c r="A956" s="49">
        <v>44614</v>
      </c>
      <c r="B956" s="110">
        <f>IF(COUNTIF($A$7:$A956, $A956)&gt;1, 0, IF($E956="","",G956+H956+K956+L956+O956-Q956))</f>
        <v>0</v>
      </c>
      <c r="C956" s="110">
        <f>IF(COUNTIF($A$7:$A956, $A956)&gt;1, 0, IF($E956="", "", I956+J956+M956+N956+P956-R956))</f>
        <v>0</v>
      </c>
      <c r="D956" s="110">
        <f>IF(COUNTIF($A$7:$A956, $A956)&gt;1, 0, S956)</f>
        <v>0</v>
      </c>
      <c r="E956" s="111">
        <v>44614</v>
      </c>
      <c r="F956" s="91" t="str">
        <f>IFERROR(VLOOKUP($E956, V医療従事者等!$A:$J, $F$4, FALSE), TEXT(E956, "aaa"))</f>
        <v>火</v>
      </c>
      <c r="G956" s="91">
        <f>IFERROR(VLOOKUP($E956, V医療従事者等!$A:$J, $G$4, FALSE), 0)</f>
        <v>0</v>
      </c>
      <c r="H956" s="91">
        <f>IFERROR(VLOOKUP($E956, V医療従事者等!$A:$J, $H$4, FALSE), 0)</f>
        <v>0</v>
      </c>
      <c r="I956" s="91">
        <f>IFERROR(VLOOKUP($E956, V医療従事者等!$A:$J, $I$4, FALSE), 0)</f>
        <v>0</v>
      </c>
      <c r="J956" s="91">
        <f>IFERROR(VLOOKUP($E956, V医療従事者等!$A:$J, $J$4, FALSE), 0)</f>
        <v>0</v>
      </c>
      <c r="K956" s="92">
        <f>IFERROR(VLOOKUP($E956, V一般接種!$A:$G, K$4, FALSE), 0)</f>
        <v>0</v>
      </c>
      <c r="L956" s="92">
        <f>IFERROR(VLOOKUP($E956, V一般接種!$A:$G, L$4, FALSE), 0)</f>
        <v>0</v>
      </c>
      <c r="M956" s="92">
        <f>IFERROR(VLOOKUP($E956, V一般接種!$A:$G, M$4, FALSE), 0)</f>
        <v>0</v>
      </c>
      <c r="N956" s="93">
        <f>IFERROR(VLOOKUP($E956, V一般接種!$A:$G, N$4, FALSE), 0)</f>
        <v>0</v>
      </c>
      <c r="O956" s="92">
        <f>SUMIF(V職域接種!$C:$C, 'Conv-vaccine'!$E956, V職域接種!F:F)</f>
        <v>0</v>
      </c>
      <c r="P956" s="92">
        <f>SUMIF(V職域接種!$C:$C, 'Conv-vaccine'!$E956, V職域接種!G:G)</f>
        <v>0</v>
      </c>
      <c r="Q956" s="92">
        <f>_xlfn.MAXIFS(V重複!F:F, V重複!$C:$C, 'Conv-vaccine'!$E956)</f>
        <v>0</v>
      </c>
      <c r="R956" s="92">
        <f>_xlfn.MAXIFS(V重複!G:G, V重複!$C:$C, 'Conv-vaccine'!$E956)</f>
        <v>0</v>
      </c>
      <c r="S956" s="107">
        <f>SUMIF('V3回目-接種日別'!$A:$A, 'Conv-vaccine'!$E956, 'V3回目-接種日別'!C:C)</f>
        <v>0</v>
      </c>
    </row>
    <row r="957" spans="1:19" ht="17.7">
      <c r="A957" s="49">
        <v>44614</v>
      </c>
      <c r="B957" s="110">
        <f>IF(COUNTIF($A$7:$A957, $A957)&gt;1, 0, IF($E957="","",G957+H957+K957+L957+O957-Q957))</f>
        <v>0</v>
      </c>
      <c r="C957" s="110">
        <f>IF(COUNTIF($A$7:$A957, $A957)&gt;1, 0, IF($E957="", "", I957+J957+M957+N957+P957-R957))</f>
        <v>0</v>
      </c>
      <c r="D957" s="110">
        <f>IF(COUNTIF($A$7:$A957, $A957)&gt;1, 0, S957)</f>
        <v>0</v>
      </c>
      <c r="E957" s="111">
        <v>44614</v>
      </c>
      <c r="F957" s="91" t="str">
        <f>IFERROR(VLOOKUP($E957, V医療従事者等!$A:$J, $F$4, FALSE), TEXT(E957, "aaa"))</f>
        <v>火</v>
      </c>
      <c r="G957" s="91">
        <f>IFERROR(VLOOKUP($E957, V医療従事者等!$A:$J, $G$4, FALSE), 0)</f>
        <v>0</v>
      </c>
      <c r="H957" s="91">
        <f>IFERROR(VLOOKUP($E957, V医療従事者等!$A:$J, $H$4, FALSE), 0)</f>
        <v>0</v>
      </c>
      <c r="I957" s="91">
        <f>IFERROR(VLOOKUP($E957, V医療従事者等!$A:$J, $I$4, FALSE), 0)</f>
        <v>0</v>
      </c>
      <c r="J957" s="91">
        <f>IFERROR(VLOOKUP($E957, V医療従事者等!$A:$J, $J$4, FALSE), 0)</f>
        <v>0</v>
      </c>
      <c r="K957" s="92">
        <f>IFERROR(VLOOKUP($E957, V一般接種!$A:$G, K$4, FALSE), 0)</f>
        <v>0</v>
      </c>
      <c r="L957" s="92">
        <f>IFERROR(VLOOKUP($E957, V一般接種!$A:$G, L$4, FALSE), 0)</f>
        <v>0</v>
      </c>
      <c r="M957" s="92">
        <f>IFERROR(VLOOKUP($E957, V一般接種!$A:$G, M$4, FALSE), 0)</f>
        <v>0</v>
      </c>
      <c r="N957" s="93">
        <f>IFERROR(VLOOKUP($E957, V一般接種!$A:$G, N$4, FALSE), 0)</f>
        <v>0</v>
      </c>
      <c r="O957" s="92">
        <f>SUMIF(V職域接種!$C:$C, 'Conv-vaccine'!$E957, V職域接種!F:F)</f>
        <v>0</v>
      </c>
      <c r="P957" s="92">
        <f>SUMIF(V職域接種!$C:$C, 'Conv-vaccine'!$E957, V職域接種!G:G)</f>
        <v>0</v>
      </c>
      <c r="Q957" s="92">
        <f>_xlfn.MAXIFS(V重複!F:F, V重複!$C:$C, 'Conv-vaccine'!$E957)</f>
        <v>0</v>
      </c>
      <c r="R957" s="92">
        <f>_xlfn.MAXIFS(V重複!G:G, V重複!$C:$C, 'Conv-vaccine'!$E957)</f>
        <v>0</v>
      </c>
      <c r="S957" s="107">
        <f>SUMIF('V3回目-接種日別'!$A:$A, 'Conv-vaccine'!$E957, 'V3回目-接種日別'!C:C)</f>
        <v>0</v>
      </c>
    </row>
    <row r="958" spans="1:19" ht="17.7">
      <c r="A958" s="49">
        <v>44615</v>
      </c>
      <c r="B958" s="110">
        <f>IF(COUNTIF($A$7:$A958, $A958)&gt;1, 0, IF($E958="","",G958+H958+K958+L958+O958-Q958))</f>
        <v>0</v>
      </c>
      <c r="C958" s="110">
        <f>IF(COUNTIF($A$7:$A958, $A958)&gt;1, 0, IF($E958="", "", I958+J958+M958+N958+P958-R958))</f>
        <v>0</v>
      </c>
      <c r="D958" s="110">
        <f>IF(COUNTIF($A$7:$A958, $A958)&gt;1, 0, S958)</f>
        <v>0</v>
      </c>
      <c r="E958" s="111">
        <v>44615</v>
      </c>
      <c r="F958" s="91" t="str">
        <f>IFERROR(VLOOKUP($E958, V医療従事者等!$A:$J, $F$4, FALSE), TEXT(E958, "aaa"))</f>
        <v>水</v>
      </c>
      <c r="G958" s="91">
        <f>IFERROR(VLOOKUP($E958, V医療従事者等!$A:$J, $G$4, FALSE), 0)</f>
        <v>0</v>
      </c>
      <c r="H958" s="91">
        <f>IFERROR(VLOOKUP($E958, V医療従事者等!$A:$J, $H$4, FALSE), 0)</f>
        <v>0</v>
      </c>
      <c r="I958" s="91">
        <f>IFERROR(VLOOKUP($E958, V医療従事者等!$A:$J, $I$4, FALSE), 0)</f>
        <v>0</v>
      </c>
      <c r="J958" s="91">
        <f>IFERROR(VLOOKUP($E958, V医療従事者等!$A:$J, $J$4, FALSE), 0)</f>
        <v>0</v>
      </c>
      <c r="K958" s="92">
        <f>IFERROR(VLOOKUP($E958, V一般接種!$A:$G, K$4, FALSE), 0)</f>
        <v>0</v>
      </c>
      <c r="L958" s="92">
        <f>IFERROR(VLOOKUP($E958, V一般接種!$A:$G, L$4, FALSE), 0)</f>
        <v>0</v>
      </c>
      <c r="M958" s="92">
        <f>IFERROR(VLOOKUP($E958, V一般接種!$A:$G, M$4, FALSE), 0)</f>
        <v>0</v>
      </c>
      <c r="N958" s="93">
        <f>IFERROR(VLOOKUP($E958, V一般接種!$A:$G, N$4, FALSE), 0)</f>
        <v>0</v>
      </c>
      <c r="O958" s="92">
        <f>SUMIF(V職域接種!$C:$C, 'Conv-vaccine'!$E958, V職域接種!F:F)</f>
        <v>0</v>
      </c>
      <c r="P958" s="92">
        <f>SUMIF(V職域接種!$C:$C, 'Conv-vaccine'!$E958, V職域接種!G:G)</f>
        <v>0</v>
      </c>
      <c r="Q958" s="92">
        <f>_xlfn.MAXIFS(V重複!F:F, V重複!$C:$C, 'Conv-vaccine'!$E958)</f>
        <v>0</v>
      </c>
      <c r="R958" s="92">
        <f>_xlfn.MAXIFS(V重複!G:G, V重複!$C:$C, 'Conv-vaccine'!$E958)</f>
        <v>0</v>
      </c>
      <c r="S958" s="107">
        <f>SUMIF('V3回目-接種日別'!$A:$A, 'Conv-vaccine'!$E958, 'V3回目-接種日別'!C:C)</f>
        <v>0</v>
      </c>
    </row>
    <row r="959" spans="1:19" ht="17.7">
      <c r="A959" s="49">
        <v>44615</v>
      </c>
      <c r="B959" s="110">
        <f>IF(COUNTIF($A$7:$A959, $A959)&gt;1, 0, IF($E959="","",G959+H959+K959+L959+O959-Q959))</f>
        <v>0</v>
      </c>
      <c r="C959" s="110">
        <f>IF(COUNTIF($A$7:$A959, $A959)&gt;1, 0, IF($E959="", "", I959+J959+M959+N959+P959-R959))</f>
        <v>0</v>
      </c>
      <c r="D959" s="110">
        <f>IF(COUNTIF($A$7:$A959, $A959)&gt;1, 0, S959)</f>
        <v>0</v>
      </c>
      <c r="E959" s="111">
        <v>44615</v>
      </c>
      <c r="F959" s="91" t="str">
        <f>IFERROR(VLOOKUP($E959, V医療従事者等!$A:$J, $F$4, FALSE), TEXT(E959, "aaa"))</f>
        <v>水</v>
      </c>
      <c r="G959" s="91">
        <f>IFERROR(VLOOKUP($E959, V医療従事者等!$A:$J, $G$4, FALSE), 0)</f>
        <v>0</v>
      </c>
      <c r="H959" s="91">
        <f>IFERROR(VLOOKUP($E959, V医療従事者等!$A:$J, $H$4, FALSE), 0)</f>
        <v>0</v>
      </c>
      <c r="I959" s="91">
        <f>IFERROR(VLOOKUP($E959, V医療従事者等!$A:$J, $I$4, FALSE), 0)</f>
        <v>0</v>
      </c>
      <c r="J959" s="91">
        <f>IFERROR(VLOOKUP($E959, V医療従事者等!$A:$J, $J$4, FALSE), 0)</f>
        <v>0</v>
      </c>
      <c r="K959" s="92">
        <f>IFERROR(VLOOKUP($E959, V一般接種!$A:$G, K$4, FALSE), 0)</f>
        <v>0</v>
      </c>
      <c r="L959" s="92">
        <f>IFERROR(VLOOKUP($E959, V一般接種!$A:$G, L$4, FALSE), 0)</f>
        <v>0</v>
      </c>
      <c r="M959" s="92">
        <f>IFERROR(VLOOKUP($E959, V一般接種!$A:$G, M$4, FALSE), 0)</f>
        <v>0</v>
      </c>
      <c r="N959" s="93">
        <f>IFERROR(VLOOKUP($E959, V一般接種!$A:$G, N$4, FALSE), 0)</f>
        <v>0</v>
      </c>
      <c r="O959" s="92">
        <f>SUMIF(V職域接種!$C:$C, 'Conv-vaccine'!$E959, V職域接種!F:F)</f>
        <v>0</v>
      </c>
      <c r="P959" s="92">
        <f>SUMIF(V職域接種!$C:$C, 'Conv-vaccine'!$E959, V職域接種!G:G)</f>
        <v>0</v>
      </c>
      <c r="Q959" s="92">
        <f>_xlfn.MAXIFS(V重複!F:F, V重複!$C:$C, 'Conv-vaccine'!$E959)</f>
        <v>0</v>
      </c>
      <c r="R959" s="92">
        <f>_xlfn.MAXIFS(V重複!G:G, V重複!$C:$C, 'Conv-vaccine'!$E959)</f>
        <v>0</v>
      </c>
      <c r="S959" s="107">
        <f>SUMIF('V3回目-接種日別'!$A:$A, 'Conv-vaccine'!$E959, 'V3回目-接種日別'!C:C)</f>
        <v>0</v>
      </c>
    </row>
    <row r="960" spans="1:19" ht="17.7">
      <c r="A960" s="49">
        <v>44615</v>
      </c>
      <c r="B960" s="110">
        <f>IF(COUNTIF($A$7:$A960, $A960)&gt;1, 0, IF($E960="","",G960+H960+K960+L960+O960-Q960))</f>
        <v>0</v>
      </c>
      <c r="C960" s="110">
        <f>IF(COUNTIF($A$7:$A960, $A960)&gt;1, 0, IF($E960="", "", I960+J960+M960+N960+P960-R960))</f>
        <v>0</v>
      </c>
      <c r="D960" s="110">
        <f>IF(COUNTIF($A$7:$A960, $A960)&gt;1, 0, S960)</f>
        <v>0</v>
      </c>
      <c r="E960" s="111">
        <v>44615</v>
      </c>
      <c r="F960" s="91" t="str">
        <f>IFERROR(VLOOKUP($E960, V医療従事者等!$A:$J, $F$4, FALSE), TEXT(E960, "aaa"))</f>
        <v>水</v>
      </c>
      <c r="G960" s="91">
        <f>IFERROR(VLOOKUP($E960, V医療従事者等!$A:$J, $G$4, FALSE), 0)</f>
        <v>0</v>
      </c>
      <c r="H960" s="91">
        <f>IFERROR(VLOOKUP($E960, V医療従事者等!$A:$J, $H$4, FALSE), 0)</f>
        <v>0</v>
      </c>
      <c r="I960" s="91">
        <f>IFERROR(VLOOKUP($E960, V医療従事者等!$A:$J, $I$4, FALSE), 0)</f>
        <v>0</v>
      </c>
      <c r="J960" s="91">
        <f>IFERROR(VLOOKUP($E960, V医療従事者等!$A:$J, $J$4, FALSE), 0)</f>
        <v>0</v>
      </c>
      <c r="K960" s="92">
        <f>IFERROR(VLOOKUP($E960, V一般接種!$A:$G, K$4, FALSE), 0)</f>
        <v>0</v>
      </c>
      <c r="L960" s="92">
        <f>IFERROR(VLOOKUP($E960, V一般接種!$A:$G, L$4, FALSE), 0)</f>
        <v>0</v>
      </c>
      <c r="M960" s="92">
        <f>IFERROR(VLOOKUP($E960, V一般接種!$A:$G, M$4, FALSE), 0)</f>
        <v>0</v>
      </c>
      <c r="N960" s="93">
        <f>IFERROR(VLOOKUP($E960, V一般接種!$A:$G, N$4, FALSE), 0)</f>
        <v>0</v>
      </c>
      <c r="O960" s="92">
        <f>SUMIF(V職域接種!$C:$C, 'Conv-vaccine'!$E960, V職域接種!F:F)</f>
        <v>0</v>
      </c>
      <c r="P960" s="92">
        <f>SUMIF(V職域接種!$C:$C, 'Conv-vaccine'!$E960, V職域接種!G:G)</f>
        <v>0</v>
      </c>
      <c r="Q960" s="92">
        <f>_xlfn.MAXIFS(V重複!F:F, V重複!$C:$C, 'Conv-vaccine'!$E960)</f>
        <v>0</v>
      </c>
      <c r="R960" s="92">
        <f>_xlfn.MAXIFS(V重複!G:G, V重複!$C:$C, 'Conv-vaccine'!$E960)</f>
        <v>0</v>
      </c>
      <c r="S960" s="107">
        <f>SUMIF('V3回目-接種日別'!$A:$A, 'Conv-vaccine'!$E960, 'V3回目-接種日別'!C:C)</f>
        <v>0</v>
      </c>
    </row>
    <row r="961" spans="1:19" ht="17.7">
      <c r="A961" s="49">
        <v>44616</v>
      </c>
      <c r="B961" s="110">
        <f>IF(COUNTIF($A$7:$A961, $A961)&gt;1, 0, IF($E961="","",G961+H961+K961+L961+O961-Q961))</f>
        <v>0</v>
      </c>
      <c r="C961" s="110">
        <f>IF(COUNTIF($A$7:$A961, $A961)&gt;1, 0, IF($E961="", "", I961+J961+M961+N961+P961-R961))</f>
        <v>0</v>
      </c>
      <c r="D961" s="110">
        <f>IF(COUNTIF($A$7:$A961, $A961)&gt;1, 0, S961)</f>
        <v>0</v>
      </c>
      <c r="E961" s="111">
        <v>44616</v>
      </c>
      <c r="F961" s="91" t="str">
        <f>IFERROR(VLOOKUP($E961, V医療従事者等!$A:$J, $F$4, FALSE), TEXT(E961, "aaa"))</f>
        <v>木</v>
      </c>
      <c r="G961" s="91">
        <f>IFERROR(VLOOKUP($E961, V医療従事者等!$A:$J, $G$4, FALSE), 0)</f>
        <v>0</v>
      </c>
      <c r="H961" s="91">
        <f>IFERROR(VLOOKUP($E961, V医療従事者等!$A:$J, $H$4, FALSE), 0)</f>
        <v>0</v>
      </c>
      <c r="I961" s="91">
        <f>IFERROR(VLOOKUP($E961, V医療従事者等!$A:$J, $I$4, FALSE), 0)</f>
        <v>0</v>
      </c>
      <c r="J961" s="91">
        <f>IFERROR(VLOOKUP($E961, V医療従事者等!$A:$J, $J$4, FALSE), 0)</f>
        <v>0</v>
      </c>
      <c r="K961" s="92">
        <f>IFERROR(VLOOKUP($E961, V一般接種!$A:$G, K$4, FALSE), 0)</f>
        <v>0</v>
      </c>
      <c r="L961" s="92">
        <f>IFERROR(VLOOKUP($E961, V一般接種!$A:$G, L$4, FALSE), 0)</f>
        <v>0</v>
      </c>
      <c r="M961" s="92">
        <f>IFERROR(VLOOKUP($E961, V一般接種!$A:$G, M$4, FALSE), 0)</f>
        <v>0</v>
      </c>
      <c r="N961" s="93">
        <f>IFERROR(VLOOKUP($E961, V一般接種!$A:$G, N$4, FALSE), 0)</f>
        <v>0</v>
      </c>
      <c r="O961" s="92">
        <f>SUMIF(V職域接種!$C:$C, 'Conv-vaccine'!$E961, V職域接種!F:F)</f>
        <v>0</v>
      </c>
      <c r="P961" s="92">
        <f>SUMIF(V職域接種!$C:$C, 'Conv-vaccine'!$E961, V職域接種!G:G)</f>
        <v>0</v>
      </c>
      <c r="Q961" s="92">
        <f>_xlfn.MAXIFS(V重複!F:F, V重複!$C:$C, 'Conv-vaccine'!$E961)</f>
        <v>0</v>
      </c>
      <c r="R961" s="92">
        <f>_xlfn.MAXIFS(V重複!G:G, V重複!$C:$C, 'Conv-vaccine'!$E961)</f>
        <v>0</v>
      </c>
      <c r="S961" s="107">
        <f>SUMIF('V3回目-接種日別'!$A:$A, 'Conv-vaccine'!$E961, 'V3回目-接種日別'!C:C)</f>
        <v>0</v>
      </c>
    </row>
    <row r="962" spans="1:19" ht="17.7">
      <c r="A962" s="49">
        <v>44616</v>
      </c>
      <c r="B962" s="110">
        <f>IF(COUNTIF($A$7:$A962, $A962)&gt;1, 0, IF($E962="","",G962+H962+K962+L962+O962-Q962))</f>
        <v>0</v>
      </c>
      <c r="C962" s="110">
        <f>IF(COUNTIF($A$7:$A962, $A962)&gt;1, 0, IF($E962="", "", I962+J962+M962+N962+P962-R962))</f>
        <v>0</v>
      </c>
      <c r="D962" s="110">
        <f>IF(COUNTIF($A$7:$A962, $A962)&gt;1, 0, S962)</f>
        <v>0</v>
      </c>
      <c r="E962" s="111">
        <v>44616</v>
      </c>
      <c r="F962" s="91" t="str">
        <f>IFERROR(VLOOKUP($E962, V医療従事者等!$A:$J, $F$4, FALSE), TEXT(E962, "aaa"))</f>
        <v>木</v>
      </c>
      <c r="G962" s="91">
        <f>IFERROR(VLOOKUP($E962, V医療従事者等!$A:$J, $G$4, FALSE), 0)</f>
        <v>0</v>
      </c>
      <c r="H962" s="91">
        <f>IFERROR(VLOOKUP($E962, V医療従事者等!$A:$J, $H$4, FALSE), 0)</f>
        <v>0</v>
      </c>
      <c r="I962" s="91">
        <f>IFERROR(VLOOKUP($E962, V医療従事者等!$A:$J, $I$4, FALSE), 0)</f>
        <v>0</v>
      </c>
      <c r="J962" s="91">
        <f>IFERROR(VLOOKUP($E962, V医療従事者等!$A:$J, $J$4, FALSE), 0)</f>
        <v>0</v>
      </c>
      <c r="K962" s="92">
        <f>IFERROR(VLOOKUP($E962, V一般接種!$A:$G, K$4, FALSE), 0)</f>
        <v>0</v>
      </c>
      <c r="L962" s="92">
        <f>IFERROR(VLOOKUP($E962, V一般接種!$A:$G, L$4, FALSE), 0)</f>
        <v>0</v>
      </c>
      <c r="M962" s="92">
        <f>IFERROR(VLOOKUP($E962, V一般接種!$A:$G, M$4, FALSE), 0)</f>
        <v>0</v>
      </c>
      <c r="N962" s="93">
        <f>IFERROR(VLOOKUP($E962, V一般接種!$A:$G, N$4, FALSE), 0)</f>
        <v>0</v>
      </c>
      <c r="O962" s="92">
        <f>SUMIF(V職域接種!$C:$C, 'Conv-vaccine'!$E962, V職域接種!F:F)</f>
        <v>0</v>
      </c>
      <c r="P962" s="92">
        <f>SUMIF(V職域接種!$C:$C, 'Conv-vaccine'!$E962, V職域接種!G:G)</f>
        <v>0</v>
      </c>
      <c r="Q962" s="92">
        <f>_xlfn.MAXIFS(V重複!F:F, V重複!$C:$C, 'Conv-vaccine'!$E962)</f>
        <v>0</v>
      </c>
      <c r="R962" s="92">
        <f>_xlfn.MAXIFS(V重複!G:G, V重複!$C:$C, 'Conv-vaccine'!$E962)</f>
        <v>0</v>
      </c>
      <c r="S962" s="107">
        <f>SUMIF('V3回目-接種日別'!$A:$A, 'Conv-vaccine'!$E962, 'V3回目-接種日別'!C:C)</f>
        <v>0</v>
      </c>
    </row>
    <row r="963" spans="1:19" ht="17.7">
      <c r="A963" s="49">
        <v>44616</v>
      </c>
      <c r="B963" s="110">
        <f>IF(COUNTIF($A$7:$A963, $A963)&gt;1, 0, IF($E963="","",G963+H963+K963+L963+O963-Q963))</f>
        <v>0</v>
      </c>
      <c r="C963" s="110">
        <f>IF(COUNTIF($A$7:$A963, $A963)&gt;1, 0, IF($E963="", "", I963+J963+M963+N963+P963-R963))</f>
        <v>0</v>
      </c>
      <c r="D963" s="110">
        <f>IF(COUNTIF($A$7:$A963, $A963)&gt;1, 0, S963)</f>
        <v>0</v>
      </c>
      <c r="E963" s="111">
        <v>44616</v>
      </c>
      <c r="F963" s="91" t="str">
        <f>IFERROR(VLOOKUP($E963, V医療従事者等!$A:$J, $F$4, FALSE), TEXT(E963, "aaa"))</f>
        <v>木</v>
      </c>
      <c r="G963" s="91">
        <f>IFERROR(VLOOKUP($E963, V医療従事者等!$A:$J, $G$4, FALSE), 0)</f>
        <v>0</v>
      </c>
      <c r="H963" s="91">
        <f>IFERROR(VLOOKUP($E963, V医療従事者等!$A:$J, $H$4, FALSE), 0)</f>
        <v>0</v>
      </c>
      <c r="I963" s="91">
        <f>IFERROR(VLOOKUP($E963, V医療従事者等!$A:$J, $I$4, FALSE), 0)</f>
        <v>0</v>
      </c>
      <c r="J963" s="91">
        <f>IFERROR(VLOOKUP($E963, V医療従事者等!$A:$J, $J$4, FALSE), 0)</f>
        <v>0</v>
      </c>
      <c r="K963" s="92">
        <f>IFERROR(VLOOKUP($E963, V一般接種!$A:$G, K$4, FALSE), 0)</f>
        <v>0</v>
      </c>
      <c r="L963" s="92">
        <f>IFERROR(VLOOKUP($E963, V一般接種!$A:$G, L$4, FALSE), 0)</f>
        <v>0</v>
      </c>
      <c r="M963" s="92">
        <f>IFERROR(VLOOKUP($E963, V一般接種!$A:$G, M$4, FALSE), 0)</f>
        <v>0</v>
      </c>
      <c r="N963" s="93">
        <f>IFERROR(VLOOKUP($E963, V一般接種!$A:$G, N$4, FALSE), 0)</f>
        <v>0</v>
      </c>
      <c r="O963" s="92">
        <f>SUMIF(V職域接種!$C:$C, 'Conv-vaccine'!$E963, V職域接種!F:F)</f>
        <v>0</v>
      </c>
      <c r="P963" s="92">
        <f>SUMIF(V職域接種!$C:$C, 'Conv-vaccine'!$E963, V職域接種!G:G)</f>
        <v>0</v>
      </c>
      <c r="Q963" s="92">
        <f>_xlfn.MAXIFS(V重複!F:F, V重複!$C:$C, 'Conv-vaccine'!$E963)</f>
        <v>0</v>
      </c>
      <c r="R963" s="92">
        <f>_xlfn.MAXIFS(V重複!G:G, V重複!$C:$C, 'Conv-vaccine'!$E963)</f>
        <v>0</v>
      </c>
      <c r="S963" s="107">
        <f>SUMIF('V3回目-接種日別'!$A:$A, 'Conv-vaccine'!$E963, 'V3回目-接種日別'!C:C)</f>
        <v>0</v>
      </c>
    </row>
    <row r="964" spans="1:19" ht="17.7">
      <c r="A964" s="49">
        <v>44617</v>
      </c>
      <c r="B964" s="110">
        <f>IF(COUNTIF($A$7:$A964, $A964)&gt;1, 0, IF($E964="","",G964+H964+K964+L964+O964-Q964))</f>
        <v>0</v>
      </c>
      <c r="C964" s="110">
        <f>IF(COUNTIF($A$7:$A964, $A964)&gt;1, 0, IF($E964="", "", I964+J964+M964+N964+P964-R964))</f>
        <v>0</v>
      </c>
      <c r="D964" s="110">
        <f>IF(COUNTIF($A$7:$A964, $A964)&gt;1, 0, S964)</f>
        <v>0</v>
      </c>
      <c r="E964" s="111">
        <v>44617</v>
      </c>
      <c r="F964" s="91" t="str">
        <f>IFERROR(VLOOKUP($E964, V医療従事者等!$A:$J, $F$4, FALSE), TEXT(E964, "aaa"))</f>
        <v>金</v>
      </c>
      <c r="G964" s="91">
        <f>IFERROR(VLOOKUP($E964, V医療従事者等!$A:$J, $G$4, FALSE), 0)</f>
        <v>0</v>
      </c>
      <c r="H964" s="91">
        <f>IFERROR(VLOOKUP($E964, V医療従事者等!$A:$J, $H$4, FALSE), 0)</f>
        <v>0</v>
      </c>
      <c r="I964" s="91">
        <f>IFERROR(VLOOKUP($E964, V医療従事者等!$A:$J, $I$4, FALSE), 0)</f>
        <v>0</v>
      </c>
      <c r="J964" s="91">
        <f>IFERROR(VLOOKUP($E964, V医療従事者等!$A:$J, $J$4, FALSE), 0)</f>
        <v>0</v>
      </c>
      <c r="K964" s="92">
        <f>IFERROR(VLOOKUP($E964, V一般接種!$A:$G, K$4, FALSE), 0)</f>
        <v>0</v>
      </c>
      <c r="L964" s="92">
        <f>IFERROR(VLOOKUP($E964, V一般接種!$A:$G, L$4, FALSE), 0)</f>
        <v>0</v>
      </c>
      <c r="M964" s="92">
        <f>IFERROR(VLOOKUP($E964, V一般接種!$A:$G, M$4, FALSE), 0)</f>
        <v>0</v>
      </c>
      <c r="N964" s="93">
        <f>IFERROR(VLOOKUP($E964, V一般接種!$A:$G, N$4, FALSE), 0)</f>
        <v>0</v>
      </c>
      <c r="O964" s="92">
        <f>SUMIF(V職域接種!$C:$C, 'Conv-vaccine'!$E964, V職域接種!F:F)</f>
        <v>0</v>
      </c>
      <c r="P964" s="92">
        <f>SUMIF(V職域接種!$C:$C, 'Conv-vaccine'!$E964, V職域接種!G:G)</f>
        <v>0</v>
      </c>
      <c r="Q964" s="92">
        <f>_xlfn.MAXIFS(V重複!F:F, V重複!$C:$C, 'Conv-vaccine'!$E964)</f>
        <v>0</v>
      </c>
      <c r="R964" s="92">
        <f>_xlfn.MAXIFS(V重複!G:G, V重複!$C:$C, 'Conv-vaccine'!$E964)</f>
        <v>0</v>
      </c>
      <c r="S964" s="107">
        <f>SUMIF('V3回目-接種日別'!$A:$A, 'Conv-vaccine'!$E964, 'V3回目-接種日別'!C:C)</f>
        <v>0</v>
      </c>
    </row>
    <row r="965" spans="1:19" ht="17.7">
      <c r="A965" s="49">
        <v>44617</v>
      </c>
      <c r="B965" s="110">
        <f>IF(COUNTIF($A$7:$A965, $A965)&gt;1, 0, IF($E965="","",G965+H965+K965+L965+O965-Q965))</f>
        <v>0</v>
      </c>
      <c r="C965" s="110">
        <f>IF(COUNTIF($A$7:$A965, $A965)&gt;1, 0, IF($E965="", "", I965+J965+M965+N965+P965-R965))</f>
        <v>0</v>
      </c>
      <c r="D965" s="110">
        <f>IF(COUNTIF($A$7:$A965, $A965)&gt;1, 0, S965)</f>
        <v>0</v>
      </c>
      <c r="E965" s="111">
        <v>44617</v>
      </c>
      <c r="F965" s="91" t="str">
        <f>IFERROR(VLOOKUP($E965, V医療従事者等!$A:$J, $F$4, FALSE), TEXT(E965, "aaa"))</f>
        <v>金</v>
      </c>
      <c r="G965" s="91">
        <f>IFERROR(VLOOKUP($E965, V医療従事者等!$A:$J, $G$4, FALSE), 0)</f>
        <v>0</v>
      </c>
      <c r="H965" s="91">
        <f>IFERROR(VLOOKUP($E965, V医療従事者等!$A:$J, $H$4, FALSE), 0)</f>
        <v>0</v>
      </c>
      <c r="I965" s="91">
        <f>IFERROR(VLOOKUP($E965, V医療従事者等!$A:$J, $I$4, FALSE), 0)</f>
        <v>0</v>
      </c>
      <c r="J965" s="91">
        <f>IFERROR(VLOOKUP($E965, V医療従事者等!$A:$J, $J$4, FALSE), 0)</f>
        <v>0</v>
      </c>
      <c r="K965" s="92">
        <f>IFERROR(VLOOKUP($E965, V一般接種!$A:$G, K$4, FALSE), 0)</f>
        <v>0</v>
      </c>
      <c r="L965" s="92">
        <f>IFERROR(VLOOKUP($E965, V一般接種!$A:$G, L$4, FALSE), 0)</f>
        <v>0</v>
      </c>
      <c r="M965" s="92">
        <f>IFERROR(VLOOKUP($E965, V一般接種!$A:$G, M$4, FALSE), 0)</f>
        <v>0</v>
      </c>
      <c r="N965" s="93">
        <f>IFERROR(VLOOKUP($E965, V一般接種!$A:$G, N$4, FALSE), 0)</f>
        <v>0</v>
      </c>
      <c r="O965" s="92">
        <f>SUMIF(V職域接種!$C:$C, 'Conv-vaccine'!$E965, V職域接種!F:F)</f>
        <v>0</v>
      </c>
      <c r="P965" s="92">
        <f>SUMIF(V職域接種!$C:$C, 'Conv-vaccine'!$E965, V職域接種!G:G)</f>
        <v>0</v>
      </c>
      <c r="Q965" s="92">
        <f>_xlfn.MAXIFS(V重複!F:F, V重複!$C:$C, 'Conv-vaccine'!$E965)</f>
        <v>0</v>
      </c>
      <c r="R965" s="92">
        <f>_xlfn.MAXIFS(V重複!G:G, V重複!$C:$C, 'Conv-vaccine'!$E965)</f>
        <v>0</v>
      </c>
      <c r="S965" s="107">
        <f>SUMIF('V3回目-接種日別'!$A:$A, 'Conv-vaccine'!$E965, 'V3回目-接種日別'!C:C)</f>
        <v>0</v>
      </c>
    </row>
    <row r="966" spans="1:19" ht="17.7">
      <c r="A966" s="49">
        <v>44617</v>
      </c>
      <c r="B966" s="110">
        <f>IF(COUNTIF($A$7:$A966, $A966)&gt;1, 0, IF($E966="","",G966+H966+K966+L966+O966-Q966))</f>
        <v>0</v>
      </c>
      <c r="C966" s="110">
        <f>IF(COUNTIF($A$7:$A966, $A966)&gt;1, 0, IF($E966="", "", I966+J966+M966+N966+P966-R966))</f>
        <v>0</v>
      </c>
      <c r="D966" s="110">
        <f>IF(COUNTIF($A$7:$A966, $A966)&gt;1, 0, S966)</f>
        <v>0</v>
      </c>
      <c r="E966" s="111">
        <v>44617</v>
      </c>
      <c r="F966" s="91" t="str">
        <f>IFERROR(VLOOKUP($E966, V医療従事者等!$A:$J, $F$4, FALSE), TEXT(E966, "aaa"))</f>
        <v>金</v>
      </c>
      <c r="G966" s="91">
        <f>IFERROR(VLOOKUP($E966, V医療従事者等!$A:$J, $G$4, FALSE), 0)</f>
        <v>0</v>
      </c>
      <c r="H966" s="91">
        <f>IFERROR(VLOOKUP($E966, V医療従事者等!$A:$J, $H$4, FALSE), 0)</f>
        <v>0</v>
      </c>
      <c r="I966" s="91">
        <f>IFERROR(VLOOKUP($E966, V医療従事者等!$A:$J, $I$4, FALSE), 0)</f>
        <v>0</v>
      </c>
      <c r="J966" s="91">
        <f>IFERROR(VLOOKUP($E966, V医療従事者等!$A:$J, $J$4, FALSE), 0)</f>
        <v>0</v>
      </c>
      <c r="K966" s="92">
        <f>IFERROR(VLOOKUP($E966, V一般接種!$A:$G, K$4, FALSE), 0)</f>
        <v>0</v>
      </c>
      <c r="L966" s="92">
        <f>IFERROR(VLOOKUP($E966, V一般接種!$A:$G, L$4, FALSE), 0)</f>
        <v>0</v>
      </c>
      <c r="M966" s="92">
        <f>IFERROR(VLOOKUP($E966, V一般接種!$A:$G, M$4, FALSE), 0)</f>
        <v>0</v>
      </c>
      <c r="N966" s="93">
        <f>IFERROR(VLOOKUP($E966, V一般接種!$A:$G, N$4, FALSE), 0)</f>
        <v>0</v>
      </c>
      <c r="O966" s="92">
        <f>SUMIF(V職域接種!$C:$C, 'Conv-vaccine'!$E966, V職域接種!F:F)</f>
        <v>0</v>
      </c>
      <c r="P966" s="92">
        <f>SUMIF(V職域接種!$C:$C, 'Conv-vaccine'!$E966, V職域接種!G:G)</f>
        <v>0</v>
      </c>
      <c r="Q966" s="92">
        <f>_xlfn.MAXIFS(V重複!F:F, V重複!$C:$C, 'Conv-vaccine'!$E966)</f>
        <v>0</v>
      </c>
      <c r="R966" s="92">
        <f>_xlfn.MAXIFS(V重複!G:G, V重複!$C:$C, 'Conv-vaccine'!$E966)</f>
        <v>0</v>
      </c>
      <c r="S966" s="107">
        <f>SUMIF('V3回目-接種日別'!$A:$A, 'Conv-vaccine'!$E966, 'V3回目-接種日別'!C:C)</f>
        <v>0</v>
      </c>
    </row>
    <row r="967" spans="1:19" ht="17.7">
      <c r="A967" s="49">
        <v>44618</v>
      </c>
      <c r="B967" s="110">
        <f>IF(COUNTIF($A$7:$A967, $A967)&gt;1, 0, IF($E967="","",G967+H967+K967+L967+O967-Q967))</f>
        <v>0</v>
      </c>
      <c r="C967" s="110">
        <f>IF(COUNTIF($A$7:$A967, $A967)&gt;1, 0, IF($E967="", "", I967+J967+M967+N967+P967-R967))</f>
        <v>0</v>
      </c>
      <c r="D967" s="110">
        <f>IF(COUNTIF($A$7:$A967, $A967)&gt;1, 0, S967)</f>
        <v>0</v>
      </c>
      <c r="E967" s="111">
        <v>44618</v>
      </c>
      <c r="F967" s="91" t="str">
        <f>IFERROR(VLOOKUP($E967, V医療従事者等!$A:$J, $F$4, FALSE), TEXT(E967, "aaa"))</f>
        <v>土</v>
      </c>
      <c r="G967" s="91">
        <f>IFERROR(VLOOKUP($E967, V医療従事者等!$A:$J, $G$4, FALSE), 0)</f>
        <v>0</v>
      </c>
      <c r="H967" s="91">
        <f>IFERROR(VLOOKUP($E967, V医療従事者等!$A:$J, $H$4, FALSE), 0)</f>
        <v>0</v>
      </c>
      <c r="I967" s="91">
        <f>IFERROR(VLOOKUP($E967, V医療従事者等!$A:$J, $I$4, FALSE), 0)</f>
        <v>0</v>
      </c>
      <c r="J967" s="91">
        <f>IFERROR(VLOOKUP($E967, V医療従事者等!$A:$J, $J$4, FALSE), 0)</f>
        <v>0</v>
      </c>
      <c r="K967" s="92">
        <f>IFERROR(VLOOKUP($E967, V一般接種!$A:$G, K$4, FALSE), 0)</f>
        <v>0</v>
      </c>
      <c r="L967" s="92">
        <f>IFERROR(VLOOKUP($E967, V一般接種!$A:$G, L$4, FALSE), 0)</f>
        <v>0</v>
      </c>
      <c r="M967" s="92">
        <f>IFERROR(VLOOKUP($E967, V一般接種!$A:$G, M$4, FALSE), 0)</f>
        <v>0</v>
      </c>
      <c r="N967" s="93">
        <f>IFERROR(VLOOKUP($E967, V一般接種!$A:$G, N$4, FALSE), 0)</f>
        <v>0</v>
      </c>
      <c r="O967" s="92">
        <f>SUMIF(V職域接種!$C:$C, 'Conv-vaccine'!$E967, V職域接種!F:F)</f>
        <v>0</v>
      </c>
      <c r="P967" s="92">
        <f>SUMIF(V職域接種!$C:$C, 'Conv-vaccine'!$E967, V職域接種!G:G)</f>
        <v>0</v>
      </c>
      <c r="Q967" s="92">
        <f>_xlfn.MAXIFS(V重複!F:F, V重複!$C:$C, 'Conv-vaccine'!$E967)</f>
        <v>0</v>
      </c>
      <c r="R967" s="92">
        <f>_xlfn.MAXIFS(V重複!G:G, V重複!$C:$C, 'Conv-vaccine'!$E967)</f>
        <v>0</v>
      </c>
      <c r="S967" s="107">
        <f>SUMIF('V3回目-接種日別'!$A:$A, 'Conv-vaccine'!$E967, 'V3回目-接種日別'!C:C)</f>
        <v>0</v>
      </c>
    </row>
    <row r="968" spans="1:19" ht="17.7">
      <c r="A968" s="49">
        <v>44618</v>
      </c>
      <c r="B968" s="110">
        <f>IF(COUNTIF($A$7:$A968, $A968)&gt;1, 0, IF($E968="","",G968+H968+K968+L968+O968-Q968))</f>
        <v>0</v>
      </c>
      <c r="C968" s="110">
        <f>IF(COUNTIF($A$7:$A968, $A968)&gt;1, 0, IF($E968="", "", I968+J968+M968+N968+P968-R968))</f>
        <v>0</v>
      </c>
      <c r="D968" s="110">
        <f>IF(COUNTIF($A$7:$A968, $A968)&gt;1, 0, S968)</f>
        <v>0</v>
      </c>
      <c r="E968" s="111">
        <v>44618</v>
      </c>
      <c r="F968" s="91" t="str">
        <f>IFERROR(VLOOKUP($E968, V医療従事者等!$A:$J, $F$4, FALSE), TEXT(E968, "aaa"))</f>
        <v>土</v>
      </c>
      <c r="G968" s="91">
        <f>IFERROR(VLOOKUP($E968, V医療従事者等!$A:$J, $G$4, FALSE), 0)</f>
        <v>0</v>
      </c>
      <c r="H968" s="91">
        <f>IFERROR(VLOOKUP($E968, V医療従事者等!$A:$J, $H$4, FALSE), 0)</f>
        <v>0</v>
      </c>
      <c r="I968" s="91">
        <f>IFERROR(VLOOKUP($E968, V医療従事者等!$A:$J, $I$4, FALSE), 0)</f>
        <v>0</v>
      </c>
      <c r="J968" s="91">
        <f>IFERROR(VLOOKUP($E968, V医療従事者等!$A:$J, $J$4, FALSE), 0)</f>
        <v>0</v>
      </c>
      <c r="K968" s="92">
        <f>IFERROR(VLOOKUP($E968, V一般接種!$A:$G, K$4, FALSE), 0)</f>
        <v>0</v>
      </c>
      <c r="L968" s="92">
        <f>IFERROR(VLOOKUP($E968, V一般接種!$A:$G, L$4, FALSE), 0)</f>
        <v>0</v>
      </c>
      <c r="M968" s="92">
        <f>IFERROR(VLOOKUP($E968, V一般接種!$A:$G, M$4, FALSE), 0)</f>
        <v>0</v>
      </c>
      <c r="N968" s="93">
        <f>IFERROR(VLOOKUP($E968, V一般接種!$A:$G, N$4, FALSE), 0)</f>
        <v>0</v>
      </c>
      <c r="O968" s="92">
        <f>SUMIF(V職域接種!$C:$C, 'Conv-vaccine'!$E968, V職域接種!F:F)</f>
        <v>0</v>
      </c>
      <c r="P968" s="92">
        <f>SUMIF(V職域接種!$C:$C, 'Conv-vaccine'!$E968, V職域接種!G:G)</f>
        <v>0</v>
      </c>
      <c r="Q968" s="92">
        <f>_xlfn.MAXIFS(V重複!F:F, V重複!$C:$C, 'Conv-vaccine'!$E968)</f>
        <v>0</v>
      </c>
      <c r="R968" s="92">
        <f>_xlfn.MAXIFS(V重複!G:G, V重複!$C:$C, 'Conv-vaccine'!$E968)</f>
        <v>0</v>
      </c>
      <c r="S968" s="107">
        <f>SUMIF('V3回目-接種日別'!$A:$A, 'Conv-vaccine'!$E968, 'V3回目-接種日別'!C:C)</f>
        <v>0</v>
      </c>
    </row>
    <row r="969" spans="1:19" ht="17.7">
      <c r="A969" s="49">
        <v>44618</v>
      </c>
      <c r="B969" s="110">
        <f>IF(COUNTIF($A$7:$A969, $A969)&gt;1, 0, IF($E969="","",G969+H969+K969+L969+O969-Q969))</f>
        <v>0</v>
      </c>
      <c r="C969" s="110">
        <f>IF(COUNTIF($A$7:$A969, $A969)&gt;1, 0, IF($E969="", "", I969+J969+M969+N969+P969-R969))</f>
        <v>0</v>
      </c>
      <c r="D969" s="110">
        <f>IF(COUNTIF($A$7:$A969, $A969)&gt;1, 0, S969)</f>
        <v>0</v>
      </c>
      <c r="E969" s="111">
        <v>44618</v>
      </c>
      <c r="F969" s="91" t="str">
        <f>IFERROR(VLOOKUP($E969, V医療従事者等!$A:$J, $F$4, FALSE), TEXT(E969, "aaa"))</f>
        <v>土</v>
      </c>
      <c r="G969" s="91">
        <f>IFERROR(VLOOKUP($E969, V医療従事者等!$A:$J, $G$4, FALSE), 0)</f>
        <v>0</v>
      </c>
      <c r="H969" s="91">
        <f>IFERROR(VLOOKUP($E969, V医療従事者等!$A:$J, $H$4, FALSE), 0)</f>
        <v>0</v>
      </c>
      <c r="I969" s="91">
        <f>IFERROR(VLOOKUP($E969, V医療従事者等!$A:$J, $I$4, FALSE), 0)</f>
        <v>0</v>
      </c>
      <c r="J969" s="91">
        <f>IFERROR(VLOOKUP($E969, V医療従事者等!$A:$J, $J$4, FALSE), 0)</f>
        <v>0</v>
      </c>
      <c r="K969" s="92">
        <f>IFERROR(VLOOKUP($E969, V一般接種!$A:$G, K$4, FALSE), 0)</f>
        <v>0</v>
      </c>
      <c r="L969" s="92">
        <f>IFERROR(VLOOKUP($E969, V一般接種!$A:$G, L$4, FALSE), 0)</f>
        <v>0</v>
      </c>
      <c r="M969" s="92">
        <f>IFERROR(VLOOKUP($E969, V一般接種!$A:$G, M$4, FALSE), 0)</f>
        <v>0</v>
      </c>
      <c r="N969" s="93">
        <f>IFERROR(VLOOKUP($E969, V一般接種!$A:$G, N$4, FALSE), 0)</f>
        <v>0</v>
      </c>
      <c r="O969" s="92">
        <f>SUMIF(V職域接種!$C:$C, 'Conv-vaccine'!$E969, V職域接種!F:F)</f>
        <v>0</v>
      </c>
      <c r="P969" s="92">
        <f>SUMIF(V職域接種!$C:$C, 'Conv-vaccine'!$E969, V職域接種!G:G)</f>
        <v>0</v>
      </c>
      <c r="Q969" s="92">
        <f>_xlfn.MAXIFS(V重複!F:F, V重複!$C:$C, 'Conv-vaccine'!$E969)</f>
        <v>0</v>
      </c>
      <c r="R969" s="92">
        <f>_xlfn.MAXIFS(V重複!G:G, V重複!$C:$C, 'Conv-vaccine'!$E969)</f>
        <v>0</v>
      </c>
      <c r="S969" s="107">
        <f>SUMIF('V3回目-接種日別'!$A:$A, 'Conv-vaccine'!$E969, 'V3回目-接種日別'!C:C)</f>
        <v>0</v>
      </c>
    </row>
    <row r="970" spans="1:19" ht="17.7">
      <c r="A970" s="49">
        <v>44619</v>
      </c>
      <c r="B970" s="110">
        <f>IF(COUNTIF($A$7:$A970, $A970)&gt;1, 0, IF($E970="","",G970+H970+K970+L970+O970-Q970))</f>
        <v>0</v>
      </c>
      <c r="C970" s="110">
        <f>IF(COUNTIF($A$7:$A970, $A970)&gt;1, 0, IF($E970="", "", I970+J970+M970+N970+P970-R970))</f>
        <v>0</v>
      </c>
      <c r="D970" s="110">
        <f>IF(COUNTIF($A$7:$A970, $A970)&gt;1, 0, S970)</f>
        <v>0</v>
      </c>
      <c r="E970" s="111">
        <v>44619</v>
      </c>
      <c r="F970" s="91" t="str">
        <f>IFERROR(VLOOKUP($E970, V医療従事者等!$A:$J, $F$4, FALSE), TEXT(E970, "aaa"))</f>
        <v>日</v>
      </c>
      <c r="G970" s="91">
        <f>IFERROR(VLOOKUP($E970, V医療従事者等!$A:$J, $G$4, FALSE), 0)</f>
        <v>0</v>
      </c>
      <c r="H970" s="91">
        <f>IFERROR(VLOOKUP($E970, V医療従事者等!$A:$J, $H$4, FALSE), 0)</f>
        <v>0</v>
      </c>
      <c r="I970" s="91">
        <f>IFERROR(VLOOKUP($E970, V医療従事者等!$A:$J, $I$4, FALSE), 0)</f>
        <v>0</v>
      </c>
      <c r="J970" s="91">
        <f>IFERROR(VLOOKUP($E970, V医療従事者等!$A:$J, $J$4, FALSE), 0)</f>
        <v>0</v>
      </c>
      <c r="K970" s="92">
        <f>IFERROR(VLOOKUP($E970, V一般接種!$A:$G, K$4, FALSE), 0)</f>
        <v>0</v>
      </c>
      <c r="L970" s="92">
        <f>IFERROR(VLOOKUP($E970, V一般接種!$A:$G, L$4, FALSE), 0)</f>
        <v>0</v>
      </c>
      <c r="M970" s="92">
        <f>IFERROR(VLOOKUP($E970, V一般接種!$A:$G, M$4, FALSE), 0)</f>
        <v>0</v>
      </c>
      <c r="N970" s="93">
        <f>IFERROR(VLOOKUP($E970, V一般接種!$A:$G, N$4, FALSE), 0)</f>
        <v>0</v>
      </c>
      <c r="O970" s="92">
        <f>SUMIF(V職域接種!$C:$C, 'Conv-vaccine'!$E970, V職域接種!F:F)</f>
        <v>0</v>
      </c>
      <c r="P970" s="92">
        <f>SUMIF(V職域接種!$C:$C, 'Conv-vaccine'!$E970, V職域接種!G:G)</f>
        <v>0</v>
      </c>
      <c r="Q970" s="92">
        <f>_xlfn.MAXIFS(V重複!F:F, V重複!$C:$C, 'Conv-vaccine'!$E970)</f>
        <v>0</v>
      </c>
      <c r="R970" s="92">
        <f>_xlfn.MAXIFS(V重複!G:G, V重複!$C:$C, 'Conv-vaccine'!$E970)</f>
        <v>0</v>
      </c>
      <c r="S970" s="107">
        <f>SUMIF('V3回目-接種日別'!$A:$A, 'Conv-vaccine'!$E970, 'V3回目-接種日別'!C:C)</f>
        <v>0</v>
      </c>
    </row>
    <row r="971" spans="1:19" ht="17.7">
      <c r="A971" s="49">
        <v>44619</v>
      </c>
      <c r="B971" s="110">
        <f>IF(COUNTIF($A$7:$A971, $A971)&gt;1, 0, IF($E971="","",G971+H971+K971+L971+O971-Q971))</f>
        <v>0</v>
      </c>
      <c r="C971" s="110">
        <f>IF(COUNTIF($A$7:$A971, $A971)&gt;1, 0, IF($E971="", "", I971+J971+M971+N971+P971-R971))</f>
        <v>0</v>
      </c>
      <c r="D971" s="110">
        <f>IF(COUNTIF($A$7:$A971, $A971)&gt;1, 0, S971)</f>
        <v>0</v>
      </c>
      <c r="E971" s="111">
        <v>44619</v>
      </c>
      <c r="F971" s="91" t="str">
        <f>IFERROR(VLOOKUP($E971, V医療従事者等!$A:$J, $F$4, FALSE), TEXT(E971, "aaa"))</f>
        <v>日</v>
      </c>
      <c r="G971" s="91">
        <f>IFERROR(VLOOKUP($E971, V医療従事者等!$A:$J, $G$4, FALSE), 0)</f>
        <v>0</v>
      </c>
      <c r="H971" s="91">
        <f>IFERROR(VLOOKUP($E971, V医療従事者等!$A:$J, $H$4, FALSE), 0)</f>
        <v>0</v>
      </c>
      <c r="I971" s="91">
        <f>IFERROR(VLOOKUP($E971, V医療従事者等!$A:$J, $I$4, FALSE), 0)</f>
        <v>0</v>
      </c>
      <c r="J971" s="91">
        <f>IFERROR(VLOOKUP($E971, V医療従事者等!$A:$J, $J$4, FALSE), 0)</f>
        <v>0</v>
      </c>
      <c r="K971" s="92">
        <f>IFERROR(VLOOKUP($E971, V一般接種!$A:$G, K$4, FALSE), 0)</f>
        <v>0</v>
      </c>
      <c r="L971" s="92">
        <f>IFERROR(VLOOKUP($E971, V一般接種!$A:$G, L$4, FALSE), 0)</f>
        <v>0</v>
      </c>
      <c r="M971" s="92">
        <f>IFERROR(VLOOKUP($E971, V一般接種!$A:$G, M$4, FALSE), 0)</f>
        <v>0</v>
      </c>
      <c r="N971" s="93">
        <f>IFERROR(VLOOKUP($E971, V一般接種!$A:$G, N$4, FALSE), 0)</f>
        <v>0</v>
      </c>
      <c r="O971" s="92">
        <f>SUMIF(V職域接種!$C:$C, 'Conv-vaccine'!$E971, V職域接種!F:F)</f>
        <v>0</v>
      </c>
      <c r="P971" s="92">
        <f>SUMIF(V職域接種!$C:$C, 'Conv-vaccine'!$E971, V職域接種!G:G)</f>
        <v>0</v>
      </c>
      <c r="Q971" s="92">
        <f>_xlfn.MAXIFS(V重複!F:F, V重複!$C:$C, 'Conv-vaccine'!$E971)</f>
        <v>0</v>
      </c>
      <c r="R971" s="92">
        <f>_xlfn.MAXIFS(V重複!G:G, V重複!$C:$C, 'Conv-vaccine'!$E971)</f>
        <v>0</v>
      </c>
      <c r="S971" s="107">
        <f>SUMIF('V3回目-接種日別'!$A:$A, 'Conv-vaccine'!$E971, 'V3回目-接種日別'!C:C)</f>
        <v>0</v>
      </c>
    </row>
    <row r="972" spans="1:19" ht="17.7">
      <c r="A972" s="49">
        <v>44619</v>
      </c>
      <c r="B972" s="110">
        <f>IF(COUNTIF($A$7:$A972, $A972)&gt;1, 0, IF($E972="","",G972+H972+K972+L972+O972-Q972))</f>
        <v>0</v>
      </c>
      <c r="C972" s="110">
        <f>IF(COUNTIF($A$7:$A972, $A972)&gt;1, 0, IF($E972="", "", I972+J972+M972+N972+P972-R972))</f>
        <v>0</v>
      </c>
      <c r="D972" s="110">
        <f>IF(COUNTIF($A$7:$A972, $A972)&gt;1, 0, S972)</f>
        <v>0</v>
      </c>
      <c r="E972" s="111">
        <v>44619</v>
      </c>
      <c r="F972" s="91" t="str">
        <f>IFERROR(VLOOKUP($E972, V医療従事者等!$A:$J, $F$4, FALSE), TEXT(E972, "aaa"))</f>
        <v>日</v>
      </c>
      <c r="G972" s="91">
        <f>IFERROR(VLOOKUP($E972, V医療従事者等!$A:$J, $G$4, FALSE), 0)</f>
        <v>0</v>
      </c>
      <c r="H972" s="91">
        <f>IFERROR(VLOOKUP($E972, V医療従事者等!$A:$J, $H$4, FALSE), 0)</f>
        <v>0</v>
      </c>
      <c r="I972" s="91">
        <f>IFERROR(VLOOKUP($E972, V医療従事者等!$A:$J, $I$4, FALSE), 0)</f>
        <v>0</v>
      </c>
      <c r="J972" s="91">
        <f>IFERROR(VLOOKUP($E972, V医療従事者等!$A:$J, $J$4, FALSE), 0)</f>
        <v>0</v>
      </c>
      <c r="K972" s="92">
        <f>IFERROR(VLOOKUP($E972, V一般接種!$A:$G, K$4, FALSE), 0)</f>
        <v>0</v>
      </c>
      <c r="L972" s="92">
        <f>IFERROR(VLOOKUP($E972, V一般接種!$A:$G, L$4, FALSE), 0)</f>
        <v>0</v>
      </c>
      <c r="M972" s="92">
        <f>IFERROR(VLOOKUP($E972, V一般接種!$A:$G, M$4, FALSE), 0)</f>
        <v>0</v>
      </c>
      <c r="N972" s="93">
        <f>IFERROR(VLOOKUP($E972, V一般接種!$A:$G, N$4, FALSE), 0)</f>
        <v>0</v>
      </c>
      <c r="O972" s="92">
        <f>SUMIF(V職域接種!$C:$C, 'Conv-vaccine'!$E972, V職域接種!F:F)</f>
        <v>0</v>
      </c>
      <c r="P972" s="92">
        <f>SUMIF(V職域接種!$C:$C, 'Conv-vaccine'!$E972, V職域接種!G:G)</f>
        <v>0</v>
      </c>
      <c r="Q972" s="92">
        <f>_xlfn.MAXIFS(V重複!F:F, V重複!$C:$C, 'Conv-vaccine'!$E972)</f>
        <v>0</v>
      </c>
      <c r="R972" s="92">
        <f>_xlfn.MAXIFS(V重複!G:G, V重複!$C:$C, 'Conv-vaccine'!$E972)</f>
        <v>0</v>
      </c>
      <c r="S972" s="107">
        <f>SUMIF('V3回目-接種日別'!$A:$A, 'Conv-vaccine'!$E972, 'V3回目-接種日別'!C:C)</f>
        <v>0</v>
      </c>
    </row>
    <row r="973" spans="1:19" ht="17.7">
      <c r="A973" s="49">
        <v>44620</v>
      </c>
      <c r="B973" s="110">
        <f>IF(COUNTIF($A$7:$A973, $A973)&gt;1, 0, IF($E973="","",G973+H973+K973+L973+O973-Q973))</f>
        <v>0</v>
      </c>
      <c r="C973" s="110">
        <f>IF(COUNTIF($A$7:$A973, $A973)&gt;1, 0, IF($E973="", "", I973+J973+M973+N973+P973-R973))</f>
        <v>0</v>
      </c>
      <c r="D973" s="110">
        <f>IF(COUNTIF($A$7:$A973, $A973)&gt;1, 0, S973)</f>
        <v>0</v>
      </c>
      <c r="E973" s="111">
        <v>44620</v>
      </c>
      <c r="F973" s="91" t="str">
        <f>IFERROR(VLOOKUP($E973, V医療従事者等!$A:$J, $F$4, FALSE), TEXT(E973, "aaa"))</f>
        <v>月</v>
      </c>
      <c r="G973" s="91">
        <f>IFERROR(VLOOKUP($E973, V医療従事者等!$A:$J, $G$4, FALSE), 0)</f>
        <v>0</v>
      </c>
      <c r="H973" s="91">
        <f>IFERROR(VLOOKUP($E973, V医療従事者等!$A:$J, $H$4, FALSE), 0)</f>
        <v>0</v>
      </c>
      <c r="I973" s="91">
        <f>IFERROR(VLOOKUP($E973, V医療従事者等!$A:$J, $I$4, FALSE), 0)</f>
        <v>0</v>
      </c>
      <c r="J973" s="91">
        <f>IFERROR(VLOOKUP($E973, V医療従事者等!$A:$J, $J$4, FALSE), 0)</f>
        <v>0</v>
      </c>
      <c r="K973" s="92">
        <f>IFERROR(VLOOKUP($E973, V一般接種!$A:$G, K$4, FALSE), 0)</f>
        <v>0</v>
      </c>
      <c r="L973" s="92">
        <f>IFERROR(VLOOKUP($E973, V一般接種!$A:$G, L$4, FALSE), 0)</f>
        <v>0</v>
      </c>
      <c r="M973" s="92">
        <f>IFERROR(VLOOKUP($E973, V一般接種!$A:$G, M$4, FALSE), 0)</f>
        <v>0</v>
      </c>
      <c r="N973" s="93">
        <f>IFERROR(VLOOKUP($E973, V一般接種!$A:$G, N$4, FALSE), 0)</f>
        <v>0</v>
      </c>
      <c r="O973" s="92">
        <f>SUMIF(V職域接種!$C:$C, 'Conv-vaccine'!$E973, V職域接種!F:F)</f>
        <v>0</v>
      </c>
      <c r="P973" s="92">
        <f>SUMIF(V職域接種!$C:$C, 'Conv-vaccine'!$E973, V職域接種!G:G)</f>
        <v>0</v>
      </c>
      <c r="Q973" s="92">
        <f>_xlfn.MAXIFS(V重複!F:F, V重複!$C:$C, 'Conv-vaccine'!$E973)</f>
        <v>0</v>
      </c>
      <c r="R973" s="92">
        <f>_xlfn.MAXIFS(V重複!G:G, V重複!$C:$C, 'Conv-vaccine'!$E973)</f>
        <v>0</v>
      </c>
      <c r="S973" s="107">
        <f>SUMIF('V3回目-接種日別'!$A:$A, 'Conv-vaccine'!$E973, 'V3回目-接種日別'!C:C)</f>
        <v>0</v>
      </c>
    </row>
    <row r="974" spans="1:19" ht="17.7">
      <c r="A974" s="49">
        <v>44620</v>
      </c>
      <c r="B974" s="110">
        <f>IF(COUNTIF($A$7:$A974, $A974)&gt;1, 0, IF($E974="","",G974+H974+K974+L974+O974-Q974))</f>
        <v>0</v>
      </c>
      <c r="C974" s="110">
        <f>IF(COUNTIF($A$7:$A974, $A974)&gt;1, 0, IF($E974="", "", I974+J974+M974+N974+P974-R974))</f>
        <v>0</v>
      </c>
      <c r="D974" s="110">
        <f>IF(COUNTIF($A$7:$A974, $A974)&gt;1, 0, S974)</f>
        <v>0</v>
      </c>
      <c r="E974" s="111">
        <v>44620</v>
      </c>
      <c r="F974" s="91" t="str">
        <f>IFERROR(VLOOKUP($E974, V医療従事者等!$A:$J, $F$4, FALSE), TEXT(E974, "aaa"))</f>
        <v>月</v>
      </c>
      <c r="G974" s="91">
        <f>IFERROR(VLOOKUP($E974, V医療従事者等!$A:$J, $G$4, FALSE), 0)</f>
        <v>0</v>
      </c>
      <c r="H974" s="91">
        <f>IFERROR(VLOOKUP($E974, V医療従事者等!$A:$J, $H$4, FALSE), 0)</f>
        <v>0</v>
      </c>
      <c r="I974" s="91">
        <f>IFERROR(VLOOKUP($E974, V医療従事者等!$A:$J, $I$4, FALSE), 0)</f>
        <v>0</v>
      </c>
      <c r="J974" s="91">
        <f>IFERROR(VLOOKUP($E974, V医療従事者等!$A:$J, $J$4, FALSE), 0)</f>
        <v>0</v>
      </c>
      <c r="K974" s="92">
        <f>IFERROR(VLOOKUP($E974, V一般接種!$A:$G, K$4, FALSE), 0)</f>
        <v>0</v>
      </c>
      <c r="L974" s="92">
        <f>IFERROR(VLOOKUP($E974, V一般接種!$A:$G, L$4, FALSE), 0)</f>
        <v>0</v>
      </c>
      <c r="M974" s="92">
        <f>IFERROR(VLOOKUP($E974, V一般接種!$A:$G, M$4, FALSE), 0)</f>
        <v>0</v>
      </c>
      <c r="N974" s="93">
        <f>IFERROR(VLOOKUP($E974, V一般接種!$A:$G, N$4, FALSE), 0)</f>
        <v>0</v>
      </c>
      <c r="O974" s="92">
        <f>SUMIF(V職域接種!$C:$C, 'Conv-vaccine'!$E974, V職域接種!F:F)</f>
        <v>0</v>
      </c>
      <c r="P974" s="92">
        <f>SUMIF(V職域接種!$C:$C, 'Conv-vaccine'!$E974, V職域接種!G:G)</f>
        <v>0</v>
      </c>
      <c r="Q974" s="92">
        <f>_xlfn.MAXIFS(V重複!F:F, V重複!$C:$C, 'Conv-vaccine'!$E974)</f>
        <v>0</v>
      </c>
      <c r="R974" s="92">
        <f>_xlfn.MAXIFS(V重複!G:G, V重複!$C:$C, 'Conv-vaccine'!$E974)</f>
        <v>0</v>
      </c>
      <c r="S974" s="107">
        <f>SUMIF('V3回目-接種日別'!$A:$A, 'Conv-vaccine'!$E974, 'V3回目-接種日別'!C:C)</f>
        <v>0</v>
      </c>
    </row>
    <row r="975" spans="1:19" ht="17.7">
      <c r="A975" s="49">
        <v>44620</v>
      </c>
      <c r="B975" s="110">
        <f>IF(COUNTIF($A$7:$A975, $A975)&gt;1, 0, IF($E975="","",G975+H975+K975+L975+O975-Q975))</f>
        <v>0</v>
      </c>
      <c r="C975" s="110">
        <f>IF(COUNTIF($A$7:$A975, $A975)&gt;1, 0, IF($E975="", "", I975+J975+M975+N975+P975-R975))</f>
        <v>0</v>
      </c>
      <c r="D975" s="110">
        <f>IF(COUNTIF($A$7:$A975, $A975)&gt;1, 0, S975)</f>
        <v>0</v>
      </c>
      <c r="E975" s="111">
        <v>44620</v>
      </c>
      <c r="F975" s="91" t="str">
        <f>IFERROR(VLOOKUP($E975, V医療従事者等!$A:$J, $F$4, FALSE), TEXT(E975, "aaa"))</f>
        <v>月</v>
      </c>
      <c r="G975" s="91">
        <f>IFERROR(VLOOKUP($E975, V医療従事者等!$A:$J, $G$4, FALSE), 0)</f>
        <v>0</v>
      </c>
      <c r="H975" s="91">
        <f>IFERROR(VLOOKUP($E975, V医療従事者等!$A:$J, $H$4, FALSE), 0)</f>
        <v>0</v>
      </c>
      <c r="I975" s="91">
        <f>IFERROR(VLOOKUP($E975, V医療従事者等!$A:$J, $I$4, FALSE), 0)</f>
        <v>0</v>
      </c>
      <c r="J975" s="91">
        <f>IFERROR(VLOOKUP($E975, V医療従事者等!$A:$J, $J$4, FALSE), 0)</f>
        <v>0</v>
      </c>
      <c r="K975" s="92">
        <f>IFERROR(VLOOKUP($E975, V一般接種!$A:$G, K$4, FALSE), 0)</f>
        <v>0</v>
      </c>
      <c r="L975" s="92">
        <f>IFERROR(VLOOKUP($E975, V一般接種!$A:$G, L$4, FALSE), 0)</f>
        <v>0</v>
      </c>
      <c r="M975" s="92">
        <f>IFERROR(VLOOKUP($E975, V一般接種!$A:$G, M$4, FALSE), 0)</f>
        <v>0</v>
      </c>
      <c r="N975" s="93">
        <f>IFERROR(VLOOKUP($E975, V一般接種!$A:$G, N$4, FALSE), 0)</f>
        <v>0</v>
      </c>
      <c r="O975" s="92">
        <f>SUMIF(V職域接種!$C:$C, 'Conv-vaccine'!$E975, V職域接種!F:F)</f>
        <v>0</v>
      </c>
      <c r="P975" s="92">
        <f>SUMIF(V職域接種!$C:$C, 'Conv-vaccine'!$E975, V職域接種!G:G)</f>
        <v>0</v>
      </c>
      <c r="Q975" s="92">
        <f>_xlfn.MAXIFS(V重複!F:F, V重複!$C:$C, 'Conv-vaccine'!$E975)</f>
        <v>0</v>
      </c>
      <c r="R975" s="92">
        <f>_xlfn.MAXIFS(V重複!G:G, V重複!$C:$C, 'Conv-vaccine'!$E975)</f>
        <v>0</v>
      </c>
      <c r="S975" s="107">
        <f>SUMIF('V3回目-接種日別'!$A:$A, 'Conv-vaccine'!$E975, 'V3回目-接種日別'!C:C)</f>
        <v>0</v>
      </c>
    </row>
    <row r="976" spans="1:19" ht="17.7">
      <c r="A976" s="49">
        <v>44621</v>
      </c>
      <c r="B976" s="110">
        <f>IF(COUNTIF($A$7:$A976, $A976)&gt;1, 0, IF($E976="","",G976+H976+K976+L976+O976-Q976))</f>
        <v>0</v>
      </c>
      <c r="C976" s="110">
        <f>IF(COUNTIF($A$7:$A976, $A976)&gt;1, 0, IF($E976="", "", I976+J976+M976+N976+P976-R976))</f>
        <v>0</v>
      </c>
      <c r="D976" s="110">
        <f>IF(COUNTIF($A$7:$A976, $A976)&gt;1, 0, S976)</f>
        <v>0</v>
      </c>
      <c r="E976" s="111">
        <v>44621</v>
      </c>
      <c r="F976" s="91" t="str">
        <f>IFERROR(VLOOKUP($E976, V医療従事者等!$A:$J, $F$4, FALSE), TEXT(E976, "aaa"))</f>
        <v>火</v>
      </c>
      <c r="G976" s="91">
        <f>IFERROR(VLOOKUP($E976, V医療従事者等!$A:$J, $G$4, FALSE), 0)</f>
        <v>0</v>
      </c>
      <c r="H976" s="91">
        <f>IFERROR(VLOOKUP($E976, V医療従事者等!$A:$J, $H$4, FALSE), 0)</f>
        <v>0</v>
      </c>
      <c r="I976" s="91">
        <f>IFERROR(VLOOKUP($E976, V医療従事者等!$A:$J, $I$4, FALSE), 0)</f>
        <v>0</v>
      </c>
      <c r="J976" s="91">
        <f>IFERROR(VLOOKUP($E976, V医療従事者等!$A:$J, $J$4, FALSE), 0)</f>
        <v>0</v>
      </c>
      <c r="K976" s="92">
        <f>IFERROR(VLOOKUP($E976, V一般接種!$A:$G, K$4, FALSE), 0)</f>
        <v>0</v>
      </c>
      <c r="L976" s="92">
        <f>IFERROR(VLOOKUP($E976, V一般接種!$A:$G, L$4, FALSE), 0)</f>
        <v>0</v>
      </c>
      <c r="M976" s="92">
        <f>IFERROR(VLOOKUP($E976, V一般接種!$A:$G, M$4, FALSE), 0)</f>
        <v>0</v>
      </c>
      <c r="N976" s="93">
        <f>IFERROR(VLOOKUP($E976, V一般接種!$A:$G, N$4, FALSE), 0)</f>
        <v>0</v>
      </c>
      <c r="O976" s="92">
        <f>SUMIF(V職域接種!$C:$C, 'Conv-vaccine'!$E976, V職域接種!F:F)</f>
        <v>0</v>
      </c>
      <c r="P976" s="92">
        <f>SUMIF(V職域接種!$C:$C, 'Conv-vaccine'!$E976, V職域接種!G:G)</f>
        <v>0</v>
      </c>
      <c r="Q976" s="92">
        <f>_xlfn.MAXIFS(V重複!F:F, V重複!$C:$C, 'Conv-vaccine'!$E976)</f>
        <v>0</v>
      </c>
      <c r="R976" s="92">
        <f>_xlfn.MAXIFS(V重複!G:G, V重複!$C:$C, 'Conv-vaccine'!$E976)</f>
        <v>0</v>
      </c>
      <c r="S976" s="107">
        <f>SUMIF('V3回目-接種日別'!$A:$A, 'Conv-vaccine'!$E976, 'V3回目-接種日別'!C:C)</f>
        <v>0</v>
      </c>
    </row>
    <row r="977" spans="1:19" ht="17.7">
      <c r="A977" s="49">
        <v>44621</v>
      </c>
      <c r="B977" s="110">
        <f>IF(COUNTIF($A$7:$A977, $A977)&gt;1, 0, IF($E977="","",G977+H977+K977+L977+O977-Q977))</f>
        <v>0</v>
      </c>
      <c r="C977" s="110">
        <f>IF(COUNTIF($A$7:$A977, $A977)&gt;1, 0, IF($E977="", "", I977+J977+M977+N977+P977-R977))</f>
        <v>0</v>
      </c>
      <c r="D977" s="110">
        <f>IF(COUNTIF($A$7:$A977, $A977)&gt;1, 0, S977)</f>
        <v>0</v>
      </c>
      <c r="E977" s="111">
        <v>44621</v>
      </c>
      <c r="F977" s="91" t="str">
        <f>IFERROR(VLOOKUP($E977, V医療従事者等!$A:$J, $F$4, FALSE), TEXT(E977, "aaa"))</f>
        <v>火</v>
      </c>
      <c r="G977" s="91">
        <f>IFERROR(VLOOKUP($E977, V医療従事者等!$A:$J, $G$4, FALSE), 0)</f>
        <v>0</v>
      </c>
      <c r="H977" s="91">
        <f>IFERROR(VLOOKUP($E977, V医療従事者等!$A:$J, $H$4, FALSE), 0)</f>
        <v>0</v>
      </c>
      <c r="I977" s="91">
        <f>IFERROR(VLOOKUP($E977, V医療従事者等!$A:$J, $I$4, FALSE), 0)</f>
        <v>0</v>
      </c>
      <c r="J977" s="91">
        <f>IFERROR(VLOOKUP($E977, V医療従事者等!$A:$J, $J$4, FALSE), 0)</f>
        <v>0</v>
      </c>
      <c r="K977" s="92">
        <f>IFERROR(VLOOKUP($E977, V一般接種!$A:$G, K$4, FALSE), 0)</f>
        <v>0</v>
      </c>
      <c r="L977" s="92">
        <f>IFERROR(VLOOKUP($E977, V一般接種!$A:$G, L$4, FALSE), 0)</f>
        <v>0</v>
      </c>
      <c r="M977" s="92">
        <f>IFERROR(VLOOKUP($E977, V一般接種!$A:$G, M$4, FALSE), 0)</f>
        <v>0</v>
      </c>
      <c r="N977" s="93">
        <f>IFERROR(VLOOKUP($E977, V一般接種!$A:$G, N$4, FALSE), 0)</f>
        <v>0</v>
      </c>
      <c r="O977" s="92">
        <f>SUMIF(V職域接種!$C:$C, 'Conv-vaccine'!$E977, V職域接種!F:F)</f>
        <v>0</v>
      </c>
      <c r="P977" s="92">
        <f>SUMIF(V職域接種!$C:$C, 'Conv-vaccine'!$E977, V職域接種!G:G)</f>
        <v>0</v>
      </c>
      <c r="Q977" s="92">
        <f>_xlfn.MAXIFS(V重複!F:F, V重複!$C:$C, 'Conv-vaccine'!$E977)</f>
        <v>0</v>
      </c>
      <c r="R977" s="92">
        <f>_xlfn.MAXIFS(V重複!G:G, V重複!$C:$C, 'Conv-vaccine'!$E977)</f>
        <v>0</v>
      </c>
      <c r="S977" s="107">
        <f>SUMIF('V3回目-接種日別'!$A:$A, 'Conv-vaccine'!$E977, 'V3回目-接種日別'!C:C)</f>
        <v>0</v>
      </c>
    </row>
    <row r="978" spans="1:19" ht="17.7">
      <c r="A978" s="49">
        <v>44621</v>
      </c>
      <c r="B978" s="110">
        <f>IF(COUNTIF($A$7:$A978, $A978)&gt;1, 0, IF($E978="","",G978+H978+K978+L978+O978-Q978))</f>
        <v>0</v>
      </c>
      <c r="C978" s="110">
        <f>IF(COUNTIF($A$7:$A978, $A978)&gt;1, 0, IF($E978="", "", I978+J978+M978+N978+P978-R978))</f>
        <v>0</v>
      </c>
      <c r="D978" s="110">
        <f>IF(COUNTIF($A$7:$A978, $A978)&gt;1, 0, S978)</f>
        <v>0</v>
      </c>
      <c r="E978" s="111">
        <v>44621</v>
      </c>
      <c r="F978" s="91" t="str">
        <f>IFERROR(VLOOKUP($E978, V医療従事者等!$A:$J, $F$4, FALSE), TEXT(E978, "aaa"))</f>
        <v>火</v>
      </c>
      <c r="G978" s="91">
        <f>IFERROR(VLOOKUP($E978, V医療従事者等!$A:$J, $G$4, FALSE), 0)</f>
        <v>0</v>
      </c>
      <c r="H978" s="91">
        <f>IFERROR(VLOOKUP($E978, V医療従事者等!$A:$J, $H$4, FALSE), 0)</f>
        <v>0</v>
      </c>
      <c r="I978" s="91">
        <f>IFERROR(VLOOKUP($E978, V医療従事者等!$A:$J, $I$4, FALSE), 0)</f>
        <v>0</v>
      </c>
      <c r="J978" s="91">
        <f>IFERROR(VLOOKUP($E978, V医療従事者等!$A:$J, $J$4, FALSE), 0)</f>
        <v>0</v>
      </c>
      <c r="K978" s="92">
        <f>IFERROR(VLOOKUP($E978, V一般接種!$A:$G, K$4, FALSE), 0)</f>
        <v>0</v>
      </c>
      <c r="L978" s="92">
        <f>IFERROR(VLOOKUP($E978, V一般接種!$A:$G, L$4, FALSE), 0)</f>
        <v>0</v>
      </c>
      <c r="M978" s="92">
        <f>IFERROR(VLOOKUP($E978, V一般接種!$A:$G, M$4, FALSE), 0)</f>
        <v>0</v>
      </c>
      <c r="N978" s="93">
        <f>IFERROR(VLOOKUP($E978, V一般接種!$A:$G, N$4, FALSE), 0)</f>
        <v>0</v>
      </c>
      <c r="O978" s="92">
        <f>SUMIF(V職域接種!$C:$C, 'Conv-vaccine'!$E978, V職域接種!F:F)</f>
        <v>0</v>
      </c>
      <c r="P978" s="92">
        <f>SUMIF(V職域接種!$C:$C, 'Conv-vaccine'!$E978, V職域接種!G:G)</f>
        <v>0</v>
      </c>
      <c r="Q978" s="92">
        <f>_xlfn.MAXIFS(V重複!F:F, V重複!$C:$C, 'Conv-vaccine'!$E978)</f>
        <v>0</v>
      </c>
      <c r="R978" s="92">
        <f>_xlfn.MAXIFS(V重複!G:G, V重複!$C:$C, 'Conv-vaccine'!$E978)</f>
        <v>0</v>
      </c>
      <c r="S978" s="107">
        <f>SUMIF('V3回目-接種日別'!$A:$A, 'Conv-vaccine'!$E978, 'V3回目-接種日別'!C:C)</f>
        <v>0</v>
      </c>
    </row>
    <row r="979" spans="1:19" ht="17.7">
      <c r="A979" s="49">
        <v>44622</v>
      </c>
      <c r="B979" s="110">
        <f>IF(COUNTIF($A$7:$A979, $A979)&gt;1, 0, IF($E979="","",G979+H979+K979+L979+O979-Q979))</f>
        <v>0</v>
      </c>
      <c r="C979" s="110">
        <f>IF(COUNTIF($A$7:$A979, $A979)&gt;1, 0, IF($E979="", "", I979+J979+M979+N979+P979-R979))</f>
        <v>0</v>
      </c>
      <c r="D979" s="110">
        <f>IF(COUNTIF($A$7:$A979, $A979)&gt;1, 0, S979)</f>
        <v>0</v>
      </c>
      <c r="E979" s="111">
        <v>44622</v>
      </c>
      <c r="F979" s="91" t="str">
        <f>IFERROR(VLOOKUP($E979, V医療従事者等!$A:$J, $F$4, FALSE), TEXT(E979, "aaa"))</f>
        <v>水</v>
      </c>
      <c r="G979" s="91">
        <f>IFERROR(VLOOKUP($E979, V医療従事者等!$A:$J, $G$4, FALSE), 0)</f>
        <v>0</v>
      </c>
      <c r="H979" s="91">
        <f>IFERROR(VLOOKUP($E979, V医療従事者等!$A:$J, $H$4, FALSE), 0)</f>
        <v>0</v>
      </c>
      <c r="I979" s="91">
        <f>IFERROR(VLOOKUP($E979, V医療従事者等!$A:$J, $I$4, FALSE), 0)</f>
        <v>0</v>
      </c>
      <c r="J979" s="91">
        <f>IFERROR(VLOOKUP($E979, V医療従事者等!$A:$J, $J$4, FALSE), 0)</f>
        <v>0</v>
      </c>
      <c r="K979" s="92">
        <f>IFERROR(VLOOKUP($E979, V一般接種!$A:$G, K$4, FALSE), 0)</f>
        <v>0</v>
      </c>
      <c r="L979" s="92">
        <f>IFERROR(VLOOKUP($E979, V一般接種!$A:$G, L$4, FALSE), 0)</f>
        <v>0</v>
      </c>
      <c r="M979" s="92">
        <f>IFERROR(VLOOKUP($E979, V一般接種!$A:$G, M$4, FALSE), 0)</f>
        <v>0</v>
      </c>
      <c r="N979" s="93">
        <f>IFERROR(VLOOKUP($E979, V一般接種!$A:$G, N$4, FALSE), 0)</f>
        <v>0</v>
      </c>
      <c r="O979" s="92">
        <f>SUMIF(V職域接種!$C:$C, 'Conv-vaccine'!$E979, V職域接種!F:F)</f>
        <v>0</v>
      </c>
      <c r="P979" s="92">
        <f>SUMIF(V職域接種!$C:$C, 'Conv-vaccine'!$E979, V職域接種!G:G)</f>
        <v>0</v>
      </c>
      <c r="Q979" s="92">
        <f>_xlfn.MAXIFS(V重複!F:F, V重複!$C:$C, 'Conv-vaccine'!$E979)</f>
        <v>0</v>
      </c>
      <c r="R979" s="92">
        <f>_xlfn.MAXIFS(V重複!G:G, V重複!$C:$C, 'Conv-vaccine'!$E979)</f>
        <v>0</v>
      </c>
      <c r="S979" s="107">
        <f>SUMIF('V3回目-接種日別'!$A:$A, 'Conv-vaccine'!$E979, 'V3回目-接種日別'!C:C)</f>
        <v>0</v>
      </c>
    </row>
    <row r="980" spans="1:19" ht="17.7">
      <c r="A980" s="49">
        <v>44622</v>
      </c>
      <c r="B980" s="110">
        <f>IF(COUNTIF($A$7:$A980, $A980)&gt;1, 0, IF($E980="","",G980+H980+K980+L980+O980-Q980))</f>
        <v>0</v>
      </c>
      <c r="C980" s="110">
        <f>IF(COUNTIF($A$7:$A980, $A980)&gt;1, 0, IF($E980="", "", I980+J980+M980+N980+P980-R980))</f>
        <v>0</v>
      </c>
      <c r="D980" s="110">
        <f>IF(COUNTIF($A$7:$A980, $A980)&gt;1, 0, S980)</f>
        <v>0</v>
      </c>
      <c r="E980" s="111">
        <v>44622</v>
      </c>
      <c r="F980" s="91" t="str">
        <f>IFERROR(VLOOKUP($E980, V医療従事者等!$A:$J, $F$4, FALSE), TEXT(E980, "aaa"))</f>
        <v>水</v>
      </c>
      <c r="G980" s="91">
        <f>IFERROR(VLOOKUP($E980, V医療従事者等!$A:$J, $G$4, FALSE), 0)</f>
        <v>0</v>
      </c>
      <c r="H980" s="91">
        <f>IFERROR(VLOOKUP($E980, V医療従事者等!$A:$J, $H$4, FALSE), 0)</f>
        <v>0</v>
      </c>
      <c r="I980" s="91">
        <f>IFERROR(VLOOKUP($E980, V医療従事者等!$A:$J, $I$4, FALSE), 0)</f>
        <v>0</v>
      </c>
      <c r="J980" s="91">
        <f>IFERROR(VLOOKUP($E980, V医療従事者等!$A:$J, $J$4, FALSE), 0)</f>
        <v>0</v>
      </c>
      <c r="K980" s="92">
        <f>IFERROR(VLOOKUP($E980, V一般接種!$A:$G, K$4, FALSE), 0)</f>
        <v>0</v>
      </c>
      <c r="L980" s="92">
        <f>IFERROR(VLOOKUP($E980, V一般接種!$A:$G, L$4, FALSE), 0)</f>
        <v>0</v>
      </c>
      <c r="M980" s="92">
        <f>IFERROR(VLOOKUP($E980, V一般接種!$A:$G, M$4, FALSE), 0)</f>
        <v>0</v>
      </c>
      <c r="N980" s="93">
        <f>IFERROR(VLOOKUP($E980, V一般接種!$A:$G, N$4, FALSE), 0)</f>
        <v>0</v>
      </c>
      <c r="O980" s="92">
        <f>SUMIF(V職域接種!$C:$C, 'Conv-vaccine'!$E980, V職域接種!F:F)</f>
        <v>0</v>
      </c>
      <c r="P980" s="92">
        <f>SUMIF(V職域接種!$C:$C, 'Conv-vaccine'!$E980, V職域接種!G:G)</f>
        <v>0</v>
      </c>
      <c r="Q980" s="92">
        <f>_xlfn.MAXIFS(V重複!F:F, V重複!$C:$C, 'Conv-vaccine'!$E980)</f>
        <v>0</v>
      </c>
      <c r="R980" s="92">
        <f>_xlfn.MAXIFS(V重複!G:G, V重複!$C:$C, 'Conv-vaccine'!$E980)</f>
        <v>0</v>
      </c>
      <c r="S980" s="107">
        <f>SUMIF('V3回目-接種日別'!$A:$A, 'Conv-vaccine'!$E980, 'V3回目-接種日別'!C:C)</f>
        <v>0</v>
      </c>
    </row>
    <row r="981" spans="1:19" ht="17.7">
      <c r="A981" s="49">
        <v>44622</v>
      </c>
      <c r="B981" s="110">
        <f>IF(COUNTIF($A$7:$A981, $A981)&gt;1, 0, IF($E981="","",G981+H981+K981+L981+O981-Q981))</f>
        <v>0</v>
      </c>
      <c r="C981" s="110">
        <f>IF(COUNTIF($A$7:$A981, $A981)&gt;1, 0, IF($E981="", "", I981+J981+M981+N981+P981-R981))</f>
        <v>0</v>
      </c>
      <c r="D981" s="110">
        <f>IF(COUNTIF($A$7:$A981, $A981)&gt;1, 0, S981)</f>
        <v>0</v>
      </c>
      <c r="E981" s="111">
        <v>44622</v>
      </c>
      <c r="F981" s="91" t="str">
        <f>IFERROR(VLOOKUP($E981, V医療従事者等!$A:$J, $F$4, FALSE), TEXT(E981, "aaa"))</f>
        <v>水</v>
      </c>
      <c r="G981" s="91">
        <f>IFERROR(VLOOKUP($E981, V医療従事者等!$A:$J, $G$4, FALSE), 0)</f>
        <v>0</v>
      </c>
      <c r="H981" s="91">
        <f>IFERROR(VLOOKUP($E981, V医療従事者等!$A:$J, $H$4, FALSE), 0)</f>
        <v>0</v>
      </c>
      <c r="I981" s="91">
        <f>IFERROR(VLOOKUP($E981, V医療従事者等!$A:$J, $I$4, FALSE), 0)</f>
        <v>0</v>
      </c>
      <c r="J981" s="91">
        <f>IFERROR(VLOOKUP($E981, V医療従事者等!$A:$J, $J$4, FALSE), 0)</f>
        <v>0</v>
      </c>
      <c r="K981" s="92">
        <f>IFERROR(VLOOKUP($E981, V一般接種!$A:$G, K$4, FALSE), 0)</f>
        <v>0</v>
      </c>
      <c r="L981" s="92">
        <f>IFERROR(VLOOKUP($E981, V一般接種!$A:$G, L$4, FALSE), 0)</f>
        <v>0</v>
      </c>
      <c r="M981" s="92">
        <f>IFERROR(VLOOKUP($E981, V一般接種!$A:$G, M$4, FALSE), 0)</f>
        <v>0</v>
      </c>
      <c r="N981" s="93">
        <f>IFERROR(VLOOKUP($E981, V一般接種!$A:$G, N$4, FALSE), 0)</f>
        <v>0</v>
      </c>
      <c r="O981" s="92">
        <f>SUMIF(V職域接種!$C:$C, 'Conv-vaccine'!$E981, V職域接種!F:F)</f>
        <v>0</v>
      </c>
      <c r="P981" s="92">
        <f>SUMIF(V職域接種!$C:$C, 'Conv-vaccine'!$E981, V職域接種!G:G)</f>
        <v>0</v>
      </c>
      <c r="Q981" s="92">
        <f>_xlfn.MAXIFS(V重複!F:F, V重複!$C:$C, 'Conv-vaccine'!$E981)</f>
        <v>0</v>
      </c>
      <c r="R981" s="92">
        <f>_xlfn.MAXIFS(V重複!G:G, V重複!$C:$C, 'Conv-vaccine'!$E981)</f>
        <v>0</v>
      </c>
      <c r="S981" s="107">
        <f>SUMIF('V3回目-接種日別'!$A:$A, 'Conv-vaccine'!$E981, 'V3回目-接種日別'!C:C)</f>
        <v>0</v>
      </c>
    </row>
    <row r="982" spans="1:19" ht="17.7">
      <c r="A982" s="49">
        <v>44623</v>
      </c>
      <c r="B982" s="110">
        <f>IF(COUNTIF($A$7:$A982, $A982)&gt;1, 0, IF($E982="","",G982+H982+K982+L982+O982-Q982))</f>
        <v>0</v>
      </c>
      <c r="C982" s="110">
        <f>IF(COUNTIF($A$7:$A982, $A982)&gt;1, 0, IF($E982="", "", I982+J982+M982+N982+P982-R982))</f>
        <v>0</v>
      </c>
      <c r="D982" s="110">
        <f>IF(COUNTIF($A$7:$A982, $A982)&gt;1, 0, S982)</f>
        <v>0</v>
      </c>
      <c r="E982" s="111">
        <v>44623</v>
      </c>
      <c r="F982" s="91" t="str">
        <f>IFERROR(VLOOKUP($E982, V医療従事者等!$A:$J, $F$4, FALSE), TEXT(E982, "aaa"))</f>
        <v>木</v>
      </c>
      <c r="G982" s="91">
        <f>IFERROR(VLOOKUP($E982, V医療従事者等!$A:$J, $G$4, FALSE), 0)</f>
        <v>0</v>
      </c>
      <c r="H982" s="91">
        <f>IFERROR(VLOOKUP($E982, V医療従事者等!$A:$J, $H$4, FALSE), 0)</f>
        <v>0</v>
      </c>
      <c r="I982" s="91">
        <f>IFERROR(VLOOKUP($E982, V医療従事者等!$A:$J, $I$4, FALSE), 0)</f>
        <v>0</v>
      </c>
      <c r="J982" s="91">
        <f>IFERROR(VLOOKUP($E982, V医療従事者等!$A:$J, $J$4, FALSE), 0)</f>
        <v>0</v>
      </c>
      <c r="K982" s="92">
        <f>IFERROR(VLOOKUP($E982, V一般接種!$A:$G, K$4, FALSE), 0)</f>
        <v>0</v>
      </c>
      <c r="L982" s="92">
        <f>IFERROR(VLOOKUP($E982, V一般接種!$A:$G, L$4, FALSE), 0)</f>
        <v>0</v>
      </c>
      <c r="M982" s="92">
        <f>IFERROR(VLOOKUP($E982, V一般接種!$A:$G, M$4, FALSE), 0)</f>
        <v>0</v>
      </c>
      <c r="N982" s="93">
        <f>IFERROR(VLOOKUP($E982, V一般接種!$A:$G, N$4, FALSE), 0)</f>
        <v>0</v>
      </c>
      <c r="O982" s="92">
        <f>SUMIF(V職域接種!$C:$C, 'Conv-vaccine'!$E982, V職域接種!F:F)</f>
        <v>0</v>
      </c>
      <c r="P982" s="92">
        <f>SUMIF(V職域接種!$C:$C, 'Conv-vaccine'!$E982, V職域接種!G:G)</f>
        <v>0</v>
      </c>
      <c r="Q982" s="92">
        <f>_xlfn.MAXIFS(V重複!F:F, V重複!$C:$C, 'Conv-vaccine'!$E982)</f>
        <v>0</v>
      </c>
      <c r="R982" s="92">
        <f>_xlfn.MAXIFS(V重複!G:G, V重複!$C:$C, 'Conv-vaccine'!$E982)</f>
        <v>0</v>
      </c>
      <c r="S982" s="107">
        <f>SUMIF('V3回目-接種日別'!$A:$A, 'Conv-vaccine'!$E982, 'V3回目-接種日別'!C:C)</f>
        <v>0</v>
      </c>
    </row>
    <row r="983" spans="1:19" ht="17.7">
      <c r="A983" s="49">
        <v>44623</v>
      </c>
      <c r="B983" s="110">
        <f>IF(COUNTIF($A$7:$A983, $A983)&gt;1, 0, IF($E983="","",G983+H983+K983+L983+O983-Q983))</f>
        <v>0</v>
      </c>
      <c r="C983" s="110">
        <f>IF(COUNTIF($A$7:$A983, $A983)&gt;1, 0, IF($E983="", "", I983+J983+M983+N983+P983-R983))</f>
        <v>0</v>
      </c>
      <c r="D983" s="110">
        <f>IF(COUNTIF($A$7:$A983, $A983)&gt;1, 0, S983)</f>
        <v>0</v>
      </c>
      <c r="E983" s="111">
        <v>44623</v>
      </c>
      <c r="F983" s="91" t="str">
        <f>IFERROR(VLOOKUP($E983, V医療従事者等!$A:$J, $F$4, FALSE), TEXT(E983, "aaa"))</f>
        <v>木</v>
      </c>
      <c r="G983" s="91">
        <f>IFERROR(VLOOKUP($E983, V医療従事者等!$A:$J, $G$4, FALSE), 0)</f>
        <v>0</v>
      </c>
      <c r="H983" s="91">
        <f>IFERROR(VLOOKUP($E983, V医療従事者等!$A:$J, $H$4, FALSE), 0)</f>
        <v>0</v>
      </c>
      <c r="I983" s="91">
        <f>IFERROR(VLOOKUP($E983, V医療従事者等!$A:$J, $I$4, FALSE), 0)</f>
        <v>0</v>
      </c>
      <c r="J983" s="91">
        <f>IFERROR(VLOOKUP($E983, V医療従事者等!$A:$J, $J$4, FALSE), 0)</f>
        <v>0</v>
      </c>
      <c r="K983" s="92">
        <f>IFERROR(VLOOKUP($E983, V一般接種!$A:$G, K$4, FALSE), 0)</f>
        <v>0</v>
      </c>
      <c r="L983" s="92">
        <f>IFERROR(VLOOKUP($E983, V一般接種!$A:$G, L$4, FALSE), 0)</f>
        <v>0</v>
      </c>
      <c r="M983" s="92">
        <f>IFERROR(VLOOKUP($E983, V一般接種!$A:$G, M$4, FALSE), 0)</f>
        <v>0</v>
      </c>
      <c r="N983" s="93">
        <f>IFERROR(VLOOKUP($E983, V一般接種!$A:$G, N$4, FALSE), 0)</f>
        <v>0</v>
      </c>
      <c r="O983" s="92">
        <f>SUMIF(V職域接種!$C:$C, 'Conv-vaccine'!$E983, V職域接種!F:F)</f>
        <v>0</v>
      </c>
      <c r="P983" s="92">
        <f>SUMIF(V職域接種!$C:$C, 'Conv-vaccine'!$E983, V職域接種!G:G)</f>
        <v>0</v>
      </c>
      <c r="Q983" s="92">
        <f>_xlfn.MAXIFS(V重複!F:F, V重複!$C:$C, 'Conv-vaccine'!$E983)</f>
        <v>0</v>
      </c>
      <c r="R983" s="92">
        <f>_xlfn.MAXIFS(V重複!G:G, V重複!$C:$C, 'Conv-vaccine'!$E983)</f>
        <v>0</v>
      </c>
      <c r="S983" s="107">
        <f>SUMIF('V3回目-接種日別'!$A:$A, 'Conv-vaccine'!$E983, 'V3回目-接種日別'!C:C)</f>
        <v>0</v>
      </c>
    </row>
    <row r="984" spans="1:19" ht="17.7">
      <c r="A984" s="49">
        <v>44623</v>
      </c>
      <c r="B984" s="110">
        <f>IF(COUNTIF($A$7:$A984, $A984)&gt;1, 0, IF($E984="","",G984+H984+K984+L984+O984-Q984))</f>
        <v>0</v>
      </c>
      <c r="C984" s="110">
        <f>IF(COUNTIF($A$7:$A984, $A984)&gt;1, 0, IF($E984="", "", I984+J984+M984+N984+P984-R984))</f>
        <v>0</v>
      </c>
      <c r="D984" s="110">
        <f>IF(COUNTIF($A$7:$A984, $A984)&gt;1, 0, S984)</f>
        <v>0</v>
      </c>
      <c r="E984" s="111">
        <v>44623</v>
      </c>
      <c r="F984" s="91" t="str">
        <f>IFERROR(VLOOKUP($E984, V医療従事者等!$A:$J, $F$4, FALSE), TEXT(E984, "aaa"))</f>
        <v>木</v>
      </c>
      <c r="G984" s="91">
        <f>IFERROR(VLOOKUP($E984, V医療従事者等!$A:$J, $G$4, FALSE), 0)</f>
        <v>0</v>
      </c>
      <c r="H984" s="91">
        <f>IFERROR(VLOOKUP($E984, V医療従事者等!$A:$J, $H$4, FALSE), 0)</f>
        <v>0</v>
      </c>
      <c r="I984" s="91">
        <f>IFERROR(VLOOKUP($E984, V医療従事者等!$A:$J, $I$4, FALSE), 0)</f>
        <v>0</v>
      </c>
      <c r="J984" s="91">
        <f>IFERROR(VLOOKUP($E984, V医療従事者等!$A:$J, $J$4, FALSE), 0)</f>
        <v>0</v>
      </c>
      <c r="K984" s="92">
        <f>IFERROR(VLOOKUP($E984, V一般接種!$A:$G, K$4, FALSE), 0)</f>
        <v>0</v>
      </c>
      <c r="L984" s="92">
        <f>IFERROR(VLOOKUP($E984, V一般接種!$A:$G, L$4, FALSE), 0)</f>
        <v>0</v>
      </c>
      <c r="M984" s="92">
        <f>IFERROR(VLOOKUP($E984, V一般接種!$A:$G, M$4, FALSE), 0)</f>
        <v>0</v>
      </c>
      <c r="N984" s="93">
        <f>IFERROR(VLOOKUP($E984, V一般接種!$A:$G, N$4, FALSE), 0)</f>
        <v>0</v>
      </c>
      <c r="O984" s="92">
        <f>SUMIF(V職域接種!$C:$C, 'Conv-vaccine'!$E984, V職域接種!F:F)</f>
        <v>0</v>
      </c>
      <c r="P984" s="92">
        <f>SUMIF(V職域接種!$C:$C, 'Conv-vaccine'!$E984, V職域接種!G:G)</f>
        <v>0</v>
      </c>
      <c r="Q984" s="92">
        <f>_xlfn.MAXIFS(V重複!F:F, V重複!$C:$C, 'Conv-vaccine'!$E984)</f>
        <v>0</v>
      </c>
      <c r="R984" s="92">
        <f>_xlfn.MAXIFS(V重複!G:G, V重複!$C:$C, 'Conv-vaccine'!$E984)</f>
        <v>0</v>
      </c>
      <c r="S984" s="107">
        <f>SUMIF('V3回目-接種日別'!$A:$A, 'Conv-vaccine'!$E984, 'V3回目-接種日別'!C:C)</f>
        <v>0</v>
      </c>
    </row>
    <row r="985" spans="1:19" ht="17.7">
      <c r="A985" s="49">
        <v>44624</v>
      </c>
      <c r="B985" s="110">
        <f>IF(COUNTIF($A$7:$A985, $A985)&gt;1, 0, IF($E985="","",G985+H985+K985+L985+O985-Q985))</f>
        <v>0</v>
      </c>
      <c r="C985" s="110">
        <f>IF(COUNTIF($A$7:$A985, $A985)&gt;1, 0, IF($E985="", "", I985+J985+M985+N985+P985-R985))</f>
        <v>0</v>
      </c>
      <c r="D985" s="110">
        <f>IF(COUNTIF($A$7:$A985, $A985)&gt;1, 0, S985)</f>
        <v>0</v>
      </c>
      <c r="E985" s="111">
        <v>44624</v>
      </c>
      <c r="F985" s="91" t="str">
        <f>IFERROR(VLOOKUP($E985, V医療従事者等!$A:$J, $F$4, FALSE), TEXT(E985, "aaa"))</f>
        <v>金</v>
      </c>
      <c r="G985" s="91">
        <f>IFERROR(VLOOKUP($E985, V医療従事者等!$A:$J, $G$4, FALSE), 0)</f>
        <v>0</v>
      </c>
      <c r="H985" s="91">
        <f>IFERROR(VLOOKUP($E985, V医療従事者等!$A:$J, $H$4, FALSE), 0)</f>
        <v>0</v>
      </c>
      <c r="I985" s="91">
        <f>IFERROR(VLOOKUP($E985, V医療従事者等!$A:$J, $I$4, FALSE), 0)</f>
        <v>0</v>
      </c>
      <c r="J985" s="91">
        <f>IFERROR(VLOOKUP($E985, V医療従事者等!$A:$J, $J$4, FALSE), 0)</f>
        <v>0</v>
      </c>
      <c r="K985" s="92">
        <f>IFERROR(VLOOKUP($E985, V一般接種!$A:$G, K$4, FALSE), 0)</f>
        <v>0</v>
      </c>
      <c r="L985" s="92">
        <f>IFERROR(VLOOKUP($E985, V一般接種!$A:$G, L$4, FALSE), 0)</f>
        <v>0</v>
      </c>
      <c r="M985" s="92">
        <f>IFERROR(VLOOKUP($E985, V一般接種!$A:$G, M$4, FALSE), 0)</f>
        <v>0</v>
      </c>
      <c r="N985" s="93">
        <f>IFERROR(VLOOKUP($E985, V一般接種!$A:$G, N$4, FALSE), 0)</f>
        <v>0</v>
      </c>
      <c r="O985" s="92">
        <f>SUMIF(V職域接種!$C:$C, 'Conv-vaccine'!$E985, V職域接種!F:F)</f>
        <v>0</v>
      </c>
      <c r="P985" s="92">
        <f>SUMIF(V職域接種!$C:$C, 'Conv-vaccine'!$E985, V職域接種!G:G)</f>
        <v>0</v>
      </c>
      <c r="Q985" s="92">
        <f>_xlfn.MAXIFS(V重複!F:F, V重複!$C:$C, 'Conv-vaccine'!$E985)</f>
        <v>0</v>
      </c>
      <c r="R985" s="92">
        <f>_xlfn.MAXIFS(V重複!G:G, V重複!$C:$C, 'Conv-vaccine'!$E985)</f>
        <v>0</v>
      </c>
      <c r="S985" s="107">
        <f>SUMIF('V3回目-接種日別'!$A:$A, 'Conv-vaccine'!$E985, 'V3回目-接種日別'!C:C)</f>
        <v>0</v>
      </c>
    </row>
    <row r="986" spans="1:19" ht="17.7">
      <c r="A986" s="49">
        <v>44624</v>
      </c>
      <c r="B986" s="110">
        <f>IF(COUNTIF($A$7:$A986, $A986)&gt;1, 0, IF($E986="","",G986+H986+K986+L986+O986-Q986))</f>
        <v>0</v>
      </c>
      <c r="C986" s="110">
        <f>IF(COUNTIF($A$7:$A986, $A986)&gt;1, 0, IF($E986="", "", I986+J986+M986+N986+P986-R986))</f>
        <v>0</v>
      </c>
      <c r="D986" s="110">
        <f>IF(COUNTIF($A$7:$A986, $A986)&gt;1, 0, S986)</f>
        <v>0</v>
      </c>
      <c r="E986" s="111">
        <v>44624</v>
      </c>
      <c r="F986" s="91" t="str">
        <f>IFERROR(VLOOKUP($E986, V医療従事者等!$A:$J, $F$4, FALSE), TEXT(E986, "aaa"))</f>
        <v>金</v>
      </c>
      <c r="G986" s="91">
        <f>IFERROR(VLOOKUP($E986, V医療従事者等!$A:$J, $G$4, FALSE), 0)</f>
        <v>0</v>
      </c>
      <c r="H986" s="91">
        <f>IFERROR(VLOOKUP($E986, V医療従事者等!$A:$J, $H$4, FALSE), 0)</f>
        <v>0</v>
      </c>
      <c r="I986" s="91">
        <f>IFERROR(VLOOKUP($E986, V医療従事者等!$A:$J, $I$4, FALSE), 0)</f>
        <v>0</v>
      </c>
      <c r="J986" s="91">
        <f>IFERROR(VLOOKUP($E986, V医療従事者等!$A:$J, $J$4, FALSE), 0)</f>
        <v>0</v>
      </c>
      <c r="K986" s="92">
        <f>IFERROR(VLOOKUP($E986, V一般接種!$A:$G, K$4, FALSE), 0)</f>
        <v>0</v>
      </c>
      <c r="L986" s="92">
        <f>IFERROR(VLOOKUP($E986, V一般接種!$A:$G, L$4, FALSE), 0)</f>
        <v>0</v>
      </c>
      <c r="M986" s="92">
        <f>IFERROR(VLOOKUP($E986, V一般接種!$A:$G, M$4, FALSE), 0)</f>
        <v>0</v>
      </c>
      <c r="N986" s="93">
        <f>IFERROR(VLOOKUP($E986, V一般接種!$A:$G, N$4, FALSE), 0)</f>
        <v>0</v>
      </c>
      <c r="O986" s="92">
        <f>SUMIF(V職域接種!$C:$C, 'Conv-vaccine'!$E986, V職域接種!F:F)</f>
        <v>0</v>
      </c>
      <c r="P986" s="92">
        <f>SUMIF(V職域接種!$C:$C, 'Conv-vaccine'!$E986, V職域接種!G:G)</f>
        <v>0</v>
      </c>
      <c r="Q986" s="92">
        <f>_xlfn.MAXIFS(V重複!F:F, V重複!$C:$C, 'Conv-vaccine'!$E986)</f>
        <v>0</v>
      </c>
      <c r="R986" s="92">
        <f>_xlfn.MAXIFS(V重複!G:G, V重複!$C:$C, 'Conv-vaccine'!$E986)</f>
        <v>0</v>
      </c>
      <c r="S986" s="107">
        <f>SUMIF('V3回目-接種日別'!$A:$A, 'Conv-vaccine'!$E986, 'V3回目-接種日別'!C:C)</f>
        <v>0</v>
      </c>
    </row>
    <row r="987" spans="1:19" ht="17.7">
      <c r="A987" s="49">
        <v>44624</v>
      </c>
      <c r="B987" s="110">
        <f>IF(COUNTIF($A$7:$A987, $A987)&gt;1, 0, IF($E987="","",G987+H987+K987+L987+O987-Q987))</f>
        <v>0</v>
      </c>
      <c r="C987" s="110">
        <f>IF(COUNTIF($A$7:$A987, $A987)&gt;1, 0, IF($E987="", "", I987+J987+M987+N987+P987-R987))</f>
        <v>0</v>
      </c>
      <c r="D987" s="110">
        <f>IF(COUNTIF($A$7:$A987, $A987)&gt;1, 0, S987)</f>
        <v>0</v>
      </c>
      <c r="E987" s="111">
        <v>44624</v>
      </c>
      <c r="F987" s="91" t="str">
        <f>IFERROR(VLOOKUP($E987, V医療従事者等!$A:$J, $F$4, FALSE), TEXT(E987, "aaa"))</f>
        <v>金</v>
      </c>
      <c r="G987" s="91">
        <f>IFERROR(VLOOKUP($E987, V医療従事者等!$A:$J, $G$4, FALSE), 0)</f>
        <v>0</v>
      </c>
      <c r="H987" s="91">
        <f>IFERROR(VLOOKUP($E987, V医療従事者等!$A:$J, $H$4, FALSE), 0)</f>
        <v>0</v>
      </c>
      <c r="I987" s="91">
        <f>IFERROR(VLOOKUP($E987, V医療従事者等!$A:$J, $I$4, FALSE), 0)</f>
        <v>0</v>
      </c>
      <c r="J987" s="91">
        <f>IFERROR(VLOOKUP($E987, V医療従事者等!$A:$J, $J$4, FALSE), 0)</f>
        <v>0</v>
      </c>
      <c r="K987" s="92">
        <f>IFERROR(VLOOKUP($E987, V一般接種!$A:$G, K$4, FALSE), 0)</f>
        <v>0</v>
      </c>
      <c r="L987" s="92">
        <f>IFERROR(VLOOKUP($E987, V一般接種!$A:$G, L$4, FALSE), 0)</f>
        <v>0</v>
      </c>
      <c r="M987" s="92">
        <f>IFERROR(VLOOKUP($E987, V一般接種!$A:$G, M$4, FALSE), 0)</f>
        <v>0</v>
      </c>
      <c r="N987" s="93">
        <f>IFERROR(VLOOKUP($E987, V一般接種!$A:$G, N$4, FALSE), 0)</f>
        <v>0</v>
      </c>
      <c r="O987" s="92">
        <f>SUMIF(V職域接種!$C:$C, 'Conv-vaccine'!$E987, V職域接種!F:F)</f>
        <v>0</v>
      </c>
      <c r="P987" s="92">
        <f>SUMIF(V職域接種!$C:$C, 'Conv-vaccine'!$E987, V職域接種!G:G)</f>
        <v>0</v>
      </c>
      <c r="Q987" s="92">
        <f>_xlfn.MAXIFS(V重複!F:F, V重複!$C:$C, 'Conv-vaccine'!$E987)</f>
        <v>0</v>
      </c>
      <c r="R987" s="92">
        <f>_xlfn.MAXIFS(V重複!G:G, V重複!$C:$C, 'Conv-vaccine'!$E987)</f>
        <v>0</v>
      </c>
      <c r="S987" s="107">
        <f>SUMIF('V3回目-接種日別'!$A:$A, 'Conv-vaccine'!$E987, 'V3回目-接種日別'!C:C)</f>
        <v>0</v>
      </c>
    </row>
    <row r="988" spans="1:19" ht="17.7">
      <c r="A988" s="49">
        <v>44625</v>
      </c>
      <c r="B988" s="110">
        <f>IF(COUNTIF($A$7:$A988, $A988)&gt;1, 0, IF($E988="","",G988+H988+K988+L988+O988-Q988))</f>
        <v>0</v>
      </c>
      <c r="C988" s="110">
        <f>IF(COUNTIF($A$7:$A988, $A988)&gt;1, 0, IF($E988="", "", I988+J988+M988+N988+P988-R988))</f>
        <v>0</v>
      </c>
      <c r="D988" s="110">
        <f>IF(COUNTIF($A$7:$A988, $A988)&gt;1, 0, S988)</f>
        <v>0</v>
      </c>
      <c r="E988" s="111">
        <v>44625</v>
      </c>
      <c r="F988" s="91" t="str">
        <f>IFERROR(VLOOKUP($E988, V医療従事者等!$A:$J, $F$4, FALSE), TEXT(E988, "aaa"))</f>
        <v>土</v>
      </c>
      <c r="G988" s="91">
        <f>IFERROR(VLOOKUP($E988, V医療従事者等!$A:$J, $G$4, FALSE), 0)</f>
        <v>0</v>
      </c>
      <c r="H988" s="91">
        <f>IFERROR(VLOOKUP($E988, V医療従事者等!$A:$J, $H$4, FALSE), 0)</f>
        <v>0</v>
      </c>
      <c r="I988" s="91">
        <f>IFERROR(VLOOKUP($E988, V医療従事者等!$A:$J, $I$4, FALSE), 0)</f>
        <v>0</v>
      </c>
      <c r="J988" s="91">
        <f>IFERROR(VLOOKUP($E988, V医療従事者等!$A:$J, $J$4, FALSE), 0)</f>
        <v>0</v>
      </c>
      <c r="K988" s="92">
        <f>IFERROR(VLOOKUP($E988, V一般接種!$A:$G, K$4, FALSE), 0)</f>
        <v>0</v>
      </c>
      <c r="L988" s="92">
        <f>IFERROR(VLOOKUP($E988, V一般接種!$A:$G, L$4, FALSE), 0)</f>
        <v>0</v>
      </c>
      <c r="M988" s="92">
        <f>IFERROR(VLOOKUP($E988, V一般接種!$A:$G, M$4, FALSE), 0)</f>
        <v>0</v>
      </c>
      <c r="N988" s="93">
        <f>IFERROR(VLOOKUP($E988, V一般接種!$A:$G, N$4, FALSE), 0)</f>
        <v>0</v>
      </c>
      <c r="O988" s="92">
        <f>SUMIF(V職域接種!$C:$C, 'Conv-vaccine'!$E988, V職域接種!F:F)</f>
        <v>0</v>
      </c>
      <c r="P988" s="92">
        <f>SUMIF(V職域接種!$C:$C, 'Conv-vaccine'!$E988, V職域接種!G:G)</f>
        <v>0</v>
      </c>
      <c r="Q988" s="92">
        <f>_xlfn.MAXIFS(V重複!F:F, V重複!$C:$C, 'Conv-vaccine'!$E988)</f>
        <v>0</v>
      </c>
      <c r="R988" s="92">
        <f>_xlfn.MAXIFS(V重複!G:G, V重複!$C:$C, 'Conv-vaccine'!$E988)</f>
        <v>0</v>
      </c>
      <c r="S988" s="107">
        <f>SUMIF('V3回目-接種日別'!$A:$A, 'Conv-vaccine'!$E988, 'V3回目-接種日別'!C:C)</f>
        <v>0</v>
      </c>
    </row>
    <row r="989" spans="1:19" ht="17.7">
      <c r="A989" s="49">
        <v>44625</v>
      </c>
      <c r="B989" s="110">
        <f>IF(COUNTIF($A$7:$A989, $A989)&gt;1, 0, IF($E989="","",G989+H989+K989+L989+O989-Q989))</f>
        <v>0</v>
      </c>
      <c r="C989" s="110">
        <f>IF(COUNTIF($A$7:$A989, $A989)&gt;1, 0, IF($E989="", "", I989+J989+M989+N989+P989-R989))</f>
        <v>0</v>
      </c>
      <c r="D989" s="110">
        <f>IF(COUNTIF($A$7:$A989, $A989)&gt;1, 0, S989)</f>
        <v>0</v>
      </c>
      <c r="E989" s="111">
        <v>44625</v>
      </c>
      <c r="F989" s="91" t="str">
        <f>IFERROR(VLOOKUP($E989, V医療従事者等!$A:$J, $F$4, FALSE), TEXT(E989, "aaa"))</f>
        <v>土</v>
      </c>
      <c r="G989" s="91">
        <f>IFERROR(VLOOKUP($E989, V医療従事者等!$A:$J, $G$4, FALSE), 0)</f>
        <v>0</v>
      </c>
      <c r="H989" s="91">
        <f>IFERROR(VLOOKUP($E989, V医療従事者等!$A:$J, $H$4, FALSE), 0)</f>
        <v>0</v>
      </c>
      <c r="I989" s="91">
        <f>IFERROR(VLOOKUP($E989, V医療従事者等!$A:$J, $I$4, FALSE), 0)</f>
        <v>0</v>
      </c>
      <c r="J989" s="91">
        <f>IFERROR(VLOOKUP($E989, V医療従事者等!$A:$J, $J$4, FALSE), 0)</f>
        <v>0</v>
      </c>
      <c r="K989" s="92">
        <f>IFERROR(VLOOKUP($E989, V一般接種!$A:$G, K$4, FALSE), 0)</f>
        <v>0</v>
      </c>
      <c r="L989" s="92">
        <f>IFERROR(VLOOKUP($E989, V一般接種!$A:$G, L$4, FALSE), 0)</f>
        <v>0</v>
      </c>
      <c r="M989" s="92">
        <f>IFERROR(VLOOKUP($E989, V一般接種!$A:$G, M$4, FALSE), 0)</f>
        <v>0</v>
      </c>
      <c r="N989" s="93">
        <f>IFERROR(VLOOKUP($E989, V一般接種!$A:$G, N$4, FALSE), 0)</f>
        <v>0</v>
      </c>
      <c r="O989" s="92">
        <f>SUMIF(V職域接種!$C:$C, 'Conv-vaccine'!$E989, V職域接種!F:F)</f>
        <v>0</v>
      </c>
      <c r="P989" s="92">
        <f>SUMIF(V職域接種!$C:$C, 'Conv-vaccine'!$E989, V職域接種!G:G)</f>
        <v>0</v>
      </c>
      <c r="Q989" s="92">
        <f>_xlfn.MAXIFS(V重複!F:F, V重複!$C:$C, 'Conv-vaccine'!$E989)</f>
        <v>0</v>
      </c>
      <c r="R989" s="92">
        <f>_xlfn.MAXIFS(V重複!G:G, V重複!$C:$C, 'Conv-vaccine'!$E989)</f>
        <v>0</v>
      </c>
      <c r="S989" s="107">
        <f>SUMIF('V3回目-接種日別'!$A:$A, 'Conv-vaccine'!$E989, 'V3回目-接種日別'!C:C)</f>
        <v>0</v>
      </c>
    </row>
    <row r="990" spans="1:19" ht="17.7">
      <c r="A990" s="49">
        <v>44625</v>
      </c>
      <c r="B990" s="110">
        <f>IF(COUNTIF($A$7:$A990, $A990)&gt;1, 0, IF($E990="","",G990+H990+K990+L990+O990-Q990))</f>
        <v>0</v>
      </c>
      <c r="C990" s="110">
        <f>IF(COUNTIF($A$7:$A990, $A990)&gt;1, 0, IF($E990="", "", I990+J990+M990+N990+P990-R990))</f>
        <v>0</v>
      </c>
      <c r="D990" s="110">
        <f>IF(COUNTIF($A$7:$A990, $A990)&gt;1, 0, S990)</f>
        <v>0</v>
      </c>
      <c r="E990" s="111">
        <v>44625</v>
      </c>
      <c r="F990" s="91" t="str">
        <f>IFERROR(VLOOKUP($E990, V医療従事者等!$A:$J, $F$4, FALSE), TEXT(E990, "aaa"))</f>
        <v>土</v>
      </c>
      <c r="G990" s="91">
        <f>IFERROR(VLOOKUP($E990, V医療従事者等!$A:$J, $G$4, FALSE), 0)</f>
        <v>0</v>
      </c>
      <c r="H990" s="91">
        <f>IFERROR(VLOOKUP($E990, V医療従事者等!$A:$J, $H$4, FALSE), 0)</f>
        <v>0</v>
      </c>
      <c r="I990" s="91">
        <f>IFERROR(VLOOKUP($E990, V医療従事者等!$A:$J, $I$4, FALSE), 0)</f>
        <v>0</v>
      </c>
      <c r="J990" s="91">
        <f>IFERROR(VLOOKUP($E990, V医療従事者等!$A:$J, $J$4, FALSE), 0)</f>
        <v>0</v>
      </c>
      <c r="K990" s="92">
        <f>IFERROR(VLOOKUP($E990, V一般接種!$A:$G, K$4, FALSE), 0)</f>
        <v>0</v>
      </c>
      <c r="L990" s="92">
        <f>IFERROR(VLOOKUP($E990, V一般接種!$A:$G, L$4, FALSE), 0)</f>
        <v>0</v>
      </c>
      <c r="M990" s="92">
        <f>IFERROR(VLOOKUP($E990, V一般接種!$A:$G, M$4, FALSE), 0)</f>
        <v>0</v>
      </c>
      <c r="N990" s="93">
        <f>IFERROR(VLOOKUP($E990, V一般接種!$A:$G, N$4, FALSE), 0)</f>
        <v>0</v>
      </c>
      <c r="O990" s="92">
        <f>SUMIF(V職域接種!$C:$C, 'Conv-vaccine'!$E990, V職域接種!F:F)</f>
        <v>0</v>
      </c>
      <c r="P990" s="92">
        <f>SUMIF(V職域接種!$C:$C, 'Conv-vaccine'!$E990, V職域接種!G:G)</f>
        <v>0</v>
      </c>
      <c r="Q990" s="92">
        <f>_xlfn.MAXIFS(V重複!F:F, V重複!$C:$C, 'Conv-vaccine'!$E990)</f>
        <v>0</v>
      </c>
      <c r="R990" s="92">
        <f>_xlfn.MAXIFS(V重複!G:G, V重複!$C:$C, 'Conv-vaccine'!$E990)</f>
        <v>0</v>
      </c>
      <c r="S990" s="107">
        <f>SUMIF('V3回目-接種日別'!$A:$A, 'Conv-vaccine'!$E990, 'V3回目-接種日別'!C:C)</f>
        <v>0</v>
      </c>
    </row>
    <row r="991" spans="1:19" ht="17.7">
      <c r="A991" s="49">
        <v>44626</v>
      </c>
      <c r="B991" s="110">
        <f>IF(COUNTIF($A$7:$A991, $A991)&gt;1, 0, IF($E991="","",G991+H991+K991+L991+O991-Q991))</f>
        <v>0</v>
      </c>
      <c r="C991" s="110">
        <f>IF(COUNTIF($A$7:$A991, $A991)&gt;1, 0, IF($E991="", "", I991+J991+M991+N991+P991-R991))</f>
        <v>0</v>
      </c>
      <c r="D991" s="110">
        <f>IF(COUNTIF($A$7:$A991, $A991)&gt;1, 0, S991)</f>
        <v>0</v>
      </c>
      <c r="E991" s="111">
        <v>44626</v>
      </c>
      <c r="F991" s="91" t="str">
        <f>IFERROR(VLOOKUP($E991, V医療従事者等!$A:$J, $F$4, FALSE), TEXT(E991, "aaa"))</f>
        <v>日</v>
      </c>
      <c r="G991" s="91">
        <f>IFERROR(VLOOKUP($E991, V医療従事者等!$A:$J, $G$4, FALSE), 0)</f>
        <v>0</v>
      </c>
      <c r="H991" s="91">
        <f>IFERROR(VLOOKUP($E991, V医療従事者等!$A:$J, $H$4, FALSE), 0)</f>
        <v>0</v>
      </c>
      <c r="I991" s="91">
        <f>IFERROR(VLOOKUP($E991, V医療従事者等!$A:$J, $I$4, FALSE), 0)</f>
        <v>0</v>
      </c>
      <c r="J991" s="91">
        <f>IFERROR(VLOOKUP($E991, V医療従事者等!$A:$J, $J$4, FALSE), 0)</f>
        <v>0</v>
      </c>
      <c r="K991" s="92">
        <f>IFERROR(VLOOKUP($E991, V一般接種!$A:$G, K$4, FALSE), 0)</f>
        <v>0</v>
      </c>
      <c r="L991" s="92">
        <f>IFERROR(VLOOKUP($E991, V一般接種!$A:$G, L$4, FALSE), 0)</f>
        <v>0</v>
      </c>
      <c r="M991" s="92">
        <f>IFERROR(VLOOKUP($E991, V一般接種!$A:$G, M$4, FALSE), 0)</f>
        <v>0</v>
      </c>
      <c r="N991" s="93">
        <f>IFERROR(VLOOKUP($E991, V一般接種!$A:$G, N$4, FALSE), 0)</f>
        <v>0</v>
      </c>
      <c r="O991" s="92">
        <f>SUMIF(V職域接種!$C:$C, 'Conv-vaccine'!$E991, V職域接種!F:F)</f>
        <v>0</v>
      </c>
      <c r="P991" s="92">
        <f>SUMIF(V職域接種!$C:$C, 'Conv-vaccine'!$E991, V職域接種!G:G)</f>
        <v>0</v>
      </c>
      <c r="Q991" s="92">
        <f>_xlfn.MAXIFS(V重複!F:F, V重複!$C:$C, 'Conv-vaccine'!$E991)</f>
        <v>0</v>
      </c>
      <c r="R991" s="92">
        <f>_xlfn.MAXIFS(V重複!G:G, V重複!$C:$C, 'Conv-vaccine'!$E991)</f>
        <v>0</v>
      </c>
      <c r="S991" s="107">
        <f>SUMIF('V3回目-接種日別'!$A:$A, 'Conv-vaccine'!$E991, 'V3回目-接種日別'!C:C)</f>
        <v>0</v>
      </c>
    </row>
    <row r="992" spans="1:19" ht="17.7">
      <c r="A992" s="49">
        <v>44626</v>
      </c>
      <c r="B992" s="110">
        <f>IF(COUNTIF($A$7:$A992, $A992)&gt;1, 0, IF($E992="","",G992+H992+K992+L992+O992-Q992))</f>
        <v>0</v>
      </c>
      <c r="C992" s="110">
        <f>IF(COUNTIF($A$7:$A992, $A992)&gt;1, 0, IF($E992="", "", I992+J992+M992+N992+P992-R992))</f>
        <v>0</v>
      </c>
      <c r="D992" s="110">
        <f>IF(COUNTIF($A$7:$A992, $A992)&gt;1, 0, S992)</f>
        <v>0</v>
      </c>
      <c r="E992" s="111">
        <v>44626</v>
      </c>
      <c r="F992" s="91" t="str">
        <f>IFERROR(VLOOKUP($E992, V医療従事者等!$A:$J, $F$4, FALSE), TEXT(E992, "aaa"))</f>
        <v>日</v>
      </c>
      <c r="G992" s="91">
        <f>IFERROR(VLOOKUP($E992, V医療従事者等!$A:$J, $G$4, FALSE), 0)</f>
        <v>0</v>
      </c>
      <c r="H992" s="91">
        <f>IFERROR(VLOOKUP($E992, V医療従事者等!$A:$J, $H$4, FALSE), 0)</f>
        <v>0</v>
      </c>
      <c r="I992" s="91">
        <f>IFERROR(VLOOKUP($E992, V医療従事者等!$A:$J, $I$4, FALSE), 0)</f>
        <v>0</v>
      </c>
      <c r="J992" s="91">
        <f>IFERROR(VLOOKUP($E992, V医療従事者等!$A:$J, $J$4, FALSE), 0)</f>
        <v>0</v>
      </c>
      <c r="K992" s="92">
        <f>IFERROR(VLOOKUP($E992, V一般接種!$A:$G, K$4, FALSE), 0)</f>
        <v>0</v>
      </c>
      <c r="L992" s="92">
        <f>IFERROR(VLOOKUP($E992, V一般接種!$A:$G, L$4, FALSE), 0)</f>
        <v>0</v>
      </c>
      <c r="M992" s="92">
        <f>IFERROR(VLOOKUP($E992, V一般接種!$A:$G, M$4, FALSE), 0)</f>
        <v>0</v>
      </c>
      <c r="N992" s="93">
        <f>IFERROR(VLOOKUP($E992, V一般接種!$A:$G, N$4, FALSE), 0)</f>
        <v>0</v>
      </c>
      <c r="O992" s="92">
        <f>SUMIF(V職域接種!$C:$C, 'Conv-vaccine'!$E992, V職域接種!F:F)</f>
        <v>0</v>
      </c>
      <c r="P992" s="92">
        <f>SUMIF(V職域接種!$C:$C, 'Conv-vaccine'!$E992, V職域接種!G:G)</f>
        <v>0</v>
      </c>
      <c r="Q992" s="92">
        <f>_xlfn.MAXIFS(V重複!F:F, V重複!$C:$C, 'Conv-vaccine'!$E992)</f>
        <v>0</v>
      </c>
      <c r="R992" s="92">
        <f>_xlfn.MAXIFS(V重複!G:G, V重複!$C:$C, 'Conv-vaccine'!$E992)</f>
        <v>0</v>
      </c>
      <c r="S992" s="107">
        <f>SUMIF('V3回目-接種日別'!$A:$A, 'Conv-vaccine'!$E992, 'V3回目-接種日別'!C:C)</f>
        <v>0</v>
      </c>
    </row>
    <row r="993" spans="1:19" ht="17.7">
      <c r="A993" s="49">
        <v>44626</v>
      </c>
      <c r="B993" s="110">
        <f>IF(COUNTIF($A$7:$A993, $A993)&gt;1, 0, IF($E993="","",G993+H993+K993+L993+O993-Q993))</f>
        <v>0</v>
      </c>
      <c r="C993" s="110">
        <f>IF(COUNTIF($A$7:$A993, $A993)&gt;1, 0, IF($E993="", "", I993+J993+M993+N993+P993-R993))</f>
        <v>0</v>
      </c>
      <c r="D993" s="110">
        <f>IF(COUNTIF($A$7:$A993, $A993)&gt;1, 0, S993)</f>
        <v>0</v>
      </c>
      <c r="E993" s="111">
        <v>44626</v>
      </c>
      <c r="F993" s="91" t="str">
        <f>IFERROR(VLOOKUP($E993, V医療従事者等!$A:$J, $F$4, FALSE), TEXT(E993, "aaa"))</f>
        <v>日</v>
      </c>
      <c r="G993" s="91">
        <f>IFERROR(VLOOKUP($E993, V医療従事者等!$A:$J, $G$4, FALSE), 0)</f>
        <v>0</v>
      </c>
      <c r="H993" s="91">
        <f>IFERROR(VLOOKUP($E993, V医療従事者等!$A:$J, $H$4, FALSE), 0)</f>
        <v>0</v>
      </c>
      <c r="I993" s="91">
        <f>IFERROR(VLOOKUP($E993, V医療従事者等!$A:$J, $I$4, FALSE), 0)</f>
        <v>0</v>
      </c>
      <c r="J993" s="91">
        <f>IFERROR(VLOOKUP($E993, V医療従事者等!$A:$J, $J$4, FALSE), 0)</f>
        <v>0</v>
      </c>
      <c r="K993" s="92">
        <f>IFERROR(VLOOKUP($E993, V一般接種!$A:$G, K$4, FALSE), 0)</f>
        <v>0</v>
      </c>
      <c r="L993" s="92">
        <f>IFERROR(VLOOKUP($E993, V一般接種!$A:$G, L$4, FALSE), 0)</f>
        <v>0</v>
      </c>
      <c r="M993" s="92">
        <f>IFERROR(VLOOKUP($E993, V一般接種!$A:$G, M$4, FALSE), 0)</f>
        <v>0</v>
      </c>
      <c r="N993" s="93">
        <f>IFERROR(VLOOKUP($E993, V一般接種!$A:$G, N$4, FALSE), 0)</f>
        <v>0</v>
      </c>
      <c r="O993" s="92">
        <f>SUMIF(V職域接種!$C:$C, 'Conv-vaccine'!$E993, V職域接種!F:F)</f>
        <v>0</v>
      </c>
      <c r="P993" s="92">
        <f>SUMIF(V職域接種!$C:$C, 'Conv-vaccine'!$E993, V職域接種!G:G)</f>
        <v>0</v>
      </c>
      <c r="Q993" s="92">
        <f>_xlfn.MAXIFS(V重複!F:F, V重複!$C:$C, 'Conv-vaccine'!$E993)</f>
        <v>0</v>
      </c>
      <c r="R993" s="92">
        <f>_xlfn.MAXIFS(V重複!G:G, V重複!$C:$C, 'Conv-vaccine'!$E993)</f>
        <v>0</v>
      </c>
      <c r="S993" s="107">
        <f>SUMIF('V3回目-接種日別'!$A:$A, 'Conv-vaccine'!$E993, 'V3回目-接種日別'!C:C)</f>
        <v>0</v>
      </c>
    </row>
    <row r="994" spans="1:19" ht="17.7">
      <c r="A994" s="49">
        <v>44627</v>
      </c>
      <c r="B994" s="110">
        <f>IF(COUNTIF($A$7:$A994, $A994)&gt;1, 0, IF($E994="","",G994+H994+K994+L994+O994-Q994))</f>
        <v>0</v>
      </c>
      <c r="C994" s="110">
        <f>IF(COUNTIF($A$7:$A994, $A994)&gt;1, 0, IF($E994="", "", I994+J994+M994+N994+P994-R994))</f>
        <v>0</v>
      </c>
      <c r="D994" s="110">
        <f>IF(COUNTIF($A$7:$A994, $A994)&gt;1, 0, S994)</f>
        <v>0</v>
      </c>
      <c r="E994" s="111">
        <v>44627</v>
      </c>
      <c r="F994" s="91" t="str">
        <f>IFERROR(VLOOKUP($E994, V医療従事者等!$A:$J, $F$4, FALSE), TEXT(E994, "aaa"))</f>
        <v>月</v>
      </c>
      <c r="G994" s="91">
        <f>IFERROR(VLOOKUP($E994, V医療従事者等!$A:$J, $G$4, FALSE), 0)</f>
        <v>0</v>
      </c>
      <c r="H994" s="91">
        <f>IFERROR(VLOOKUP($E994, V医療従事者等!$A:$J, $H$4, FALSE), 0)</f>
        <v>0</v>
      </c>
      <c r="I994" s="91">
        <f>IFERROR(VLOOKUP($E994, V医療従事者等!$A:$J, $I$4, FALSE), 0)</f>
        <v>0</v>
      </c>
      <c r="J994" s="91">
        <f>IFERROR(VLOOKUP($E994, V医療従事者等!$A:$J, $J$4, FALSE), 0)</f>
        <v>0</v>
      </c>
      <c r="K994" s="92">
        <f>IFERROR(VLOOKUP($E994, V一般接種!$A:$G, K$4, FALSE), 0)</f>
        <v>0</v>
      </c>
      <c r="L994" s="92">
        <f>IFERROR(VLOOKUP($E994, V一般接種!$A:$G, L$4, FALSE), 0)</f>
        <v>0</v>
      </c>
      <c r="M994" s="92">
        <f>IFERROR(VLOOKUP($E994, V一般接種!$A:$G, M$4, FALSE), 0)</f>
        <v>0</v>
      </c>
      <c r="N994" s="93">
        <f>IFERROR(VLOOKUP($E994, V一般接種!$A:$G, N$4, FALSE), 0)</f>
        <v>0</v>
      </c>
      <c r="O994" s="92">
        <f>SUMIF(V職域接種!$C:$C, 'Conv-vaccine'!$E994, V職域接種!F:F)</f>
        <v>0</v>
      </c>
      <c r="P994" s="92">
        <f>SUMIF(V職域接種!$C:$C, 'Conv-vaccine'!$E994, V職域接種!G:G)</f>
        <v>0</v>
      </c>
      <c r="Q994" s="92">
        <f>_xlfn.MAXIFS(V重複!F:F, V重複!$C:$C, 'Conv-vaccine'!$E994)</f>
        <v>0</v>
      </c>
      <c r="R994" s="92">
        <f>_xlfn.MAXIFS(V重複!G:G, V重複!$C:$C, 'Conv-vaccine'!$E994)</f>
        <v>0</v>
      </c>
      <c r="S994" s="107">
        <f>SUMIF('V3回目-接種日別'!$A:$A, 'Conv-vaccine'!$E994, 'V3回目-接種日別'!C:C)</f>
        <v>0</v>
      </c>
    </row>
    <row r="995" spans="1:19" ht="17.7">
      <c r="A995" s="49">
        <v>44627</v>
      </c>
      <c r="B995" s="110">
        <f>IF(COUNTIF($A$7:$A995, $A995)&gt;1, 0, IF($E995="","",G995+H995+K995+L995+O995-Q995))</f>
        <v>0</v>
      </c>
      <c r="C995" s="110">
        <f>IF(COUNTIF($A$7:$A995, $A995)&gt;1, 0, IF($E995="", "", I995+J995+M995+N995+P995-R995))</f>
        <v>0</v>
      </c>
      <c r="D995" s="110">
        <f>IF(COUNTIF($A$7:$A995, $A995)&gt;1, 0, S995)</f>
        <v>0</v>
      </c>
      <c r="E995" s="111">
        <v>44627</v>
      </c>
      <c r="F995" s="91" t="str">
        <f>IFERROR(VLOOKUP($E995, V医療従事者等!$A:$J, $F$4, FALSE), TEXT(E995, "aaa"))</f>
        <v>月</v>
      </c>
      <c r="G995" s="91">
        <f>IFERROR(VLOOKUP($E995, V医療従事者等!$A:$J, $G$4, FALSE), 0)</f>
        <v>0</v>
      </c>
      <c r="H995" s="91">
        <f>IFERROR(VLOOKUP($E995, V医療従事者等!$A:$J, $H$4, FALSE), 0)</f>
        <v>0</v>
      </c>
      <c r="I995" s="91">
        <f>IFERROR(VLOOKUP($E995, V医療従事者等!$A:$J, $I$4, FALSE), 0)</f>
        <v>0</v>
      </c>
      <c r="J995" s="91">
        <f>IFERROR(VLOOKUP($E995, V医療従事者等!$A:$J, $J$4, FALSE), 0)</f>
        <v>0</v>
      </c>
      <c r="K995" s="92">
        <f>IFERROR(VLOOKUP($E995, V一般接種!$A:$G, K$4, FALSE), 0)</f>
        <v>0</v>
      </c>
      <c r="L995" s="92">
        <f>IFERROR(VLOOKUP($E995, V一般接種!$A:$G, L$4, FALSE), 0)</f>
        <v>0</v>
      </c>
      <c r="M995" s="92">
        <f>IFERROR(VLOOKUP($E995, V一般接種!$A:$G, M$4, FALSE), 0)</f>
        <v>0</v>
      </c>
      <c r="N995" s="93">
        <f>IFERROR(VLOOKUP($E995, V一般接種!$A:$G, N$4, FALSE), 0)</f>
        <v>0</v>
      </c>
      <c r="O995" s="92">
        <f>SUMIF(V職域接種!$C:$C, 'Conv-vaccine'!$E995, V職域接種!F:F)</f>
        <v>0</v>
      </c>
      <c r="P995" s="92">
        <f>SUMIF(V職域接種!$C:$C, 'Conv-vaccine'!$E995, V職域接種!G:G)</f>
        <v>0</v>
      </c>
      <c r="Q995" s="92">
        <f>_xlfn.MAXIFS(V重複!F:F, V重複!$C:$C, 'Conv-vaccine'!$E995)</f>
        <v>0</v>
      </c>
      <c r="R995" s="92">
        <f>_xlfn.MAXIFS(V重複!G:G, V重複!$C:$C, 'Conv-vaccine'!$E995)</f>
        <v>0</v>
      </c>
      <c r="S995" s="107">
        <f>SUMIF('V3回目-接種日別'!$A:$A, 'Conv-vaccine'!$E995, 'V3回目-接種日別'!C:C)</f>
        <v>0</v>
      </c>
    </row>
    <row r="996" spans="1:19" ht="17.7">
      <c r="A996" s="49">
        <v>44627</v>
      </c>
      <c r="B996" s="110">
        <f>IF(COUNTIF($A$7:$A996, $A996)&gt;1, 0, IF($E996="","",G996+H996+K996+L996+O996-Q996))</f>
        <v>0</v>
      </c>
      <c r="C996" s="110">
        <f>IF(COUNTIF($A$7:$A996, $A996)&gt;1, 0, IF($E996="", "", I996+J996+M996+N996+P996-R996))</f>
        <v>0</v>
      </c>
      <c r="D996" s="110">
        <f>IF(COUNTIF($A$7:$A996, $A996)&gt;1, 0, S996)</f>
        <v>0</v>
      </c>
      <c r="E996" s="111">
        <v>44627</v>
      </c>
      <c r="F996" s="91" t="str">
        <f>IFERROR(VLOOKUP($E996, V医療従事者等!$A:$J, $F$4, FALSE), TEXT(E996, "aaa"))</f>
        <v>月</v>
      </c>
      <c r="G996" s="91">
        <f>IFERROR(VLOOKUP($E996, V医療従事者等!$A:$J, $G$4, FALSE), 0)</f>
        <v>0</v>
      </c>
      <c r="H996" s="91">
        <f>IFERROR(VLOOKUP($E996, V医療従事者等!$A:$J, $H$4, FALSE), 0)</f>
        <v>0</v>
      </c>
      <c r="I996" s="91">
        <f>IFERROR(VLOOKUP($E996, V医療従事者等!$A:$J, $I$4, FALSE), 0)</f>
        <v>0</v>
      </c>
      <c r="J996" s="91">
        <f>IFERROR(VLOOKUP($E996, V医療従事者等!$A:$J, $J$4, FALSE), 0)</f>
        <v>0</v>
      </c>
      <c r="K996" s="92">
        <f>IFERROR(VLOOKUP($E996, V一般接種!$A:$G, K$4, FALSE), 0)</f>
        <v>0</v>
      </c>
      <c r="L996" s="92">
        <f>IFERROR(VLOOKUP($E996, V一般接種!$A:$G, L$4, FALSE), 0)</f>
        <v>0</v>
      </c>
      <c r="M996" s="92">
        <f>IFERROR(VLOOKUP($E996, V一般接種!$A:$G, M$4, FALSE), 0)</f>
        <v>0</v>
      </c>
      <c r="N996" s="93">
        <f>IFERROR(VLOOKUP($E996, V一般接種!$A:$G, N$4, FALSE), 0)</f>
        <v>0</v>
      </c>
      <c r="O996" s="92">
        <f>SUMIF(V職域接種!$C:$C, 'Conv-vaccine'!$E996, V職域接種!F:F)</f>
        <v>0</v>
      </c>
      <c r="P996" s="92">
        <f>SUMIF(V職域接種!$C:$C, 'Conv-vaccine'!$E996, V職域接種!G:G)</f>
        <v>0</v>
      </c>
      <c r="Q996" s="92">
        <f>_xlfn.MAXIFS(V重複!F:F, V重複!$C:$C, 'Conv-vaccine'!$E996)</f>
        <v>0</v>
      </c>
      <c r="R996" s="92">
        <f>_xlfn.MAXIFS(V重複!G:G, V重複!$C:$C, 'Conv-vaccine'!$E996)</f>
        <v>0</v>
      </c>
      <c r="S996" s="107">
        <f>SUMIF('V3回目-接種日別'!$A:$A, 'Conv-vaccine'!$E996, 'V3回目-接種日別'!C:C)</f>
        <v>0</v>
      </c>
    </row>
    <row r="997" spans="1:19" ht="17.7">
      <c r="A997" s="49">
        <v>44628</v>
      </c>
      <c r="B997" s="110">
        <f>IF(COUNTIF($A$7:$A997, $A997)&gt;1, 0, IF($E997="","",G997+H997+K997+L997+O997-Q997))</f>
        <v>0</v>
      </c>
      <c r="C997" s="110">
        <f>IF(COUNTIF($A$7:$A997, $A997)&gt;1, 0, IF($E997="", "", I997+J997+M997+N997+P997-R997))</f>
        <v>0</v>
      </c>
      <c r="D997" s="110">
        <f>IF(COUNTIF($A$7:$A997, $A997)&gt;1, 0, S997)</f>
        <v>0</v>
      </c>
      <c r="E997" s="111">
        <v>44628</v>
      </c>
      <c r="F997" s="91" t="str">
        <f>IFERROR(VLOOKUP($E997, V医療従事者等!$A:$J, $F$4, FALSE), TEXT(E997, "aaa"))</f>
        <v>火</v>
      </c>
      <c r="G997" s="91">
        <f>IFERROR(VLOOKUP($E997, V医療従事者等!$A:$J, $G$4, FALSE), 0)</f>
        <v>0</v>
      </c>
      <c r="H997" s="91">
        <f>IFERROR(VLOOKUP($E997, V医療従事者等!$A:$J, $H$4, FALSE), 0)</f>
        <v>0</v>
      </c>
      <c r="I997" s="91">
        <f>IFERROR(VLOOKUP($E997, V医療従事者等!$A:$J, $I$4, FALSE), 0)</f>
        <v>0</v>
      </c>
      <c r="J997" s="91">
        <f>IFERROR(VLOOKUP($E997, V医療従事者等!$A:$J, $J$4, FALSE), 0)</f>
        <v>0</v>
      </c>
      <c r="K997" s="92">
        <f>IFERROR(VLOOKUP($E997, V一般接種!$A:$G, K$4, FALSE), 0)</f>
        <v>0</v>
      </c>
      <c r="L997" s="92">
        <f>IFERROR(VLOOKUP($E997, V一般接種!$A:$G, L$4, FALSE), 0)</f>
        <v>0</v>
      </c>
      <c r="M997" s="92">
        <f>IFERROR(VLOOKUP($E997, V一般接種!$A:$G, M$4, FALSE), 0)</f>
        <v>0</v>
      </c>
      <c r="N997" s="93">
        <f>IFERROR(VLOOKUP($E997, V一般接種!$A:$G, N$4, FALSE), 0)</f>
        <v>0</v>
      </c>
      <c r="O997" s="92">
        <f>SUMIF(V職域接種!$C:$C, 'Conv-vaccine'!$E997, V職域接種!F:F)</f>
        <v>0</v>
      </c>
      <c r="P997" s="92">
        <f>SUMIF(V職域接種!$C:$C, 'Conv-vaccine'!$E997, V職域接種!G:G)</f>
        <v>0</v>
      </c>
      <c r="Q997" s="92">
        <f>_xlfn.MAXIFS(V重複!F:F, V重複!$C:$C, 'Conv-vaccine'!$E997)</f>
        <v>0</v>
      </c>
      <c r="R997" s="92">
        <f>_xlfn.MAXIFS(V重複!G:G, V重複!$C:$C, 'Conv-vaccine'!$E997)</f>
        <v>0</v>
      </c>
      <c r="S997" s="107">
        <f>SUMIF('V3回目-接種日別'!$A:$A, 'Conv-vaccine'!$E997, 'V3回目-接種日別'!C:C)</f>
        <v>0</v>
      </c>
    </row>
    <row r="998" spans="1:19" ht="17.7">
      <c r="A998" s="49">
        <v>44628</v>
      </c>
      <c r="B998" s="110">
        <f>IF(COUNTIF($A$7:$A998, $A998)&gt;1, 0, IF($E998="","",G998+H998+K998+L998+O998-Q998))</f>
        <v>0</v>
      </c>
      <c r="C998" s="110">
        <f>IF(COUNTIF($A$7:$A998, $A998)&gt;1, 0, IF($E998="", "", I998+J998+M998+N998+P998-R998))</f>
        <v>0</v>
      </c>
      <c r="D998" s="110">
        <f>IF(COUNTIF($A$7:$A998, $A998)&gt;1, 0, S998)</f>
        <v>0</v>
      </c>
      <c r="E998" s="111">
        <v>44628</v>
      </c>
      <c r="F998" s="91" t="str">
        <f>IFERROR(VLOOKUP($E998, V医療従事者等!$A:$J, $F$4, FALSE), TEXT(E998, "aaa"))</f>
        <v>火</v>
      </c>
      <c r="G998" s="91">
        <f>IFERROR(VLOOKUP($E998, V医療従事者等!$A:$J, $G$4, FALSE), 0)</f>
        <v>0</v>
      </c>
      <c r="H998" s="91">
        <f>IFERROR(VLOOKUP($E998, V医療従事者等!$A:$J, $H$4, FALSE), 0)</f>
        <v>0</v>
      </c>
      <c r="I998" s="91">
        <f>IFERROR(VLOOKUP($E998, V医療従事者等!$A:$J, $I$4, FALSE), 0)</f>
        <v>0</v>
      </c>
      <c r="J998" s="91">
        <f>IFERROR(VLOOKUP($E998, V医療従事者等!$A:$J, $J$4, FALSE), 0)</f>
        <v>0</v>
      </c>
      <c r="K998" s="92">
        <f>IFERROR(VLOOKUP($E998, V一般接種!$A:$G, K$4, FALSE), 0)</f>
        <v>0</v>
      </c>
      <c r="L998" s="92">
        <f>IFERROR(VLOOKUP($E998, V一般接種!$A:$G, L$4, FALSE), 0)</f>
        <v>0</v>
      </c>
      <c r="M998" s="92">
        <f>IFERROR(VLOOKUP($E998, V一般接種!$A:$G, M$4, FALSE), 0)</f>
        <v>0</v>
      </c>
      <c r="N998" s="93">
        <f>IFERROR(VLOOKUP($E998, V一般接種!$A:$G, N$4, FALSE), 0)</f>
        <v>0</v>
      </c>
      <c r="O998" s="92">
        <f>SUMIF(V職域接種!$C:$C, 'Conv-vaccine'!$E998, V職域接種!F:F)</f>
        <v>0</v>
      </c>
      <c r="P998" s="92">
        <f>SUMIF(V職域接種!$C:$C, 'Conv-vaccine'!$E998, V職域接種!G:G)</f>
        <v>0</v>
      </c>
      <c r="Q998" s="92">
        <f>_xlfn.MAXIFS(V重複!F:F, V重複!$C:$C, 'Conv-vaccine'!$E998)</f>
        <v>0</v>
      </c>
      <c r="R998" s="92">
        <f>_xlfn.MAXIFS(V重複!G:G, V重複!$C:$C, 'Conv-vaccine'!$E998)</f>
        <v>0</v>
      </c>
      <c r="S998" s="107">
        <f>SUMIF('V3回目-接種日別'!$A:$A, 'Conv-vaccine'!$E998, 'V3回目-接種日別'!C:C)</f>
        <v>0</v>
      </c>
    </row>
    <row r="999" spans="1:19" ht="17.7">
      <c r="A999" s="49">
        <v>44628</v>
      </c>
      <c r="B999" s="110">
        <f>IF(COUNTIF($A$7:$A999, $A999)&gt;1, 0, IF($E999="","",G999+H999+K999+L999+O999-Q999))</f>
        <v>0</v>
      </c>
      <c r="C999" s="110">
        <f>IF(COUNTIF($A$7:$A999, $A999)&gt;1, 0, IF($E999="", "", I999+J999+M999+N999+P999-R999))</f>
        <v>0</v>
      </c>
      <c r="D999" s="110">
        <f>IF(COUNTIF($A$7:$A999, $A999)&gt;1, 0, S999)</f>
        <v>0</v>
      </c>
      <c r="E999" s="111">
        <v>44628</v>
      </c>
      <c r="F999" s="91" t="str">
        <f>IFERROR(VLOOKUP($E999, V医療従事者等!$A:$J, $F$4, FALSE), TEXT(E999, "aaa"))</f>
        <v>火</v>
      </c>
      <c r="G999" s="91">
        <f>IFERROR(VLOOKUP($E999, V医療従事者等!$A:$J, $G$4, FALSE), 0)</f>
        <v>0</v>
      </c>
      <c r="H999" s="91">
        <f>IFERROR(VLOOKUP($E999, V医療従事者等!$A:$J, $H$4, FALSE), 0)</f>
        <v>0</v>
      </c>
      <c r="I999" s="91">
        <f>IFERROR(VLOOKUP($E999, V医療従事者等!$A:$J, $I$4, FALSE), 0)</f>
        <v>0</v>
      </c>
      <c r="J999" s="91">
        <f>IFERROR(VLOOKUP($E999, V医療従事者等!$A:$J, $J$4, FALSE), 0)</f>
        <v>0</v>
      </c>
      <c r="K999" s="92">
        <f>IFERROR(VLOOKUP($E999, V一般接種!$A:$G, K$4, FALSE), 0)</f>
        <v>0</v>
      </c>
      <c r="L999" s="92">
        <f>IFERROR(VLOOKUP($E999, V一般接種!$A:$G, L$4, FALSE), 0)</f>
        <v>0</v>
      </c>
      <c r="M999" s="92">
        <f>IFERROR(VLOOKUP($E999, V一般接種!$A:$G, M$4, FALSE), 0)</f>
        <v>0</v>
      </c>
      <c r="N999" s="93">
        <f>IFERROR(VLOOKUP($E999, V一般接種!$A:$G, N$4, FALSE), 0)</f>
        <v>0</v>
      </c>
      <c r="O999" s="92">
        <f>SUMIF(V職域接種!$C:$C, 'Conv-vaccine'!$E999, V職域接種!F:F)</f>
        <v>0</v>
      </c>
      <c r="P999" s="92">
        <f>SUMIF(V職域接種!$C:$C, 'Conv-vaccine'!$E999, V職域接種!G:G)</f>
        <v>0</v>
      </c>
      <c r="Q999" s="92">
        <f>_xlfn.MAXIFS(V重複!F:F, V重複!$C:$C, 'Conv-vaccine'!$E999)</f>
        <v>0</v>
      </c>
      <c r="R999" s="92">
        <f>_xlfn.MAXIFS(V重複!G:G, V重複!$C:$C, 'Conv-vaccine'!$E999)</f>
        <v>0</v>
      </c>
      <c r="S999" s="107">
        <f>SUMIF('V3回目-接種日別'!$A:$A, 'Conv-vaccine'!$E999, 'V3回目-接種日別'!C:C)</f>
        <v>0</v>
      </c>
    </row>
    <row r="1000" spans="1:19" ht="17.7">
      <c r="A1000" s="49">
        <v>44629</v>
      </c>
      <c r="B1000" s="110">
        <f>IF(COUNTIF($A$7:$A1000, $A1000)&gt;1, 0, IF($E1000="","",G1000+H1000+K1000+L1000+O1000-Q1000))</f>
        <v>0</v>
      </c>
      <c r="C1000" s="110">
        <f>IF(COUNTIF($A$7:$A1000, $A1000)&gt;1, 0, IF($E1000="", "", I1000+J1000+M1000+N1000+P1000-R1000))</f>
        <v>0</v>
      </c>
      <c r="D1000" s="110">
        <f>IF(COUNTIF($A$7:$A1000, $A1000)&gt;1, 0, S1000)</f>
        <v>0</v>
      </c>
      <c r="E1000" s="111">
        <v>44629</v>
      </c>
      <c r="F1000" s="91" t="str">
        <f>IFERROR(VLOOKUP($E1000, V医療従事者等!$A:$J, $F$4, FALSE), TEXT(E1000, "aaa"))</f>
        <v>水</v>
      </c>
      <c r="G1000" s="91">
        <f>IFERROR(VLOOKUP($E1000, V医療従事者等!$A:$J, $G$4, FALSE), 0)</f>
        <v>0</v>
      </c>
      <c r="H1000" s="91">
        <f>IFERROR(VLOOKUP($E1000, V医療従事者等!$A:$J, $H$4, FALSE), 0)</f>
        <v>0</v>
      </c>
      <c r="I1000" s="91">
        <f>IFERROR(VLOOKUP($E1000, V医療従事者等!$A:$J, $I$4, FALSE), 0)</f>
        <v>0</v>
      </c>
      <c r="J1000" s="91">
        <f>IFERROR(VLOOKUP($E1000, V医療従事者等!$A:$J, $J$4, FALSE), 0)</f>
        <v>0</v>
      </c>
      <c r="K1000" s="92">
        <f>IFERROR(VLOOKUP($E1000, V一般接種!$A:$G, K$4, FALSE), 0)</f>
        <v>0</v>
      </c>
      <c r="L1000" s="92">
        <f>IFERROR(VLOOKUP($E1000, V一般接種!$A:$G, L$4, FALSE), 0)</f>
        <v>0</v>
      </c>
      <c r="M1000" s="92">
        <f>IFERROR(VLOOKUP($E1000, V一般接種!$A:$G, M$4, FALSE), 0)</f>
        <v>0</v>
      </c>
      <c r="N1000" s="93">
        <f>IFERROR(VLOOKUP($E1000, V一般接種!$A:$G, N$4, FALSE), 0)</f>
        <v>0</v>
      </c>
      <c r="O1000" s="92">
        <f>SUMIF(V職域接種!$C:$C, 'Conv-vaccine'!$E1000, V職域接種!F:F)</f>
        <v>0</v>
      </c>
      <c r="P1000" s="92">
        <f>SUMIF(V職域接種!$C:$C, 'Conv-vaccine'!$E1000, V職域接種!G:G)</f>
        <v>0</v>
      </c>
      <c r="Q1000" s="92">
        <f>_xlfn.MAXIFS(V重複!F:F, V重複!$C:$C, 'Conv-vaccine'!$E1000)</f>
        <v>0</v>
      </c>
      <c r="R1000" s="92">
        <f>_xlfn.MAXIFS(V重複!G:G, V重複!$C:$C, 'Conv-vaccine'!$E1000)</f>
        <v>0</v>
      </c>
      <c r="S1000" s="107">
        <f>SUMIF('V3回目-接種日別'!$A:$A, 'Conv-vaccine'!$E1000, 'V3回目-接種日別'!C:C)</f>
        <v>0</v>
      </c>
    </row>
    <row r="1001" spans="1:19" ht="17.7">
      <c r="A1001" s="49">
        <v>44629</v>
      </c>
      <c r="B1001" s="110">
        <f>IF(COUNTIF($A$7:$A1001, $A1001)&gt;1, 0, IF($E1001="","",G1001+H1001+K1001+L1001+O1001-Q1001))</f>
        <v>0</v>
      </c>
      <c r="C1001" s="110">
        <f>IF(COUNTIF($A$7:$A1001, $A1001)&gt;1, 0, IF($E1001="", "", I1001+J1001+M1001+N1001+P1001-R1001))</f>
        <v>0</v>
      </c>
      <c r="D1001" s="110">
        <f>IF(COUNTIF($A$7:$A1001, $A1001)&gt;1, 0, S1001)</f>
        <v>0</v>
      </c>
      <c r="E1001" s="111">
        <v>44629</v>
      </c>
      <c r="F1001" s="91" t="str">
        <f>IFERROR(VLOOKUP($E1001, V医療従事者等!$A:$J, $F$4, FALSE), TEXT(E1001, "aaa"))</f>
        <v>水</v>
      </c>
      <c r="G1001" s="91">
        <f>IFERROR(VLOOKUP($E1001, V医療従事者等!$A:$J, $G$4, FALSE), 0)</f>
        <v>0</v>
      </c>
      <c r="H1001" s="91">
        <f>IFERROR(VLOOKUP($E1001, V医療従事者等!$A:$J, $H$4, FALSE), 0)</f>
        <v>0</v>
      </c>
      <c r="I1001" s="91">
        <f>IFERROR(VLOOKUP($E1001, V医療従事者等!$A:$J, $I$4, FALSE), 0)</f>
        <v>0</v>
      </c>
      <c r="J1001" s="91">
        <f>IFERROR(VLOOKUP($E1001, V医療従事者等!$A:$J, $J$4, FALSE), 0)</f>
        <v>0</v>
      </c>
      <c r="K1001" s="92">
        <f>IFERROR(VLOOKUP($E1001, V一般接種!$A:$G, K$4, FALSE), 0)</f>
        <v>0</v>
      </c>
      <c r="L1001" s="92">
        <f>IFERROR(VLOOKUP($E1001, V一般接種!$A:$G, L$4, FALSE), 0)</f>
        <v>0</v>
      </c>
      <c r="M1001" s="92">
        <f>IFERROR(VLOOKUP($E1001, V一般接種!$A:$G, M$4, FALSE), 0)</f>
        <v>0</v>
      </c>
      <c r="N1001" s="93">
        <f>IFERROR(VLOOKUP($E1001, V一般接種!$A:$G, N$4, FALSE), 0)</f>
        <v>0</v>
      </c>
      <c r="O1001" s="92">
        <f>SUMIF(V職域接種!$C:$C, 'Conv-vaccine'!$E1001, V職域接種!F:F)</f>
        <v>0</v>
      </c>
      <c r="P1001" s="92">
        <f>SUMIF(V職域接種!$C:$C, 'Conv-vaccine'!$E1001, V職域接種!G:G)</f>
        <v>0</v>
      </c>
      <c r="Q1001" s="92">
        <f>_xlfn.MAXIFS(V重複!F:F, V重複!$C:$C, 'Conv-vaccine'!$E1001)</f>
        <v>0</v>
      </c>
      <c r="R1001" s="92">
        <f>_xlfn.MAXIFS(V重複!G:G, V重複!$C:$C, 'Conv-vaccine'!$E1001)</f>
        <v>0</v>
      </c>
      <c r="S1001" s="107">
        <f>SUMIF('V3回目-接種日別'!$A:$A, 'Conv-vaccine'!$E1001, 'V3回目-接種日別'!C:C)</f>
        <v>0</v>
      </c>
    </row>
    <row r="1002" spans="1:19" ht="17.7">
      <c r="A1002" s="49">
        <v>44629</v>
      </c>
      <c r="B1002" s="110">
        <f>IF(COUNTIF($A$7:$A1002, $A1002)&gt;1, 0, IF($E1002="","",G1002+H1002+K1002+L1002+O1002-Q1002))</f>
        <v>0</v>
      </c>
      <c r="C1002" s="110">
        <f>IF(COUNTIF($A$7:$A1002, $A1002)&gt;1, 0, IF($E1002="", "", I1002+J1002+M1002+N1002+P1002-R1002))</f>
        <v>0</v>
      </c>
      <c r="D1002" s="110">
        <f>IF(COUNTIF($A$7:$A1002, $A1002)&gt;1, 0, S1002)</f>
        <v>0</v>
      </c>
      <c r="E1002" s="111">
        <v>44629</v>
      </c>
      <c r="F1002" s="91" t="str">
        <f>IFERROR(VLOOKUP($E1002, V医療従事者等!$A:$J, $F$4, FALSE), TEXT(E1002, "aaa"))</f>
        <v>水</v>
      </c>
      <c r="G1002" s="91">
        <f>IFERROR(VLOOKUP($E1002, V医療従事者等!$A:$J, $G$4, FALSE), 0)</f>
        <v>0</v>
      </c>
      <c r="H1002" s="91">
        <f>IFERROR(VLOOKUP($E1002, V医療従事者等!$A:$J, $H$4, FALSE), 0)</f>
        <v>0</v>
      </c>
      <c r="I1002" s="91">
        <f>IFERROR(VLOOKUP($E1002, V医療従事者等!$A:$J, $I$4, FALSE), 0)</f>
        <v>0</v>
      </c>
      <c r="J1002" s="91">
        <f>IFERROR(VLOOKUP($E1002, V医療従事者等!$A:$J, $J$4, FALSE), 0)</f>
        <v>0</v>
      </c>
      <c r="K1002" s="92">
        <f>IFERROR(VLOOKUP($E1002, V一般接種!$A:$G, K$4, FALSE), 0)</f>
        <v>0</v>
      </c>
      <c r="L1002" s="92">
        <f>IFERROR(VLOOKUP($E1002, V一般接種!$A:$G, L$4, FALSE), 0)</f>
        <v>0</v>
      </c>
      <c r="M1002" s="92">
        <f>IFERROR(VLOOKUP($E1002, V一般接種!$A:$G, M$4, FALSE), 0)</f>
        <v>0</v>
      </c>
      <c r="N1002" s="93">
        <f>IFERROR(VLOOKUP($E1002, V一般接種!$A:$G, N$4, FALSE), 0)</f>
        <v>0</v>
      </c>
      <c r="O1002" s="92">
        <f>SUMIF(V職域接種!$C:$C, 'Conv-vaccine'!$E1002, V職域接種!F:F)</f>
        <v>0</v>
      </c>
      <c r="P1002" s="92">
        <f>SUMIF(V職域接種!$C:$C, 'Conv-vaccine'!$E1002, V職域接種!G:G)</f>
        <v>0</v>
      </c>
      <c r="Q1002" s="92">
        <f>_xlfn.MAXIFS(V重複!F:F, V重複!$C:$C, 'Conv-vaccine'!$E1002)</f>
        <v>0</v>
      </c>
      <c r="R1002" s="92">
        <f>_xlfn.MAXIFS(V重複!G:G, V重複!$C:$C, 'Conv-vaccine'!$E1002)</f>
        <v>0</v>
      </c>
      <c r="S1002" s="107">
        <f>SUMIF('V3回目-接種日別'!$A:$A, 'Conv-vaccine'!$E1002, 'V3回目-接種日別'!C:C)</f>
        <v>0</v>
      </c>
    </row>
    <row r="1003" spans="1:19" ht="17.7">
      <c r="A1003" s="49">
        <v>44630</v>
      </c>
      <c r="B1003" s="110">
        <f>IF(COUNTIF($A$7:$A1003, $A1003)&gt;1, 0, IF($E1003="","",G1003+H1003+K1003+L1003+O1003-Q1003))</f>
        <v>0</v>
      </c>
      <c r="C1003" s="110">
        <f>IF(COUNTIF($A$7:$A1003, $A1003)&gt;1, 0, IF($E1003="", "", I1003+J1003+M1003+N1003+P1003-R1003))</f>
        <v>0</v>
      </c>
      <c r="D1003" s="110">
        <f>IF(COUNTIF($A$7:$A1003, $A1003)&gt;1, 0, S1003)</f>
        <v>0</v>
      </c>
      <c r="E1003" s="111">
        <v>44630</v>
      </c>
      <c r="F1003" s="91" t="str">
        <f>IFERROR(VLOOKUP($E1003, V医療従事者等!$A:$J, $F$4, FALSE), TEXT(E1003, "aaa"))</f>
        <v>木</v>
      </c>
      <c r="G1003" s="91">
        <f>IFERROR(VLOOKUP($E1003, V医療従事者等!$A:$J, $G$4, FALSE), 0)</f>
        <v>0</v>
      </c>
      <c r="H1003" s="91">
        <f>IFERROR(VLOOKUP($E1003, V医療従事者等!$A:$J, $H$4, FALSE), 0)</f>
        <v>0</v>
      </c>
      <c r="I1003" s="91">
        <f>IFERROR(VLOOKUP($E1003, V医療従事者等!$A:$J, $I$4, FALSE), 0)</f>
        <v>0</v>
      </c>
      <c r="J1003" s="91">
        <f>IFERROR(VLOOKUP($E1003, V医療従事者等!$A:$J, $J$4, FALSE), 0)</f>
        <v>0</v>
      </c>
      <c r="K1003" s="92">
        <f>IFERROR(VLOOKUP($E1003, V一般接種!$A:$G, K$4, FALSE), 0)</f>
        <v>0</v>
      </c>
      <c r="L1003" s="92">
        <f>IFERROR(VLOOKUP($E1003, V一般接種!$A:$G, L$4, FALSE), 0)</f>
        <v>0</v>
      </c>
      <c r="M1003" s="92">
        <f>IFERROR(VLOOKUP($E1003, V一般接種!$A:$G, M$4, FALSE), 0)</f>
        <v>0</v>
      </c>
      <c r="N1003" s="93">
        <f>IFERROR(VLOOKUP($E1003, V一般接種!$A:$G, N$4, FALSE), 0)</f>
        <v>0</v>
      </c>
      <c r="O1003" s="92">
        <f>SUMIF(V職域接種!$C:$C, 'Conv-vaccine'!$E1003, V職域接種!F:F)</f>
        <v>0</v>
      </c>
      <c r="P1003" s="92">
        <f>SUMIF(V職域接種!$C:$C, 'Conv-vaccine'!$E1003, V職域接種!G:G)</f>
        <v>0</v>
      </c>
      <c r="Q1003" s="92">
        <f>_xlfn.MAXIFS(V重複!F:F, V重複!$C:$C, 'Conv-vaccine'!$E1003)</f>
        <v>0</v>
      </c>
      <c r="R1003" s="92">
        <f>_xlfn.MAXIFS(V重複!G:G, V重複!$C:$C, 'Conv-vaccine'!$E1003)</f>
        <v>0</v>
      </c>
      <c r="S1003" s="107">
        <f>SUMIF('V3回目-接種日別'!$A:$A, 'Conv-vaccine'!$E1003, 'V3回目-接種日別'!C:C)</f>
        <v>0</v>
      </c>
    </row>
    <row r="1004" spans="1:19" ht="17.7">
      <c r="A1004" s="49">
        <v>44630</v>
      </c>
      <c r="B1004" s="110">
        <f>IF(COUNTIF($A$7:$A1004, $A1004)&gt;1, 0, IF($E1004="","",G1004+H1004+K1004+L1004+O1004-Q1004))</f>
        <v>0</v>
      </c>
      <c r="C1004" s="110">
        <f>IF(COUNTIF($A$7:$A1004, $A1004)&gt;1, 0, IF($E1004="", "", I1004+J1004+M1004+N1004+P1004-R1004))</f>
        <v>0</v>
      </c>
      <c r="D1004" s="110">
        <f>IF(COUNTIF($A$7:$A1004, $A1004)&gt;1, 0, S1004)</f>
        <v>0</v>
      </c>
      <c r="E1004" s="111">
        <v>44630</v>
      </c>
      <c r="F1004" s="91" t="str">
        <f>IFERROR(VLOOKUP($E1004, V医療従事者等!$A:$J, $F$4, FALSE), TEXT(E1004, "aaa"))</f>
        <v>木</v>
      </c>
      <c r="G1004" s="91">
        <f>IFERROR(VLOOKUP($E1004, V医療従事者等!$A:$J, $G$4, FALSE), 0)</f>
        <v>0</v>
      </c>
      <c r="H1004" s="91">
        <f>IFERROR(VLOOKUP($E1004, V医療従事者等!$A:$J, $H$4, FALSE), 0)</f>
        <v>0</v>
      </c>
      <c r="I1004" s="91">
        <f>IFERROR(VLOOKUP($E1004, V医療従事者等!$A:$J, $I$4, FALSE), 0)</f>
        <v>0</v>
      </c>
      <c r="J1004" s="91">
        <f>IFERROR(VLOOKUP($E1004, V医療従事者等!$A:$J, $J$4, FALSE), 0)</f>
        <v>0</v>
      </c>
      <c r="K1004" s="92">
        <f>IFERROR(VLOOKUP($E1004, V一般接種!$A:$G, K$4, FALSE), 0)</f>
        <v>0</v>
      </c>
      <c r="L1004" s="92">
        <f>IFERROR(VLOOKUP($E1004, V一般接種!$A:$G, L$4, FALSE), 0)</f>
        <v>0</v>
      </c>
      <c r="M1004" s="92">
        <f>IFERROR(VLOOKUP($E1004, V一般接種!$A:$G, M$4, FALSE), 0)</f>
        <v>0</v>
      </c>
      <c r="N1004" s="93">
        <f>IFERROR(VLOOKUP($E1004, V一般接種!$A:$G, N$4, FALSE), 0)</f>
        <v>0</v>
      </c>
      <c r="O1004" s="92">
        <f>SUMIF(V職域接種!$C:$C, 'Conv-vaccine'!$E1004, V職域接種!F:F)</f>
        <v>0</v>
      </c>
      <c r="P1004" s="92">
        <f>SUMIF(V職域接種!$C:$C, 'Conv-vaccine'!$E1004, V職域接種!G:G)</f>
        <v>0</v>
      </c>
      <c r="Q1004" s="92">
        <f>_xlfn.MAXIFS(V重複!F:F, V重複!$C:$C, 'Conv-vaccine'!$E1004)</f>
        <v>0</v>
      </c>
      <c r="R1004" s="92">
        <f>_xlfn.MAXIFS(V重複!G:G, V重複!$C:$C, 'Conv-vaccine'!$E1004)</f>
        <v>0</v>
      </c>
      <c r="S1004" s="107">
        <f>SUMIF('V3回目-接種日別'!$A:$A, 'Conv-vaccine'!$E1004, 'V3回目-接種日別'!C:C)</f>
        <v>0</v>
      </c>
    </row>
    <row r="1005" spans="1:19" ht="17.7">
      <c r="A1005" s="49">
        <v>44630</v>
      </c>
      <c r="B1005" s="110">
        <f>IF(COUNTIF($A$7:$A1005, $A1005)&gt;1, 0, IF($E1005="","",G1005+H1005+K1005+L1005+O1005-Q1005))</f>
        <v>0</v>
      </c>
      <c r="C1005" s="110">
        <f>IF(COUNTIF($A$7:$A1005, $A1005)&gt;1, 0, IF($E1005="", "", I1005+J1005+M1005+N1005+P1005-R1005))</f>
        <v>0</v>
      </c>
      <c r="D1005" s="110">
        <f>IF(COUNTIF($A$7:$A1005, $A1005)&gt;1, 0, S1005)</f>
        <v>0</v>
      </c>
      <c r="E1005" s="111">
        <v>44630</v>
      </c>
      <c r="F1005" s="91" t="str">
        <f>IFERROR(VLOOKUP($E1005, V医療従事者等!$A:$J, $F$4, FALSE), TEXT(E1005, "aaa"))</f>
        <v>木</v>
      </c>
      <c r="G1005" s="91">
        <f>IFERROR(VLOOKUP($E1005, V医療従事者等!$A:$J, $G$4, FALSE), 0)</f>
        <v>0</v>
      </c>
      <c r="H1005" s="91">
        <f>IFERROR(VLOOKUP($E1005, V医療従事者等!$A:$J, $H$4, FALSE), 0)</f>
        <v>0</v>
      </c>
      <c r="I1005" s="91">
        <f>IFERROR(VLOOKUP($E1005, V医療従事者等!$A:$J, $I$4, FALSE), 0)</f>
        <v>0</v>
      </c>
      <c r="J1005" s="91">
        <f>IFERROR(VLOOKUP($E1005, V医療従事者等!$A:$J, $J$4, FALSE), 0)</f>
        <v>0</v>
      </c>
      <c r="K1005" s="92">
        <f>IFERROR(VLOOKUP($E1005, V一般接種!$A:$G, K$4, FALSE), 0)</f>
        <v>0</v>
      </c>
      <c r="L1005" s="92">
        <f>IFERROR(VLOOKUP($E1005, V一般接種!$A:$G, L$4, FALSE), 0)</f>
        <v>0</v>
      </c>
      <c r="M1005" s="92">
        <f>IFERROR(VLOOKUP($E1005, V一般接種!$A:$G, M$4, FALSE), 0)</f>
        <v>0</v>
      </c>
      <c r="N1005" s="93">
        <f>IFERROR(VLOOKUP($E1005, V一般接種!$A:$G, N$4, FALSE), 0)</f>
        <v>0</v>
      </c>
      <c r="O1005" s="92">
        <f>SUMIF(V職域接種!$C:$C, 'Conv-vaccine'!$E1005, V職域接種!F:F)</f>
        <v>0</v>
      </c>
      <c r="P1005" s="92">
        <f>SUMIF(V職域接種!$C:$C, 'Conv-vaccine'!$E1005, V職域接種!G:G)</f>
        <v>0</v>
      </c>
      <c r="Q1005" s="92">
        <f>_xlfn.MAXIFS(V重複!F:F, V重複!$C:$C, 'Conv-vaccine'!$E1005)</f>
        <v>0</v>
      </c>
      <c r="R1005" s="92">
        <f>_xlfn.MAXIFS(V重複!G:G, V重複!$C:$C, 'Conv-vaccine'!$E1005)</f>
        <v>0</v>
      </c>
      <c r="S1005" s="107">
        <f>SUMIF('V3回目-接種日別'!$A:$A, 'Conv-vaccine'!$E1005, 'V3回目-接種日別'!C:C)</f>
        <v>0</v>
      </c>
    </row>
    <row r="1006" spans="1:19" ht="17.7">
      <c r="A1006" s="49">
        <v>44631</v>
      </c>
      <c r="B1006" s="110">
        <f>IF(COUNTIF($A$7:$A1006, $A1006)&gt;1, 0, IF($E1006="","",G1006+H1006+K1006+L1006+O1006-Q1006))</f>
        <v>0</v>
      </c>
      <c r="C1006" s="110">
        <f>IF(COUNTIF($A$7:$A1006, $A1006)&gt;1, 0, IF($E1006="", "", I1006+J1006+M1006+N1006+P1006-R1006))</f>
        <v>0</v>
      </c>
      <c r="D1006" s="110">
        <f>IF(COUNTIF($A$7:$A1006, $A1006)&gt;1, 0, S1006)</f>
        <v>0</v>
      </c>
      <c r="E1006" s="111">
        <v>44631</v>
      </c>
      <c r="F1006" s="91" t="str">
        <f>IFERROR(VLOOKUP($E1006, V医療従事者等!$A:$J, $F$4, FALSE), TEXT(E1006, "aaa"))</f>
        <v>金</v>
      </c>
      <c r="G1006" s="91">
        <f>IFERROR(VLOOKUP($E1006, V医療従事者等!$A:$J, $G$4, FALSE), 0)</f>
        <v>0</v>
      </c>
      <c r="H1006" s="91">
        <f>IFERROR(VLOOKUP($E1006, V医療従事者等!$A:$J, $H$4, FALSE), 0)</f>
        <v>0</v>
      </c>
      <c r="I1006" s="91">
        <f>IFERROR(VLOOKUP($E1006, V医療従事者等!$A:$J, $I$4, FALSE), 0)</f>
        <v>0</v>
      </c>
      <c r="J1006" s="91">
        <f>IFERROR(VLOOKUP($E1006, V医療従事者等!$A:$J, $J$4, FALSE), 0)</f>
        <v>0</v>
      </c>
      <c r="K1006" s="92">
        <f>IFERROR(VLOOKUP($E1006, V一般接種!$A:$G, K$4, FALSE), 0)</f>
        <v>0</v>
      </c>
      <c r="L1006" s="92">
        <f>IFERROR(VLOOKUP($E1006, V一般接種!$A:$G, L$4, FALSE), 0)</f>
        <v>0</v>
      </c>
      <c r="M1006" s="92">
        <f>IFERROR(VLOOKUP($E1006, V一般接種!$A:$G, M$4, FALSE), 0)</f>
        <v>0</v>
      </c>
      <c r="N1006" s="93">
        <f>IFERROR(VLOOKUP($E1006, V一般接種!$A:$G, N$4, FALSE), 0)</f>
        <v>0</v>
      </c>
      <c r="O1006" s="92">
        <f>SUMIF(V職域接種!$C:$C, 'Conv-vaccine'!$E1006, V職域接種!F:F)</f>
        <v>0</v>
      </c>
      <c r="P1006" s="92">
        <f>SUMIF(V職域接種!$C:$C, 'Conv-vaccine'!$E1006, V職域接種!G:G)</f>
        <v>0</v>
      </c>
      <c r="Q1006" s="92">
        <f>_xlfn.MAXIFS(V重複!F:F, V重複!$C:$C, 'Conv-vaccine'!$E1006)</f>
        <v>0</v>
      </c>
      <c r="R1006" s="92">
        <f>_xlfn.MAXIFS(V重複!G:G, V重複!$C:$C, 'Conv-vaccine'!$E1006)</f>
        <v>0</v>
      </c>
      <c r="S1006" s="107">
        <f>SUMIF('V3回目-接種日別'!$A:$A, 'Conv-vaccine'!$E1006, 'V3回目-接種日別'!C:C)</f>
        <v>0</v>
      </c>
    </row>
    <row r="1007" spans="1:19" ht="17.7">
      <c r="A1007" s="49">
        <v>44631</v>
      </c>
      <c r="B1007" s="110">
        <f>IF(COUNTIF($A$7:$A1007, $A1007)&gt;1, 0, IF($E1007="","",G1007+H1007+K1007+L1007+O1007-Q1007))</f>
        <v>0</v>
      </c>
      <c r="C1007" s="110">
        <f>IF(COUNTIF($A$7:$A1007, $A1007)&gt;1, 0, IF($E1007="", "", I1007+J1007+M1007+N1007+P1007-R1007))</f>
        <v>0</v>
      </c>
      <c r="D1007" s="110">
        <f>IF(COUNTIF($A$7:$A1007, $A1007)&gt;1, 0, S1007)</f>
        <v>0</v>
      </c>
      <c r="E1007" s="111">
        <v>44631</v>
      </c>
      <c r="F1007" s="91" t="str">
        <f>IFERROR(VLOOKUP($E1007, V医療従事者等!$A:$J, $F$4, FALSE), TEXT(E1007, "aaa"))</f>
        <v>金</v>
      </c>
      <c r="G1007" s="91">
        <f>IFERROR(VLOOKUP($E1007, V医療従事者等!$A:$J, $G$4, FALSE), 0)</f>
        <v>0</v>
      </c>
      <c r="H1007" s="91">
        <f>IFERROR(VLOOKUP($E1007, V医療従事者等!$A:$J, $H$4, FALSE), 0)</f>
        <v>0</v>
      </c>
      <c r="I1007" s="91">
        <f>IFERROR(VLOOKUP($E1007, V医療従事者等!$A:$J, $I$4, FALSE), 0)</f>
        <v>0</v>
      </c>
      <c r="J1007" s="91">
        <f>IFERROR(VLOOKUP($E1007, V医療従事者等!$A:$J, $J$4, FALSE), 0)</f>
        <v>0</v>
      </c>
      <c r="K1007" s="92">
        <f>IFERROR(VLOOKUP($E1007, V一般接種!$A:$G, K$4, FALSE), 0)</f>
        <v>0</v>
      </c>
      <c r="L1007" s="92">
        <f>IFERROR(VLOOKUP($E1007, V一般接種!$A:$G, L$4, FALSE), 0)</f>
        <v>0</v>
      </c>
      <c r="M1007" s="92">
        <f>IFERROR(VLOOKUP($E1007, V一般接種!$A:$G, M$4, FALSE), 0)</f>
        <v>0</v>
      </c>
      <c r="N1007" s="93">
        <f>IFERROR(VLOOKUP($E1007, V一般接種!$A:$G, N$4, FALSE), 0)</f>
        <v>0</v>
      </c>
      <c r="O1007" s="92">
        <f>SUMIF(V職域接種!$C:$C, 'Conv-vaccine'!$E1007, V職域接種!F:F)</f>
        <v>0</v>
      </c>
      <c r="P1007" s="92">
        <f>SUMIF(V職域接種!$C:$C, 'Conv-vaccine'!$E1007, V職域接種!G:G)</f>
        <v>0</v>
      </c>
      <c r="Q1007" s="92">
        <f>_xlfn.MAXIFS(V重複!F:F, V重複!$C:$C, 'Conv-vaccine'!$E1007)</f>
        <v>0</v>
      </c>
      <c r="R1007" s="92">
        <f>_xlfn.MAXIFS(V重複!G:G, V重複!$C:$C, 'Conv-vaccine'!$E1007)</f>
        <v>0</v>
      </c>
      <c r="S1007" s="107">
        <f>SUMIF('V3回目-接種日別'!$A:$A, 'Conv-vaccine'!$E1007, 'V3回目-接種日別'!C:C)</f>
        <v>0</v>
      </c>
    </row>
    <row r="1008" spans="1:19" ht="17.7">
      <c r="A1008" s="49">
        <v>44631</v>
      </c>
      <c r="B1008" s="110">
        <f>IF(COUNTIF($A$7:$A1008, $A1008)&gt;1, 0, IF($E1008="","",G1008+H1008+K1008+L1008+O1008-Q1008))</f>
        <v>0</v>
      </c>
      <c r="C1008" s="110">
        <f>IF(COUNTIF($A$7:$A1008, $A1008)&gt;1, 0, IF($E1008="", "", I1008+J1008+M1008+N1008+P1008-R1008))</f>
        <v>0</v>
      </c>
      <c r="D1008" s="110">
        <f>IF(COUNTIF($A$7:$A1008, $A1008)&gt;1, 0, S1008)</f>
        <v>0</v>
      </c>
      <c r="E1008" s="111">
        <v>44631</v>
      </c>
      <c r="F1008" s="91" t="str">
        <f>IFERROR(VLOOKUP($E1008, V医療従事者等!$A:$J, $F$4, FALSE), TEXT(E1008, "aaa"))</f>
        <v>金</v>
      </c>
      <c r="G1008" s="91">
        <f>IFERROR(VLOOKUP($E1008, V医療従事者等!$A:$J, $G$4, FALSE), 0)</f>
        <v>0</v>
      </c>
      <c r="H1008" s="91">
        <f>IFERROR(VLOOKUP($E1008, V医療従事者等!$A:$J, $H$4, FALSE), 0)</f>
        <v>0</v>
      </c>
      <c r="I1008" s="91">
        <f>IFERROR(VLOOKUP($E1008, V医療従事者等!$A:$J, $I$4, FALSE), 0)</f>
        <v>0</v>
      </c>
      <c r="J1008" s="91">
        <f>IFERROR(VLOOKUP($E1008, V医療従事者等!$A:$J, $J$4, FALSE), 0)</f>
        <v>0</v>
      </c>
      <c r="K1008" s="92">
        <f>IFERROR(VLOOKUP($E1008, V一般接種!$A:$G, K$4, FALSE), 0)</f>
        <v>0</v>
      </c>
      <c r="L1008" s="92">
        <f>IFERROR(VLOOKUP($E1008, V一般接種!$A:$G, L$4, FALSE), 0)</f>
        <v>0</v>
      </c>
      <c r="M1008" s="92">
        <f>IFERROR(VLOOKUP($E1008, V一般接種!$A:$G, M$4, FALSE), 0)</f>
        <v>0</v>
      </c>
      <c r="N1008" s="93">
        <f>IFERROR(VLOOKUP($E1008, V一般接種!$A:$G, N$4, FALSE), 0)</f>
        <v>0</v>
      </c>
      <c r="O1008" s="92">
        <f>SUMIF(V職域接種!$C:$C, 'Conv-vaccine'!$E1008, V職域接種!F:F)</f>
        <v>0</v>
      </c>
      <c r="P1008" s="92">
        <f>SUMIF(V職域接種!$C:$C, 'Conv-vaccine'!$E1008, V職域接種!G:G)</f>
        <v>0</v>
      </c>
      <c r="Q1008" s="92">
        <f>_xlfn.MAXIFS(V重複!F:F, V重複!$C:$C, 'Conv-vaccine'!$E1008)</f>
        <v>0</v>
      </c>
      <c r="R1008" s="92">
        <f>_xlfn.MAXIFS(V重複!G:G, V重複!$C:$C, 'Conv-vaccine'!$E1008)</f>
        <v>0</v>
      </c>
      <c r="S1008" s="107">
        <f>SUMIF('V3回目-接種日別'!$A:$A, 'Conv-vaccine'!$E1008, 'V3回目-接種日別'!C:C)</f>
        <v>0</v>
      </c>
    </row>
    <row r="1009" spans="1:19" ht="17.7">
      <c r="A1009" s="49">
        <v>44632</v>
      </c>
      <c r="B1009" s="110">
        <f>IF(COUNTIF($A$7:$A1009, $A1009)&gt;1, 0, IF($E1009="","",G1009+H1009+K1009+L1009+O1009-Q1009))</f>
        <v>0</v>
      </c>
      <c r="C1009" s="110">
        <f>IF(COUNTIF($A$7:$A1009, $A1009)&gt;1, 0, IF($E1009="", "", I1009+J1009+M1009+N1009+P1009-R1009))</f>
        <v>0</v>
      </c>
      <c r="D1009" s="110">
        <f>IF(COUNTIF($A$7:$A1009, $A1009)&gt;1, 0, S1009)</f>
        <v>0</v>
      </c>
      <c r="E1009" s="111">
        <v>44632</v>
      </c>
      <c r="F1009" s="91" t="str">
        <f>IFERROR(VLOOKUP($E1009, V医療従事者等!$A:$J, $F$4, FALSE), TEXT(E1009, "aaa"))</f>
        <v>土</v>
      </c>
      <c r="G1009" s="91">
        <f>IFERROR(VLOOKUP($E1009, V医療従事者等!$A:$J, $G$4, FALSE), 0)</f>
        <v>0</v>
      </c>
      <c r="H1009" s="91">
        <f>IFERROR(VLOOKUP($E1009, V医療従事者等!$A:$J, $H$4, FALSE), 0)</f>
        <v>0</v>
      </c>
      <c r="I1009" s="91">
        <f>IFERROR(VLOOKUP($E1009, V医療従事者等!$A:$J, $I$4, FALSE), 0)</f>
        <v>0</v>
      </c>
      <c r="J1009" s="91">
        <f>IFERROR(VLOOKUP($E1009, V医療従事者等!$A:$J, $J$4, FALSE), 0)</f>
        <v>0</v>
      </c>
      <c r="K1009" s="92">
        <f>IFERROR(VLOOKUP($E1009, V一般接種!$A:$G, K$4, FALSE), 0)</f>
        <v>0</v>
      </c>
      <c r="L1009" s="92">
        <f>IFERROR(VLOOKUP($E1009, V一般接種!$A:$G, L$4, FALSE), 0)</f>
        <v>0</v>
      </c>
      <c r="M1009" s="92">
        <f>IFERROR(VLOOKUP($E1009, V一般接種!$A:$G, M$4, FALSE), 0)</f>
        <v>0</v>
      </c>
      <c r="N1009" s="93">
        <f>IFERROR(VLOOKUP($E1009, V一般接種!$A:$G, N$4, FALSE), 0)</f>
        <v>0</v>
      </c>
      <c r="O1009" s="92">
        <f>SUMIF(V職域接種!$C:$C, 'Conv-vaccine'!$E1009, V職域接種!F:F)</f>
        <v>0</v>
      </c>
      <c r="P1009" s="92">
        <f>SUMIF(V職域接種!$C:$C, 'Conv-vaccine'!$E1009, V職域接種!G:G)</f>
        <v>0</v>
      </c>
      <c r="Q1009" s="92">
        <f>_xlfn.MAXIFS(V重複!F:F, V重複!$C:$C, 'Conv-vaccine'!$E1009)</f>
        <v>0</v>
      </c>
      <c r="R1009" s="92">
        <f>_xlfn.MAXIFS(V重複!G:G, V重複!$C:$C, 'Conv-vaccine'!$E1009)</f>
        <v>0</v>
      </c>
      <c r="S1009" s="107">
        <f>SUMIF('V3回目-接種日別'!$A:$A, 'Conv-vaccine'!$E1009, 'V3回目-接種日別'!C:C)</f>
        <v>0</v>
      </c>
    </row>
    <row r="1010" spans="1:19" ht="17.7">
      <c r="A1010" s="49">
        <v>44632</v>
      </c>
      <c r="B1010" s="110">
        <f>IF(COUNTIF($A$7:$A1010, $A1010)&gt;1, 0, IF($E1010="","",G1010+H1010+K1010+L1010+O1010-Q1010))</f>
        <v>0</v>
      </c>
      <c r="C1010" s="110">
        <f>IF(COUNTIF($A$7:$A1010, $A1010)&gt;1, 0, IF($E1010="", "", I1010+J1010+M1010+N1010+P1010-R1010))</f>
        <v>0</v>
      </c>
      <c r="D1010" s="110">
        <f>IF(COUNTIF($A$7:$A1010, $A1010)&gt;1, 0, S1010)</f>
        <v>0</v>
      </c>
      <c r="E1010" s="111">
        <v>44632</v>
      </c>
      <c r="F1010" s="91" t="str">
        <f>IFERROR(VLOOKUP($E1010, V医療従事者等!$A:$J, $F$4, FALSE), TEXT(E1010, "aaa"))</f>
        <v>土</v>
      </c>
      <c r="G1010" s="91">
        <f>IFERROR(VLOOKUP($E1010, V医療従事者等!$A:$J, $G$4, FALSE), 0)</f>
        <v>0</v>
      </c>
      <c r="H1010" s="91">
        <f>IFERROR(VLOOKUP($E1010, V医療従事者等!$A:$J, $H$4, FALSE), 0)</f>
        <v>0</v>
      </c>
      <c r="I1010" s="91">
        <f>IFERROR(VLOOKUP($E1010, V医療従事者等!$A:$J, $I$4, FALSE), 0)</f>
        <v>0</v>
      </c>
      <c r="J1010" s="91">
        <f>IFERROR(VLOOKUP($E1010, V医療従事者等!$A:$J, $J$4, FALSE), 0)</f>
        <v>0</v>
      </c>
      <c r="K1010" s="92">
        <f>IFERROR(VLOOKUP($E1010, V一般接種!$A:$G, K$4, FALSE), 0)</f>
        <v>0</v>
      </c>
      <c r="L1010" s="92">
        <f>IFERROR(VLOOKUP($E1010, V一般接種!$A:$G, L$4, FALSE), 0)</f>
        <v>0</v>
      </c>
      <c r="M1010" s="92">
        <f>IFERROR(VLOOKUP($E1010, V一般接種!$A:$G, M$4, FALSE), 0)</f>
        <v>0</v>
      </c>
      <c r="N1010" s="93">
        <f>IFERROR(VLOOKUP($E1010, V一般接種!$A:$G, N$4, FALSE), 0)</f>
        <v>0</v>
      </c>
      <c r="O1010" s="92">
        <f>SUMIF(V職域接種!$C:$C, 'Conv-vaccine'!$E1010, V職域接種!F:F)</f>
        <v>0</v>
      </c>
      <c r="P1010" s="92">
        <f>SUMIF(V職域接種!$C:$C, 'Conv-vaccine'!$E1010, V職域接種!G:G)</f>
        <v>0</v>
      </c>
      <c r="Q1010" s="92">
        <f>_xlfn.MAXIFS(V重複!F:F, V重複!$C:$C, 'Conv-vaccine'!$E1010)</f>
        <v>0</v>
      </c>
      <c r="R1010" s="92">
        <f>_xlfn.MAXIFS(V重複!G:G, V重複!$C:$C, 'Conv-vaccine'!$E1010)</f>
        <v>0</v>
      </c>
      <c r="S1010" s="107">
        <f>SUMIF('V3回目-接種日別'!$A:$A, 'Conv-vaccine'!$E1010, 'V3回目-接種日別'!C:C)</f>
        <v>0</v>
      </c>
    </row>
    <row r="1011" spans="1:19" ht="17.7">
      <c r="A1011" s="49">
        <v>44632</v>
      </c>
      <c r="B1011" s="110">
        <f>IF(COUNTIF($A$7:$A1011, $A1011)&gt;1, 0, IF($E1011="","",G1011+H1011+K1011+L1011+O1011-Q1011))</f>
        <v>0</v>
      </c>
      <c r="C1011" s="110">
        <f>IF(COUNTIF($A$7:$A1011, $A1011)&gt;1, 0, IF($E1011="", "", I1011+J1011+M1011+N1011+P1011-R1011))</f>
        <v>0</v>
      </c>
      <c r="D1011" s="110">
        <f>IF(COUNTIF($A$7:$A1011, $A1011)&gt;1, 0, S1011)</f>
        <v>0</v>
      </c>
      <c r="E1011" s="111">
        <v>44632</v>
      </c>
      <c r="F1011" s="91" t="str">
        <f>IFERROR(VLOOKUP($E1011, V医療従事者等!$A:$J, $F$4, FALSE), TEXT(E1011, "aaa"))</f>
        <v>土</v>
      </c>
      <c r="G1011" s="91">
        <f>IFERROR(VLOOKUP($E1011, V医療従事者等!$A:$J, $G$4, FALSE), 0)</f>
        <v>0</v>
      </c>
      <c r="H1011" s="91">
        <f>IFERROR(VLOOKUP($E1011, V医療従事者等!$A:$J, $H$4, FALSE), 0)</f>
        <v>0</v>
      </c>
      <c r="I1011" s="91">
        <f>IFERROR(VLOOKUP($E1011, V医療従事者等!$A:$J, $I$4, FALSE), 0)</f>
        <v>0</v>
      </c>
      <c r="J1011" s="91">
        <f>IFERROR(VLOOKUP($E1011, V医療従事者等!$A:$J, $J$4, FALSE), 0)</f>
        <v>0</v>
      </c>
      <c r="K1011" s="92">
        <f>IFERROR(VLOOKUP($E1011, V一般接種!$A:$G, K$4, FALSE), 0)</f>
        <v>0</v>
      </c>
      <c r="L1011" s="92">
        <f>IFERROR(VLOOKUP($E1011, V一般接種!$A:$G, L$4, FALSE), 0)</f>
        <v>0</v>
      </c>
      <c r="M1011" s="92">
        <f>IFERROR(VLOOKUP($E1011, V一般接種!$A:$G, M$4, FALSE), 0)</f>
        <v>0</v>
      </c>
      <c r="N1011" s="93">
        <f>IFERROR(VLOOKUP($E1011, V一般接種!$A:$G, N$4, FALSE), 0)</f>
        <v>0</v>
      </c>
      <c r="O1011" s="92">
        <f>SUMIF(V職域接種!$C:$C, 'Conv-vaccine'!$E1011, V職域接種!F:F)</f>
        <v>0</v>
      </c>
      <c r="P1011" s="92">
        <f>SUMIF(V職域接種!$C:$C, 'Conv-vaccine'!$E1011, V職域接種!G:G)</f>
        <v>0</v>
      </c>
      <c r="Q1011" s="92">
        <f>_xlfn.MAXIFS(V重複!F:F, V重複!$C:$C, 'Conv-vaccine'!$E1011)</f>
        <v>0</v>
      </c>
      <c r="R1011" s="92">
        <f>_xlfn.MAXIFS(V重複!G:G, V重複!$C:$C, 'Conv-vaccine'!$E1011)</f>
        <v>0</v>
      </c>
      <c r="S1011" s="107">
        <f>SUMIF('V3回目-接種日別'!$A:$A, 'Conv-vaccine'!$E1011, 'V3回目-接種日別'!C:C)</f>
        <v>0</v>
      </c>
    </row>
    <row r="1012" spans="1:19" ht="17.7">
      <c r="A1012" s="49">
        <v>44633</v>
      </c>
      <c r="B1012" s="110">
        <f>IF(COUNTIF($A$7:$A1012, $A1012)&gt;1, 0, IF($E1012="","",G1012+H1012+K1012+L1012+O1012-Q1012))</f>
        <v>0</v>
      </c>
      <c r="C1012" s="110">
        <f>IF(COUNTIF($A$7:$A1012, $A1012)&gt;1, 0, IF($E1012="", "", I1012+J1012+M1012+N1012+P1012-R1012))</f>
        <v>0</v>
      </c>
      <c r="D1012" s="110">
        <f>IF(COUNTIF($A$7:$A1012, $A1012)&gt;1, 0, S1012)</f>
        <v>0</v>
      </c>
      <c r="E1012" s="111">
        <v>44633</v>
      </c>
      <c r="F1012" s="91" t="str">
        <f>IFERROR(VLOOKUP($E1012, V医療従事者等!$A:$J, $F$4, FALSE), TEXT(E1012, "aaa"))</f>
        <v>日</v>
      </c>
      <c r="G1012" s="91">
        <f>IFERROR(VLOOKUP($E1012, V医療従事者等!$A:$J, $G$4, FALSE), 0)</f>
        <v>0</v>
      </c>
      <c r="H1012" s="91">
        <f>IFERROR(VLOOKUP($E1012, V医療従事者等!$A:$J, $H$4, FALSE), 0)</f>
        <v>0</v>
      </c>
      <c r="I1012" s="91">
        <f>IFERROR(VLOOKUP($E1012, V医療従事者等!$A:$J, $I$4, FALSE), 0)</f>
        <v>0</v>
      </c>
      <c r="J1012" s="91">
        <f>IFERROR(VLOOKUP($E1012, V医療従事者等!$A:$J, $J$4, FALSE), 0)</f>
        <v>0</v>
      </c>
      <c r="K1012" s="92">
        <f>IFERROR(VLOOKUP($E1012, V一般接種!$A:$G, K$4, FALSE), 0)</f>
        <v>0</v>
      </c>
      <c r="L1012" s="92">
        <f>IFERROR(VLOOKUP($E1012, V一般接種!$A:$G, L$4, FALSE), 0)</f>
        <v>0</v>
      </c>
      <c r="M1012" s="92">
        <f>IFERROR(VLOOKUP($E1012, V一般接種!$A:$G, M$4, FALSE), 0)</f>
        <v>0</v>
      </c>
      <c r="N1012" s="93">
        <f>IFERROR(VLOOKUP($E1012, V一般接種!$A:$G, N$4, FALSE), 0)</f>
        <v>0</v>
      </c>
      <c r="O1012" s="92">
        <f>SUMIF(V職域接種!$C:$C, 'Conv-vaccine'!$E1012, V職域接種!F:F)</f>
        <v>0</v>
      </c>
      <c r="P1012" s="92">
        <f>SUMIF(V職域接種!$C:$C, 'Conv-vaccine'!$E1012, V職域接種!G:G)</f>
        <v>0</v>
      </c>
      <c r="Q1012" s="92">
        <f>_xlfn.MAXIFS(V重複!F:F, V重複!$C:$C, 'Conv-vaccine'!$E1012)</f>
        <v>0</v>
      </c>
      <c r="R1012" s="92">
        <f>_xlfn.MAXIFS(V重複!G:G, V重複!$C:$C, 'Conv-vaccine'!$E1012)</f>
        <v>0</v>
      </c>
      <c r="S1012" s="107">
        <f>SUMIF('V3回目-接種日別'!$A:$A, 'Conv-vaccine'!$E1012, 'V3回目-接種日別'!C:C)</f>
        <v>0</v>
      </c>
    </row>
    <row r="1013" spans="1:19" ht="17.7">
      <c r="A1013" s="49">
        <v>44633</v>
      </c>
      <c r="B1013" s="110">
        <f>IF(COUNTIF($A$7:$A1013, $A1013)&gt;1, 0, IF($E1013="","",G1013+H1013+K1013+L1013+O1013-Q1013))</f>
        <v>0</v>
      </c>
      <c r="C1013" s="110">
        <f>IF(COUNTIF($A$7:$A1013, $A1013)&gt;1, 0, IF($E1013="", "", I1013+J1013+M1013+N1013+P1013-R1013))</f>
        <v>0</v>
      </c>
      <c r="D1013" s="110">
        <f>IF(COUNTIF($A$7:$A1013, $A1013)&gt;1, 0, S1013)</f>
        <v>0</v>
      </c>
      <c r="E1013" s="111">
        <v>44633</v>
      </c>
      <c r="F1013" s="91" t="str">
        <f>IFERROR(VLOOKUP($E1013, V医療従事者等!$A:$J, $F$4, FALSE), TEXT(E1013, "aaa"))</f>
        <v>日</v>
      </c>
      <c r="G1013" s="91">
        <f>IFERROR(VLOOKUP($E1013, V医療従事者等!$A:$J, $G$4, FALSE), 0)</f>
        <v>0</v>
      </c>
      <c r="H1013" s="91">
        <f>IFERROR(VLOOKUP($E1013, V医療従事者等!$A:$J, $H$4, FALSE), 0)</f>
        <v>0</v>
      </c>
      <c r="I1013" s="91">
        <f>IFERROR(VLOOKUP($E1013, V医療従事者等!$A:$J, $I$4, FALSE), 0)</f>
        <v>0</v>
      </c>
      <c r="J1013" s="91">
        <f>IFERROR(VLOOKUP($E1013, V医療従事者等!$A:$J, $J$4, FALSE), 0)</f>
        <v>0</v>
      </c>
      <c r="K1013" s="92">
        <f>IFERROR(VLOOKUP($E1013, V一般接種!$A:$G, K$4, FALSE), 0)</f>
        <v>0</v>
      </c>
      <c r="L1013" s="92">
        <f>IFERROR(VLOOKUP($E1013, V一般接種!$A:$G, L$4, FALSE), 0)</f>
        <v>0</v>
      </c>
      <c r="M1013" s="92">
        <f>IFERROR(VLOOKUP($E1013, V一般接種!$A:$G, M$4, FALSE), 0)</f>
        <v>0</v>
      </c>
      <c r="N1013" s="93">
        <f>IFERROR(VLOOKUP($E1013, V一般接種!$A:$G, N$4, FALSE), 0)</f>
        <v>0</v>
      </c>
      <c r="O1013" s="92">
        <f>SUMIF(V職域接種!$C:$C, 'Conv-vaccine'!$E1013, V職域接種!F:F)</f>
        <v>0</v>
      </c>
      <c r="P1013" s="92">
        <f>SUMIF(V職域接種!$C:$C, 'Conv-vaccine'!$E1013, V職域接種!G:G)</f>
        <v>0</v>
      </c>
      <c r="Q1013" s="92">
        <f>_xlfn.MAXIFS(V重複!F:F, V重複!$C:$C, 'Conv-vaccine'!$E1013)</f>
        <v>0</v>
      </c>
      <c r="R1013" s="92">
        <f>_xlfn.MAXIFS(V重複!G:G, V重複!$C:$C, 'Conv-vaccine'!$E1013)</f>
        <v>0</v>
      </c>
      <c r="S1013" s="107">
        <f>SUMIF('V3回目-接種日別'!$A:$A, 'Conv-vaccine'!$E1013, 'V3回目-接種日別'!C:C)</f>
        <v>0</v>
      </c>
    </row>
    <row r="1014" spans="1:19" ht="17.7">
      <c r="A1014" s="49">
        <v>44633</v>
      </c>
      <c r="B1014" s="110">
        <f>IF(COUNTIF($A$7:$A1014, $A1014)&gt;1, 0, IF($E1014="","",G1014+H1014+K1014+L1014+O1014-Q1014))</f>
        <v>0</v>
      </c>
      <c r="C1014" s="110">
        <f>IF(COUNTIF($A$7:$A1014, $A1014)&gt;1, 0, IF($E1014="", "", I1014+J1014+M1014+N1014+P1014-R1014))</f>
        <v>0</v>
      </c>
      <c r="D1014" s="110">
        <f>IF(COUNTIF($A$7:$A1014, $A1014)&gt;1, 0, S1014)</f>
        <v>0</v>
      </c>
      <c r="E1014" s="111">
        <v>44633</v>
      </c>
      <c r="F1014" s="91" t="str">
        <f>IFERROR(VLOOKUP($E1014, V医療従事者等!$A:$J, $F$4, FALSE), TEXT(E1014, "aaa"))</f>
        <v>日</v>
      </c>
      <c r="G1014" s="91">
        <f>IFERROR(VLOOKUP($E1014, V医療従事者等!$A:$J, $G$4, FALSE), 0)</f>
        <v>0</v>
      </c>
      <c r="H1014" s="91">
        <f>IFERROR(VLOOKUP($E1014, V医療従事者等!$A:$J, $H$4, FALSE), 0)</f>
        <v>0</v>
      </c>
      <c r="I1014" s="91">
        <f>IFERROR(VLOOKUP($E1014, V医療従事者等!$A:$J, $I$4, FALSE), 0)</f>
        <v>0</v>
      </c>
      <c r="J1014" s="91">
        <f>IFERROR(VLOOKUP($E1014, V医療従事者等!$A:$J, $J$4, FALSE), 0)</f>
        <v>0</v>
      </c>
      <c r="K1014" s="92">
        <f>IFERROR(VLOOKUP($E1014, V一般接種!$A:$G, K$4, FALSE), 0)</f>
        <v>0</v>
      </c>
      <c r="L1014" s="92">
        <f>IFERROR(VLOOKUP($E1014, V一般接種!$A:$G, L$4, FALSE), 0)</f>
        <v>0</v>
      </c>
      <c r="M1014" s="92">
        <f>IFERROR(VLOOKUP($E1014, V一般接種!$A:$G, M$4, FALSE), 0)</f>
        <v>0</v>
      </c>
      <c r="N1014" s="93">
        <f>IFERROR(VLOOKUP($E1014, V一般接種!$A:$G, N$4, FALSE), 0)</f>
        <v>0</v>
      </c>
      <c r="O1014" s="92">
        <f>SUMIF(V職域接種!$C:$C, 'Conv-vaccine'!$E1014, V職域接種!F:F)</f>
        <v>0</v>
      </c>
      <c r="P1014" s="92">
        <f>SUMIF(V職域接種!$C:$C, 'Conv-vaccine'!$E1014, V職域接種!G:G)</f>
        <v>0</v>
      </c>
      <c r="Q1014" s="92">
        <f>_xlfn.MAXIFS(V重複!F:F, V重複!$C:$C, 'Conv-vaccine'!$E1014)</f>
        <v>0</v>
      </c>
      <c r="R1014" s="92">
        <f>_xlfn.MAXIFS(V重複!G:G, V重複!$C:$C, 'Conv-vaccine'!$E1014)</f>
        <v>0</v>
      </c>
      <c r="S1014" s="107">
        <f>SUMIF('V3回目-接種日別'!$A:$A, 'Conv-vaccine'!$E1014, 'V3回目-接種日別'!C:C)</f>
        <v>0</v>
      </c>
    </row>
    <row r="1015" spans="1:19" ht="17.7">
      <c r="A1015" s="49">
        <v>44634</v>
      </c>
      <c r="B1015" s="110">
        <f>IF(COUNTIF($A$7:$A1015, $A1015)&gt;1, 0, IF($E1015="","",G1015+H1015+K1015+L1015+O1015-Q1015))</f>
        <v>0</v>
      </c>
      <c r="C1015" s="110">
        <f>IF(COUNTIF($A$7:$A1015, $A1015)&gt;1, 0, IF($E1015="", "", I1015+J1015+M1015+N1015+P1015-R1015))</f>
        <v>0</v>
      </c>
      <c r="D1015" s="110">
        <f>IF(COUNTIF($A$7:$A1015, $A1015)&gt;1, 0, S1015)</f>
        <v>0</v>
      </c>
      <c r="E1015" s="111">
        <v>44634</v>
      </c>
      <c r="F1015" s="91" t="str">
        <f>IFERROR(VLOOKUP($E1015, V医療従事者等!$A:$J, $F$4, FALSE), TEXT(E1015, "aaa"))</f>
        <v>月</v>
      </c>
      <c r="G1015" s="91">
        <f>IFERROR(VLOOKUP($E1015, V医療従事者等!$A:$J, $G$4, FALSE), 0)</f>
        <v>0</v>
      </c>
      <c r="H1015" s="91">
        <f>IFERROR(VLOOKUP($E1015, V医療従事者等!$A:$J, $H$4, FALSE), 0)</f>
        <v>0</v>
      </c>
      <c r="I1015" s="91">
        <f>IFERROR(VLOOKUP($E1015, V医療従事者等!$A:$J, $I$4, FALSE), 0)</f>
        <v>0</v>
      </c>
      <c r="J1015" s="91">
        <f>IFERROR(VLOOKUP($E1015, V医療従事者等!$A:$J, $J$4, FALSE), 0)</f>
        <v>0</v>
      </c>
      <c r="K1015" s="92">
        <f>IFERROR(VLOOKUP($E1015, V一般接種!$A:$G, K$4, FALSE), 0)</f>
        <v>0</v>
      </c>
      <c r="L1015" s="92">
        <f>IFERROR(VLOOKUP($E1015, V一般接種!$A:$G, L$4, FALSE), 0)</f>
        <v>0</v>
      </c>
      <c r="M1015" s="92">
        <f>IFERROR(VLOOKUP($E1015, V一般接種!$A:$G, M$4, FALSE), 0)</f>
        <v>0</v>
      </c>
      <c r="N1015" s="93">
        <f>IFERROR(VLOOKUP($E1015, V一般接種!$A:$G, N$4, FALSE), 0)</f>
        <v>0</v>
      </c>
      <c r="O1015" s="92">
        <f>SUMIF(V職域接種!$C:$C, 'Conv-vaccine'!$E1015, V職域接種!F:F)</f>
        <v>0</v>
      </c>
      <c r="P1015" s="92">
        <f>SUMIF(V職域接種!$C:$C, 'Conv-vaccine'!$E1015, V職域接種!G:G)</f>
        <v>0</v>
      </c>
      <c r="Q1015" s="92">
        <f>_xlfn.MAXIFS(V重複!F:F, V重複!$C:$C, 'Conv-vaccine'!$E1015)</f>
        <v>0</v>
      </c>
      <c r="R1015" s="92">
        <f>_xlfn.MAXIFS(V重複!G:G, V重複!$C:$C, 'Conv-vaccine'!$E1015)</f>
        <v>0</v>
      </c>
      <c r="S1015" s="107">
        <f>SUMIF('V3回目-接種日別'!$A:$A, 'Conv-vaccine'!$E1015, 'V3回目-接種日別'!C:C)</f>
        <v>0</v>
      </c>
    </row>
    <row r="1016" spans="1:19" ht="17.7">
      <c r="A1016" s="49">
        <v>44634</v>
      </c>
      <c r="B1016" s="110">
        <f>IF(COUNTIF($A$7:$A1016, $A1016)&gt;1, 0, IF($E1016="","",G1016+H1016+K1016+L1016+O1016-Q1016))</f>
        <v>0</v>
      </c>
      <c r="C1016" s="110">
        <f>IF(COUNTIF($A$7:$A1016, $A1016)&gt;1, 0, IF($E1016="", "", I1016+J1016+M1016+N1016+P1016-R1016))</f>
        <v>0</v>
      </c>
      <c r="D1016" s="110">
        <f>IF(COUNTIF($A$7:$A1016, $A1016)&gt;1, 0, S1016)</f>
        <v>0</v>
      </c>
      <c r="E1016" s="111">
        <v>44634</v>
      </c>
      <c r="F1016" s="91" t="str">
        <f>IFERROR(VLOOKUP($E1016, V医療従事者等!$A:$J, $F$4, FALSE), TEXT(E1016, "aaa"))</f>
        <v>月</v>
      </c>
      <c r="G1016" s="91">
        <f>IFERROR(VLOOKUP($E1016, V医療従事者等!$A:$J, $G$4, FALSE), 0)</f>
        <v>0</v>
      </c>
      <c r="H1016" s="91">
        <f>IFERROR(VLOOKUP($E1016, V医療従事者等!$A:$J, $H$4, FALSE), 0)</f>
        <v>0</v>
      </c>
      <c r="I1016" s="91">
        <f>IFERROR(VLOOKUP($E1016, V医療従事者等!$A:$J, $I$4, FALSE), 0)</f>
        <v>0</v>
      </c>
      <c r="J1016" s="91">
        <f>IFERROR(VLOOKUP($E1016, V医療従事者等!$A:$J, $J$4, FALSE), 0)</f>
        <v>0</v>
      </c>
      <c r="K1016" s="92">
        <f>IFERROR(VLOOKUP($E1016, V一般接種!$A:$G, K$4, FALSE), 0)</f>
        <v>0</v>
      </c>
      <c r="L1016" s="92">
        <f>IFERROR(VLOOKUP($E1016, V一般接種!$A:$G, L$4, FALSE), 0)</f>
        <v>0</v>
      </c>
      <c r="M1016" s="92">
        <f>IFERROR(VLOOKUP($E1016, V一般接種!$A:$G, M$4, FALSE), 0)</f>
        <v>0</v>
      </c>
      <c r="N1016" s="93">
        <f>IFERROR(VLOOKUP($E1016, V一般接種!$A:$G, N$4, FALSE), 0)</f>
        <v>0</v>
      </c>
      <c r="O1016" s="92">
        <f>SUMIF(V職域接種!$C:$C, 'Conv-vaccine'!$E1016, V職域接種!F:F)</f>
        <v>0</v>
      </c>
      <c r="P1016" s="92">
        <f>SUMIF(V職域接種!$C:$C, 'Conv-vaccine'!$E1016, V職域接種!G:G)</f>
        <v>0</v>
      </c>
      <c r="Q1016" s="92">
        <f>_xlfn.MAXIFS(V重複!F:F, V重複!$C:$C, 'Conv-vaccine'!$E1016)</f>
        <v>0</v>
      </c>
      <c r="R1016" s="92">
        <f>_xlfn.MAXIFS(V重複!G:G, V重複!$C:$C, 'Conv-vaccine'!$E1016)</f>
        <v>0</v>
      </c>
      <c r="S1016" s="107">
        <f>SUMIF('V3回目-接種日別'!$A:$A, 'Conv-vaccine'!$E1016, 'V3回目-接種日別'!C:C)</f>
        <v>0</v>
      </c>
    </row>
    <row r="1017" spans="1:19" ht="17.7">
      <c r="A1017" s="49">
        <v>44634</v>
      </c>
      <c r="B1017" s="110">
        <f>IF(COUNTIF($A$7:$A1017, $A1017)&gt;1, 0, IF($E1017="","",G1017+H1017+K1017+L1017+O1017-Q1017))</f>
        <v>0</v>
      </c>
      <c r="C1017" s="110">
        <f>IF(COUNTIF($A$7:$A1017, $A1017)&gt;1, 0, IF($E1017="", "", I1017+J1017+M1017+N1017+P1017-R1017))</f>
        <v>0</v>
      </c>
      <c r="D1017" s="110">
        <f>IF(COUNTIF($A$7:$A1017, $A1017)&gt;1, 0, S1017)</f>
        <v>0</v>
      </c>
      <c r="E1017" s="111">
        <v>44634</v>
      </c>
      <c r="F1017" s="91" t="str">
        <f>IFERROR(VLOOKUP($E1017, V医療従事者等!$A:$J, $F$4, FALSE), TEXT(E1017, "aaa"))</f>
        <v>月</v>
      </c>
      <c r="G1017" s="91">
        <f>IFERROR(VLOOKUP($E1017, V医療従事者等!$A:$J, $G$4, FALSE), 0)</f>
        <v>0</v>
      </c>
      <c r="H1017" s="91">
        <f>IFERROR(VLOOKUP($E1017, V医療従事者等!$A:$J, $H$4, FALSE), 0)</f>
        <v>0</v>
      </c>
      <c r="I1017" s="91">
        <f>IFERROR(VLOOKUP($E1017, V医療従事者等!$A:$J, $I$4, FALSE), 0)</f>
        <v>0</v>
      </c>
      <c r="J1017" s="91">
        <f>IFERROR(VLOOKUP($E1017, V医療従事者等!$A:$J, $J$4, FALSE), 0)</f>
        <v>0</v>
      </c>
      <c r="K1017" s="92">
        <f>IFERROR(VLOOKUP($E1017, V一般接種!$A:$G, K$4, FALSE), 0)</f>
        <v>0</v>
      </c>
      <c r="L1017" s="92">
        <f>IFERROR(VLOOKUP($E1017, V一般接種!$A:$G, L$4, FALSE), 0)</f>
        <v>0</v>
      </c>
      <c r="M1017" s="92">
        <f>IFERROR(VLOOKUP($E1017, V一般接種!$A:$G, M$4, FALSE), 0)</f>
        <v>0</v>
      </c>
      <c r="N1017" s="93">
        <f>IFERROR(VLOOKUP($E1017, V一般接種!$A:$G, N$4, FALSE), 0)</f>
        <v>0</v>
      </c>
      <c r="O1017" s="92">
        <f>SUMIF(V職域接種!$C:$C, 'Conv-vaccine'!$E1017, V職域接種!F:F)</f>
        <v>0</v>
      </c>
      <c r="P1017" s="92">
        <f>SUMIF(V職域接種!$C:$C, 'Conv-vaccine'!$E1017, V職域接種!G:G)</f>
        <v>0</v>
      </c>
      <c r="Q1017" s="92">
        <f>_xlfn.MAXIFS(V重複!F:F, V重複!$C:$C, 'Conv-vaccine'!$E1017)</f>
        <v>0</v>
      </c>
      <c r="R1017" s="92">
        <f>_xlfn.MAXIFS(V重複!G:G, V重複!$C:$C, 'Conv-vaccine'!$E1017)</f>
        <v>0</v>
      </c>
      <c r="S1017" s="107">
        <f>SUMIF('V3回目-接種日別'!$A:$A, 'Conv-vaccine'!$E1017, 'V3回目-接種日別'!C:C)</f>
        <v>0</v>
      </c>
    </row>
    <row r="1018" spans="1:19" ht="17.7">
      <c r="A1018" s="49">
        <v>44635</v>
      </c>
      <c r="B1018" s="110">
        <f>IF(COUNTIF($A$7:$A1018, $A1018)&gt;1, 0, IF($E1018="","",G1018+H1018+K1018+L1018+O1018-Q1018))</f>
        <v>0</v>
      </c>
      <c r="C1018" s="110">
        <f>IF(COUNTIF($A$7:$A1018, $A1018)&gt;1, 0, IF($E1018="", "", I1018+J1018+M1018+N1018+P1018-R1018))</f>
        <v>0</v>
      </c>
      <c r="D1018" s="110">
        <f>IF(COUNTIF($A$7:$A1018, $A1018)&gt;1, 0, S1018)</f>
        <v>0</v>
      </c>
      <c r="E1018" s="111">
        <v>44635</v>
      </c>
      <c r="F1018" s="91" t="str">
        <f>IFERROR(VLOOKUP($E1018, V医療従事者等!$A:$J, $F$4, FALSE), TEXT(E1018, "aaa"))</f>
        <v>火</v>
      </c>
      <c r="G1018" s="91">
        <f>IFERROR(VLOOKUP($E1018, V医療従事者等!$A:$J, $G$4, FALSE), 0)</f>
        <v>0</v>
      </c>
      <c r="H1018" s="91">
        <f>IFERROR(VLOOKUP($E1018, V医療従事者等!$A:$J, $H$4, FALSE), 0)</f>
        <v>0</v>
      </c>
      <c r="I1018" s="91">
        <f>IFERROR(VLOOKUP($E1018, V医療従事者等!$A:$J, $I$4, FALSE), 0)</f>
        <v>0</v>
      </c>
      <c r="J1018" s="91">
        <f>IFERROR(VLOOKUP($E1018, V医療従事者等!$A:$J, $J$4, FALSE), 0)</f>
        <v>0</v>
      </c>
      <c r="K1018" s="92">
        <f>IFERROR(VLOOKUP($E1018, V一般接種!$A:$G, K$4, FALSE), 0)</f>
        <v>0</v>
      </c>
      <c r="L1018" s="92">
        <f>IFERROR(VLOOKUP($E1018, V一般接種!$A:$G, L$4, FALSE), 0)</f>
        <v>0</v>
      </c>
      <c r="M1018" s="92">
        <f>IFERROR(VLOOKUP($E1018, V一般接種!$A:$G, M$4, FALSE), 0)</f>
        <v>0</v>
      </c>
      <c r="N1018" s="93">
        <f>IFERROR(VLOOKUP($E1018, V一般接種!$A:$G, N$4, FALSE), 0)</f>
        <v>0</v>
      </c>
      <c r="O1018" s="92">
        <f>SUMIF(V職域接種!$C:$C, 'Conv-vaccine'!$E1018, V職域接種!F:F)</f>
        <v>0</v>
      </c>
      <c r="P1018" s="92">
        <f>SUMIF(V職域接種!$C:$C, 'Conv-vaccine'!$E1018, V職域接種!G:G)</f>
        <v>0</v>
      </c>
      <c r="Q1018" s="92">
        <f>_xlfn.MAXIFS(V重複!F:F, V重複!$C:$C, 'Conv-vaccine'!$E1018)</f>
        <v>0</v>
      </c>
      <c r="R1018" s="92">
        <f>_xlfn.MAXIFS(V重複!G:G, V重複!$C:$C, 'Conv-vaccine'!$E1018)</f>
        <v>0</v>
      </c>
      <c r="S1018" s="107">
        <f>SUMIF('V3回目-接種日別'!$A:$A, 'Conv-vaccine'!$E1018, 'V3回目-接種日別'!C:C)</f>
        <v>0</v>
      </c>
    </row>
    <row r="1019" spans="1:19" ht="17.7">
      <c r="A1019" s="49">
        <v>44635</v>
      </c>
      <c r="B1019" s="110">
        <f>IF(COUNTIF($A$7:$A1019, $A1019)&gt;1, 0, IF($E1019="","",G1019+H1019+K1019+L1019+O1019-Q1019))</f>
        <v>0</v>
      </c>
      <c r="C1019" s="110">
        <f>IF(COUNTIF($A$7:$A1019, $A1019)&gt;1, 0, IF($E1019="", "", I1019+J1019+M1019+N1019+P1019-R1019))</f>
        <v>0</v>
      </c>
      <c r="D1019" s="110">
        <f>IF(COUNTIF($A$7:$A1019, $A1019)&gt;1, 0, S1019)</f>
        <v>0</v>
      </c>
      <c r="E1019" s="111">
        <v>44635</v>
      </c>
      <c r="F1019" s="91" t="str">
        <f>IFERROR(VLOOKUP($E1019, V医療従事者等!$A:$J, $F$4, FALSE), TEXT(E1019, "aaa"))</f>
        <v>火</v>
      </c>
      <c r="G1019" s="91">
        <f>IFERROR(VLOOKUP($E1019, V医療従事者等!$A:$J, $G$4, FALSE), 0)</f>
        <v>0</v>
      </c>
      <c r="H1019" s="91">
        <f>IFERROR(VLOOKUP($E1019, V医療従事者等!$A:$J, $H$4, FALSE), 0)</f>
        <v>0</v>
      </c>
      <c r="I1019" s="91">
        <f>IFERROR(VLOOKUP($E1019, V医療従事者等!$A:$J, $I$4, FALSE), 0)</f>
        <v>0</v>
      </c>
      <c r="J1019" s="91">
        <f>IFERROR(VLOOKUP($E1019, V医療従事者等!$A:$J, $J$4, FALSE), 0)</f>
        <v>0</v>
      </c>
      <c r="K1019" s="92">
        <f>IFERROR(VLOOKUP($E1019, V一般接種!$A:$G, K$4, FALSE), 0)</f>
        <v>0</v>
      </c>
      <c r="L1019" s="92">
        <f>IFERROR(VLOOKUP($E1019, V一般接種!$A:$G, L$4, FALSE), 0)</f>
        <v>0</v>
      </c>
      <c r="M1019" s="92">
        <f>IFERROR(VLOOKUP($E1019, V一般接種!$A:$G, M$4, FALSE), 0)</f>
        <v>0</v>
      </c>
      <c r="N1019" s="93">
        <f>IFERROR(VLOOKUP($E1019, V一般接種!$A:$G, N$4, FALSE), 0)</f>
        <v>0</v>
      </c>
      <c r="O1019" s="92">
        <f>SUMIF(V職域接種!$C:$C, 'Conv-vaccine'!$E1019, V職域接種!F:F)</f>
        <v>0</v>
      </c>
      <c r="P1019" s="92">
        <f>SUMIF(V職域接種!$C:$C, 'Conv-vaccine'!$E1019, V職域接種!G:G)</f>
        <v>0</v>
      </c>
      <c r="Q1019" s="92">
        <f>_xlfn.MAXIFS(V重複!F:F, V重複!$C:$C, 'Conv-vaccine'!$E1019)</f>
        <v>0</v>
      </c>
      <c r="R1019" s="92">
        <f>_xlfn.MAXIFS(V重複!G:G, V重複!$C:$C, 'Conv-vaccine'!$E1019)</f>
        <v>0</v>
      </c>
      <c r="S1019" s="107">
        <f>SUMIF('V3回目-接種日別'!$A:$A, 'Conv-vaccine'!$E1019, 'V3回目-接種日別'!C:C)</f>
        <v>0</v>
      </c>
    </row>
    <row r="1020" spans="1:19" ht="17.7">
      <c r="A1020" s="49">
        <v>44635</v>
      </c>
      <c r="B1020" s="110">
        <f>IF(COUNTIF($A$7:$A1020, $A1020)&gt;1, 0, IF($E1020="","",G1020+H1020+K1020+L1020+O1020-Q1020))</f>
        <v>0</v>
      </c>
      <c r="C1020" s="110">
        <f>IF(COUNTIF($A$7:$A1020, $A1020)&gt;1, 0, IF($E1020="", "", I1020+J1020+M1020+N1020+P1020-R1020))</f>
        <v>0</v>
      </c>
      <c r="D1020" s="110">
        <f>IF(COUNTIF($A$7:$A1020, $A1020)&gt;1, 0, S1020)</f>
        <v>0</v>
      </c>
      <c r="E1020" s="111">
        <v>44635</v>
      </c>
      <c r="F1020" s="91" t="str">
        <f>IFERROR(VLOOKUP($E1020, V医療従事者等!$A:$J, $F$4, FALSE), TEXT(E1020, "aaa"))</f>
        <v>火</v>
      </c>
      <c r="G1020" s="91">
        <f>IFERROR(VLOOKUP($E1020, V医療従事者等!$A:$J, $G$4, FALSE), 0)</f>
        <v>0</v>
      </c>
      <c r="H1020" s="91">
        <f>IFERROR(VLOOKUP($E1020, V医療従事者等!$A:$J, $H$4, FALSE), 0)</f>
        <v>0</v>
      </c>
      <c r="I1020" s="91">
        <f>IFERROR(VLOOKUP($E1020, V医療従事者等!$A:$J, $I$4, FALSE), 0)</f>
        <v>0</v>
      </c>
      <c r="J1020" s="91">
        <f>IFERROR(VLOOKUP($E1020, V医療従事者等!$A:$J, $J$4, FALSE), 0)</f>
        <v>0</v>
      </c>
      <c r="K1020" s="92">
        <f>IFERROR(VLOOKUP($E1020, V一般接種!$A:$G, K$4, FALSE), 0)</f>
        <v>0</v>
      </c>
      <c r="L1020" s="92">
        <f>IFERROR(VLOOKUP($E1020, V一般接種!$A:$G, L$4, FALSE), 0)</f>
        <v>0</v>
      </c>
      <c r="M1020" s="92">
        <f>IFERROR(VLOOKUP($E1020, V一般接種!$A:$G, M$4, FALSE), 0)</f>
        <v>0</v>
      </c>
      <c r="N1020" s="93">
        <f>IFERROR(VLOOKUP($E1020, V一般接種!$A:$G, N$4, FALSE), 0)</f>
        <v>0</v>
      </c>
      <c r="O1020" s="92">
        <f>SUMIF(V職域接種!$C:$C, 'Conv-vaccine'!$E1020, V職域接種!F:F)</f>
        <v>0</v>
      </c>
      <c r="P1020" s="92">
        <f>SUMIF(V職域接種!$C:$C, 'Conv-vaccine'!$E1020, V職域接種!G:G)</f>
        <v>0</v>
      </c>
      <c r="Q1020" s="92">
        <f>_xlfn.MAXIFS(V重複!F:F, V重複!$C:$C, 'Conv-vaccine'!$E1020)</f>
        <v>0</v>
      </c>
      <c r="R1020" s="92">
        <f>_xlfn.MAXIFS(V重複!G:G, V重複!$C:$C, 'Conv-vaccine'!$E1020)</f>
        <v>0</v>
      </c>
      <c r="S1020" s="107">
        <f>SUMIF('V3回目-接種日別'!$A:$A, 'Conv-vaccine'!$E1020, 'V3回目-接種日別'!C:C)</f>
        <v>0</v>
      </c>
    </row>
    <row r="1021" spans="1:19" ht="17.7">
      <c r="A1021" s="49">
        <v>44636</v>
      </c>
      <c r="B1021" s="110">
        <f>IF(COUNTIF($A$7:$A1021, $A1021)&gt;1, 0, IF($E1021="","",G1021+H1021+K1021+L1021+O1021-Q1021))</f>
        <v>0</v>
      </c>
      <c r="C1021" s="110">
        <f>IF(COUNTIF($A$7:$A1021, $A1021)&gt;1, 0, IF($E1021="", "", I1021+J1021+M1021+N1021+P1021-R1021))</f>
        <v>0</v>
      </c>
      <c r="D1021" s="110">
        <f>IF(COUNTIF($A$7:$A1021, $A1021)&gt;1, 0, S1021)</f>
        <v>0</v>
      </c>
      <c r="E1021" s="111">
        <v>44636</v>
      </c>
      <c r="F1021" s="91" t="str">
        <f>IFERROR(VLOOKUP($E1021, V医療従事者等!$A:$J, $F$4, FALSE), TEXT(E1021, "aaa"))</f>
        <v>水</v>
      </c>
      <c r="G1021" s="91">
        <f>IFERROR(VLOOKUP($E1021, V医療従事者等!$A:$J, $G$4, FALSE), 0)</f>
        <v>0</v>
      </c>
      <c r="H1021" s="91">
        <f>IFERROR(VLOOKUP($E1021, V医療従事者等!$A:$J, $H$4, FALSE), 0)</f>
        <v>0</v>
      </c>
      <c r="I1021" s="91">
        <f>IFERROR(VLOOKUP($E1021, V医療従事者等!$A:$J, $I$4, FALSE), 0)</f>
        <v>0</v>
      </c>
      <c r="J1021" s="91">
        <f>IFERROR(VLOOKUP($E1021, V医療従事者等!$A:$J, $J$4, FALSE), 0)</f>
        <v>0</v>
      </c>
      <c r="K1021" s="92">
        <f>IFERROR(VLOOKUP($E1021, V一般接種!$A:$G, K$4, FALSE), 0)</f>
        <v>0</v>
      </c>
      <c r="L1021" s="92">
        <f>IFERROR(VLOOKUP($E1021, V一般接種!$A:$G, L$4, FALSE), 0)</f>
        <v>0</v>
      </c>
      <c r="M1021" s="92">
        <f>IFERROR(VLOOKUP($E1021, V一般接種!$A:$G, M$4, FALSE), 0)</f>
        <v>0</v>
      </c>
      <c r="N1021" s="93">
        <f>IFERROR(VLOOKUP($E1021, V一般接種!$A:$G, N$4, FALSE), 0)</f>
        <v>0</v>
      </c>
      <c r="O1021" s="92">
        <f>SUMIF(V職域接種!$C:$C, 'Conv-vaccine'!$E1021, V職域接種!F:F)</f>
        <v>0</v>
      </c>
      <c r="P1021" s="92">
        <f>SUMIF(V職域接種!$C:$C, 'Conv-vaccine'!$E1021, V職域接種!G:G)</f>
        <v>0</v>
      </c>
      <c r="Q1021" s="92">
        <f>_xlfn.MAXIFS(V重複!F:F, V重複!$C:$C, 'Conv-vaccine'!$E1021)</f>
        <v>0</v>
      </c>
      <c r="R1021" s="92">
        <f>_xlfn.MAXIFS(V重複!G:G, V重複!$C:$C, 'Conv-vaccine'!$E1021)</f>
        <v>0</v>
      </c>
      <c r="S1021" s="107">
        <f>SUMIF('V3回目-接種日別'!$A:$A, 'Conv-vaccine'!$E1021, 'V3回目-接種日別'!C:C)</f>
        <v>0</v>
      </c>
    </row>
    <row r="1022" spans="1:19" ht="17.7">
      <c r="A1022" s="49">
        <v>44636</v>
      </c>
      <c r="B1022" s="110">
        <f>IF(COUNTIF($A$7:$A1022, $A1022)&gt;1, 0, IF($E1022="","",G1022+H1022+K1022+L1022+O1022-Q1022))</f>
        <v>0</v>
      </c>
      <c r="C1022" s="110">
        <f>IF(COUNTIF($A$7:$A1022, $A1022)&gt;1, 0, IF($E1022="", "", I1022+J1022+M1022+N1022+P1022-R1022))</f>
        <v>0</v>
      </c>
      <c r="D1022" s="110">
        <f>IF(COUNTIF($A$7:$A1022, $A1022)&gt;1, 0, S1022)</f>
        <v>0</v>
      </c>
      <c r="E1022" s="111">
        <v>44636</v>
      </c>
      <c r="F1022" s="91" t="str">
        <f>IFERROR(VLOOKUP($E1022, V医療従事者等!$A:$J, $F$4, FALSE), TEXT(E1022, "aaa"))</f>
        <v>水</v>
      </c>
      <c r="G1022" s="91">
        <f>IFERROR(VLOOKUP($E1022, V医療従事者等!$A:$J, $G$4, FALSE), 0)</f>
        <v>0</v>
      </c>
      <c r="H1022" s="91">
        <f>IFERROR(VLOOKUP($E1022, V医療従事者等!$A:$J, $H$4, FALSE), 0)</f>
        <v>0</v>
      </c>
      <c r="I1022" s="91">
        <f>IFERROR(VLOOKUP($E1022, V医療従事者等!$A:$J, $I$4, FALSE), 0)</f>
        <v>0</v>
      </c>
      <c r="J1022" s="91">
        <f>IFERROR(VLOOKUP($E1022, V医療従事者等!$A:$J, $J$4, FALSE), 0)</f>
        <v>0</v>
      </c>
      <c r="K1022" s="92">
        <f>IFERROR(VLOOKUP($E1022, V一般接種!$A:$G, K$4, FALSE), 0)</f>
        <v>0</v>
      </c>
      <c r="L1022" s="92">
        <f>IFERROR(VLOOKUP($E1022, V一般接種!$A:$G, L$4, FALSE), 0)</f>
        <v>0</v>
      </c>
      <c r="M1022" s="92">
        <f>IFERROR(VLOOKUP($E1022, V一般接種!$A:$G, M$4, FALSE), 0)</f>
        <v>0</v>
      </c>
      <c r="N1022" s="93">
        <f>IFERROR(VLOOKUP($E1022, V一般接種!$A:$G, N$4, FALSE), 0)</f>
        <v>0</v>
      </c>
      <c r="O1022" s="92">
        <f>SUMIF(V職域接種!$C:$C, 'Conv-vaccine'!$E1022, V職域接種!F:F)</f>
        <v>0</v>
      </c>
      <c r="P1022" s="92">
        <f>SUMIF(V職域接種!$C:$C, 'Conv-vaccine'!$E1022, V職域接種!G:G)</f>
        <v>0</v>
      </c>
      <c r="Q1022" s="92">
        <f>_xlfn.MAXIFS(V重複!F:F, V重複!$C:$C, 'Conv-vaccine'!$E1022)</f>
        <v>0</v>
      </c>
      <c r="R1022" s="92">
        <f>_xlfn.MAXIFS(V重複!G:G, V重複!$C:$C, 'Conv-vaccine'!$E1022)</f>
        <v>0</v>
      </c>
      <c r="S1022" s="107">
        <f>SUMIF('V3回目-接種日別'!$A:$A, 'Conv-vaccine'!$E1022, 'V3回目-接種日別'!C:C)</f>
        <v>0</v>
      </c>
    </row>
    <row r="1023" spans="1:19" ht="17.7">
      <c r="A1023" s="49">
        <v>44636</v>
      </c>
      <c r="B1023" s="110">
        <f>IF(COUNTIF($A$7:$A1023, $A1023)&gt;1, 0, IF($E1023="","",G1023+H1023+K1023+L1023+O1023-Q1023))</f>
        <v>0</v>
      </c>
      <c r="C1023" s="110">
        <f>IF(COUNTIF($A$7:$A1023, $A1023)&gt;1, 0, IF($E1023="", "", I1023+J1023+M1023+N1023+P1023-R1023))</f>
        <v>0</v>
      </c>
      <c r="D1023" s="110">
        <f>IF(COUNTIF($A$7:$A1023, $A1023)&gt;1, 0, S1023)</f>
        <v>0</v>
      </c>
      <c r="E1023" s="111">
        <v>44636</v>
      </c>
      <c r="F1023" s="91" t="str">
        <f>IFERROR(VLOOKUP($E1023, V医療従事者等!$A:$J, $F$4, FALSE), TEXT(E1023, "aaa"))</f>
        <v>水</v>
      </c>
      <c r="G1023" s="91">
        <f>IFERROR(VLOOKUP($E1023, V医療従事者等!$A:$J, $G$4, FALSE), 0)</f>
        <v>0</v>
      </c>
      <c r="H1023" s="91">
        <f>IFERROR(VLOOKUP($E1023, V医療従事者等!$A:$J, $H$4, FALSE), 0)</f>
        <v>0</v>
      </c>
      <c r="I1023" s="91">
        <f>IFERROR(VLOOKUP($E1023, V医療従事者等!$A:$J, $I$4, FALSE), 0)</f>
        <v>0</v>
      </c>
      <c r="J1023" s="91">
        <f>IFERROR(VLOOKUP($E1023, V医療従事者等!$A:$J, $J$4, FALSE), 0)</f>
        <v>0</v>
      </c>
      <c r="K1023" s="92">
        <f>IFERROR(VLOOKUP($E1023, V一般接種!$A:$G, K$4, FALSE), 0)</f>
        <v>0</v>
      </c>
      <c r="L1023" s="92">
        <f>IFERROR(VLOOKUP($E1023, V一般接種!$A:$G, L$4, FALSE), 0)</f>
        <v>0</v>
      </c>
      <c r="M1023" s="92">
        <f>IFERROR(VLOOKUP($E1023, V一般接種!$A:$G, M$4, FALSE), 0)</f>
        <v>0</v>
      </c>
      <c r="N1023" s="93">
        <f>IFERROR(VLOOKUP($E1023, V一般接種!$A:$G, N$4, FALSE), 0)</f>
        <v>0</v>
      </c>
      <c r="O1023" s="92">
        <f>SUMIF(V職域接種!$C:$C, 'Conv-vaccine'!$E1023, V職域接種!F:F)</f>
        <v>0</v>
      </c>
      <c r="P1023" s="92">
        <f>SUMIF(V職域接種!$C:$C, 'Conv-vaccine'!$E1023, V職域接種!G:G)</f>
        <v>0</v>
      </c>
      <c r="Q1023" s="92">
        <f>_xlfn.MAXIFS(V重複!F:F, V重複!$C:$C, 'Conv-vaccine'!$E1023)</f>
        <v>0</v>
      </c>
      <c r="R1023" s="92">
        <f>_xlfn.MAXIFS(V重複!G:G, V重複!$C:$C, 'Conv-vaccine'!$E1023)</f>
        <v>0</v>
      </c>
      <c r="S1023" s="107">
        <f>SUMIF('V3回目-接種日別'!$A:$A, 'Conv-vaccine'!$E1023, 'V3回目-接種日別'!C:C)</f>
        <v>0</v>
      </c>
    </row>
    <row r="1024" spans="1:19" ht="17.7">
      <c r="A1024" s="49">
        <v>44637</v>
      </c>
      <c r="B1024" s="110">
        <f>IF(COUNTIF($A$7:$A1024, $A1024)&gt;1, 0, IF($E1024="","",G1024+H1024+K1024+L1024+O1024-Q1024))</f>
        <v>0</v>
      </c>
      <c r="C1024" s="110">
        <f>IF(COUNTIF($A$7:$A1024, $A1024)&gt;1, 0, IF($E1024="", "", I1024+J1024+M1024+N1024+P1024-R1024))</f>
        <v>0</v>
      </c>
      <c r="D1024" s="110">
        <f>IF(COUNTIF($A$7:$A1024, $A1024)&gt;1, 0, S1024)</f>
        <v>0</v>
      </c>
      <c r="E1024" s="111">
        <v>44637</v>
      </c>
      <c r="F1024" s="91" t="str">
        <f>IFERROR(VLOOKUP($E1024, V医療従事者等!$A:$J, $F$4, FALSE), TEXT(E1024, "aaa"))</f>
        <v>木</v>
      </c>
      <c r="G1024" s="91">
        <f>IFERROR(VLOOKUP($E1024, V医療従事者等!$A:$J, $G$4, FALSE), 0)</f>
        <v>0</v>
      </c>
      <c r="H1024" s="91">
        <f>IFERROR(VLOOKUP($E1024, V医療従事者等!$A:$J, $H$4, FALSE), 0)</f>
        <v>0</v>
      </c>
      <c r="I1024" s="91">
        <f>IFERROR(VLOOKUP($E1024, V医療従事者等!$A:$J, $I$4, FALSE), 0)</f>
        <v>0</v>
      </c>
      <c r="J1024" s="91">
        <f>IFERROR(VLOOKUP($E1024, V医療従事者等!$A:$J, $J$4, FALSE), 0)</f>
        <v>0</v>
      </c>
      <c r="K1024" s="92">
        <f>IFERROR(VLOOKUP($E1024, V一般接種!$A:$G, K$4, FALSE), 0)</f>
        <v>0</v>
      </c>
      <c r="L1024" s="92">
        <f>IFERROR(VLOOKUP($E1024, V一般接種!$A:$G, L$4, FALSE), 0)</f>
        <v>0</v>
      </c>
      <c r="M1024" s="92">
        <f>IFERROR(VLOOKUP($E1024, V一般接種!$A:$G, M$4, FALSE), 0)</f>
        <v>0</v>
      </c>
      <c r="N1024" s="93">
        <f>IFERROR(VLOOKUP($E1024, V一般接種!$A:$G, N$4, FALSE), 0)</f>
        <v>0</v>
      </c>
      <c r="O1024" s="92">
        <f>SUMIF(V職域接種!$C:$C, 'Conv-vaccine'!$E1024, V職域接種!F:F)</f>
        <v>0</v>
      </c>
      <c r="P1024" s="92">
        <f>SUMIF(V職域接種!$C:$C, 'Conv-vaccine'!$E1024, V職域接種!G:G)</f>
        <v>0</v>
      </c>
      <c r="Q1024" s="92">
        <f>_xlfn.MAXIFS(V重複!F:F, V重複!$C:$C, 'Conv-vaccine'!$E1024)</f>
        <v>0</v>
      </c>
      <c r="R1024" s="92">
        <f>_xlfn.MAXIFS(V重複!G:G, V重複!$C:$C, 'Conv-vaccine'!$E1024)</f>
        <v>0</v>
      </c>
      <c r="S1024" s="107">
        <f>SUMIF('V3回目-接種日別'!$A:$A, 'Conv-vaccine'!$E1024, 'V3回目-接種日別'!C:C)</f>
        <v>0</v>
      </c>
    </row>
    <row r="1025" spans="1:19" ht="17.7">
      <c r="A1025" s="49">
        <v>44637</v>
      </c>
      <c r="B1025" s="110">
        <f>IF(COUNTIF($A$7:$A1025, $A1025)&gt;1, 0, IF($E1025="","",G1025+H1025+K1025+L1025+O1025-Q1025))</f>
        <v>0</v>
      </c>
      <c r="C1025" s="110">
        <f>IF(COUNTIF($A$7:$A1025, $A1025)&gt;1, 0, IF($E1025="", "", I1025+J1025+M1025+N1025+P1025-R1025))</f>
        <v>0</v>
      </c>
      <c r="D1025" s="110">
        <f>IF(COUNTIF($A$7:$A1025, $A1025)&gt;1, 0, S1025)</f>
        <v>0</v>
      </c>
      <c r="E1025" s="111">
        <v>44637</v>
      </c>
      <c r="F1025" s="91" t="str">
        <f>IFERROR(VLOOKUP($E1025, V医療従事者等!$A:$J, $F$4, FALSE), TEXT(E1025, "aaa"))</f>
        <v>木</v>
      </c>
      <c r="G1025" s="91">
        <f>IFERROR(VLOOKUP($E1025, V医療従事者等!$A:$J, $G$4, FALSE), 0)</f>
        <v>0</v>
      </c>
      <c r="H1025" s="91">
        <f>IFERROR(VLOOKUP($E1025, V医療従事者等!$A:$J, $H$4, FALSE), 0)</f>
        <v>0</v>
      </c>
      <c r="I1025" s="91">
        <f>IFERROR(VLOOKUP($E1025, V医療従事者等!$A:$J, $I$4, FALSE), 0)</f>
        <v>0</v>
      </c>
      <c r="J1025" s="91">
        <f>IFERROR(VLOOKUP($E1025, V医療従事者等!$A:$J, $J$4, FALSE), 0)</f>
        <v>0</v>
      </c>
      <c r="K1025" s="92">
        <f>IFERROR(VLOOKUP($E1025, V一般接種!$A:$G, K$4, FALSE), 0)</f>
        <v>0</v>
      </c>
      <c r="L1025" s="92">
        <f>IFERROR(VLOOKUP($E1025, V一般接種!$A:$G, L$4, FALSE), 0)</f>
        <v>0</v>
      </c>
      <c r="M1025" s="92">
        <f>IFERROR(VLOOKUP($E1025, V一般接種!$A:$G, M$4, FALSE), 0)</f>
        <v>0</v>
      </c>
      <c r="N1025" s="93">
        <f>IFERROR(VLOOKUP($E1025, V一般接種!$A:$G, N$4, FALSE), 0)</f>
        <v>0</v>
      </c>
      <c r="O1025" s="92">
        <f>SUMIF(V職域接種!$C:$C, 'Conv-vaccine'!$E1025, V職域接種!F:F)</f>
        <v>0</v>
      </c>
      <c r="P1025" s="92">
        <f>SUMIF(V職域接種!$C:$C, 'Conv-vaccine'!$E1025, V職域接種!G:G)</f>
        <v>0</v>
      </c>
      <c r="Q1025" s="92">
        <f>_xlfn.MAXIFS(V重複!F:F, V重複!$C:$C, 'Conv-vaccine'!$E1025)</f>
        <v>0</v>
      </c>
      <c r="R1025" s="92">
        <f>_xlfn.MAXIFS(V重複!G:G, V重複!$C:$C, 'Conv-vaccine'!$E1025)</f>
        <v>0</v>
      </c>
      <c r="S1025" s="107">
        <f>SUMIF('V3回目-接種日別'!$A:$A, 'Conv-vaccine'!$E1025, 'V3回目-接種日別'!C:C)</f>
        <v>0</v>
      </c>
    </row>
    <row r="1026" spans="1:19" ht="17.7">
      <c r="A1026" s="49">
        <v>44637</v>
      </c>
      <c r="B1026" s="110">
        <f>IF(COUNTIF($A$7:$A1026, $A1026)&gt;1, 0, IF($E1026="","",G1026+H1026+K1026+L1026+O1026-Q1026))</f>
        <v>0</v>
      </c>
      <c r="C1026" s="110">
        <f>IF(COUNTIF($A$7:$A1026, $A1026)&gt;1, 0, IF($E1026="", "", I1026+J1026+M1026+N1026+P1026-R1026))</f>
        <v>0</v>
      </c>
      <c r="D1026" s="110">
        <f>IF(COUNTIF($A$7:$A1026, $A1026)&gt;1, 0, S1026)</f>
        <v>0</v>
      </c>
      <c r="E1026" s="111">
        <v>44637</v>
      </c>
      <c r="F1026" s="91" t="str">
        <f>IFERROR(VLOOKUP($E1026, V医療従事者等!$A:$J, $F$4, FALSE), TEXT(E1026, "aaa"))</f>
        <v>木</v>
      </c>
      <c r="G1026" s="91">
        <f>IFERROR(VLOOKUP($E1026, V医療従事者等!$A:$J, $G$4, FALSE), 0)</f>
        <v>0</v>
      </c>
      <c r="H1026" s="91">
        <f>IFERROR(VLOOKUP($E1026, V医療従事者等!$A:$J, $H$4, FALSE), 0)</f>
        <v>0</v>
      </c>
      <c r="I1026" s="91">
        <f>IFERROR(VLOOKUP($E1026, V医療従事者等!$A:$J, $I$4, FALSE), 0)</f>
        <v>0</v>
      </c>
      <c r="J1026" s="91">
        <f>IFERROR(VLOOKUP($E1026, V医療従事者等!$A:$J, $J$4, FALSE), 0)</f>
        <v>0</v>
      </c>
      <c r="K1026" s="92">
        <f>IFERROR(VLOOKUP($E1026, V一般接種!$A:$G, K$4, FALSE), 0)</f>
        <v>0</v>
      </c>
      <c r="L1026" s="92">
        <f>IFERROR(VLOOKUP($E1026, V一般接種!$A:$G, L$4, FALSE), 0)</f>
        <v>0</v>
      </c>
      <c r="M1026" s="92">
        <f>IFERROR(VLOOKUP($E1026, V一般接種!$A:$G, M$4, FALSE), 0)</f>
        <v>0</v>
      </c>
      <c r="N1026" s="93">
        <f>IFERROR(VLOOKUP($E1026, V一般接種!$A:$G, N$4, FALSE), 0)</f>
        <v>0</v>
      </c>
      <c r="O1026" s="92">
        <f>SUMIF(V職域接種!$C:$C, 'Conv-vaccine'!$E1026, V職域接種!F:F)</f>
        <v>0</v>
      </c>
      <c r="P1026" s="92">
        <f>SUMIF(V職域接種!$C:$C, 'Conv-vaccine'!$E1026, V職域接種!G:G)</f>
        <v>0</v>
      </c>
      <c r="Q1026" s="92">
        <f>_xlfn.MAXIFS(V重複!F:F, V重複!$C:$C, 'Conv-vaccine'!$E1026)</f>
        <v>0</v>
      </c>
      <c r="R1026" s="92">
        <f>_xlfn.MAXIFS(V重複!G:G, V重複!$C:$C, 'Conv-vaccine'!$E1026)</f>
        <v>0</v>
      </c>
      <c r="S1026" s="107">
        <f>SUMIF('V3回目-接種日別'!$A:$A, 'Conv-vaccine'!$E1026, 'V3回目-接種日別'!C:C)</f>
        <v>0</v>
      </c>
    </row>
    <row r="1027" spans="1:19" ht="17.7">
      <c r="A1027" s="49">
        <v>44638</v>
      </c>
      <c r="B1027" s="110">
        <f>IF(COUNTIF($A$7:$A1027, $A1027)&gt;1, 0, IF($E1027="","",G1027+H1027+K1027+L1027+O1027-Q1027))</f>
        <v>0</v>
      </c>
      <c r="C1027" s="110">
        <f>IF(COUNTIF($A$7:$A1027, $A1027)&gt;1, 0, IF($E1027="", "", I1027+J1027+M1027+N1027+P1027-R1027))</f>
        <v>0</v>
      </c>
      <c r="D1027" s="110">
        <f>IF(COUNTIF($A$7:$A1027, $A1027)&gt;1, 0, S1027)</f>
        <v>0</v>
      </c>
      <c r="E1027" s="111">
        <v>44638</v>
      </c>
      <c r="F1027" s="91" t="str">
        <f>IFERROR(VLOOKUP($E1027, V医療従事者等!$A:$J, $F$4, FALSE), TEXT(E1027, "aaa"))</f>
        <v>金</v>
      </c>
      <c r="G1027" s="91">
        <f>IFERROR(VLOOKUP($E1027, V医療従事者等!$A:$J, $G$4, FALSE), 0)</f>
        <v>0</v>
      </c>
      <c r="H1027" s="91">
        <f>IFERROR(VLOOKUP($E1027, V医療従事者等!$A:$J, $H$4, FALSE), 0)</f>
        <v>0</v>
      </c>
      <c r="I1027" s="91">
        <f>IFERROR(VLOOKUP($E1027, V医療従事者等!$A:$J, $I$4, FALSE), 0)</f>
        <v>0</v>
      </c>
      <c r="J1027" s="91">
        <f>IFERROR(VLOOKUP($E1027, V医療従事者等!$A:$J, $J$4, FALSE), 0)</f>
        <v>0</v>
      </c>
      <c r="K1027" s="92">
        <f>IFERROR(VLOOKUP($E1027, V一般接種!$A:$G, K$4, FALSE), 0)</f>
        <v>0</v>
      </c>
      <c r="L1027" s="92">
        <f>IFERROR(VLOOKUP($E1027, V一般接種!$A:$G, L$4, FALSE), 0)</f>
        <v>0</v>
      </c>
      <c r="M1027" s="92">
        <f>IFERROR(VLOOKUP($E1027, V一般接種!$A:$G, M$4, FALSE), 0)</f>
        <v>0</v>
      </c>
      <c r="N1027" s="93">
        <f>IFERROR(VLOOKUP($E1027, V一般接種!$A:$G, N$4, FALSE), 0)</f>
        <v>0</v>
      </c>
      <c r="O1027" s="92">
        <f>SUMIF(V職域接種!$C:$C, 'Conv-vaccine'!$E1027, V職域接種!F:F)</f>
        <v>0</v>
      </c>
      <c r="P1027" s="92">
        <f>SUMIF(V職域接種!$C:$C, 'Conv-vaccine'!$E1027, V職域接種!G:G)</f>
        <v>0</v>
      </c>
      <c r="Q1027" s="92">
        <f>_xlfn.MAXIFS(V重複!F:F, V重複!$C:$C, 'Conv-vaccine'!$E1027)</f>
        <v>0</v>
      </c>
      <c r="R1027" s="92">
        <f>_xlfn.MAXIFS(V重複!G:G, V重複!$C:$C, 'Conv-vaccine'!$E1027)</f>
        <v>0</v>
      </c>
      <c r="S1027" s="107">
        <f>SUMIF('V3回目-接種日別'!$A:$A, 'Conv-vaccine'!$E1027, 'V3回目-接種日別'!C:C)</f>
        <v>0</v>
      </c>
    </row>
    <row r="1028" spans="1:19" ht="17.7">
      <c r="A1028" s="49">
        <v>44638</v>
      </c>
      <c r="B1028" s="110">
        <f>IF(COUNTIF($A$7:$A1028, $A1028)&gt;1, 0, IF($E1028="","",G1028+H1028+K1028+L1028+O1028-Q1028))</f>
        <v>0</v>
      </c>
      <c r="C1028" s="110">
        <f>IF(COUNTIF($A$7:$A1028, $A1028)&gt;1, 0, IF($E1028="", "", I1028+J1028+M1028+N1028+P1028-R1028))</f>
        <v>0</v>
      </c>
      <c r="D1028" s="110">
        <f>IF(COUNTIF($A$7:$A1028, $A1028)&gt;1, 0, S1028)</f>
        <v>0</v>
      </c>
      <c r="E1028" s="111">
        <v>44638</v>
      </c>
      <c r="F1028" s="91" t="str">
        <f>IFERROR(VLOOKUP($E1028, V医療従事者等!$A:$J, $F$4, FALSE), TEXT(E1028, "aaa"))</f>
        <v>金</v>
      </c>
      <c r="G1028" s="91">
        <f>IFERROR(VLOOKUP($E1028, V医療従事者等!$A:$J, $G$4, FALSE), 0)</f>
        <v>0</v>
      </c>
      <c r="H1028" s="91">
        <f>IFERROR(VLOOKUP($E1028, V医療従事者等!$A:$J, $H$4, FALSE), 0)</f>
        <v>0</v>
      </c>
      <c r="I1028" s="91">
        <f>IFERROR(VLOOKUP($E1028, V医療従事者等!$A:$J, $I$4, FALSE), 0)</f>
        <v>0</v>
      </c>
      <c r="J1028" s="91">
        <f>IFERROR(VLOOKUP($E1028, V医療従事者等!$A:$J, $J$4, FALSE), 0)</f>
        <v>0</v>
      </c>
      <c r="K1028" s="92">
        <f>IFERROR(VLOOKUP($E1028, V一般接種!$A:$G, K$4, FALSE), 0)</f>
        <v>0</v>
      </c>
      <c r="L1028" s="92">
        <f>IFERROR(VLOOKUP($E1028, V一般接種!$A:$G, L$4, FALSE), 0)</f>
        <v>0</v>
      </c>
      <c r="M1028" s="92">
        <f>IFERROR(VLOOKUP($E1028, V一般接種!$A:$G, M$4, FALSE), 0)</f>
        <v>0</v>
      </c>
      <c r="N1028" s="93">
        <f>IFERROR(VLOOKUP($E1028, V一般接種!$A:$G, N$4, FALSE), 0)</f>
        <v>0</v>
      </c>
      <c r="O1028" s="92">
        <f>SUMIF(V職域接種!$C:$C, 'Conv-vaccine'!$E1028, V職域接種!F:F)</f>
        <v>0</v>
      </c>
      <c r="P1028" s="92">
        <f>SUMIF(V職域接種!$C:$C, 'Conv-vaccine'!$E1028, V職域接種!G:G)</f>
        <v>0</v>
      </c>
      <c r="Q1028" s="92">
        <f>_xlfn.MAXIFS(V重複!F:F, V重複!$C:$C, 'Conv-vaccine'!$E1028)</f>
        <v>0</v>
      </c>
      <c r="R1028" s="92">
        <f>_xlfn.MAXIFS(V重複!G:G, V重複!$C:$C, 'Conv-vaccine'!$E1028)</f>
        <v>0</v>
      </c>
      <c r="S1028" s="107">
        <f>SUMIF('V3回目-接種日別'!$A:$A, 'Conv-vaccine'!$E1028, 'V3回目-接種日別'!C:C)</f>
        <v>0</v>
      </c>
    </row>
    <row r="1029" spans="1:19" ht="17.7">
      <c r="A1029" s="49">
        <v>44638</v>
      </c>
      <c r="B1029" s="110">
        <f>IF(COUNTIF($A$7:$A1029, $A1029)&gt;1, 0, IF($E1029="","",G1029+H1029+K1029+L1029+O1029-Q1029))</f>
        <v>0</v>
      </c>
      <c r="C1029" s="110">
        <f>IF(COUNTIF($A$7:$A1029, $A1029)&gt;1, 0, IF($E1029="", "", I1029+J1029+M1029+N1029+P1029-R1029))</f>
        <v>0</v>
      </c>
      <c r="D1029" s="110">
        <f>IF(COUNTIF($A$7:$A1029, $A1029)&gt;1, 0, S1029)</f>
        <v>0</v>
      </c>
      <c r="E1029" s="111">
        <v>44638</v>
      </c>
      <c r="F1029" s="91" t="str">
        <f>IFERROR(VLOOKUP($E1029, V医療従事者等!$A:$J, $F$4, FALSE), TEXT(E1029, "aaa"))</f>
        <v>金</v>
      </c>
      <c r="G1029" s="91">
        <f>IFERROR(VLOOKUP($E1029, V医療従事者等!$A:$J, $G$4, FALSE), 0)</f>
        <v>0</v>
      </c>
      <c r="H1029" s="91">
        <f>IFERROR(VLOOKUP($E1029, V医療従事者等!$A:$J, $H$4, FALSE), 0)</f>
        <v>0</v>
      </c>
      <c r="I1029" s="91">
        <f>IFERROR(VLOOKUP($E1029, V医療従事者等!$A:$J, $I$4, FALSE), 0)</f>
        <v>0</v>
      </c>
      <c r="J1029" s="91">
        <f>IFERROR(VLOOKUP($E1029, V医療従事者等!$A:$J, $J$4, FALSE), 0)</f>
        <v>0</v>
      </c>
      <c r="K1029" s="92">
        <f>IFERROR(VLOOKUP($E1029, V一般接種!$A:$G, K$4, FALSE), 0)</f>
        <v>0</v>
      </c>
      <c r="L1029" s="92">
        <f>IFERROR(VLOOKUP($E1029, V一般接種!$A:$G, L$4, FALSE), 0)</f>
        <v>0</v>
      </c>
      <c r="M1029" s="92">
        <f>IFERROR(VLOOKUP($E1029, V一般接種!$A:$G, M$4, FALSE), 0)</f>
        <v>0</v>
      </c>
      <c r="N1029" s="93">
        <f>IFERROR(VLOOKUP($E1029, V一般接種!$A:$G, N$4, FALSE), 0)</f>
        <v>0</v>
      </c>
      <c r="O1029" s="92">
        <f>SUMIF(V職域接種!$C:$C, 'Conv-vaccine'!$E1029, V職域接種!F:F)</f>
        <v>0</v>
      </c>
      <c r="P1029" s="92">
        <f>SUMIF(V職域接種!$C:$C, 'Conv-vaccine'!$E1029, V職域接種!G:G)</f>
        <v>0</v>
      </c>
      <c r="Q1029" s="92">
        <f>_xlfn.MAXIFS(V重複!F:F, V重複!$C:$C, 'Conv-vaccine'!$E1029)</f>
        <v>0</v>
      </c>
      <c r="R1029" s="92">
        <f>_xlfn.MAXIFS(V重複!G:G, V重複!$C:$C, 'Conv-vaccine'!$E1029)</f>
        <v>0</v>
      </c>
      <c r="S1029" s="107">
        <f>SUMIF('V3回目-接種日別'!$A:$A, 'Conv-vaccine'!$E1029, 'V3回目-接種日別'!C:C)</f>
        <v>0</v>
      </c>
    </row>
    <row r="1030" spans="1:19" ht="17.7">
      <c r="A1030" s="49">
        <v>44639</v>
      </c>
      <c r="B1030" s="110">
        <f>IF(COUNTIF($A$7:$A1030, $A1030)&gt;1, 0, IF($E1030="","",G1030+H1030+K1030+L1030+O1030-Q1030))</f>
        <v>0</v>
      </c>
      <c r="C1030" s="110">
        <f>IF(COUNTIF($A$7:$A1030, $A1030)&gt;1, 0, IF($E1030="", "", I1030+J1030+M1030+N1030+P1030-R1030))</f>
        <v>0</v>
      </c>
      <c r="D1030" s="110">
        <f>IF(COUNTIF($A$7:$A1030, $A1030)&gt;1, 0, S1030)</f>
        <v>0</v>
      </c>
      <c r="E1030" s="111">
        <v>44639</v>
      </c>
      <c r="F1030" s="91" t="str">
        <f>IFERROR(VLOOKUP($E1030, V医療従事者等!$A:$J, $F$4, FALSE), TEXT(E1030, "aaa"))</f>
        <v>土</v>
      </c>
      <c r="G1030" s="91">
        <f>IFERROR(VLOOKUP($E1030, V医療従事者等!$A:$J, $G$4, FALSE), 0)</f>
        <v>0</v>
      </c>
      <c r="H1030" s="91">
        <f>IFERROR(VLOOKUP($E1030, V医療従事者等!$A:$J, $H$4, FALSE), 0)</f>
        <v>0</v>
      </c>
      <c r="I1030" s="91">
        <f>IFERROR(VLOOKUP($E1030, V医療従事者等!$A:$J, $I$4, FALSE), 0)</f>
        <v>0</v>
      </c>
      <c r="J1030" s="91">
        <f>IFERROR(VLOOKUP($E1030, V医療従事者等!$A:$J, $J$4, FALSE), 0)</f>
        <v>0</v>
      </c>
      <c r="K1030" s="92">
        <f>IFERROR(VLOOKUP($E1030, V一般接種!$A:$G, K$4, FALSE), 0)</f>
        <v>0</v>
      </c>
      <c r="L1030" s="92">
        <f>IFERROR(VLOOKUP($E1030, V一般接種!$A:$G, L$4, FALSE), 0)</f>
        <v>0</v>
      </c>
      <c r="M1030" s="92">
        <f>IFERROR(VLOOKUP($E1030, V一般接種!$A:$G, M$4, FALSE), 0)</f>
        <v>0</v>
      </c>
      <c r="N1030" s="93">
        <f>IFERROR(VLOOKUP($E1030, V一般接種!$A:$G, N$4, FALSE), 0)</f>
        <v>0</v>
      </c>
      <c r="O1030" s="92">
        <f>SUMIF(V職域接種!$C:$C, 'Conv-vaccine'!$E1030, V職域接種!F:F)</f>
        <v>0</v>
      </c>
      <c r="P1030" s="92">
        <f>SUMIF(V職域接種!$C:$C, 'Conv-vaccine'!$E1030, V職域接種!G:G)</f>
        <v>0</v>
      </c>
      <c r="Q1030" s="92">
        <f>_xlfn.MAXIFS(V重複!F:F, V重複!$C:$C, 'Conv-vaccine'!$E1030)</f>
        <v>0</v>
      </c>
      <c r="R1030" s="92">
        <f>_xlfn.MAXIFS(V重複!G:G, V重複!$C:$C, 'Conv-vaccine'!$E1030)</f>
        <v>0</v>
      </c>
      <c r="S1030" s="107">
        <f>SUMIF('V3回目-接種日別'!$A:$A, 'Conv-vaccine'!$E1030, 'V3回目-接種日別'!C:C)</f>
        <v>0</v>
      </c>
    </row>
    <row r="1031" spans="1:19" ht="17.7">
      <c r="A1031" s="49">
        <v>44639</v>
      </c>
      <c r="B1031" s="110">
        <f>IF(COUNTIF($A$7:$A1031, $A1031)&gt;1, 0, IF($E1031="","",G1031+H1031+K1031+L1031+O1031-Q1031))</f>
        <v>0</v>
      </c>
      <c r="C1031" s="110">
        <f>IF(COUNTIF($A$7:$A1031, $A1031)&gt;1, 0, IF($E1031="", "", I1031+J1031+M1031+N1031+P1031-R1031))</f>
        <v>0</v>
      </c>
      <c r="D1031" s="110">
        <f>IF(COUNTIF($A$7:$A1031, $A1031)&gt;1, 0, S1031)</f>
        <v>0</v>
      </c>
      <c r="E1031" s="111">
        <v>44639</v>
      </c>
      <c r="F1031" s="91" t="str">
        <f>IFERROR(VLOOKUP($E1031, V医療従事者等!$A:$J, $F$4, FALSE), TEXT(E1031, "aaa"))</f>
        <v>土</v>
      </c>
      <c r="G1031" s="91">
        <f>IFERROR(VLOOKUP($E1031, V医療従事者等!$A:$J, $G$4, FALSE), 0)</f>
        <v>0</v>
      </c>
      <c r="H1031" s="91">
        <f>IFERROR(VLOOKUP($E1031, V医療従事者等!$A:$J, $H$4, FALSE), 0)</f>
        <v>0</v>
      </c>
      <c r="I1031" s="91">
        <f>IFERROR(VLOOKUP($E1031, V医療従事者等!$A:$J, $I$4, FALSE), 0)</f>
        <v>0</v>
      </c>
      <c r="J1031" s="91">
        <f>IFERROR(VLOOKUP($E1031, V医療従事者等!$A:$J, $J$4, FALSE), 0)</f>
        <v>0</v>
      </c>
      <c r="K1031" s="92">
        <f>IFERROR(VLOOKUP($E1031, V一般接種!$A:$G, K$4, FALSE), 0)</f>
        <v>0</v>
      </c>
      <c r="L1031" s="92">
        <f>IFERROR(VLOOKUP($E1031, V一般接種!$A:$G, L$4, FALSE), 0)</f>
        <v>0</v>
      </c>
      <c r="M1031" s="92">
        <f>IFERROR(VLOOKUP($E1031, V一般接種!$A:$G, M$4, FALSE), 0)</f>
        <v>0</v>
      </c>
      <c r="N1031" s="93">
        <f>IFERROR(VLOOKUP($E1031, V一般接種!$A:$G, N$4, FALSE), 0)</f>
        <v>0</v>
      </c>
      <c r="O1031" s="92">
        <f>SUMIF(V職域接種!$C:$C, 'Conv-vaccine'!$E1031, V職域接種!F:F)</f>
        <v>0</v>
      </c>
      <c r="P1031" s="92">
        <f>SUMIF(V職域接種!$C:$C, 'Conv-vaccine'!$E1031, V職域接種!G:G)</f>
        <v>0</v>
      </c>
      <c r="Q1031" s="92">
        <f>_xlfn.MAXIFS(V重複!F:F, V重複!$C:$C, 'Conv-vaccine'!$E1031)</f>
        <v>0</v>
      </c>
      <c r="R1031" s="92">
        <f>_xlfn.MAXIFS(V重複!G:G, V重複!$C:$C, 'Conv-vaccine'!$E1031)</f>
        <v>0</v>
      </c>
      <c r="S1031" s="107">
        <f>SUMIF('V3回目-接種日別'!$A:$A, 'Conv-vaccine'!$E1031, 'V3回目-接種日別'!C:C)</f>
        <v>0</v>
      </c>
    </row>
    <row r="1032" spans="1:19" ht="17.7">
      <c r="A1032" s="49">
        <v>44639</v>
      </c>
      <c r="B1032" s="110">
        <f>IF(COUNTIF($A$7:$A1032, $A1032)&gt;1, 0, IF($E1032="","",G1032+H1032+K1032+L1032+O1032-Q1032))</f>
        <v>0</v>
      </c>
      <c r="C1032" s="110">
        <f>IF(COUNTIF($A$7:$A1032, $A1032)&gt;1, 0, IF($E1032="", "", I1032+J1032+M1032+N1032+P1032-R1032))</f>
        <v>0</v>
      </c>
      <c r="D1032" s="110">
        <f>IF(COUNTIF($A$7:$A1032, $A1032)&gt;1, 0, S1032)</f>
        <v>0</v>
      </c>
      <c r="E1032" s="111">
        <v>44639</v>
      </c>
      <c r="F1032" s="91" t="str">
        <f>IFERROR(VLOOKUP($E1032, V医療従事者等!$A:$J, $F$4, FALSE), TEXT(E1032, "aaa"))</f>
        <v>土</v>
      </c>
      <c r="G1032" s="91">
        <f>IFERROR(VLOOKUP($E1032, V医療従事者等!$A:$J, $G$4, FALSE), 0)</f>
        <v>0</v>
      </c>
      <c r="H1032" s="91">
        <f>IFERROR(VLOOKUP($E1032, V医療従事者等!$A:$J, $H$4, FALSE), 0)</f>
        <v>0</v>
      </c>
      <c r="I1032" s="91">
        <f>IFERROR(VLOOKUP($E1032, V医療従事者等!$A:$J, $I$4, FALSE), 0)</f>
        <v>0</v>
      </c>
      <c r="J1032" s="91">
        <f>IFERROR(VLOOKUP($E1032, V医療従事者等!$A:$J, $J$4, FALSE), 0)</f>
        <v>0</v>
      </c>
      <c r="K1032" s="92">
        <f>IFERROR(VLOOKUP($E1032, V一般接種!$A:$G, K$4, FALSE), 0)</f>
        <v>0</v>
      </c>
      <c r="L1032" s="92">
        <f>IFERROR(VLOOKUP($E1032, V一般接種!$A:$G, L$4, FALSE), 0)</f>
        <v>0</v>
      </c>
      <c r="M1032" s="92">
        <f>IFERROR(VLOOKUP($E1032, V一般接種!$A:$G, M$4, FALSE), 0)</f>
        <v>0</v>
      </c>
      <c r="N1032" s="93">
        <f>IFERROR(VLOOKUP($E1032, V一般接種!$A:$G, N$4, FALSE), 0)</f>
        <v>0</v>
      </c>
      <c r="O1032" s="92">
        <f>SUMIF(V職域接種!$C:$C, 'Conv-vaccine'!$E1032, V職域接種!F:F)</f>
        <v>0</v>
      </c>
      <c r="P1032" s="92">
        <f>SUMIF(V職域接種!$C:$C, 'Conv-vaccine'!$E1032, V職域接種!G:G)</f>
        <v>0</v>
      </c>
      <c r="Q1032" s="92">
        <f>_xlfn.MAXIFS(V重複!F:F, V重複!$C:$C, 'Conv-vaccine'!$E1032)</f>
        <v>0</v>
      </c>
      <c r="R1032" s="92">
        <f>_xlfn.MAXIFS(V重複!G:G, V重複!$C:$C, 'Conv-vaccine'!$E1032)</f>
        <v>0</v>
      </c>
      <c r="S1032" s="107">
        <f>SUMIF('V3回目-接種日別'!$A:$A, 'Conv-vaccine'!$E1032, 'V3回目-接種日別'!C:C)</f>
        <v>0</v>
      </c>
    </row>
    <row r="1033" spans="1:19" ht="17.7">
      <c r="A1033" s="49">
        <v>44640</v>
      </c>
      <c r="B1033" s="110">
        <f>IF(COUNTIF($A$7:$A1033, $A1033)&gt;1, 0, IF($E1033="","",G1033+H1033+K1033+L1033+O1033-Q1033))</f>
        <v>0</v>
      </c>
      <c r="C1033" s="110">
        <f>IF(COUNTIF($A$7:$A1033, $A1033)&gt;1, 0, IF($E1033="", "", I1033+J1033+M1033+N1033+P1033-R1033))</f>
        <v>0</v>
      </c>
      <c r="D1033" s="110">
        <f>IF(COUNTIF($A$7:$A1033, $A1033)&gt;1, 0, S1033)</f>
        <v>0</v>
      </c>
      <c r="E1033" s="111">
        <v>44640</v>
      </c>
      <c r="F1033" s="91" t="str">
        <f>IFERROR(VLOOKUP($E1033, V医療従事者等!$A:$J, $F$4, FALSE), TEXT(E1033, "aaa"))</f>
        <v>日</v>
      </c>
      <c r="G1033" s="91">
        <f>IFERROR(VLOOKUP($E1033, V医療従事者等!$A:$J, $G$4, FALSE), 0)</f>
        <v>0</v>
      </c>
      <c r="H1033" s="91">
        <f>IFERROR(VLOOKUP($E1033, V医療従事者等!$A:$J, $H$4, FALSE), 0)</f>
        <v>0</v>
      </c>
      <c r="I1033" s="91">
        <f>IFERROR(VLOOKUP($E1033, V医療従事者等!$A:$J, $I$4, FALSE), 0)</f>
        <v>0</v>
      </c>
      <c r="J1033" s="91">
        <f>IFERROR(VLOOKUP($E1033, V医療従事者等!$A:$J, $J$4, FALSE), 0)</f>
        <v>0</v>
      </c>
      <c r="K1033" s="92">
        <f>IFERROR(VLOOKUP($E1033, V一般接種!$A:$G, K$4, FALSE), 0)</f>
        <v>0</v>
      </c>
      <c r="L1033" s="92">
        <f>IFERROR(VLOOKUP($E1033, V一般接種!$A:$G, L$4, FALSE), 0)</f>
        <v>0</v>
      </c>
      <c r="M1033" s="92">
        <f>IFERROR(VLOOKUP($E1033, V一般接種!$A:$G, M$4, FALSE), 0)</f>
        <v>0</v>
      </c>
      <c r="N1033" s="93">
        <f>IFERROR(VLOOKUP($E1033, V一般接種!$A:$G, N$4, FALSE), 0)</f>
        <v>0</v>
      </c>
      <c r="O1033" s="92">
        <f>SUMIF(V職域接種!$C:$C, 'Conv-vaccine'!$E1033, V職域接種!F:F)</f>
        <v>0</v>
      </c>
      <c r="P1033" s="92">
        <f>SUMIF(V職域接種!$C:$C, 'Conv-vaccine'!$E1033, V職域接種!G:G)</f>
        <v>0</v>
      </c>
      <c r="Q1033" s="92">
        <f>_xlfn.MAXIFS(V重複!F:F, V重複!$C:$C, 'Conv-vaccine'!$E1033)</f>
        <v>0</v>
      </c>
      <c r="R1033" s="92">
        <f>_xlfn.MAXIFS(V重複!G:G, V重複!$C:$C, 'Conv-vaccine'!$E1033)</f>
        <v>0</v>
      </c>
      <c r="S1033" s="107">
        <f>SUMIF('V3回目-接種日別'!$A:$A, 'Conv-vaccine'!$E1033, 'V3回目-接種日別'!C:C)</f>
        <v>0</v>
      </c>
    </row>
    <row r="1034" spans="1:19" ht="17.7">
      <c r="A1034" s="49">
        <v>44640</v>
      </c>
      <c r="B1034" s="110">
        <f>IF(COUNTIF($A$7:$A1034, $A1034)&gt;1, 0, IF($E1034="","",G1034+H1034+K1034+L1034+O1034-Q1034))</f>
        <v>0</v>
      </c>
      <c r="C1034" s="110">
        <f>IF(COUNTIF($A$7:$A1034, $A1034)&gt;1, 0, IF($E1034="", "", I1034+J1034+M1034+N1034+P1034-R1034))</f>
        <v>0</v>
      </c>
      <c r="D1034" s="110">
        <f>IF(COUNTIF($A$7:$A1034, $A1034)&gt;1, 0, S1034)</f>
        <v>0</v>
      </c>
      <c r="E1034" s="111">
        <v>44640</v>
      </c>
      <c r="F1034" s="91" t="str">
        <f>IFERROR(VLOOKUP($E1034, V医療従事者等!$A:$J, $F$4, FALSE), TEXT(E1034, "aaa"))</f>
        <v>日</v>
      </c>
      <c r="G1034" s="91">
        <f>IFERROR(VLOOKUP($E1034, V医療従事者等!$A:$J, $G$4, FALSE), 0)</f>
        <v>0</v>
      </c>
      <c r="H1034" s="91">
        <f>IFERROR(VLOOKUP($E1034, V医療従事者等!$A:$J, $H$4, FALSE), 0)</f>
        <v>0</v>
      </c>
      <c r="I1034" s="91">
        <f>IFERROR(VLOOKUP($E1034, V医療従事者等!$A:$J, $I$4, FALSE), 0)</f>
        <v>0</v>
      </c>
      <c r="J1034" s="91">
        <f>IFERROR(VLOOKUP($E1034, V医療従事者等!$A:$J, $J$4, FALSE), 0)</f>
        <v>0</v>
      </c>
      <c r="K1034" s="92">
        <f>IFERROR(VLOOKUP($E1034, V一般接種!$A:$G, K$4, FALSE), 0)</f>
        <v>0</v>
      </c>
      <c r="L1034" s="92">
        <f>IFERROR(VLOOKUP($E1034, V一般接種!$A:$G, L$4, FALSE), 0)</f>
        <v>0</v>
      </c>
      <c r="M1034" s="92">
        <f>IFERROR(VLOOKUP($E1034, V一般接種!$A:$G, M$4, FALSE), 0)</f>
        <v>0</v>
      </c>
      <c r="N1034" s="93">
        <f>IFERROR(VLOOKUP($E1034, V一般接種!$A:$G, N$4, FALSE), 0)</f>
        <v>0</v>
      </c>
      <c r="O1034" s="92">
        <f>SUMIF(V職域接種!$C:$C, 'Conv-vaccine'!$E1034, V職域接種!F:F)</f>
        <v>0</v>
      </c>
      <c r="P1034" s="92">
        <f>SUMIF(V職域接種!$C:$C, 'Conv-vaccine'!$E1034, V職域接種!G:G)</f>
        <v>0</v>
      </c>
      <c r="Q1034" s="92">
        <f>_xlfn.MAXIFS(V重複!F:F, V重複!$C:$C, 'Conv-vaccine'!$E1034)</f>
        <v>0</v>
      </c>
      <c r="R1034" s="92">
        <f>_xlfn.MAXIFS(V重複!G:G, V重複!$C:$C, 'Conv-vaccine'!$E1034)</f>
        <v>0</v>
      </c>
      <c r="S1034" s="107">
        <f>SUMIF('V3回目-接種日別'!$A:$A, 'Conv-vaccine'!$E1034, 'V3回目-接種日別'!C:C)</f>
        <v>0</v>
      </c>
    </row>
    <row r="1035" spans="1:19" ht="17.7">
      <c r="A1035" s="49">
        <v>44640</v>
      </c>
      <c r="B1035" s="110">
        <f>IF(COUNTIF($A$7:$A1035, $A1035)&gt;1, 0, IF($E1035="","",G1035+H1035+K1035+L1035+O1035-Q1035))</f>
        <v>0</v>
      </c>
      <c r="C1035" s="110">
        <f>IF(COUNTIF($A$7:$A1035, $A1035)&gt;1, 0, IF($E1035="", "", I1035+J1035+M1035+N1035+P1035-R1035))</f>
        <v>0</v>
      </c>
      <c r="D1035" s="110">
        <f>IF(COUNTIF($A$7:$A1035, $A1035)&gt;1, 0, S1035)</f>
        <v>0</v>
      </c>
      <c r="E1035" s="111">
        <v>44640</v>
      </c>
      <c r="F1035" s="91" t="str">
        <f>IFERROR(VLOOKUP($E1035, V医療従事者等!$A:$J, $F$4, FALSE), TEXT(E1035, "aaa"))</f>
        <v>日</v>
      </c>
      <c r="G1035" s="91">
        <f>IFERROR(VLOOKUP($E1035, V医療従事者等!$A:$J, $G$4, FALSE), 0)</f>
        <v>0</v>
      </c>
      <c r="H1035" s="91">
        <f>IFERROR(VLOOKUP($E1035, V医療従事者等!$A:$J, $H$4, FALSE), 0)</f>
        <v>0</v>
      </c>
      <c r="I1035" s="91">
        <f>IFERROR(VLOOKUP($E1035, V医療従事者等!$A:$J, $I$4, FALSE), 0)</f>
        <v>0</v>
      </c>
      <c r="J1035" s="91">
        <f>IFERROR(VLOOKUP($E1035, V医療従事者等!$A:$J, $J$4, FALSE), 0)</f>
        <v>0</v>
      </c>
      <c r="K1035" s="92">
        <f>IFERROR(VLOOKUP($E1035, V一般接種!$A:$G, K$4, FALSE), 0)</f>
        <v>0</v>
      </c>
      <c r="L1035" s="92">
        <f>IFERROR(VLOOKUP($E1035, V一般接種!$A:$G, L$4, FALSE), 0)</f>
        <v>0</v>
      </c>
      <c r="M1035" s="92">
        <f>IFERROR(VLOOKUP($E1035, V一般接種!$A:$G, M$4, FALSE), 0)</f>
        <v>0</v>
      </c>
      <c r="N1035" s="93">
        <f>IFERROR(VLOOKUP($E1035, V一般接種!$A:$G, N$4, FALSE), 0)</f>
        <v>0</v>
      </c>
      <c r="O1035" s="92">
        <f>SUMIF(V職域接種!$C:$C, 'Conv-vaccine'!$E1035, V職域接種!F:F)</f>
        <v>0</v>
      </c>
      <c r="P1035" s="92">
        <f>SUMIF(V職域接種!$C:$C, 'Conv-vaccine'!$E1035, V職域接種!G:G)</f>
        <v>0</v>
      </c>
      <c r="Q1035" s="92">
        <f>_xlfn.MAXIFS(V重複!F:F, V重複!$C:$C, 'Conv-vaccine'!$E1035)</f>
        <v>0</v>
      </c>
      <c r="R1035" s="92">
        <f>_xlfn.MAXIFS(V重複!G:G, V重複!$C:$C, 'Conv-vaccine'!$E1035)</f>
        <v>0</v>
      </c>
      <c r="S1035" s="107">
        <f>SUMIF('V3回目-接種日別'!$A:$A, 'Conv-vaccine'!$E1035, 'V3回目-接種日別'!C:C)</f>
        <v>0</v>
      </c>
    </row>
    <row r="1036" spans="1:19" ht="17.7">
      <c r="A1036" s="49">
        <v>44641</v>
      </c>
      <c r="B1036" s="110">
        <f>IF(COUNTIF($A$7:$A1036, $A1036)&gt;1, 0, IF($E1036="","",G1036+H1036+K1036+L1036+O1036-Q1036))</f>
        <v>0</v>
      </c>
      <c r="C1036" s="110">
        <f>IF(COUNTIF($A$7:$A1036, $A1036)&gt;1, 0, IF($E1036="", "", I1036+J1036+M1036+N1036+P1036-R1036))</f>
        <v>0</v>
      </c>
      <c r="D1036" s="110">
        <f>IF(COUNTIF($A$7:$A1036, $A1036)&gt;1, 0, S1036)</f>
        <v>0</v>
      </c>
      <c r="E1036" s="111">
        <v>44641</v>
      </c>
      <c r="F1036" s="91" t="str">
        <f>IFERROR(VLOOKUP($E1036, V医療従事者等!$A:$J, $F$4, FALSE), TEXT(E1036, "aaa"))</f>
        <v>月</v>
      </c>
      <c r="G1036" s="91">
        <f>IFERROR(VLOOKUP($E1036, V医療従事者等!$A:$J, $G$4, FALSE), 0)</f>
        <v>0</v>
      </c>
      <c r="H1036" s="91">
        <f>IFERROR(VLOOKUP($E1036, V医療従事者等!$A:$J, $H$4, FALSE), 0)</f>
        <v>0</v>
      </c>
      <c r="I1036" s="91">
        <f>IFERROR(VLOOKUP($E1036, V医療従事者等!$A:$J, $I$4, FALSE), 0)</f>
        <v>0</v>
      </c>
      <c r="J1036" s="91">
        <f>IFERROR(VLOOKUP($E1036, V医療従事者等!$A:$J, $J$4, FALSE), 0)</f>
        <v>0</v>
      </c>
      <c r="K1036" s="92">
        <f>IFERROR(VLOOKUP($E1036, V一般接種!$A:$G, K$4, FALSE), 0)</f>
        <v>0</v>
      </c>
      <c r="L1036" s="92">
        <f>IFERROR(VLOOKUP($E1036, V一般接種!$A:$G, L$4, FALSE), 0)</f>
        <v>0</v>
      </c>
      <c r="M1036" s="92">
        <f>IFERROR(VLOOKUP($E1036, V一般接種!$A:$G, M$4, FALSE), 0)</f>
        <v>0</v>
      </c>
      <c r="N1036" s="93">
        <f>IFERROR(VLOOKUP($E1036, V一般接種!$A:$G, N$4, FALSE), 0)</f>
        <v>0</v>
      </c>
      <c r="O1036" s="92">
        <f>SUMIF(V職域接種!$C:$C, 'Conv-vaccine'!$E1036, V職域接種!F:F)</f>
        <v>0</v>
      </c>
      <c r="P1036" s="92">
        <f>SUMIF(V職域接種!$C:$C, 'Conv-vaccine'!$E1036, V職域接種!G:G)</f>
        <v>0</v>
      </c>
      <c r="Q1036" s="92">
        <f>_xlfn.MAXIFS(V重複!F:F, V重複!$C:$C, 'Conv-vaccine'!$E1036)</f>
        <v>0</v>
      </c>
      <c r="R1036" s="92">
        <f>_xlfn.MAXIFS(V重複!G:G, V重複!$C:$C, 'Conv-vaccine'!$E1036)</f>
        <v>0</v>
      </c>
      <c r="S1036" s="107">
        <f>SUMIF('V3回目-接種日別'!$A:$A, 'Conv-vaccine'!$E1036, 'V3回目-接種日別'!C:C)</f>
        <v>0</v>
      </c>
    </row>
    <row r="1037" spans="1:19" ht="17.7">
      <c r="A1037" s="49">
        <v>44641</v>
      </c>
      <c r="B1037" s="110">
        <f>IF(COUNTIF($A$7:$A1037, $A1037)&gt;1, 0, IF($E1037="","",G1037+H1037+K1037+L1037+O1037-Q1037))</f>
        <v>0</v>
      </c>
      <c r="C1037" s="110">
        <f>IF(COUNTIF($A$7:$A1037, $A1037)&gt;1, 0, IF($E1037="", "", I1037+J1037+M1037+N1037+P1037-R1037))</f>
        <v>0</v>
      </c>
      <c r="D1037" s="110">
        <f>IF(COUNTIF($A$7:$A1037, $A1037)&gt;1, 0, S1037)</f>
        <v>0</v>
      </c>
      <c r="E1037" s="111">
        <v>44641</v>
      </c>
      <c r="F1037" s="91" t="str">
        <f>IFERROR(VLOOKUP($E1037, V医療従事者等!$A:$J, $F$4, FALSE), TEXT(E1037, "aaa"))</f>
        <v>月</v>
      </c>
      <c r="G1037" s="91">
        <f>IFERROR(VLOOKUP($E1037, V医療従事者等!$A:$J, $G$4, FALSE), 0)</f>
        <v>0</v>
      </c>
      <c r="H1037" s="91">
        <f>IFERROR(VLOOKUP($E1037, V医療従事者等!$A:$J, $H$4, FALSE), 0)</f>
        <v>0</v>
      </c>
      <c r="I1037" s="91">
        <f>IFERROR(VLOOKUP($E1037, V医療従事者等!$A:$J, $I$4, FALSE), 0)</f>
        <v>0</v>
      </c>
      <c r="J1037" s="91">
        <f>IFERROR(VLOOKUP($E1037, V医療従事者等!$A:$J, $J$4, FALSE), 0)</f>
        <v>0</v>
      </c>
      <c r="K1037" s="92">
        <f>IFERROR(VLOOKUP($E1037, V一般接種!$A:$G, K$4, FALSE), 0)</f>
        <v>0</v>
      </c>
      <c r="L1037" s="92">
        <f>IFERROR(VLOOKUP($E1037, V一般接種!$A:$G, L$4, FALSE), 0)</f>
        <v>0</v>
      </c>
      <c r="M1037" s="92">
        <f>IFERROR(VLOOKUP($E1037, V一般接種!$A:$G, M$4, FALSE), 0)</f>
        <v>0</v>
      </c>
      <c r="N1037" s="93">
        <f>IFERROR(VLOOKUP($E1037, V一般接種!$A:$G, N$4, FALSE), 0)</f>
        <v>0</v>
      </c>
      <c r="O1037" s="92">
        <f>SUMIF(V職域接種!$C:$C, 'Conv-vaccine'!$E1037, V職域接種!F:F)</f>
        <v>0</v>
      </c>
      <c r="P1037" s="92">
        <f>SUMIF(V職域接種!$C:$C, 'Conv-vaccine'!$E1037, V職域接種!G:G)</f>
        <v>0</v>
      </c>
      <c r="Q1037" s="92">
        <f>_xlfn.MAXIFS(V重複!F:F, V重複!$C:$C, 'Conv-vaccine'!$E1037)</f>
        <v>0</v>
      </c>
      <c r="R1037" s="92">
        <f>_xlfn.MAXIFS(V重複!G:G, V重複!$C:$C, 'Conv-vaccine'!$E1037)</f>
        <v>0</v>
      </c>
      <c r="S1037" s="107">
        <f>SUMIF('V3回目-接種日別'!$A:$A, 'Conv-vaccine'!$E1037, 'V3回目-接種日別'!C:C)</f>
        <v>0</v>
      </c>
    </row>
    <row r="1038" spans="1:19" ht="17.7">
      <c r="A1038" s="49">
        <v>44641</v>
      </c>
      <c r="B1038" s="110">
        <f>IF(COUNTIF($A$7:$A1038, $A1038)&gt;1, 0, IF($E1038="","",G1038+H1038+K1038+L1038+O1038-Q1038))</f>
        <v>0</v>
      </c>
      <c r="C1038" s="110">
        <f>IF(COUNTIF($A$7:$A1038, $A1038)&gt;1, 0, IF($E1038="", "", I1038+J1038+M1038+N1038+P1038-R1038))</f>
        <v>0</v>
      </c>
      <c r="D1038" s="110">
        <f>IF(COUNTIF($A$7:$A1038, $A1038)&gt;1, 0, S1038)</f>
        <v>0</v>
      </c>
      <c r="E1038" s="111">
        <v>44641</v>
      </c>
      <c r="F1038" s="91" t="str">
        <f>IFERROR(VLOOKUP($E1038, V医療従事者等!$A:$J, $F$4, FALSE), TEXT(E1038, "aaa"))</f>
        <v>月</v>
      </c>
      <c r="G1038" s="91">
        <f>IFERROR(VLOOKUP($E1038, V医療従事者等!$A:$J, $G$4, FALSE), 0)</f>
        <v>0</v>
      </c>
      <c r="H1038" s="91">
        <f>IFERROR(VLOOKUP($E1038, V医療従事者等!$A:$J, $H$4, FALSE), 0)</f>
        <v>0</v>
      </c>
      <c r="I1038" s="91">
        <f>IFERROR(VLOOKUP($E1038, V医療従事者等!$A:$J, $I$4, FALSE), 0)</f>
        <v>0</v>
      </c>
      <c r="J1038" s="91">
        <f>IFERROR(VLOOKUP($E1038, V医療従事者等!$A:$J, $J$4, FALSE), 0)</f>
        <v>0</v>
      </c>
      <c r="K1038" s="92">
        <f>IFERROR(VLOOKUP($E1038, V一般接種!$A:$G, K$4, FALSE), 0)</f>
        <v>0</v>
      </c>
      <c r="L1038" s="92">
        <f>IFERROR(VLOOKUP($E1038, V一般接種!$A:$G, L$4, FALSE), 0)</f>
        <v>0</v>
      </c>
      <c r="M1038" s="92">
        <f>IFERROR(VLOOKUP($E1038, V一般接種!$A:$G, M$4, FALSE), 0)</f>
        <v>0</v>
      </c>
      <c r="N1038" s="93">
        <f>IFERROR(VLOOKUP($E1038, V一般接種!$A:$G, N$4, FALSE), 0)</f>
        <v>0</v>
      </c>
      <c r="O1038" s="92">
        <f>SUMIF(V職域接種!$C:$C, 'Conv-vaccine'!$E1038, V職域接種!F:F)</f>
        <v>0</v>
      </c>
      <c r="P1038" s="92">
        <f>SUMIF(V職域接種!$C:$C, 'Conv-vaccine'!$E1038, V職域接種!G:G)</f>
        <v>0</v>
      </c>
      <c r="Q1038" s="92">
        <f>_xlfn.MAXIFS(V重複!F:F, V重複!$C:$C, 'Conv-vaccine'!$E1038)</f>
        <v>0</v>
      </c>
      <c r="R1038" s="92">
        <f>_xlfn.MAXIFS(V重複!G:G, V重複!$C:$C, 'Conv-vaccine'!$E1038)</f>
        <v>0</v>
      </c>
      <c r="S1038" s="107">
        <f>SUMIF('V3回目-接種日別'!$A:$A, 'Conv-vaccine'!$E1038, 'V3回目-接種日別'!C:C)</f>
        <v>0</v>
      </c>
    </row>
    <row r="1039" spans="1:19" ht="17.7">
      <c r="A1039" s="49">
        <v>44642</v>
      </c>
      <c r="B1039" s="110">
        <f>IF(COUNTIF($A$7:$A1039, $A1039)&gt;1, 0, IF($E1039="","",G1039+H1039+K1039+L1039+O1039-Q1039))</f>
        <v>0</v>
      </c>
      <c r="C1039" s="110">
        <f>IF(COUNTIF($A$7:$A1039, $A1039)&gt;1, 0, IF($E1039="", "", I1039+J1039+M1039+N1039+P1039-R1039))</f>
        <v>0</v>
      </c>
      <c r="D1039" s="110">
        <f>IF(COUNTIF($A$7:$A1039, $A1039)&gt;1, 0, S1039)</f>
        <v>0</v>
      </c>
      <c r="E1039" s="111">
        <v>44642</v>
      </c>
      <c r="F1039" s="91" t="str">
        <f>IFERROR(VLOOKUP($E1039, V医療従事者等!$A:$J, $F$4, FALSE), TEXT(E1039, "aaa"))</f>
        <v>火</v>
      </c>
      <c r="G1039" s="91">
        <f>IFERROR(VLOOKUP($E1039, V医療従事者等!$A:$J, $G$4, FALSE), 0)</f>
        <v>0</v>
      </c>
      <c r="H1039" s="91">
        <f>IFERROR(VLOOKUP($E1039, V医療従事者等!$A:$J, $H$4, FALSE), 0)</f>
        <v>0</v>
      </c>
      <c r="I1039" s="91">
        <f>IFERROR(VLOOKUP($E1039, V医療従事者等!$A:$J, $I$4, FALSE), 0)</f>
        <v>0</v>
      </c>
      <c r="J1039" s="91">
        <f>IFERROR(VLOOKUP($E1039, V医療従事者等!$A:$J, $J$4, FALSE), 0)</f>
        <v>0</v>
      </c>
      <c r="K1039" s="92">
        <f>IFERROR(VLOOKUP($E1039, V一般接種!$A:$G, K$4, FALSE), 0)</f>
        <v>0</v>
      </c>
      <c r="L1039" s="92">
        <f>IFERROR(VLOOKUP($E1039, V一般接種!$A:$G, L$4, FALSE), 0)</f>
        <v>0</v>
      </c>
      <c r="M1039" s="92">
        <f>IFERROR(VLOOKUP($E1039, V一般接種!$A:$G, M$4, FALSE), 0)</f>
        <v>0</v>
      </c>
      <c r="N1039" s="93">
        <f>IFERROR(VLOOKUP($E1039, V一般接種!$A:$G, N$4, FALSE), 0)</f>
        <v>0</v>
      </c>
      <c r="O1039" s="92">
        <f>SUMIF(V職域接種!$C:$C, 'Conv-vaccine'!$E1039, V職域接種!F:F)</f>
        <v>0</v>
      </c>
      <c r="P1039" s="92">
        <f>SUMIF(V職域接種!$C:$C, 'Conv-vaccine'!$E1039, V職域接種!G:G)</f>
        <v>0</v>
      </c>
      <c r="Q1039" s="92">
        <f>_xlfn.MAXIFS(V重複!F:F, V重複!$C:$C, 'Conv-vaccine'!$E1039)</f>
        <v>0</v>
      </c>
      <c r="R1039" s="92">
        <f>_xlfn.MAXIFS(V重複!G:G, V重複!$C:$C, 'Conv-vaccine'!$E1039)</f>
        <v>0</v>
      </c>
      <c r="S1039" s="107">
        <f>SUMIF('V3回目-接種日別'!$A:$A, 'Conv-vaccine'!$E1039, 'V3回目-接種日別'!C:C)</f>
        <v>0</v>
      </c>
    </row>
    <row r="1040" spans="1:19" ht="17.7">
      <c r="A1040" s="49">
        <v>44642</v>
      </c>
      <c r="B1040" s="110">
        <f>IF(COUNTIF($A$7:$A1040, $A1040)&gt;1, 0, IF($E1040="","",G1040+H1040+K1040+L1040+O1040-Q1040))</f>
        <v>0</v>
      </c>
      <c r="C1040" s="110">
        <f>IF(COUNTIF($A$7:$A1040, $A1040)&gt;1, 0, IF($E1040="", "", I1040+J1040+M1040+N1040+P1040-R1040))</f>
        <v>0</v>
      </c>
      <c r="D1040" s="110">
        <f>IF(COUNTIF($A$7:$A1040, $A1040)&gt;1, 0, S1040)</f>
        <v>0</v>
      </c>
      <c r="E1040" s="111">
        <v>44642</v>
      </c>
      <c r="F1040" s="91" t="str">
        <f>IFERROR(VLOOKUP($E1040, V医療従事者等!$A:$J, $F$4, FALSE), TEXT(E1040, "aaa"))</f>
        <v>火</v>
      </c>
      <c r="G1040" s="91">
        <f>IFERROR(VLOOKUP($E1040, V医療従事者等!$A:$J, $G$4, FALSE), 0)</f>
        <v>0</v>
      </c>
      <c r="H1040" s="91">
        <f>IFERROR(VLOOKUP($E1040, V医療従事者等!$A:$J, $H$4, FALSE), 0)</f>
        <v>0</v>
      </c>
      <c r="I1040" s="91">
        <f>IFERROR(VLOOKUP($E1040, V医療従事者等!$A:$J, $I$4, FALSE), 0)</f>
        <v>0</v>
      </c>
      <c r="J1040" s="91">
        <f>IFERROR(VLOOKUP($E1040, V医療従事者等!$A:$J, $J$4, FALSE), 0)</f>
        <v>0</v>
      </c>
      <c r="K1040" s="92">
        <f>IFERROR(VLOOKUP($E1040, V一般接種!$A:$G, K$4, FALSE), 0)</f>
        <v>0</v>
      </c>
      <c r="L1040" s="92">
        <f>IFERROR(VLOOKUP($E1040, V一般接種!$A:$G, L$4, FALSE), 0)</f>
        <v>0</v>
      </c>
      <c r="M1040" s="92">
        <f>IFERROR(VLOOKUP($E1040, V一般接種!$A:$G, M$4, FALSE), 0)</f>
        <v>0</v>
      </c>
      <c r="N1040" s="93">
        <f>IFERROR(VLOOKUP($E1040, V一般接種!$A:$G, N$4, FALSE), 0)</f>
        <v>0</v>
      </c>
      <c r="O1040" s="92">
        <f>SUMIF(V職域接種!$C:$C, 'Conv-vaccine'!$E1040, V職域接種!F:F)</f>
        <v>0</v>
      </c>
      <c r="P1040" s="92">
        <f>SUMIF(V職域接種!$C:$C, 'Conv-vaccine'!$E1040, V職域接種!G:G)</f>
        <v>0</v>
      </c>
      <c r="Q1040" s="92">
        <f>_xlfn.MAXIFS(V重複!F:F, V重複!$C:$C, 'Conv-vaccine'!$E1040)</f>
        <v>0</v>
      </c>
      <c r="R1040" s="92">
        <f>_xlfn.MAXIFS(V重複!G:G, V重複!$C:$C, 'Conv-vaccine'!$E1040)</f>
        <v>0</v>
      </c>
      <c r="S1040" s="107">
        <f>SUMIF('V3回目-接種日別'!$A:$A, 'Conv-vaccine'!$E1040, 'V3回目-接種日別'!C:C)</f>
        <v>0</v>
      </c>
    </row>
    <row r="1041" spans="1:19" ht="17.7">
      <c r="A1041" s="49">
        <v>44642</v>
      </c>
      <c r="B1041" s="110">
        <f>IF(COUNTIF($A$7:$A1041, $A1041)&gt;1, 0, IF($E1041="","",G1041+H1041+K1041+L1041+O1041-Q1041))</f>
        <v>0</v>
      </c>
      <c r="C1041" s="110">
        <f>IF(COUNTIF($A$7:$A1041, $A1041)&gt;1, 0, IF($E1041="", "", I1041+J1041+M1041+N1041+P1041-R1041))</f>
        <v>0</v>
      </c>
      <c r="D1041" s="110">
        <f>IF(COUNTIF($A$7:$A1041, $A1041)&gt;1, 0, S1041)</f>
        <v>0</v>
      </c>
      <c r="E1041" s="111">
        <v>44642</v>
      </c>
      <c r="F1041" s="91" t="str">
        <f>IFERROR(VLOOKUP($E1041, V医療従事者等!$A:$J, $F$4, FALSE), TEXT(E1041, "aaa"))</f>
        <v>火</v>
      </c>
      <c r="G1041" s="91">
        <f>IFERROR(VLOOKUP($E1041, V医療従事者等!$A:$J, $G$4, FALSE), 0)</f>
        <v>0</v>
      </c>
      <c r="H1041" s="91">
        <f>IFERROR(VLOOKUP($E1041, V医療従事者等!$A:$J, $H$4, FALSE), 0)</f>
        <v>0</v>
      </c>
      <c r="I1041" s="91">
        <f>IFERROR(VLOOKUP($E1041, V医療従事者等!$A:$J, $I$4, FALSE), 0)</f>
        <v>0</v>
      </c>
      <c r="J1041" s="91">
        <f>IFERROR(VLOOKUP($E1041, V医療従事者等!$A:$J, $J$4, FALSE), 0)</f>
        <v>0</v>
      </c>
      <c r="K1041" s="92">
        <f>IFERROR(VLOOKUP($E1041, V一般接種!$A:$G, K$4, FALSE), 0)</f>
        <v>0</v>
      </c>
      <c r="L1041" s="92">
        <f>IFERROR(VLOOKUP($E1041, V一般接種!$A:$G, L$4, FALSE), 0)</f>
        <v>0</v>
      </c>
      <c r="M1041" s="92">
        <f>IFERROR(VLOOKUP($E1041, V一般接種!$A:$G, M$4, FALSE), 0)</f>
        <v>0</v>
      </c>
      <c r="N1041" s="93">
        <f>IFERROR(VLOOKUP($E1041, V一般接種!$A:$G, N$4, FALSE), 0)</f>
        <v>0</v>
      </c>
      <c r="O1041" s="92">
        <f>SUMIF(V職域接種!$C:$C, 'Conv-vaccine'!$E1041, V職域接種!F:F)</f>
        <v>0</v>
      </c>
      <c r="P1041" s="92">
        <f>SUMIF(V職域接種!$C:$C, 'Conv-vaccine'!$E1041, V職域接種!G:G)</f>
        <v>0</v>
      </c>
      <c r="Q1041" s="92">
        <f>_xlfn.MAXIFS(V重複!F:F, V重複!$C:$C, 'Conv-vaccine'!$E1041)</f>
        <v>0</v>
      </c>
      <c r="R1041" s="92">
        <f>_xlfn.MAXIFS(V重複!G:G, V重複!$C:$C, 'Conv-vaccine'!$E1041)</f>
        <v>0</v>
      </c>
      <c r="S1041" s="107">
        <f>SUMIF('V3回目-接種日別'!$A:$A, 'Conv-vaccine'!$E1041, 'V3回目-接種日別'!C:C)</f>
        <v>0</v>
      </c>
    </row>
    <row r="1042" spans="1:19" ht="17.7">
      <c r="A1042" s="49">
        <v>44643</v>
      </c>
      <c r="B1042" s="110">
        <f>IF(COUNTIF($A$7:$A1042, $A1042)&gt;1, 0, IF($E1042="","",G1042+H1042+K1042+L1042+O1042-Q1042))</f>
        <v>0</v>
      </c>
      <c r="C1042" s="110">
        <f>IF(COUNTIF($A$7:$A1042, $A1042)&gt;1, 0, IF($E1042="", "", I1042+J1042+M1042+N1042+P1042-R1042))</f>
        <v>0</v>
      </c>
      <c r="D1042" s="110">
        <f>IF(COUNTIF($A$7:$A1042, $A1042)&gt;1, 0, S1042)</f>
        <v>0</v>
      </c>
      <c r="E1042" s="111">
        <v>44643</v>
      </c>
      <c r="F1042" s="91" t="str">
        <f>IFERROR(VLOOKUP($E1042, V医療従事者等!$A:$J, $F$4, FALSE), TEXT(E1042, "aaa"))</f>
        <v>水</v>
      </c>
      <c r="G1042" s="91">
        <f>IFERROR(VLOOKUP($E1042, V医療従事者等!$A:$J, $G$4, FALSE), 0)</f>
        <v>0</v>
      </c>
      <c r="H1042" s="91">
        <f>IFERROR(VLOOKUP($E1042, V医療従事者等!$A:$J, $H$4, FALSE), 0)</f>
        <v>0</v>
      </c>
      <c r="I1042" s="91">
        <f>IFERROR(VLOOKUP($E1042, V医療従事者等!$A:$J, $I$4, FALSE), 0)</f>
        <v>0</v>
      </c>
      <c r="J1042" s="91">
        <f>IFERROR(VLOOKUP($E1042, V医療従事者等!$A:$J, $J$4, FALSE), 0)</f>
        <v>0</v>
      </c>
      <c r="K1042" s="92">
        <f>IFERROR(VLOOKUP($E1042, V一般接種!$A:$G, K$4, FALSE), 0)</f>
        <v>0</v>
      </c>
      <c r="L1042" s="92">
        <f>IFERROR(VLOOKUP($E1042, V一般接種!$A:$G, L$4, FALSE), 0)</f>
        <v>0</v>
      </c>
      <c r="M1042" s="92">
        <f>IFERROR(VLOOKUP($E1042, V一般接種!$A:$G, M$4, FALSE), 0)</f>
        <v>0</v>
      </c>
      <c r="N1042" s="93">
        <f>IFERROR(VLOOKUP($E1042, V一般接種!$A:$G, N$4, FALSE), 0)</f>
        <v>0</v>
      </c>
      <c r="O1042" s="92">
        <f>SUMIF(V職域接種!$C:$C, 'Conv-vaccine'!$E1042, V職域接種!F:F)</f>
        <v>0</v>
      </c>
      <c r="P1042" s="92">
        <f>SUMIF(V職域接種!$C:$C, 'Conv-vaccine'!$E1042, V職域接種!G:G)</f>
        <v>0</v>
      </c>
      <c r="Q1042" s="92">
        <f>_xlfn.MAXIFS(V重複!F:F, V重複!$C:$C, 'Conv-vaccine'!$E1042)</f>
        <v>0</v>
      </c>
      <c r="R1042" s="92">
        <f>_xlfn.MAXIFS(V重複!G:G, V重複!$C:$C, 'Conv-vaccine'!$E1042)</f>
        <v>0</v>
      </c>
      <c r="S1042" s="107">
        <f>SUMIF('V3回目-接種日別'!$A:$A, 'Conv-vaccine'!$E1042, 'V3回目-接種日別'!C:C)</f>
        <v>0</v>
      </c>
    </row>
    <row r="1043" spans="1:19" ht="17.7">
      <c r="A1043" s="49">
        <v>44643</v>
      </c>
      <c r="B1043" s="110">
        <f>IF(COUNTIF($A$7:$A1043, $A1043)&gt;1, 0, IF($E1043="","",G1043+H1043+K1043+L1043+O1043-Q1043))</f>
        <v>0</v>
      </c>
      <c r="C1043" s="110">
        <f>IF(COUNTIF($A$7:$A1043, $A1043)&gt;1, 0, IF($E1043="", "", I1043+J1043+M1043+N1043+P1043-R1043))</f>
        <v>0</v>
      </c>
      <c r="D1043" s="110">
        <f>IF(COUNTIF($A$7:$A1043, $A1043)&gt;1, 0, S1043)</f>
        <v>0</v>
      </c>
      <c r="E1043" s="111">
        <v>44643</v>
      </c>
      <c r="F1043" s="91" t="str">
        <f>IFERROR(VLOOKUP($E1043, V医療従事者等!$A:$J, $F$4, FALSE), TEXT(E1043, "aaa"))</f>
        <v>水</v>
      </c>
      <c r="G1043" s="91">
        <f>IFERROR(VLOOKUP($E1043, V医療従事者等!$A:$J, $G$4, FALSE), 0)</f>
        <v>0</v>
      </c>
      <c r="H1043" s="91">
        <f>IFERROR(VLOOKUP($E1043, V医療従事者等!$A:$J, $H$4, FALSE), 0)</f>
        <v>0</v>
      </c>
      <c r="I1043" s="91">
        <f>IFERROR(VLOOKUP($E1043, V医療従事者等!$A:$J, $I$4, FALSE), 0)</f>
        <v>0</v>
      </c>
      <c r="J1043" s="91">
        <f>IFERROR(VLOOKUP($E1043, V医療従事者等!$A:$J, $J$4, FALSE), 0)</f>
        <v>0</v>
      </c>
      <c r="K1043" s="92">
        <f>IFERROR(VLOOKUP($E1043, V一般接種!$A:$G, K$4, FALSE), 0)</f>
        <v>0</v>
      </c>
      <c r="L1043" s="92">
        <f>IFERROR(VLOOKUP($E1043, V一般接種!$A:$G, L$4, FALSE), 0)</f>
        <v>0</v>
      </c>
      <c r="M1043" s="92">
        <f>IFERROR(VLOOKUP($E1043, V一般接種!$A:$G, M$4, FALSE), 0)</f>
        <v>0</v>
      </c>
      <c r="N1043" s="93">
        <f>IFERROR(VLOOKUP($E1043, V一般接種!$A:$G, N$4, FALSE), 0)</f>
        <v>0</v>
      </c>
      <c r="O1043" s="92">
        <f>SUMIF(V職域接種!$C:$C, 'Conv-vaccine'!$E1043, V職域接種!F:F)</f>
        <v>0</v>
      </c>
      <c r="P1043" s="92">
        <f>SUMIF(V職域接種!$C:$C, 'Conv-vaccine'!$E1043, V職域接種!G:G)</f>
        <v>0</v>
      </c>
      <c r="Q1043" s="92">
        <f>_xlfn.MAXIFS(V重複!F:F, V重複!$C:$C, 'Conv-vaccine'!$E1043)</f>
        <v>0</v>
      </c>
      <c r="R1043" s="92">
        <f>_xlfn.MAXIFS(V重複!G:G, V重複!$C:$C, 'Conv-vaccine'!$E1043)</f>
        <v>0</v>
      </c>
      <c r="S1043" s="107">
        <f>SUMIF('V3回目-接種日別'!$A:$A, 'Conv-vaccine'!$E1043, 'V3回目-接種日別'!C:C)</f>
        <v>0</v>
      </c>
    </row>
    <row r="1044" spans="1:19" ht="17.7">
      <c r="A1044" s="49">
        <v>44643</v>
      </c>
      <c r="B1044" s="110">
        <f>IF(COUNTIF($A$7:$A1044, $A1044)&gt;1, 0, IF($E1044="","",G1044+H1044+K1044+L1044+O1044-Q1044))</f>
        <v>0</v>
      </c>
      <c r="C1044" s="110">
        <f>IF(COUNTIF($A$7:$A1044, $A1044)&gt;1, 0, IF($E1044="", "", I1044+J1044+M1044+N1044+P1044-R1044))</f>
        <v>0</v>
      </c>
      <c r="D1044" s="110">
        <f>IF(COUNTIF($A$7:$A1044, $A1044)&gt;1, 0, S1044)</f>
        <v>0</v>
      </c>
      <c r="E1044" s="111">
        <v>44643</v>
      </c>
      <c r="F1044" s="91" t="str">
        <f>IFERROR(VLOOKUP($E1044, V医療従事者等!$A:$J, $F$4, FALSE), TEXT(E1044, "aaa"))</f>
        <v>水</v>
      </c>
      <c r="G1044" s="91">
        <f>IFERROR(VLOOKUP($E1044, V医療従事者等!$A:$J, $G$4, FALSE), 0)</f>
        <v>0</v>
      </c>
      <c r="H1044" s="91">
        <f>IFERROR(VLOOKUP($E1044, V医療従事者等!$A:$J, $H$4, FALSE), 0)</f>
        <v>0</v>
      </c>
      <c r="I1044" s="91">
        <f>IFERROR(VLOOKUP($E1044, V医療従事者等!$A:$J, $I$4, FALSE), 0)</f>
        <v>0</v>
      </c>
      <c r="J1044" s="91">
        <f>IFERROR(VLOOKUP($E1044, V医療従事者等!$A:$J, $J$4, FALSE), 0)</f>
        <v>0</v>
      </c>
      <c r="K1044" s="92">
        <f>IFERROR(VLOOKUP($E1044, V一般接種!$A:$G, K$4, FALSE), 0)</f>
        <v>0</v>
      </c>
      <c r="L1044" s="92">
        <f>IFERROR(VLOOKUP($E1044, V一般接種!$A:$G, L$4, FALSE), 0)</f>
        <v>0</v>
      </c>
      <c r="M1044" s="92">
        <f>IFERROR(VLOOKUP($E1044, V一般接種!$A:$G, M$4, FALSE), 0)</f>
        <v>0</v>
      </c>
      <c r="N1044" s="93">
        <f>IFERROR(VLOOKUP($E1044, V一般接種!$A:$G, N$4, FALSE), 0)</f>
        <v>0</v>
      </c>
      <c r="O1044" s="92">
        <f>SUMIF(V職域接種!$C:$C, 'Conv-vaccine'!$E1044, V職域接種!F:F)</f>
        <v>0</v>
      </c>
      <c r="P1044" s="92">
        <f>SUMIF(V職域接種!$C:$C, 'Conv-vaccine'!$E1044, V職域接種!G:G)</f>
        <v>0</v>
      </c>
      <c r="Q1044" s="92">
        <f>_xlfn.MAXIFS(V重複!F:F, V重複!$C:$C, 'Conv-vaccine'!$E1044)</f>
        <v>0</v>
      </c>
      <c r="R1044" s="92">
        <f>_xlfn.MAXIFS(V重複!G:G, V重複!$C:$C, 'Conv-vaccine'!$E1044)</f>
        <v>0</v>
      </c>
      <c r="S1044" s="107">
        <f>SUMIF('V3回目-接種日別'!$A:$A, 'Conv-vaccine'!$E1044, 'V3回目-接種日別'!C:C)</f>
        <v>0</v>
      </c>
    </row>
    <row r="1045" spans="1:19" ht="17.7">
      <c r="A1045" s="49">
        <v>44644</v>
      </c>
      <c r="B1045" s="110">
        <f>IF(COUNTIF($A$7:$A1045, $A1045)&gt;1, 0, IF($E1045="","",G1045+H1045+K1045+L1045+O1045-Q1045))</f>
        <v>0</v>
      </c>
      <c r="C1045" s="110">
        <f>IF(COUNTIF($A$7:$A1045, $A1045)&gt;1, 0, IF($E1045="", "", I1045+J1045+M1045+N1045+P1045-R1045))</f>
        <v>0</v>
      </c>
      <c r="D1045" s="110">
        <f>IF(COUNTIF($A$7:$A1045, $A1045)&gt;1, 0, S1045)</f>
        <v>0</v>
      </c>
      <c r="E1045" s="111">
        <v>44644</v>
      </c>
      <c r="F1045" s="91" t="str">
        <f>IFERROR(VLOOKUP($E1045, V医療従事者等!$A:$J, $F$4, FALSE), TEXT(E1045, "aaa"))</f>
        <v>木</v>
      </c>
      <c r="G1045" s="91">
        <f>IFERROR(VLOOKUP($E1045, V医療従事者等!$A:$J, $G$4, FALSE), 0)</f>
        <v>0</v>
      </c>
      <c r="H1045" s="91">
        <f>IFERROR(VLOOKUP($E1045, V医療従事者等!$A:$J, $H$4, FALSE), 0)</f>
        <v>0</v>
      </c>
      <c r="I1045" s="91">
        <f>IFERROR(VLOOKUP($E1045, V医療従事者等!$A:$J, $I$4, FALSE), 0)</f>
        <v>0</v>
      </c>
      <c r="J1045" s="91">
        <f>IFERROR(VLOOKUP($E1045, V医療従事者等!$A:$J, $J$4, FALSE), 0)</f>
        <v>0</v>
      </c>
      <c r="K1045" s="92">
        <f>IFERROR(VLOOKUP($E1045, V一般接種!$A:$G, K$4, FALSE), 0)</f>
        <v>0</v>
      </c>
      <c r="L1045" s="92">
        <f>IFERROR(VLOOKUP($E1045, V一般接種!$A:$G, L$4, FALSE), 0)</f>
        <v>0</v>
      </c>
      <c r="M1045" s="92">
        <f>IFERROR(VLOOKUP($E1045, V一般接種!$A:$G, M$4, FALSE), 0)</f>
        <v>0</v>
      </c>
      <c r="N1045" s="93">
        <f>IFERROR(VLOOKUP($E1045, V一般接種!$A:$G, N$4, FALSE), 0)</f>
        <v>0</v>
      </c>
      <c r="O1045" s="92">
        <f>SUMIF(V職域接種!$C:$C, 'Conv-vaccine'!$E1045, V職域接種!F:F)</f>
        <v>0</v>
      </c>
      <c r="P1045" s="92">
        <f>SUMIF(V職域接種!$C:$C, 'Conv-vaccine'!$E1045, V職域接種!G:G)</f>
        <v>0</v>
      </c>
      <c r="Q1045" s="92">
        <f>_xlfn.MAXIFS(V重複!F:F, V重複!$C:$C, 'Conv-vaccine'!$E1045)</f>
        <v>0</v>
      </c>
      <c r="R1045" s="92">
        <f>_xlfn.MAXIFS(V重複!G:G, V重複!$C:$C, 'Conv-vaccine'!$E1045)</f>
        <v>0</v>
      </c>
      <c r="S1045" s="107">
        <f>SUMIF('V3回目-接種日別'!$A:$A, 'Conv-vaccine'!$E1045, 'V3回目-接種日別'!C:C)</f>
        <v>0</v>
      </c>
    </row>
    <row r="1046" spans="1:19" ht="17.7">
      <c r="A1046" s="49">
        <v>44644</v>
      </c>
      <c r="B1046" s="110">
        <f>IF(COUNTIF($A$7:$A1046, $A1046)&gt;1, 0, IF($E1046="","",G1046+H1046+K1046+L1046+O1046-Q1046))</f>
        <v>0</v>
      </c>
      <c r="C1046" s="110">
        <f>IF(COUNTIF($A$7:$A1046, $A1046)&gt;1, 0, IF($E1046="", "", I1046+J1046+M1046+N1046+P1046-R1046))</f>
        <v>0</v>
      </c>
      <c r="D1046" s="110">
        <f>IF(COUNTIF($A$7:$A1046, $A1046)&gt;1, 0, S1046)</f>
        <v>0</v>
      </c>
      <c r="E1046" s="111">
        <v>44644</v>
      </c>
      <c r="F1046" s="91" t="str">
        <f>IFERROR(VLOOKUP($E1046, V医療従事者等!$A:$J, $F$4, FALSE), TEXT(E1046, "aaa"))</f>
        <v>木</v>
      </c>
      <c r="G1046" s="91">
        <f>IFERROR(VLOOKUP($E1046, V医療従事者等!$A:$J, $G$4, FALSE), 0)</f>
        <v>0</v>
      </c>
      <c r="H1046" s="91">
        <f>IFERROR(VLOOKUP($E1046, V医療従事者等!$A:$J, $H$4, FALSE), 0)</f>
        <v>0</v>
      </c>
      <c r="I1046" s="91">
        <f>IFERROR(VLOOKUP($E1046, V医療従事者等!$A:$J, $I$4, FALSE), 0)</f>
        <v>0</v>
      </c>
      <c r="J1046" s="91">
        <f>IFERROR(VLOOKUP($E1046, V医療従事者等!$A:$J, $J$4, FALSE), 0)</f>
        <v>0</v>
      </c>
      <c r="K1046" s="92">
        <f>IFERROR(VLOOKUP($E1046, V一般接種!$A:$G, K$4, FALSE), 0)</f>
        <v>0</v>
      </c>
      <c r="L1046" s="92">
        <f>IFERROR(VLOOKUP($E1046, V一般接種!$A:$G, L$4, FALSE), 0)</f>
        <v>0</v>
      </c>
      <c r="M1046" s="92">
        <f>IFERROR(VLOOKUP($E1046, V一般接種!$A:$G, M$4, FALSE), 0)</f>
        <v>0</v>
      </c>
      <c r="N1046" s="93">
        <f>IFERROR(VLOOKUP($E1046, V一般接種!$A:$G, N$4, FALSE), 0)</f>
        <v>0</v>
      </c>
      <c r="O1046" s="92">
        <f>SUMIF(V職域接種!$C:$C, 'Conv-vaccine'!$E1046, V職域接種!F:F)</f>
        <v>0</v>
      </c>
      <c r="P1046" s="92">
        <f>SUMIF(V職域接種!$C:$C, 'Conv-vaccine'!$E1046, V職域接種!G:G)</f>
        <v>0</v>
      </c>
      <c r="Q1046" s="92">
        <f>_xlfn.MAXIFS(V重複!F:F, V重複!$C:$C, 'Conv-vaccine'!$E1046)</f>
        <v>0</v>
      </c>
      <c r="R1046" s="92">
        <f>_xlfn.MAXIFS(V重複!G:G, V重複!$C:$C, 'Conv-vaccine'!$E1046)</f>
        <v>0</v>
      </c>
      <c r="S1046" s="107">
        <f>SUMIF('V3回目-接種日別'!$A:$A, 'Conv-vaccine'!$E1046, 'V3回目-接種日別'!C:C)</f>
        <v>0</v>
      </c>
    </row>
    <row r="1047" spans="1:19" ht="17.7">
      <c r="A1047" s="49">
        <v>44644</v>
      </c>
      <c r="B1047" s="110">
        <f>IF(COUNTIF($A$7:$A1047, $A1047)&gt;1, 0, IF($E1047="","",G1047+H1047+K1047+L1047+O1047-Q1047))</f>
        <v>0</v>
      </c>
      <c r="C1047" s="110">
        <f>IF(COUNTIF($A$7:$A1047, $A1047)&gt;1, 0, IF($E1047="", "", I1047+J1047+M1047+N1047+P1047-R1047))</f>
        <v>0</v>
      </c>
      <c r="D1047" s="110">
        <f>IF(COUNTIF($A$7:$A1047, $A1047)&gt;1, 0, S1047)</f>
        <v>0</v>
      </c>
      <c r="E1047" s="111">
        <v>44644</v>
      </c>
      <c r="F1047" s="91" t="str">
        <f>IFERROR(VLOOKUP($E1047, V医療従事者等!$A:$J, $F$4, FALSE), TEXT(E1047, "aaa"))</f>
        <v>木</v>
      </c>
      <c r="G1047" s="91">
        <f>IFERROR(VLOOKUP($E1047, V医療従事者等!$A:$J, $G$4, FALSE), 0)</f>
        <v>0</v>
      </c>
      <c r="H1047" s="91">
        <f>IFERROR(VLOOKUP($E1047, V医療従事者等!$A:$J, $H$4, FALSE), 0)</f>
        <v>0</v>
      </c>
      <c r="I1047" s="91">
        <f>IFERROR(VLOOKUP($E1047, V医療従事者等!$A:$J, $I$4, FALSE), 0)</f>
        <v>0</v>
      </c>
      <c r="J1047" s="91">
        <f>IFERROR(VLOOKUP($E1047, V医療従事者等!$A:$J, $J$4, FALSE), 0)</f>
        <v>0</v>
      </c>
      <c r="K1047" s="92">
        <f>IFERROR(VLOOKUP($E1047, V一般接種!$A:$G, K$4, FALSE), 0)</f>
        <v>0</v>
      </c>
      <c r="L1047" s="92">
        <f>IFERROR(VLOOKUP($E1047, V一般接種!$A:$G, L$4, FALSE), 0)</f>
        <v>0</v>
      </c>
      <c r="M1047" s="92">
        <f>IFERROR(VLOOKUP($E1047, V一般接種!$A:$G, M$4, FALSE), 0)</f>
        <v>0</v>
      </c>
      <c r="N1047" s="93">
        <f>IFERROR(VLOOKUP($E1047, V一般接種!$A:$G, N$4, FALSE), 0)</f>
        <v>0</v>
      </c>
      <c r="O1047" s="92">
        <f>SUMIF(V職域接種!$C:$C, 'Conv-vaccine'!$E1047, V職域接種!F:F)</f>
        <v>0</v>
      </c>
      <c r="P1047" s="92">
        <f>SUMIF(V職域接種!$C:$C, 'Conv-vaccine'!$E1047, V職域接種!G:G)</f>
        <v>0</v>
      </c>
      <c r="Q1047" s="92">
        <f>_xlfn.MAXIFS(V重複!F:F, V重複!$C:$C, 'Conv-vaccine'!$E1047)</f>
        <v>0</v>
      </c>
      <c r="R1047" s="92">
        <f>_xlfn.MAXIFS(V重複!G:G, V重複!$C:$C, 'Conv-vaccine'!$E1047)</f>
        <v>0</v>
      </c>
      <c r="S1047" s="107">
        <f>SUMIF('V3回目-接種日別'!$A:$A, 'Conv-vaccine'!$E1047, 'V3回目-接種日別'!C:C)</f>
        <v>0</v>
      </c>
    </row>
    <row r="1048" spans="1:19" ht="17.7">
      <c r="A1048" s="49">
        <v>44645</v>
      </c>
      <c r="B1048" s="110">
        <f>IF(COUNTIF($A$7:$A1048, $A1048)&gt;1, 0, IF($E1048="","",G1048+H1048+K1048+L1048+O1048-Q1048))</f>
        <v>0</v>
      </c>
      <c r="C1048" s="110">
        <f>IF(COUNTIF($A$7:$A1048, $A1048)&gt;1, 0, IF($E1048="", "", I1048+J1048+M1048+N1048+P1048-R1048))</f>
        <v>0</v>
      </c>
      <c r="D1048" s="110">
        <f>IF(COUNTIF($A$7:$A1048, $A1048)&gt;1, 0, S1048)</f>
        <v>0</v>
      </c>
      <c r="E1048" s="111">
        <v>44645</v>
      </c>
      <c r="F1048" s="91" t="str">
        <f>IFERROR(VLOOKUP($E1048, V医療従事者等!$A:$J, $F$4, FALSE), TEXT(E1048, "aaa"))</f>
        <v>金</v>
      </c>
      <c r="G1048" s="91">
        <f>IFERROR(VLOOKUP($E1048, V医療従事者等!$A:$J, $G$4, FALSE), 0)</f>
        <v>0</v>
      </c>
      <c r="H1048" s="91">
        <f>IFERROR(VLOOKUP($E1048, V医療従事者等!$A:$J, $H$4, FALSE), 0)</f>
        <v>0</v>
      </c>
      <c r="I1048" s="91">
        <f>IFERROR(VLOOKUP($E1048, V医療従事者等!$A:$J, $I$4, FALSE), 0)</f>
        <v>0</v>
      </c>
      <c r="J1048" s="91">
        <f>IFERROR(VLOOKUP($E1048, V医療従事者等!$A:$J, $J$4, FALSE), 0)</f>
        <v>0</v>
      </c>
      <c r="K1048" s="92">
        <f>IFERROR(VLOOKUP($E1048, V一般接種!$A:$G, K$4, FALSE), 0)</f>
        <v>0</v>
      </c>
      <c r="L1048" s="92">
        <f>IFERROR(VLOOKUP($E1048, V一般接種!$A:$G, L$4, FALSE), 0)</f>
        <v>0</v>
      </c>
      <c r="M1048" s="92">
        <f>IFERROR(VLOOKUP($E1048, V一般接種!$A:$G, M$4, FALSE), 0)</f>
        <v>0</v>
      </c>
      <c r="N1048" s="93">
        <f>IFERROR(VLOOKUP($E1048, V一般接種!$A:$G, N$4, FALSE), 0)</f>
        <v>0</v>
      </c>
      <c r="O1048" s="92">
        <f>SUMIF(V職域接種!$C:$C, 'Conv-vaccine'!$E1048, V職域接種!F:F)</f>
        <v>0</v>
      </c>
      <c r="P1048" s="92">
        <f>SUMIF(V職域接種!$C:$C, 'Conv-vaccine'!$E1048, V職域接種!G:G)</f>
        <v>0</v>
      </c>
      <c r="Q1048" s="92">
        <f>_xlfn.MAXIFS(V重複!F:F, V重複!$C:$C, 'Conv-vaccine'!$E1048)</f>
        <v>0</v>
      </c>
      <c r="R1048" s="92">
        <f>_xlfn.MAXIFS(V重複!G:G, V重複!$C:$C, 'Conv-vaccine'!$E1048)</f>
        <v>0</v>
      </c>
      <c r="S1048" s="107">
        <f>SUMIF('V3回目-接種日別'!$A:$A, 'Conv-vaccine'!$E1048, 'V3回目-接種日別'!C:C)</f>
        <v>0</v>
      </c>
    </row>
    <row r="1049" spans="1:19" ht="17.7">
      <c r="A1049" s="49">
        <v>44645</v>
      </c>
      <c r="B1049" s="110">
        <f>IF(COUNTIF($A$7:$A1049, $A1049)&gt;1, 0, IF($E1049="","",G1049+H1049+K1049+L1049+O1049-Q1049))</f>
        <v>0</v>
      </c>
      <c r="C1049" s="110">
        <f>IF(COUNTIF($A$7:$A1049, $A1049)&gt;1, 0, IF($E1049="", "", I1049+J1049+M1049+N1049+P1049-R1049))</f>
        <v>0</v>
      </c>
      <c r="D1049" s="110">
        <f>IF(COUNTIF($A$7:$A1049, $A1049)&gt;1, 0, S1049)</f>
        <v>0</v>
      </c>
      <c r="E1049" s="111">
        <v>44645</v>
      </c>
      <c r="F1049" s="91" t="str">
        <f>IFERROR(VLOOKUP($E1049, V医療従事者等!$A:$J, $F$4, FALSE), TEXT(E1049, "aaa"))</f>
        <v>金</v>
      </c>
      <c r="G1049" s="91">
        <f>IFERROR(VLOOKUP($E1049, V医療従事者等!$A:$J, $G$4, FALSE), 0)</f>
        <v>0</v>
      </c>
      <c r="H1049" s="91">
        <f>IFERROR(VLOOKUP($E1049, V医療従事者等!$A:$J, $H$4, FALSE), 0)</f>
        <v>0</v>
      </c>
      <c r="I1049" s="91">
        <f>IFERROR(VLOOKUP($E1049, V医療従事者等!$A:$J, $I$4, FALSE), 0)</f>
        <v>0</v>
      </c>
      <c r="J1049" s="91">
        <f>IFERROR(VLOOKUP($E1049, V医療従事者等!$A:$J, $J$4, FALSE), 0)</f>
        <v>0</v>
      </c>
      <c r="K1049" s="92">
        <f>IFERROR(VLOOKUP($E1049, V一般接種!$A:$G, K$4, FALSE), 0)</f>
        <v>0</v>
      </c>
      <c r="L1049" s="92">
        <f>IFERROR(VLOOKUP($E1049, V一般接種!$A:$G, L$4, FALSE), 0)</f>
        <v>0</v>
      </c>
      <c r="M1049" s="92">
        <f>IFERROR(VLOOKUP($E1049, V一般接種!$A:$G, M$4, FALSE), 0)</f>
        <v>0</v>
      </c>
      <c r="N1049" s="93">
        <f>IFERROR(VLOOKUP($E1049, V一般接種!$A:$G, N$4, FALSE), 0)</f>
        <v>0</v>
      </c>
      <c r="O1049" s="92">
        <f>SUMIF(V職域接種!$C:$C, 'Conv-vaccine'!$E1049, V職域接種!F:F)</f>
        <v>0</v>
      </c>
      <c r="P1049" s="92">
        <f>SUMIF(V職域接種!$C:$C, 'Conv-vaccine'!$E1049, V職域接種!G:G)</f>
        <v>0</v>
      </c>
      <c r="Q1049" s="92">
        <f>_xlfn.MAXIFS(V重複!F:F, V重複!$C:$C, 'Conv-vaccine'!$E1049)</f>
        <v>0</v>
      </c>
      <c r="R1049" s="92">
        <f>_xlfn.MAXIFS(V重複!G:G, V重複!$C:$C, 'Conv-vaccine'!$E1049)</f>
        <v>0</v>
      </c>
      <c r="S1049" s="107">
        <f>SUMIF('V3回目-接種日別'!$A:$A, 'Conv-vaccine'!$E1049, 'V3回目-接種日別'!C:C)</f>
        <v>0</v>
      </c>
    </row>
    <row r="1050" spans="1:19" ht="17.7">
      <c r="A1050" s="49">
        <v>44645</v>
      </c>
      <c r="B1050" s="110">
        <f>IF(COUNTIF($A$7:$A1050, $A1050)&gt;1, 0, IF($E1050="","",G1050+H1050+K1050+L1050+O1050-Q1050))</f>
        <v>0</v>
      </c>
      <c r="C1050" s="110">
        <f>IF(COUNTIF($A$7:$A1050, $A1050)&gt;1, 0, IF($E1050="", "", I1050+J1050+M1050+N1050+P1050-R1050))</f>
        <v>0</v>
      </c>
      <c r="D1050" s="110">
        <f>IF(COUNTIF($A$7:$A1050, $A1050)&gt;1, 0, S1050)</f>
        <v>0</v>
      </c>
      <c r="E1050" s="111">
        <v>44645</v>
      </c>
      <c r="F1050" s="91" t="str">
        <f>IFERROR(VLOOKUP($E1050, V医療従事者等!$A:$J, $F$4, FALSE), TEXT(E1050, "aaa"))</f>
        <v>金</v>
      </c>
      <c r="G1050" s="91">
        <f>IFERROR(VLOOKUP($E1050, V医療従事者等!$A:$J, $G$4, FALSE), 0)</f>
        <v>0</v>
      </c>
      <c r="H1050" s="91">
        <f>IFERROR(VLOOKUP($E1050, V医療従事者等!$A:$J, $H$4, FALSE), 0)</f>
        <v>0</v>
      </c>
      <c r="I1050" s="91">
        <f>IFERROR(VLOOKUP($E1050, V医療従事者等!$A:$J, $I$4, FALSE), 0)</f>
        <v>0</v>
      </c>
      <c r="J1050" s="91">
        <f>IFERROR(VLOOKUP($E1050, V医療従事者等!$A:$J, $J$4, FALSE), 0)</f>
        <v>0</v>
      </c>
      <c r="K1050" s="92">
        <f>IFERROR(VLOOKUP($E1050, V一般接種!$A:$G, K$4, FALSE), 0)</f>
        <v>0</v>
      </c>
      <c r="L1050" s="92">
        <f>IFERROR(VLOOKUP($E1050, V一般接種!$A:$G, L$4, FALSE), 0)</f>
        <v>0</v>
      </c>
      <c r="M1050" s="92">
        <f>IFERROR(VLOOKUP($E1050, V一般接種!$A:$G, M$4, FALSE), 0)</f>
        <v>0</v>
      </c>
      <c r="N1050" s="93">
        <f>IFERROR(VLOOKUP($E1050, V一般接種!$A:$G, N$4, FALSE), 0)</f>
        <v>0</v>
      </c>
      <c r="O1050" s="92">
        <f>SUMIF(V職域接種!$C:$C, 'Conv-vaccine'!$E1050, V職域接種!F:F)</f>
        <v>0</v>
      </c>
      <c r="P1050" s="92">
        <f>SUMIF(V職域接種!$C:$C, 'Conv-vaccine'!$E1050, V職域接種!G:G)</f>
        <v>0</v>
      </c>
      <c r="Q1050" s="92">
        <f>_xlfn.MAXIFS(V重複!F:F, V重複!$C:$C, 'Conv-vaccine'!$E1050)</f>
        <v>0</v>
      </c>
      <c r="R1050" s="92">
        <f>_xlfn.MAXIFS(V重複!G:G, V重複!$C:$C, 'Conv-vaccine'!$E1050)</f>
        <v>0</v>
      </c>
      <c r="S1050" s="107">
        <f>SUMIF('V3回目-接種日別'!$A:$A, 'Conv-vaccine'!$E1050, 'V3回目-接種日別'!C:C)</f>
        <v>0</v>
      </c>
    </row>
    <row r="1051" spans="1:19" ht="17.7">
      <c r="A1051" s="49">
        <v>44646</v>
      </c>
      <c r="B1051" s="110">
        <f>IF(COUNTIF($A$7:$A1051, $A1051)&gt;1, 0, IF($E1051="","",G1051+H1051+K1051+L1051+O1051-Q1051))</f>
        <v>0</v>
      </c>
      <c r="C1051" s="110">
        <f>IF(COUNTIF($A$7:$A1051, $A1051)&gt;1, 0, IF($E1051="", "", I1051+J1051+M1051+N1051+P1051-R1051))</f>
        <v>0</v>
      </c>
      <c r="D1051" s="110">
        <f>IF(COUNTIF($A$7:$A1051, $A1051)&gt;1, 0, S1051)</f>
        <v>0</v>
      </c>
      <c r="E1051" s="111">
        <v>44646</v>
      </c>
      <c r="F1051" s="91" t="str">
        <f>IFERROR(VLOOKUP($E1051, V医療従事者等!$A:$J, $F$4, FALSE), TEXT(E1051, "aaa"))</f>
        <v>土</v>
      </c>
      <c r="G1051" s="91">
        <f>IFERROR(VLOOKUP($E1051, V医療従事者等!$A:$J, $G$4, FALSE), 0)</f>
        <v>0</v>
      </c>
      <c r="H1051" s="91">
        <f>IFERROR(VLOOKUP($E1051, V医療従事者等!$A:$J, $H$4, FALSE), 0)</f>
        <v>0</v>
      </c>
      <c r="I1051" s="91">
        <f>IFERROR(VLOOKUP($E1051, V医療従事者等!$A:$J, $I$4, FALSE), 0)</f>
        <v>0</v>
      </c>
      <c r="J1051" s="91">
        <f>IFERROR(VLOOKUP($E1051, V医療従事者等!$A:$J, $J$4, FALSE), 0)</f>
        <v>0</v>
      </c>
      <c r="K1051" s="92">
        <f>IFERROR(VLOOKUP($E1051, V一般接種!$A:$G, K$4, FALSE), 0)</f>
        <v>0</v>
      </c>
      <c r="L1051" s="92">
        <f>IFERROR(VLOOKUP($E1051, V一般接種!$A:$G, L$4, FALSE), 0)</f>
        <v>0</v>
      </c>
      <c r="M1051" s="92">
        <f>IFERROR(VLOOKUP($E1051, V一般接種!$A:$G, M$4, FALSE), 0)</f>
        <v>0</v>
      </c>
      <c r="N1051" s="93">
        <f>IFERROR(VLOOKUP($E1051, V一般接種!$A:$G, N$4, FALSE), 0)</f>
        <v>0</v>
      </c>
      <c r="O1051" s="92">
        <f>SUMIF(V職域接種!$C:$C, 'Conv-vaccine'!$E1051, V職域接種!F:F)</f>
        <v>0</v>
      </c>
      <c r="P1051" s="92">
        <f>SUMIF(V職域接種!$C:$C, 'Conv-vaccine'!$E1051, V職域接種!G:G)</f>
        <v>0</v>
      </c>
      <c r="Q1051" s="92">
        <f>_xlfn.MAXIFS(V重複!F:F, V重複!$C:$C, 'Conv-vaccine'!$E1051)</f>
        <v>0</v>
      </c>
      <c r="R1051" s="92">
        <f>_xlfn.MAXIFS(V重複!G:G, V重複!$C:$C, 'Conv-vaccine'!$E1051)</f>
        <v>0</v>
      </c>
      <c r="S1051" s="107">
        <f>SUMIF('V3回目-接種日別'!$A:$A, 'Conv-vaccine'!$E1051, 'V3回目-接種日別'!C:C)</f>
        <v>0</v>
      </c>
    </row>
    <row r="1052" spans="1:19" ht="17.7">
      <c r="A1052" s="49">
        <v>44646</v>
      </c>
      <c r="B1052" s="110">
        <f>IF(COUNTIF($A$7:$A1052, $A1052)&gt;1, 0, IF($E1052="","",G1052+H1052+K1052+L1052+O1052-Q1052))</f>
        <v>0</v>
      </c>
      <c r="C1052" s="110">
        <f>IF(COUNTIF($A$7:$A1052, $A1052)&gt;1, 0, IF($E1052="", "", I1052+J1052+M1052+N1052+P1052-R1052))</f>
        <v>0</v>
      </c>
      <c r="D1052" s="110">
        <f>IF(COUNTIF($A$7:$A1052, $A1052)&gt;1, 0, S1052)</f>
        <v>0</v>
      </c>
      <c r="E1052" s="111">
        <v>44646</v>
      </c>
      <c r="F1052" s="91" t="str">
        <f>IFERROR(VLOOKUP($E1052, V医療従事者等!$A:$J, $F$4, FALSE), TEXT(E1052, "aaa"))</f>
        <v>土</v>
      </c>
      <c r="G1052" s="91">
        <f>IFERROR(VLOOKUP($E1052, V医療従事者等!$A:$J, $G$4, FALSE), 0)</f>
        <v>0</v>
      </c>
      <c r="H1052" s="91">
        <f>IFERROR(VLOOKUP($E1052, V医療従事者等!$A:$J, $H$4, FALSE), 0)</f>
        <v>0</v>
      </c>
      <c r="I1052" s="91">
        <f>IFERROR(VLOOKUP($E1052, V医療従事者等!$A:$J, $I$4, FALSE), 0)</f>
        <v>0</v>
      </c>
      <c r="J1052" s="91">
        <f>IFERROR(VLOOKUP($E1052, V医療従事者等!$A:$J, $J$4, FALSE), 0)</f>
        <v>0</v>
      </c>
      <c r="K1052" s="92">
        <f>IFERROR(VLOOKUP($E1052, V一般接種!$A:$G, K$4, FALSE), 0)</f>
        <v>0</v>
      </c>
      <c r="L1052" s="92">
        <f>IFERROR(VLOOKUP($E1052, V一般接種!$A:$G, L$4, FALSE), 0)</f>
        <v>0</v>
      </c>
      <c r="M1052" s="92">
        <f>IFERROR(VLOOKUP($E1052, V一般接種!$A:$G, M$4, FALSE), 0)</f>
        <v>0</v>
      </c>
      <c r="N1052" s="93">
        <f>IFERROR(VLOOKUP($E1052, V一般接種!$A:$G, N$4, FALSE), 0)</f>
        <v>0</v>
      </c>
      <c r="O1052" s="92">
        <f>SUMIF(V職域接種!$C:$C, 'Conv-vaccine'!$E1052, V職域接種!F:F)</f>
        <v>0</v>
      </c>
      <c r="P1052" s="92">
        <f>SUMIF(V職域接種!$C:$C, 'Conv-vaccine'!$E1052, V職域接種!G:G)</f>
        <v>0</v>
      </c>
      <c r="Q1052" s="92">
        <f>_xlfn.MAXIFS(V重複!F:F, V重複!$C:$C, 'Conv-vaccine'!$E1052)</f>
        <v>0</v>
      </c>
      <c r="R1052" s="92">
        <f>_xlfn.MAXIFS(V重複!G:G, V重複!$C:$C, 'Conv-vaccine'!$E1052)</f>
        <v>0</v>
      </c>
      <c r="S1052" s="107">
        <f>SUMIF('V3回目-接種日別'!$A:$A, 'Conv-vaccine'!$E1052, 'V3回目-接種日別'!C:C)</f>
        <v>0</v>
      </c>
    </row>
    <row r="1053" spans="1:19" ht="17.7">
      <c r="A1053" s="49">
        <v>44646</v>
      </c>
      <c r="B1053" s="110">
        <f>IF(COUNTIF($A$7:$A1053, $A1053)&gt;1, 0, IF($E1053="","",G1053+H1053+K1053+L1053+O1053-Q1053))</f>
        <v>0</v>
      </c>
      <c r="C1053" s="110">
        <f>IF(COUNTIF($A$7:$A1053, $A1053)&gt;1, 0, IF($E1053="", "", I1053+J1053+M1053+N1053+P1053-R1053))</f>
        <v>0</v>
      </c>
      <c r="D1053" s="110">
        <f>IF(COUNTIF($A$7:$A1053, $A1053)&gt;1, 0, S1053)</f>
        <v>0</v>
      </c>
      <c r="E1053" s="111">
        <v>44646</v>
      </c>
      <c r="F1053" s="91" t="str">
        <f>IFERROR(VLOOKUP($E1053, V医療従事者等!$A:$J, $F$4, FALSE), TEXT(E1053, "aaa"))</f>
        <v>土</v>
      </c>
      <c r="G1053" s="91">
        <f>IFERROR(VLOOKUP($E1053, V医療従事者等!$A:$J, $G$4, FALSE), 0)</f>
        <v>0</v>
      </c>
      <c r="H1053" s="91">
        <f>IFERROR(VLOOKUP($E1053, V医療従事者等!$A:$J, $H$4, FALSE), 0)</f>
        <v>0</v>
      </c>
      <c r="I1053" s="91">
        <f>IFERROR(VLOOKUP($E1053, V医療従事者等!$A:$J, $I$4, FALSE), 0)</f>
        <v>0</v>
      </c>
      <c r="J1053" s="91">
        <f>IFERROR(VLOOKUP($E1053, V医療従事者等!$A:$J, $J$4, FALSE), 0)</f>
        <v>0</v>
      </c>
      <c r="K1053" s="92">
        <f>IFERROR(VLOOKUP($E1053, V一般接種!$A:$G, K$4, FALSE), 0)</f>
        <v>0</v>
      </c>
      <c r="L1053" s="92">
        <f>IFERROR(VLOOKUP($E1053, V一般接種!$A:$G, L$4, FALSE), 0)</f>
        <v>0</v>
      </c>
      <c r="M1053" s="92">
        <f>IFERROR(VLOOKUP($E1053, V一般接種!$A:$G, M$4, FALSE), 0)</f>
        <v>0</v>
      </c>
      <c r="N1053" s="93">
        <f>IFERROR(VLOOKUP($E1053, V一般接種!$A:$G, N$4, FALSE), 0)</f>
        <v>0</v>
      </c>
      <c r="O1053" s="92">
        <f>SUMIF(V職域接種!$C:$C, 'Conv-vaccine'!$E1053, V職域接種!F:F)</f>
        <v>0</v>
      </c>
      <c r="P1053" s="92">
        <f>SUMIF(V職域接種!$C:$C, 'Conv-vaccine'!$E1053, V職域接種!G:G)</f>
        <v>0</v>
      </c>
      <c r="Q1053" s="92">
        <f>_xlfn.MAXIFS(V重複!F:F, V重複!$C:$C, 'Conv-vaccine'!$E1053)</f>
        <v>0</v>
      </c>
      <c r="R1053" s="92">
        <f>_xlfn.MAXIFS(V重複!G:G, V重複!$C:$C, 'Conv-vaccine'!$E1053)</f>
        <v>0</v>
      </c>
      <c r="S1053" s="107">
        <f>SUMIF('V3回目-接種日別'!$A:$A, 'Conv-vaccine'!$E1053, 'V3回目-接種日別'!C:C)</f>
        <v>0</v>
      </c>
    </row>
    <row r="1054" spans="1:19" ht="17.7">
      <c r="A1054" s="49">
        <v>44647</v>
      </c>
      <c r="B1054" s="110">
        <f>IF(COUNTIF($A$7:$A1054, $A1054)&gt;1, 0, IF($E1054="","",G1054+H1054+K1054+L1054+O1054-Q1054))</f>
        <v>0</v>
      </c>
      <c r="C1054" s="110">
        <f>IF(COUNTIF($A$7:$A1054, $A1054)&gt;1, 0, IF($E1054="", "", I1054+J1054+M1054+N1054+P1054-R1054))</f>
        <v>0</v>
      </c>
      <c r="D1054" s="110">
        <f>IF(COUNTIF($A$7:$A1054, $A1054)&gt;1, 0, S1054)</f>
        <v>0</v>
      </c>
      <c r="E1054" s="111">
        <v>44647</v>
      </c>
      <c r="F1054" s="91" t="str">
        <f>IFERROR(VLOOKUP($E1054, V医療従事者等!$A:$J, $F$4, FALSE), TEXT(E1054, "aaa"))</f>
        <v>日</v>
      </c>
      <c r="G1054" s="91">
        <f>IFERROR(VLOOKUP($E1054, V医療従事者等!$A:$J, $G$4, FALSE), 0)</f>
        <v>0</v>
      </c>
      <c r="H1054" s="91">
        <f>IFERROR(VLOOKUP($E1054, V医療従事者等!$A:$J, $H$4, FALSE), 0)</f>
        <v>0</v>
      </c>
      <c r="I1054" s="91">
        <f>IFERROR(VLOOKUP($E1054, V医療従事者等!$A:$J, $I$4, FALSE), 0)</f>
        <v>0</v>
      </c>
      <c r="J1054" s="91">
        <f>IFERROR(VLOOKUP($E1054, V医療従事者等!$A:$J, $J$4, FALSE), 0)</f>
        <v>0</v>
      </c>
      <c r="K1054" s="92">
        <f>IFERROR(VLOOKUP($E1054, V一般接種!$A:$G, K$4, FALSE), 0)</f>
        <v>0</v>
      </c>
      <c r="L1054" s="92">
        <f>IFERROR(VLOOKUP($E1054, V一般接種!$A:$G, L$4, FALSE), 0)</f>
        <v>0</v>
      </c>
      <c r="M1054" s="92">
        <f>IFERROR(VLOOKUP($E1054, V一般接種!$A:$G, M$4, FALSE), 0)</f>
        <v>0</v>
      </c>
      <c r="N1054" s="93">
        <f>IFERROR(VLOOKUP($E1054, V一般接種!$A:$G, N$4, FALSE), 0)</f>
        <v>0</v>
      </c>
      <c r="O1054" s="92">
        <f>SUMIF(V職域接種!$C:$C, 'Conv-vaccine'!$E1054, V職域接種!F:F)</f>
        <v>0</v>
      </c>
      <c r="P1054" s="92">
        <f>SUMIF(V職域接種!$C:$C, 'Conv-vaccine'!$E1054, V職域接種!G:G)</f>
        <v>0</v>
      </c>
      <c r="Q1054" s="92">
        <f>_xlfn.MAXIFS(V重複!F:F, V重複!$C:$C, 'Conv-vaccine'!$E1054)</f>
        <v>0</v>
      </c>
      <c r="R1054" s="92">
        <f>_xlfn.MAXIFS(V重複!G:G, V重複!$C:$C, 'Conv-vaccine'!$E1054)</f>
        <v>0</v>
      </c>
      <c r="S1054" s="107">
        <f>SUMIF('V3回目-接種日別'!$A:$A, 'Conv-vaccine'!$E1054, 'V3回目-接種日別'!C:C)</f>
        <v>0</v>
      </c>
    </row>
    <row r="1055" spans="1:19" ht="17.7">
      <c r="A1055" s="49">
        <v>44647</v>
      </c>
      <c r="B1055" s="110">
        <f>IF(COUNTIF($A$7:$A1055, $A1055)&gt;1, 0, IF($E1055="","",G1055+H1055+K1055+L1055+O1055-Q1055))</f>
        <v>0</v>
      </c>
      <c r="C1055" s="110">
        <f>IF(COUNTIF($A$7:$A1055, $A1055)&gt;1, 0, IF($E1055="", "", I1055+J1055+M1055+N1055+P1055-R1055))</f>
        <v>0</v>
      </c>
      <c r="D1055" s="110">
        <f>IF(COUNTIF($A$7:$A1055, $A1055)&gt;1, 0, S1055)</f>
        <v>0</v>
      </c>
      <c r="E1055" s="111">
        <v>44647</v>
      </c>
      <c r="F1055" s="91" t="str">
        <f>IFERROR(VLOOKUP($E1055, V医療従事者等!$A:$J, $F$4, FALSE), TEXT(E1055, "aaa"))</f>
        <v>日</v>
      </c>
      <c r="G1055" s="91">
        <f>IFERROR(VLOOKUP($E1055, V医療従事者等!$A:$J, $G$4, FALSE), 0)</f>
        <v>0</v>
      </c>
      <c r="H1055" s="91">
        <f>IFERROR(VLOOKUP($E1055, V医療従事者等!$A:$J, $H$4, FALSE), 0)</f>
        <v>0</v>
      </c>
      <c r="I1055" s="91">
        <f>IFERROR(VLOOKUP($E1055, V医療従事者等!$A:$J, $I$4, FALSE), 0)</f>
        <v>0</v>
      </c>
      <c r="J1055" s="91">
        <f>IFERROR(VLOOKUP($E1055, V医療従事者等!$A:$J, $J$4, FALSE), 0)</f>
        <v>0</v>
      </c>
      <c r="K1055" s="92">
        <f>IFERROR(VLOOKUP($E1055, V一般接種!$A:$G, K$4, FALSE), 0)</f>
        <v>0</v>
      </c>
      <c r="L1055" s="92">
        <f>IFERROR(VLOOKUP($E1055, V一般接種!$A:$G, L$4, FALSE), 0)</f>
        <v>0</v>
      </c>
      <c r="M1055" s="92">
        <f>IFERROR(VLOOKUP($E1055, V一般接種!$A:$G, M$4, FALSE), 0)</f>
        <v>0</v>
      </c>
      <c r="N1055" s="93">
        <f>IFERROR(VLOOKUP($E1055, V一般接種!$A:$G, N$4, FALSE), 0)</f>
        <v>0</v>
      </c>
      <c r="O1055" s="92">
        <f>SUMIF(V職域接種!$C:$C, 'Conv-vaccine'!$E1055, V職域接種!F:F)</f>
        <v>0</v>
      </c>
      <c r="P1055" s="92">
        <f>SUMIF(V職域接種!$C:$C, 'Conv-vaccine'!$E1055, V職域接種!G:G)</f>
        <v>0</v>
      </c>
      <c r="Q1055" s="92">
        <f>_xlfn.MAXIFS(V重複!F:F, V重複!$C:$C, 'Conv-vaccine'!$E1055)</f>
        <v>0</v>
      </c>
      <c r="R1055" s="92">
        <f>_xlfn.MAXIFS(V重複!G:G, V重複!$C:$C, 'Conv-vaccine'!$E1055)</f>
        <v>0</v>
      </c>
      <c r="S1055" s="107">
        <f>SUMIF('V3回目-接種日別'!$A:$A, 'Conv-vaccine'!$E1055, 'V3回目-接種日別'!C:C)</f>
        <v>0</v>
      </c>
    </row>
    <row r="1056" spans="1:19" ht="17.7">
      <c r="A1056" s="49">
        <v>44647</v>
      </c>
      <c r="B1056" s="110">
        <f>IF(COUNTIF($A$7:$A1056, $A1056)&gt;1, 0, IF($E1056="","",G1056+H1056+K1056+L1056+O1056-Q1056))</f>
        <v>0</v>
      </c>
      <c r="C1056" s="110">
        <f>IF(COUNTIF($A$7:$A1056, $A1056)&gt;1, 0, IF($E1056="", "", I1056+J1056+M1056+N1056+P1056-R1056))</f>
        <v>0</v>
      </c>
      <c r="D1056" s="110">
        <f>IF(COUNTIF($A$7:$A1056, $A1056)&gt;1, 0, S1056)</f>
        <v>0</v>
      </c>
      <c r="E1056" s="111">
        <v>44647</v>
      </c>
      <c r="F1056" s="91" t="str">
        <f>IFERROR(VLOOKUP($E1056, V医療従事者等!$A:$J, $F$4, FALSE), TEXT(E1056, "aaa"))</f>
        <v>日</v>
      </c>
      <c r="G1056" s="91">
        <f>IFERROR(VLOOKUP($E1056, V医療従事者等!$A:$J, $G$4, FALSE), 0)</f>
        <v>0</v>
      </c>
      <c r="H1056" s="91">
        <f>IFERROR(VLOOKUP($E1056, V医療従事者等!$A:$J, $H$4, FALSE), 0)</f>
        <v>0</v>
      </c>
      <c r="I1056" s="91">
        <f>IFERROR(VLOOKUP($E1056, V医療従事者等!$A:$J, $I$4, FALSE), 0)</f>
        <v>0</v>
      </c>
      <c r="J1056" s="91">
        <f>IFERROR(VLOOKUP($E1056, V医療従事者等!$A:$J, $J$4, FALSE), 0)</f>
        <v>0</v>
      </c>
      <c r="K1056" s="92">
        <f>IFERROR(VLOOKUP($E1056, V一般接種!$A:$G, K$4, FALSE), 0)</f>
        <v>0</v>
      </c>
      <c r="L1056" s="92">
        <f>IFERROR(VLOOKUP($E1056, V一般接種!$A:$G, L$4, FALSE), 0)</f>
        <v>0</v>
      </c>
      <c r="M1056" s="92">
        <f>IFERROR(VLOOKUP($E1056, V一般接種!$A:$G, M$4, FALSE), 0)</f>
        <v>0</v>
      </c>
      <c r="N1056" s="93">
        <f>IFERROR(VLOOKUP($E1056, V一般接種!$A:$G, N$4, FALSE), 0)</f>
        <v>0</v>
      </c>
      <c r="O1056" s="92">
        <f>SUMIF(V職域接種!$C:$C, 'Conv-vaccine'!$E1056, V職域接種!F:F)</f>
        <v>0</v>
      </c>
      <c r="P1056" s="92">
        <f>SUMIF(V職域接種!$C:$C, 'Conv-vaccine'!$E1056, V職域接種!G:G)</f>
        <v>0</v>
      </c>
      <c r="Q1056" s="92">
        <f>_xlfn.MAXIFS(V重複!F:F, V重複!$C:$C, 'Conv-vaccine'!$E1056)</f>
        <v>0</v>
      </c>
      <c r="R1056" s="92">
        <f>_xlfn.MAXIFS(V重複!G:G, V重複!$C:$C, 'Conv-vaccine'!$E1056)</f>
        <v>0</v>
      </c>
      <c r="S1056" s="107">
        <f>SUMIF('V3回目-接種日別'!$A:$A, 'Conv-vaccine'!$E1056, 'V3回目-接種日別'!C:C)</f>
        <v>0</v>
      </c>
    </row>
    <row r="1057" spans="1:19" ht="17.7">
      <c r="A1057" s="49">
        <v>44648</v>
      </c>
      <c r="B1057" s="110">
        <f>IF(COUNTIF($A$7:$A1057, $A1057)&gt;1, 0, IF($E1057="","",G1057+H1057+K1057+L1057+O1057-Q1057))</f>
        <v>0</v>
      </c>
      <c r="C1057" s="110">
        <f>IF(COUNTIF($A$7:$A1057, $A1057)&gt;1, 0, IF($E1057="", "", I1057+J1057+M1057+N1057+P1057-R1057))</f>
        <v>0</v>
      </c>
      <c r="D1057" s="110">
        <f>IF(COUNTIF($A$7:$A1057, $A1057)&gt;1, 0, S1057)</f>
        <v>0</v>
      </c>
      <c r="E1057" s="111">
        <v>44648</v>
      </c>
      <c r="F1057" s="91" t="str">
        <f>IFERROR(VLOOKUP($E1057, V医療従事者等!$A:$J, $F$4, FALSE), TEXT(E1057, "aaa"))</f>
        <v>月</v>
      </c>
      <c r="G1057" s="91">
        <f>IFERROR(VLOOKUP($E1057, V医療従事者等!$A:$J, $G$4, FALSE), 0)</f>
        <v>0</v>
      </c>
      <c r="H1057" s="91">
        <f>IFERROR(VLOOKUP($E1057, V医療従事者等!$A:$J, $H$4, FALSE), 0)</f>
        <v>0</v>
      </c>
      <c r="I1057" s="91">
        <f>IFERROR(VLOOKUP($E1057, V医療従事者等!$A:$J, $I$4, FALSE), 0)</f>
        <v>0</v>
      </c>
      <c r="J1057" s="91">
        <f>IFERROR(VLOOKUP($E1057, V医療従事者等!$A:$J, $J$4, FALSE), 0)</f>
        <v>0</v>
      </c>
      <c r="K1057" s="92">
        <f>IFERROR(VLOOKUP($E1057, V一般接種!$A:$G, K$4, FALSE), 0)</f>
        <v>0</v>
      </c>
      <c r="L1057" s="92">
        <f>IFERROR(VLOOKUP($E1057, V一般接種!$A:$G, L$4, FALSE), 0)</f>
        <v>0</v>
      </c>
      <c r="M1057" s="92">
        <f>IFERROR(VLOOKUP($E1057, V一般接種!$A:$G, M$4, FALSE), 0)</f>
        <v>0</v>
      </c>
      <c r="N1057" s="93">
        <f>IFERROR(VLOOKUP($E1057, V一般接種!$A:$G, N$4, FALSE), 0)</f>
        <v>0</v>
      </c>
      <c r="O1057" s="92">
        <f>SUMIF(V職域接種!$C:$C, 'Conv-vaccine'!$E1057, V職域接種!F:F)</f>
        <v>0</v>
      </c>
      <c r="P1057" s="92">
        <f>SUMIF(V職域接種!$C:$C, 'Conv-vaccine'!$E1057, V職域接種!G:G)</f>
        <v>0</v>
      </c>
      <c r="Q1057" s="92">
        <f>_xlfn.MAXIFS(V重複!F:F, V重複!$C:$C, 'Conv-vaccine'!$E1057)</f>
        <v>0</v>
      </c>
      <c r="R1057" s="92">
        <f>_xlfn.MAXIFS(V重複!G:G, V重複!$C:$C, 'Conv-vaccine'!$E1057)</f>
        <v>0</v>
      </c>
      <c r="S1057" s="107">
        <f>SUMIF('V3回目-接種日別'!$A:$A, 'Conv-vaccine'!$E1057, 'V3回目-接種日別'!C:C)</f>
        <v>0</v>
      </c>
    </row>
    <row r="1058" spans="1:19" ht="17.7">
      <c r="A1058" s="49">
        <v>44648</v>
      </c>
      <c r="B1058" s="110">
        <f>IF(COUNTIF($A$7:$A1058, $A1058)&gt;1, 0, IF($E1058="","",G1058+H1058+K1058+L1058+O1058-Q1058))</f>
        <v>0</v>
      </c>
      <c r="C1058" s="110">
        <f>IF(COUNTIF($A$7:$A1058, $A1058)&gt;1, 0, IF($E1058="", "", I1058+J1058+M1058+N1058+P1058-R1058))</f>
        <v>0</v>
      </c>
      <c r="D1058" s="110">
        <f>IF(COUNTIF($A$7:$A1058, $A1058)&gt;1, 0, S1058)</f>
        <v>0</v>
      </c>
      <c r="E1058" s="111">
        <v>44648</v>
      </c>
      <c r="F1058" s="91" t="str">
        <f>IFERROR(VLOOKUP($E1058, V医療従事者等!$A:$J, $F$4, FALSE), TEXT(E1058, "aaa"))</f>
        <v>月</v>
      </c>
      <c r="G1058" s="91">
        <f>IFERROR(VLOOKUP($E1058, V医療従事者等!$A:$J, $G$4, FALSE), 0)</f>
        <v>0</v>
      </c>
      <c r="H1058" s="91">
        <f>IFERROR(VLOOKUP($E1058, V医療従事者等!$A:$J, $H$4, FALSE), 0)</f>
        <v>0</v>
      </c>
      <c r="I1058" s="91">
        <f>IFERROR(VLOOKUP($E1058, V医療従事者等!$A:$J, $I$4, FALSE), 0)</f>
        <v>0</v>
      </c>
      <c r="J1058" s="91">
        <f>IFERROR(VLOOKUP($E1058, V医療従事者等!$A:$J, $J$4, FALSE), 0)</f>
        <v>0</v>
      </c>
      <c r="K1058" s="92">
        <f>IFERROR(VLOOKUP($E1058, V一般接種!$A:$G, K$4, FALSE), 0)</f>
        <v>0</v>
      </c>
      <c r="L1058" s="92">
        <f>IFERROR(VLOOKUP($E1058, V一般接種!$A:$G, L$4, FALSE), 0)</f>
        <v>0</v>
      </c>
      <c r="M1058" s="92">
        <f>IFERROR(VLOOKUP($E1058, V一般接種!$A:$G, M$4, FALSE), 0)</f>
        <v>0</v>
      </c>
      <c r="N1058" s="93">
        <f>IFERROR(VLOOKUP($E1058, V一般接種!$A:$G, N$4, FALSE), 0)</f>
        <v>0</v>
      </c>
      <c r="O1058" s="92">
        <f>SUMIF(V職域接種!$C:$C, 'Conv-vaccine'!$E1058, V職域接種!F:F)</f>
        <v>0</v>
      </c>
      <c r="P1058" s="92">
        <f>SUMIF(V職域接種!$C:$C, 'Conv-vaccine'!$E1058, V職域接種!G:G)</f>
        <v>0</v>
      </c>
      <c r="Q1058" s="92">
        <f>_xlfn.MAXIFS(V重複!F:F, V重複!$C:$C, 'Conv-vaccine'!$E1058)</f>
        <v>0</v>
      </c>
      <c r="R1058" s="92">
        <f>_xlfn.MAXIFS(V重複!G:G, V重複!$C:$C, 'Conv-vaccine'!$E1058)</f>
        <v>0</v>
      </c>
      <c r="S1058" s="107">
        <f>SUMIF('V3回目-接種日別'!$A:$A, 'Conv-vaccine'!$E1058, 'V3回目-接種日別'!C:C)</f>
        <v>0</v>
      </c>
    </row>
    <row r="1059" spans="1:19" ht="17.7">
      <c r="A1059" s="49">
        <v>44648</v>
      </c>
      <c r="B1059" s="110">
        <f>IF(COUNTIF($A$7:$A1059, $A1059)&gt;1, 0, IF($E1059="","",G1059+H1059+K1059+L1059+O1059-Q1059))</f>
        <v>0</v>
      </c>
      <c r="C1059" s="110">
        <f>IF(COUNTIF($A$7:$A1059, $A1059)&gt;1, 0, IF($E1059="", "", I1059+J1059+M1059+N1059+P1059-R1059))</f>
        <v>0</v>
      </c>
      <c r="D1059" s="110">
        <f>IF(COUNTIF($A$7:$A1059, $A1059)&gt;1, 0, S1059)</f>
        <v>0</v>
      </c>
      <c r="E1059" s="111">
        <v>44648</v>
      </c>
      <c r="F1059" s="91" t="str">
        <f>IFERROR(VLOOKUP($E1059, V医療従事者等!$A:$J, $F$4, FALSE), TEXT(E1059, "aaa"))</f>
        <v>月</v>
      </c>
      <c r="G1059" s="91">
        <f>IFERROR(VLOOKUP($E1059, V医療従事者等!$A:$J, $G$4, FALSE), 0)</f>
        <v>0</v>
      </c>
      <c r="H1059" s="91">
        <f>IFERROR(VLOOKUP($E1059, V医療従事者等!$A:$J, $H$4, FALSE), 0)</f>
        <v>0</v>
      </c>
      <c r="I1059" s="91">
        <f>IFERROR(VLOOKUP($E1059, V医療従事者等!$A:$J, $I$4, FALSE), 0)</f>
        <v>0</v>
      </c>
      <c r="J1059" s="91">
        <f>IFERROR(VLOOKUP($E1059, V医療従事者等!$A:$J, $J$4, FALSE), 0)</f>
        <v>0</v>
      </c>
      <c r="K1059" s="92">
        <f>IFERROR(VLOOKUP($E1059, V一般接種!$A:$G, K$4, FALSE), 0)</f>
        <v>0</v>
      </c>
      <c r="L1059" s="92">
        <f>IFERROR(VLOOKUP($E1059, V一般接種!$A:$G, L$4, FALSE), 0)</f>
        <v>0</v>
      </c>
      <c r="M1059" s="92">
        <f>IFERROR(VLOOKUP($E1059, V一般接種!$A:$G, M$4, FALSE), 0)</f>
        <v>0</v>
      </c>
      <c r="N1059" s="93">
        <f>IFERROR(VLOOKUP($E1059, V一般接種!$A:$G, N$4, FALSE), 0)</f>
        <v>0</v>
      </c>
      <c r="O1059" s="92">
        <f>SUMIF(V職域接種!$C:$C, 'Conv-vaccine'!$E1059, V職域接種!F:F)</f>
        <v>0</v>
      </c>
      <c r="P1059" s="92">
        <f>SUMIF(V職域接種!$C:$C, 'Conv-vaccine'!$E1059, V職域接種!G:G)</f>
        <v>0</v>
      </c>
      <c r="Q1059" s="92">
        <f>_xlfn.MAXIFS(V重複!F:F, V重複!$C:$C, 'Conv-vaccine'!$E1059)</f>
        <v>0</v>
      </c>
      <c r="R1059" s="92">
        <f>_xlfn.MAXIFS(V重複!G:G, V重複!$C:$C, 'Conv-vaccine'!$E1059)</f>
        <v>0</v>
      </c>
      <c r="S1059" s="107">
        <f>SUMIF('V3回目-接種日別'!$A:$A, 'Conv-vaccine'!$E1059, 'V3回目-接種日別'!C:C)</f>
        <v>0</v>
      </c>
    </row>
    <row r="1060" spans="1:19" ht="17.7">
      <c r="A1060" s="49">
        <v>44649</v>
      </c>
      <c r="B1060" s="110">
        <f>IF(COUNTIF($A$7:$A1060, $A1060)&gt;1, 0, IF($E1060="","",G1060+H1060+K1060+L1060+O1060-Q1060))</f>
        <v>0</v>
      </c>
      <c r="C1060" s="110">
        <f>IF(COUNTIF($A$7:$A1060, $A1060)&gt;1, 0, IF($E1060="", "", I1060+J1060+M1060+N1060+P1060-R1060))</f>
        <v>0</v>
      </c>
      <c r="D1060" s="110">
        <f>IF(COUNTIF($A$7:$A1060, $A1060)&gt;1, 0, S1060)</f>
        <v>0</v>
      </c>
      <c r="E1060" s="111">
        <v>44649</v>
      </c>
      <c r="F1060" s="91" t="str">
        <f>IFERROR(VLOOKUP($E1060, V医療従事者等!$A:$J, $F$4, FALSE), TEXT(E1060, "aaa"))</f>
        <v>火</v>
      </c>
      <c r="G1060" s="91">
        <f>IFERROR(VLOOKUP($E1060, V医療従事者等!$A:$J, $G$4, FALSE), 0)</f>
        <v>0</v>
      </c>
      <c r="H1060" s="91">
        <f>IFERROR(VLOOKUP($E1060, V医療従事者等!$A:$J, $H$4, FALSE), 0)</f>
        <v>0</v>
      </c>
      <c r="I1060" s="91">
        <f>IFERROR(VLOOKUP($E1060, V医療従事者等!$A:$J, $I$4, FALSE), 0)</f>
        <v>0</v>
      </c>
      <c r="J1060" s="91">
        <f>IFERROR(VLOOKUP($E1060, V医療従事者等!$A:$J, $J$4, FALSE), 0)</f>
        <v>0</v>
      </c>
      <c r="K1060" s="92">
        <f>IFERROR(VLOOKUP($E1060, V一般接種!$A:$G, K$4, FALSE), 0)</f>
        <v>0</v>
      </c>
      <c r="L1060" s="92">
        <f>IFERROR(VLOOKUP($E1060, V一般接種!$A:$G, L$4, FALSE), 0)</f>
        <v>0</v>
      </c>
      <c r="M1060" s="92">
        <f>IFERROR(VLOOKUP($E1060, V一般接種!$A:$G, M$4, FALSE), 0)</f>
        <v>0</v>
      </c>
      <c r="N1060" s="93">
        <f>IFERROR(VLOOKUP($E1060, V一般接種!$A:$G, N$4, FALSE), 0)</f>
        <v>0</v>
      </c>
      <c r="O1060" s="92">
        <f>SUMIF(V職域接種!$C:$C, 'Conv-vaccine'!$E1060, V職域接種!F:F)</f>
        <v>0</v>
      </c>
      <c r="P1060" s="92">
        <f>SUMIF(V職域接種!$C:$C, 'Conv-vaccine'!$E1060, V職域接種!G:G)</f>
        <v>0</v>
      </c>
      <c r="Q1060" s="92">
        <f>_xlfn.MAXIFS(V重複!F:F, V重複!$C:$C, 'Conv-vaccine'!$E1060)</f>
        <v>0</v>
      </c>
      <c r="R1060" s="92">
        <f>_xlfn.MAXIFS(V重複!G:G, V重複!$C:$C, 'Conv-vaccine'!$E1060)</f>
        <v>0</v>
      </c>
      <c r="S1060" s="107">
        <f>SUMIF('V3回目-接種日別'!$A:$A, 'Conv-vaccine'!$E1060, 'V3回目-接種日別'!C:C)</f>
        <v>0</v>
      </c>
    </row>
    <row r="1061" spans="1:19" ht="17.7">
      <c r="A1061" s="49">
        <v>44649</v>
      </c>
      <c r="B1061" s="110">
        <f>IF(COUNTIF($A$7:$A1061, $A1061)&gt;1, 0, IF($E1061="","",G1061+H1061+K1061+L1061+O1061-Q1061))</f>
        <v>0</v>
      </c>
      <c r="C1061" s="110">
        <f>IF(COUNTIF($A$7:$A1061, $A1061)&gt;1, 0, IF($E1061="", "", I1061+J1061+M1061+N1061+P1061-R1061))</f>
        <v>0</v>
      </c>
      <c r="D1061" s="110">
        <f>IF(COUNTIF($A$7:$A1061, $A1061)&gt;1, 0, S1061)</f>
        <v>0</v>
      </c>
      <c r="E1061" s="111">
        <v>44649</v>
      </c>
      <c r="F1061" s="91" t="str">
        <f>IFERROR(VLOOKUP($E1061, V医療従事者等!$A:$J, $F$4, FALSE), TEXT(E1061, "aaa"))</f>
        <v>火</v>
      </c>
      <c r="G1061" s="91">
        <f>IFERROR(VLOOKUP($E1061, V医療従事者等!$A:$J, $G$4, FALSE), 0)</f>
        <v>0</v>
      </c>
      <c r="H1061" s="91">
        <f>IFERROR(VLOOKUP($E1061, V医療従事者等!$A:$J, $H$4, FALSE), 0)</f>
        <v>0</v>
      </c>
      <c r="I1061" s="91">
        <f>IFERROR(VLOOKUP($E1061, V医療従事者等!$A:$J, $I$4, FALSE), 0)</f>
        <v>0</v>
      </c>
      <c r="J1061" s="91">
        <f>IFERROR(VLOOKUP($E1061, V医療従事者等!$A:$J, $J$4, FALSE), 0)</f>
        <v>0</v>
      </c>
      <c r="K1061" s="92">
        <f>IFERROR(VLOOKUP($E1061, V一般接種!$A:$G, K$4, FALSE), 0)</f>
        <v>0</v>
      </c>
      <c r="L1061" s="92">
        <f>IFERROR(VLOOKUP($E1061, V一般接種!$A:$G, L$4, FALSE), 0)</f>
        <v>0</v>
      </c>
      <c r="M1061" s="92">
        <f>IFERROR(VLOOKUP($E1061, V一般接種!$A:$G, M$4, FALSE), 0)</f>
        <v>0</v>
      </c>
      <c r="N1061" s="93">
        <f>IFERROR(VLOOKUP($E1061, V一般接種!$A:$G, N$4, FALSE), 0)</f>
        <v>0</v>
      </c>
      <c r="O1061" s="92">
        <f>SUMIF(V職域接種!$C:$C, 'Conv-vaccine'!$E1061, V職域接種!F:F)</f>
        <v>0</v>
      </c>
      <c r="P1061" s="92">
        <f>SUMIF(V職域接種!$C:$C, 'Conv-vaccine'!$E1061, V職域接種!G:G)</f>
        <v>0</v>
      </c>
      <c r="Q1061" s="92">
        <f>_xlfn.MAXIFS(V重複!F:F, V重複!$C:$C, 'Conv-vaccine'!$E1061)</f>
        <v>0</v>
      </c>
      <c r="R1061" s="92">
        <f>_xlfn.MAXIFS(V重複!G:G, V重複!$C:$C, 'Conv-vaccine'!$E1061)</f>
        <v>0</v>
      </c>
      <c r="S1061" s="107">
        <f>SUMIF('V3回目-接種日別'!$A:$A, 'Conv-vaccine'!$E1061, 'V3回目-接種日別'!C:C)</f>
        <v>0</v>
      </c>
    </row>
    <row r="1062" spans="1:19" ht="17.7">
      <c r="A1062" s="49">
        <v>44649</v>
      </c>
      <c r="B1062" s="110">
        <f>IF(COUNTIF($A$7:$A1062, $A1062)&gt;1, 0, IF($E1062="","",G1062+H1062+K1062+L1062+O1062-Q1062))</f>
        <v>0</v>
      </c>
      <c r="C1062" s="110">
        <f>IF(COUNTIF($A$7:$A1062, $A1062)&gt;1, 0, IF($E1062="", "", I1062+J1062+M1062+N1062+P1062-R1062))</f>
        <v>0</v>
      </c>
      <c r="D1062" s="110">
        <f>IF(COUNTIF($A$7:$A1062, $A1062)&gt;1, 0, S1062)</f>
        <v>0</v>
      </c>
      <c r="E1062" s="111">
        <v>44649</v>
      </c>
      <c r="F1062" s="91" t="str">
        <f>IFERROR(VLOOKUP($E1062, V医療従事者等!$A:$J, $F$4, FALSE), TEXT(E1062, "aaa"))</f>
        <v>火</v>
      </c>
      <c r="G1062" s="91">
        <f>IFERROR(VLOOKUP($E1062, V医療従事者等!$A:$J, $G$4, FALSE), 0)</f>
        <v>0</v>
      </c>
      <c r="H1062" s="91">
        <f>IFERROR(VLOOKUP($E1062, V医療従事者等!$A:$J, $H$4, FALSE), 0)</f>
        <v>0</v>
      </c>
      <c r="I1062" s="91">
        <f>IFERROR(VLOOKUP($E1062, V医療従事者等!$A:$J, $I$4, FALSE), 0)</f>
        <v>0</v>
      </c>
      <c r="J1062" s="91">
        <f>IFERROR(VLOOKUP($E1062, V医療従事者等!$A:$J, $J$4, FALSE), 0)</f>
        <v>0</v>
      </c>
      <c r="K1062" s="92">
        <f>IFERROR(VLOOKUP($E1062, V一般接種!$A:$G, K$4, FALSE), 0)</f>
        <v>0</v>
      </c>
      <c r="L1062" s="92">
        <f>IFERROR(VLOOKUP($E1062, V一般接種!$A:$G, L$4, FALSE), 0)</f>
        <v>0</v>
      </c>
      <c r="M1062" s="92">
        <f>IFERROR(VLOOKUP($E1062, V一般接種!$A:$G, M$4, FALSE), 0)</f>
        <v>0</v>
      </c>
      <c r="N1062" s="93">
        <f>IFERROR(VLOOKUP($E1062, V一般接種!$A:$G, N$4, FALSE), 0)</f>
        <v>0</v>
      </c>
      <c r="O1062" s="92">
        <f>SUMIF(V職域接種!$C:$C, 'Conv-vaccine'!$E1062, V職域接種!F:F)</f>
        <v>0</v>
      </c>
      <c r="P1062" s="92">
        <f>SUMIF(V職域接種!$C:$C, 'Conv-vaccine'!$E1062, V職域接種!G:G)</f>
        <v>0</v>
      </c>
      <c r="Q1062" s="92">
        <f>_xlfn.MAXIFS(V重複!F:F, V重複!$C:$C, 'Conv-vaccine'!$E1062)</f>
        <v>0</v>
      </c>
      <c r="R1062" s="92">
        <f>_xlfn.MAXIFS(V重複!G:G, V重複!$C:$C, 'Conv-vaccine'!$E1062)</f>
        <v>0</v>
      </c>
      <c r="S1062" s="107">
        <f>SUMIF('V3回目-接種日別'!$A:$A, 'Conv-vaccine'!$E1062, 'V3回目-接種日別'!C:C)</f>
        <v>0</v>
      </c>
    </row>
    <row r="1063" spans="1:19" ht="17.7">
      <c r="A1063" s="49">
        <v>44650</v>
      </c>
      <c r="B1063" s="110">
        <f>IF(COUNTIF($A$7:$A1063, $A1063)&gt;1, 0, IF($E1063="","",G1063+H1063+K1063+L1063+O1063-Q1063))</f>
        <v>0</v>
      </c>
      <c r="C1063" s="110">
        <f>IF(COUNTIF($A$7:$A1063, $A1063)&gt;1, 0, IF($E1063="", "", I1063+J1063+M1063+N1063+P1063-R1063))</f>
        <v>0</v>
      </c>
      <c r="D1063" s="110">
        <f>IF(COUNTIF($A$7:$A1063, $A1063)&gt;1, 0, S1063)</f>
        <v>0</v>
      </c>
      <c r="E1063" s="111">
        <v>44650</v>
      </c>
      <c r="F1063" s="91" t="str">
        <f>IFERROR(VLOOKUP($E1063, V医療従事者等!$A:$J, $F$4, FALSE), TEXT(E1063, "aaa"))</f>
        <v>水</v>
      </c>
      <c r="G1063" s="91">
        <f>IFERROR(VLOOKUP($E1063, V医療従事者等!$A:$J, $G$4, FALSE), 0)</f>
        <v>0</v>
      </c>
      <c r="H1063" s="91">
        <f>IFERROR(VLOOKUP($E1063, V医療従事者等!$A:$J, $H$4, FALSE), 0)</f>
        <v>0</v>
      </c>
      <c r="I1063" s="91">
        <f>IFERROR(VLOOKUP($E1063, V医療従事者等!$A:$J, $I$4, FALSE), 0)</f>
        <v>0</v>
      </c>
      <c r="J1063" s="91">
        <f>IFERROR(VLOOKUP($E1063, V医療従事者等!$A:$J, $J$4, FALSE), 0)</f>
        <v>0</v>
      </c>
      <c r="K1063" s="92">
        <f>IFERROR(VLOOKUP($E1063, V一般接種!$A:$G, K$4, FALSE), 0)</f>
        <v>0</v>
      </c>
      <c r="L1063" s="92">
        <f>IFERROR(VLOOKUP($E1063, V一般接種!$A:$G, L$4, FALSE), 0)</f>
        <v>0</v>
      </c>
      <c r="M1063" s="92">
        <f>IFERROR(VLOOKUP($E1063, V一般接種!$A:$G, M$4, FALSE), 0)</f>
        <v>0</v>
      </c>
      <c r="N1063" s="93">
        <f>IFERROR(VLOOKUP($E1063, V一般接種!$A:$G, N$4, FALSE), 0)</f>
        <v>0</v>
      </c>
      <c r="O1063" s="92">
        <f>SUMIF(V職域接種!$C:$C, 'Conv-vaccine'!$E1063, V職域接種!F:F)</f>
        <v>0</v>
      </c>
      <c r="P1063" s="92">
        <f>SUMIF(V職域接種!$C:$C, 'Conv-vaccine'!$E1063, V職域接種!G:G)</f>
        <v>0</v>
      </c>
      <c r="Q1063" s="92">
        <f>_xlfn.MAXIFS(V重複!F:F, V重複!$C:$C, 'Conv-vaccine'!$E1063)</f>
        <v>0</v>
      </c>
      <c r="R1063" s="92">
        <f>_xlfn.MAXIFS(V重複!G:G, V重複!$C:$C, 'Conv-vaccine'!$E1063)</f>
        <v>0</v>
      </c>
      <c r="S1063" s="107">
        <f>SUMIF('V3回目-接種日別'!$A:$A, 'Conv-vaccine'!$E1063, 'V3回目-接種日別'!C:C)</f>
        <v>0</v>
      </c>
    </row>
    <row r="1064" spans="1:19" ht="17.7">
      <c r="A1064" s="49">
        <v>44650</v>
      </c>
      <c r="B1064" s="110">
        <f>IF(COUNTIF($A$7:$A1064, $A1064)&gt;1, 0, IF($E1064="","",G1064+H1064+K1064+L1064+O1064-Q1064))</f>
        <v>0</v>
      </c>
      <c r="C1064" s="110">
        <f>IF(COUNTIF($A$7:$A1064, $A1064)&gt;1, 0, IF($E1064="", "", I1064+J1064+M1064+N1064+P1064-R1064))</f>
        <v>0</v>
      </c>
      <c r="D1064" s="110">
        <f>IF(COUNTIF($A$7:$A1064, $A1064)&gt;1, 0, S1064)</f>
        <v>0</v>
      </c>
      <c r="E1064" s="111">
        <v>44650</v>
      </c>
      <c r="F1064" s="91" t="str">
        <f>IFERROR(VLOOKUP($E1064, V医療従事者等!$A:$J, $F$4, FALSE), TEXT(E1064, "aaa"))</f>
        <v>水</v>
      </c>
      <c r="G1064" s="91">
        <f>IFERROR(VLOOKUP($E1064, V医療従事者等!$A:$J, $G$4, FALSE), 0)</f>
        <v>0</v>
      </c>
      <c r="H1064" s="91">
        <f>IFERROR(VLOOKUP($E1064, V医療従事者等!$A:$J, $H$4, FALSE), 0)</f>
        <v>0</v>
      </c>
      <c r="I1064" s="91">
        <f>IFERROR(VLOOKUP($E1064, V医療従事者等!$A:$J, $I$4, FALSE), 0)</f>
        <v>0</v>
      </c>
      <c r="J1064" s="91">
        <f>IFERROR(VLOOKUP($E1064, V医療従事者等!$A:$J, $J$4, FALSE), 0)</f>
        <v>0</v>
      </c>
      <c r="K1064" s="92">
        <f>IFERROR(VLOOKUP($E1064, V一般接種!$A:$G, K$4, FALSE), 0)</f>
        <v>0</v>
      </c>
      <c r="L1064" s="92">
        <f>IFERROR(VLOOKUP($E1064, V一般接種!$A:$G, L$4, FALSE), 0)</f>
        <v>0</v>
      </c>
      <c r="M1064" s="92">
        <f>IFERROR(VLOOKUP($E1064, V一般接種!$A:$G, M$4, FALSE), 0)</f>
        <v>0</v>
      </c>
      <c r="N1064" s="93">
        <f>IFERROR(VLOOKUP($E1064, V一般接種!$A:$G, N$4, FALSE), 0)</f>
        <v>0</v>
      </c>
      <c r="O1064" s="92">
        <f>SUMIF(V職域接種!$C:$C, 'Conv-vaccine'!$E1064, V職域接種!F:F)</f>
        <v>0</v>
      </c>
      <c r="P1064" s="92">
        <f>SUMIF(V職域接種!$C:$C, 'Conv-vaccine'!$E1064, V職域接種!G:G)</f>
        <v>0</v>
      </c>
      <c r="Q1064" s="92">
        <f>_xlfn.MAXIFS(V重複!F:F, V重複!$C:$C, 'Conv-vaccine'!$E1064)</f>
        <v>0</v>
      </c>
      <c r="R1064" s="92">
        <f>_xlfn.MAXIFS(V重複!G:G, V重複!$C:$C, 'Conv-vaccine'!$E1064)</f>
        <v>0</v>
      </c>
      <c r="S1064" s="107">
        <f>SUMIF('V3回目-接種日別'!$A:$A, 'Conv-vaccine'!$E1064, 'V3回目-接種日別'!C:C)</f>
        <v>0</v>
      </c>
    </row>
    <row r="1065" spans="1:19" ht="17.7">
      <c r="A1065" s="49">
        <v>44650</v>
      </c>
      <c r="B1065" s="110">
        <f>IF(COUNTIF($A$7:$A1065, $A1065)&gt;1, 0, IF($E1065="","",G1065+H1065+K1065+L1065+O1065-Q1065))</f>
        <v>0</v>
      </c>
      <c r="C1065" s="110">
        <f>IF(COUNTIF($A$7:$A1065, $A1065)&gt;1, 0, IF($E1065="", "", I1065+J1065+M1065+N1065+P1065-R1065))</f>
        <v>0</v>
      </c>
      <c r="D1065" s="110">
        <f>IF(COUNTIF($A$7:$A1065, $A1065)&gt;1, 0, S1065)</f>
        <v>0</v>
      </c>
      <c r="E1065" s="111">
        <v>44650</v>
      </c>
      <c r="F1065" s="91" t="str">
        <f>IFERROR(VLOOKUP($E1065, V医療従事者等!$A:$J, $F$4, FALSE), TEXT(E1065, "aaa"))</f>
        <v>水</v>
      </c>
      <c r="G1065" s="91">
        <f>IFERROR(VLOOKUP($E1065, V医療従事者等!$A:$J, $G$4, FALSE), 0)</f>
        <v>0</v>
      </c>
      <c r="H1065" s="91">
        <f>IFERROR(VLOOKUP($E1065, V医療従事者等!$A:$J, $H$4, FALSE), 0)</f>
        <v>0</v>
      </c>
      <c r="I1065" s="91">
        <f>IFERROR(VLOOKUP($E1065, V医療従事者等!$A:$J, $I$4, FALSE), 0)</f>
        <v>0</v>
      </c>
      <c r="J1065" s="91">
        <f>IFERROR(VLOOKUP($E1065, V医療従事者等!$A:$J, $J$4, FALSE), 0)</f>
        <v>0</v>
      </c>
      <c r="K1065" s="92">
        <f>IFERROR(VLOOKUP($E1065, V一般接種!$A:$G, K$4, FALSE), 0)</f>
        <v>0</v>
      </c>
      <c r="L1065" s="92">
        <f>IFERROR(VLOOKUP($E1065, V一般接種!$A:$G, L$4, FALSE), 0)</f>
        <v>0</v>
      </c>
      <c r="M1065" s="92">
        <f>IFERROR(VLOOKUP($E1065, V一般接種!$A:$G, M$4, FALSE), 0)</f>
        <v>0</v>
      </c>
      <c r="N1065" s="93">
        <f>IFERROR(VLOOKUP($E1065, V一般接種!$A:$G, N$4, FALSE), 0)</f>
        <v>0</v>
      </c>
      <c r="O1065" s="92">
        <f>SUMIF(V職域接種!$C:$C, 'Conv-vaccine'!$E1065, V職域接種!F:F)</f>
        <v>0</v>
      </c>
      <c r="P1065" s="92">
        <f>SUMIF(V職域接種!$C:$C, 'Conv-vaccine'!$E1065, V職域接種!G:G)</f>
        <v>0</v>
      </c>
      <c r="Q1065" s="92">
        <f>_xlfn.MAXIFS(V重複!F:F, V重複!$C:$C, 'Conv-vaccine'!$E1065)</f>
        <v>0</v>
      </c>
      <c r="R1065" s="92">
        <f>_xlfn.MAXIFS(V重複!G:G, V重複!$C:$C, 'Conv-vaccine'!$E1065)</f>
        <v>0</v>
      </c>
      <c r="S1065" s="107">
        <f>SUMIF('V3回目-接種日別'!$A:$A, 'Conv-vaccine'!$E1065, 'V3回目-接種日別'!C:C)</f>
        <v>0</v>
      </c>
    </row>
    <row r="1066" spans="1:19" ht="17.7">
      <c r="A1066" s="49">
        <v>44651</v>
      </c>
      <c r="B1066" s="110">
        <f>IF(COUNTIF($A$7:$A1066, $A1066)&gt;1, 0, IF($E1066="","",G1066+H1066+K1066+L1066+O1066-Q1066))</f>
        <v>0</v>
      </c>
      <c r="C1066" s="110">
        <f>IF(COUNTIF($A$7:$A1066, $A1066)&gt;1, 0, IF($E1066="", "", I1066+J1066+M1066+N1066+P1066-R1066))</f>
        <v>0</v>
      </c>
      <c r="D1066" s="110">
        <f>IF(COUNTIF($A$7:$A1066, $A1066)&gt;1, 0, S1066)</f>
        <v>0</v>
      </c>
      <c r="E1066" s="111">
        <v>44651</v>
      </c>
      <c r="F1066" s="91" t="str">
        <f>IFERROR(VLOOKUP($E1066, V医療従事者等!$A:$J, $F$4, FALSE), TEXT(E1066, "aaa"))</f>
        <v>木</v>
      </c>
      <c r="G1066" s="91">
        <f>IFERROR(VLOOKUP($E1066, V医療従事者等!$A:$J, $G$4, FALSE), 0)</f>
        <v>0</v>
      </c>
      <c r="H1066" s="91">
        <f>IFERROR(VLOOKUP($E1066, V医療従事者等!$A:$J, $H$4, FALSE), 0)</f>
        <v>0</v>
      </c>
      <c r="I1066" s="91">
        <f>IFERROR(VLOOKUP($E1066, V医療従事者等!$A:$J, $I$4, FALSE), 0)</f>
        <v>0</v>
      </c>
      <c r="J1066" s="91">
        <f>IFERROR(VLOOKUP($E1066, V医療従事者等!$A:$J, $J$4, FALSE), 0)</f>
        <v>0</v>
      </c>
      <c r="K1066" s="92">
        <f>IFERROR(VLOOKUP($E1066, V一般接種!$A:$G, K$4, FALSE), 0)</f>
        <v>0</v>
      </c>
      <c r="L1066" s="92">
        <f>IFERROR(VLOOKUP($E1066, V一般接種!$A:$G, L$4, FALSE), 0)</f>
        <v>0</v>
      </c>
      <c r="M1066" s="92">
        <f>IFERROR(VLOOKUP($E1066, V一般接種!$A:$G, M$4, FALSE), 0)</f>
        <v>0</v>
      </c>
      <c r="N1066" s="93">
        <f>IFERROR(VLOOKUP($E1066, V一般接種!$A:$G, N$4, FALSE), 0)</f>
        <v>0</v>
      </c>
      <c r="O1066" s="92">
        <f>SUMIF(V職域接種!$C:$C, 'Conv-vaccine'!$E1066, V職域接種!F:F)</f>
        <v>0</v>
      </c>
      <c r="P1066" s="92">
        <f>SUMIF(V職域接種!$C:$C, 'Conv-vaccine'!$E1066, V職域接種!G:G)</f>
        <v>0</v>
      </c>
      <c r="Q1066" s="92">
        <f>_xlfn.MAXIFS(V重複!F:F, V重複!$C:$C, 'Conv-vaccine'!$E1066)</f>
        <v>0</v>
      </c>
      <c r="R1066" s="92">
        <f>_xlfn.MAXIFS(V重複!G:G, V重複!$C:$C, 'Conv-vaccine'!$E1066)</f>
        <v>0</v>
      </c>
      <c r="S1066" s="107">
        <f>SUMIF('V3回目-接種日別'!$A:$A, 'Conv-vaccine'!$E1066, 'V3回目-接種日別'!C:C)</f>
        <v>0</v>
      </c>
    </row>
    <row r="1067" spans="1:19" ht="17.7">
      <c r="A1067" s="49">
        <v>44651</v>
      </c>
      <c r="B1067" s="110">
        <f>IF(COUNTIF($A$7:$A1067, $A1067)&gt;1, 0, IF($E1067="","",G1067+H1067+K1067+L1067+O1067-Q1067))</f>
        <v>0</v>
      </c>
      <c r="C1067" s="110">
        <f>IF(COUNTIF($A$7:$A1067, $A1067)&gt;1, 0, IF($E1067="", "", I1067+J1067+M1067+N1067+P1067-R1067))</f>
        <v>0</v>
      </c>
      <c r="D1067" s="110">
        <f>IF(COUNTIF($A$7:$A1067, $A1067)&gt;1, 0, S1067)</f>
        <v>0</v>
      </c>
      <c r="E1067" s="111">
        <v>44651</v>
      </c>
      <c r="F1067" s="91" t="str">
        <f>IFERROR(VLOOKUP($E1067, V医療従事者等!$A:$J, $F$4, FALSE), TEXT(E1067, "aaa"))</f>
        <v>木</v>
      </c>
      <c r="G1067" s="91">
        <f>IFERROR(VLOOKUP($E1067, V医療従事者等!$A:$J, $G$4, FALSE), 0)</f>
        <v>0</v>
      </c>
      <c r="H1067" s="91">
        <f>IFERROR(VLOOKUP($E1067, V医療従事者等!$A:$J, $H$4, FALSE), 0)</f>
        <v>0</v>
      </c>
      <c r="I1067" s="91">
        <f>IFERROR(VLOOKUP($E1067, V医療従事者等!$A:$J, $I$4, FALSE), 0)</f>
        <v>0</v>
      </c>
      <c r="J1067" s="91">
        <f>IFERROR(VLOOKUP($E1067, V医療従事者等!$A:$J, $J$4, FALSE), 0)</f>
        <v>0</v>
      </c>
      <c r="K1067" s="92">
        <f>IFERROR(VLOOKUP($E1067, V一般接種!$A:$G, K$4, FALSE), 0)</f>
        <v>0</v>
      </c>
      <c r="L1067" s="92">
        <f>IFERROR(VLOOKUP($E1067, V一般接種!$A:$G, L$4, FALSE), 0)</f>
        <v>0</v>
      </c>
      <c r="M1067" s="92">
        <f>IFERROR(VLOOKUP($E1067, V一般接種!$A:$G, M$4, FALSE), 0)</f>
        <v>0</v>
      </c>
      <c r="N1067" s="93">
        <f>IFERROR(VLOOKUP($E1067, V一般接種!$A:$G, N$4, FALSE), 0)</f>
        <v>0</v>
      </c>
      <c r="O1067" s="92">
        <f>SUMIF(V職域接種!$C:$C, 'Conv-vaccine'!$E1067, V職域接種!F:F)</f>
        <v>0</v>
      </c>
      <c r="P1067" s="92">
        <f>SUMIF(V職域接種!$C:$C, 'Conv-vaccine'!$E1067, V職域接種!G:G)</f>
        <v>0</v>
      </c>
      <c r="Q1067" s="92">
        <f>_xlfn.MAXIFS(V重複!F:F, V重複!$C:$C, 'Conv-vaccine'!$E1067)</f>
        <v>0</v>
      </c>
      <c r="R1067" s="92">
        <f>_xlfn.MAXIFS(V重複!G:G, V重複!$C:$C, 'Conv-vaccine'!$E1067)</f>
        <v>0</v>
      </c>
      <c r="S1067" s="107">
        <f>SUMIF('V3回目-接種日別'!$A:$A, 'Conv-vaccine'!$E1067, 'V3回目-接種日別'!C:C)</f>
        <v>0</v>
      </c>
    </row>
    <row r="1068" spans="1:19" ht="17.7">
      <c r="A1068" s="49">
        <v>44651</v>
      </c>
      <c r="B1068" s="110">
        <f>IF(COUNTIF($A$7:$A1068, $A1068)&gt;1, 0, IF($E1068="","",G1068+H1068+K1068+L1068+O1068-Q1068))</f>
        <v>0</v>
      </c>
      <c r="C1068" s="110">
        <f>IF(COUNTIF($A$7:$A1068, $A1068)&gt;1, 0, IF($E1068="", "", I1068+J1068+M1068+N1068+P1068-R1068))</f>
        <v>0</v>
      </c>
      <c r="D1068" s="110">
        <f>IF(COUNTIF($A$7:$A1068, $A1068)&gt;1, 0, S1068)</f>
        <v>0</v>
      </c>
      <c r="E1068" s="111">
        <v>44651</v>
      </c>
      <c r="F1068" s="91" t="str">
        <f>IFERROR(VLOOKUP($E1068, V医療従事者等!$A:$J, $F$4, FALSE), TEXT(E1068, "aaa"))</f>
        <v>木</v>
      </c>
      <c r="G1068" s="91">
        <f>IFERROR(VLOOKUP($E1068, V医療従事者等!$A:$J, $G$4, FALSE), 0)</f>
        <v>0</v>
      </c>
      <c r="H1068" s="91">
        <f>IFERROR(VLOOKUP($E1068, V医療従事者等!$A:$J, $H$4, FALSE), 0)</f>
        <v>0</v>
      </c>
      <c r="I1068" s="91">
        <f>IFERROR(VLOOKUP($E1068, V医療従事者等!$A:$J, $I$4, FALSE), 0)</f>
        <v>0</v>
      </c>
      <c r="J1068" s="91">
        <f>IFERROR(VLOOKUP($E1068, V医療従事者等!$A:$J, $J$4, FALSE), 0)</f>
        <v>0</v>
      </c>
      <c r="K1068" s="92">
        <f>IFERROR(VLOOKUP($E1068, V一般接種!$A:$G, K$4, FALSE), 0)</f>
        <v>0</v>
      </c>
      <c r="L1068" s="92">
        <f>IFERROR(VLOOKUP($E1068, V一般接種!$A:$G, L$4, FALSE), 0)</f>
        <v>0</v>
      </c>
      <c r="M1068" s="92">
        <f>IFERROR(VLOOKUP($E1068, V一般接種!$A:$G, M$4, FALSE), 0)</f>
        <v>0</v>
      </c>
      <c r="N1068" s="93">
        <f>IFERROR(VLOOKUP($E1068, V一般接種!$A:$G, N$4, FALSE), 0)</f>
        <v>0</v>
      </c>
      <c r="O1068" s="92">
        <f>SUMIF(V職域接種!$C:$C, 'Conv-vaccine'!$E1068, V職域接種!F:F)</f>
        <v>0</v>
      </c>
      <c r="P1068" s="92">
        <f>SUMIF(V職域接種!$C:$C, 'Conv-vaccine'!$E1068, V職域接種!G:G)</f>
        <v>0</v>
      </c>
      <c r="Q1068" s="92">
        <f>_xlfn.MAXIFS(V重複!F:F, V重複!$C:$C, 'Conv-vaccine'!$E1068)</f>
        <v>0</v>
      </c>
      <c r="R1068" s="92">
        <f>_xlfn.MAXIFS(V重複!G:G, V重複!$C:$C, 'Conv-vaccine'!$E1068)</f>
        <v>0</v>
      </c>
      <c r="S1068" s="107">
        <f>SUMIF('V3回目-接種日別'!$A:$A, 'Conv-vaccine'!$E1068, 'V3回目-接種日別'!C:C)</f>
        <v>0</v>
      </c>
    </row>
    <row r="1069" spans="1:19" ht="17.7">
      <c r="A1069" s="49">
        <v>44652</v>
      </c>
      <c r="B1069" s="110">
        <f>IF(COUNTIF($A$7:$A1069, $A1069)&gt;1, 0, IF($E1069="","",G1069+H1069+K1069+L1069+O1069-Q1069))</f>
        <v>0</v>
      </c>
      <c r="C1069" s="110">
        <f>IF(COUNTIF($A$7:$A1069, $A1069)&gt;1, 0, IF($E1069="", "", I1069+J1069+M1069+N1069+P1069-R1069))</f>
        <v>0</v>
      </c>
      <c r="D1069" s="110">
        <f>IF(COUNTIF($A$7:$A1069, $A1069)&gt;1, 0, S1069)</f>
        <v>0</v>
      </c>
      <c r="E1069" s="111">
        <v>44652</v>
      </c>
      <c r="F1069" s="91" t="str">
        <f>IFERROR(VLOOKUP($E1069, V医療従事者等!$A:$J, $F$4, FALSE), TEXT(E1069, "aaa"))</f>
        <v>金</v>
      </c>
      <c r="G1069" s="91">
        <f>IFERROR(VLOOKUP($E1069, V医療従事者等!$A:$J, $G$4, FALSE), 0)</f>
        <v>0</v>
      </c>
      <c r="H1069" s="91">
        <f>IFERROR(VLOOKUP($E1069, V医療従事者等!$A:$J, $H$4, FALSE), 0)</f>
        <v>0</v>
      </c>
      <c r="I1069" s="91">
        <f>IFERROR(VLOOKUP($E1069, V医療従事者等!$A:$J, $I$4, FALSE), 0)</f>
        <v>0</v>
      </c>
      <c r="J1069" s="91">
        <f>IFERROR(VLOOKUP($E1069, V医療従事者等!$A:$J, $J$4, FALSE), 0)</f>
        <v>0</v>
      </c>
      <c r="K1069" s="92">
        <f>IFERROR(VLOOKUP($E1069, V一般接種!$A:$G, K$4, FALSE), 0)</f>
        <v>0</v>
      </c>
      <c r="L1069" s="92">
        <f>IFERROR(VLOOKUP($E1069, V一般接種!$A:$G, L$4, FALSE), 0)</f>
        <v>0</v>
      </c>
      <c r="M1069" s="92">
        <f>IFERROR(VLOOKUP($E1069, V一般接種!$A:$G, M$4, FALSE), 0)</f>
        <v>0</v>
      </c>
      <c r="N1069" s="93">
        <f>IFERROR(VLOOKUP($E1069, V一般接種!$A:$G, N$4, FALSE), 0)</f>
        <v>0</v>
      </c>
      <c r="O1069" s="92">
        <f>SUMIF(V職域接種!$C:$C, 'Conv-vaccine'!$E1069, V職域接種!F:F)</f>
        <v>0</v>
      </c>
      <c r="P1069" s="92">
        <f>SUMIF(V職域接種!$C:$C, 'Conv-vaccine'!$E1069, V職域接種!G:G)</f>
        <v>0</v>
      </c>
      <c r="Q1069" s="92">
        <f>_xlfn.MAXIFS(V重複!F:F, V重複!$C:$C, 'Conv-vaccine'!$E1069)</f>
        <v>0</v>
      </c>
      <c r="R1069" s="92">
        <f>_xlfn.MAXIFS(V重複!G:G, V重複!$C:$C, 'Conv-vaccine'!$E1069)</f>
        <v>0</v>
      </c>
      <c r="S1069" s="107">
        <f>SUMIF('V3回目-接種日別'!$A:$A, 'Conv-vaccine'!$E1069, 'V3回目-接種日別'!C:C)</f>
        <v>0</v>
      </c>
    </row>
    <row r="1070" spans="1:19" ht="17.7">
      <c r="A1070" s="49">
        <v>44652</v>
      </c>
      <c r="B1070" s="110">
        <f>IF(COUNTIF($A$7:$A1070, $A1070)&gt;1, 0, IF($E1070="","",G1070+H1070+K1070+L1070+O1070-Q1070))</f>
        <v>0</v>
      </c>
      <c r="C1070" s="110">
        <f>IF(COUNTIF($A$7:$A1070, $A1070)&gt;1, 0, IF($E1070="", "", I1070+J1070+M1070+N1070+P1070-R1070))</f>
        <v>0</v>
      </c>
      <c r="D1070" s="110">
        <f>IF(COUNTIF($A$7:$A1070, $A1070)&gt;1, 0, S1070)</f>
        <v>0</v>
      </c>
      <c r="E1070" s="111">
        <v>44652</v>
      </c>
      <c r="F1070" s="91" t="str">
        <f>IFERROR(VLOOKUP($E1070, V医療従事者等!$A:$J, $F$4, FALSE), TEXT(E1070, "aaa"))</f>
        <v>金</v>
      </c>
      <c r="G1070" s="91">
        <f>IFERROR(VLOOKUP($E1070, V医療従事者等!$A:$J, $G$4, FALSE), 0)</f>
        <v>0</v>
      </c>
      <c r="H1070" s="91">
        <f>IFERROR(VLOOKUP($E1070, V医療従事者等!$A:$J, $H$4, FALSE), 0)</f>
        <v>0</v>
      </c>
      <c r="I1070" s="91">
        <f>IFERROR(VLOOKUP($E1070, V医療従事者等!$A:$J, $I$4, FALSE), 0)</f>
        <v>0</v>
      </c>
      <c r="J1070" s="91">
        <f>IFERROR(VLOOKUP($E1070, V医療従事者等!$A:$J, $J$4, FALSE), 0)</f>
        <v>0</v>
      </c>
      <c r="K1070" s="92">
        <f>IFERROR(VLOOKUP($E1070, V一般接種!$A:$G, K$4, FALSE), 0)</f>
        <v>0</v>
      </c>
      <c r="L1070" s="92">
        <f>IFERROR(VLOOKUP($E1070, V一般接種!$A:$G, L$4, FALSE), 0)</f>
        <v>0</v>
      </c>
      <c r="M1070" s="92">
        <f>IFERROR(VLOOKUP($E1070, V一般接種!$A:$G, M$4, FALSE), 0)</f>
        <v>0</v>
      </c>
      <c r="N1070" s="93">
        <f>IFERROR(VLOOKUP($E1070, V一般接種!$A:$G, N$4, FALSE), 0)</f>
        <v>0</v>
      </c>
      <c r="O1070" s="92">
        <f>SUMIF(V職域接種!$C:$C, 'Conv-vaccine'!$E1070, V職域接種!F:F)</f>
        <v>0</v>
      </c>
      <c r="P1070" s="92">
        <f>SUMIF(V職域接種!$C:$C, 'Conv-vaccine'!$E1070, V職域接種!G:G)</f>
        <v>0</v>
      </c>
      <c r="Q1070" s="92">
        <f>_xlfn.MAXIFS(V重複!F:F, V重複!$C:$C, 'Conv-vaccine'!$E1070)</f>
        <v>0</v>
      </c>
      <c r="R1070" s="92">
        <f>_xlfn.MAXIFS(V重複!G:G, V重複!$C:$C, 'Conv-vaccine'!$E1070)</f>
        <v>0</v>
      </c>
      <c r="S1070" s="107">
        <f>SUMIF('V3回目-接種日別'!$A:$A, 'Conv-vaccine'!$E1070, 'V3回目-接種日別'!C:C)</f>
        <v>0</v>
      </c>
    </row>
    <row r="1071" spans="1:19" ht="17.7">
      <c r="A1071" s="49">
        <v>44652</v>
      </c>
      <c r="B1071" s="110">
        <f>IF(COUNTIF($A$7:$A1071, $A1071)&gt;1, 0, IF($E1071="","",G1071+H1071+K1071+L1071+O1071-Q1071))</f>
        <v>0</v>
      </c>
      <c r="C1071" s="110">
        <f>IF(COUNTIF($A$7:$A1071, $A1071)&gt;1, 0, IF($E1071="", "", I1071+J1071+M1071+N1071+P1071-R1071))</f>
        <v>0</v>
      </c>
      <c r="D1071" s="110">
        <f>IF(COUNTIF($A$7:$A1071, $A1071)&gt;1, 0, S1071)</f>
        <v>0</v>
      </c>
      <c r="E1071" s="111">
        <v>44652</v>
      </c>
      <c r="F1071" s="91" t="str">
        <f>IFERROR(VLOOKUP($E1071, V医療従事者等!$A:$J, $F$4, FALSE), TEXT(E1071, "aaa"))</f>
        <v>金</v>
      </c>
      <c r="G1071" s="91">
        <f>IFERROR(VLOOKUP($E1071, V医療従事者等!$A:$J, $G$4, FALSE), 0)</f>
        <v>0</v>
      </c>
      <c r="H1071" s="91">
        <f>IFERROR(VLOOKUP($E1071, V医療従事者等!$A:$J, $H$4, FALSE), 0)</f>
        <v>0</v>
      </c>
      <c r="I1071" s="91">
        <f>IFERROR(VLOOKUP($E1071, V医療従事者等!$A:$J, $I$4, FALSE), 0)</f>
        <v>0</v>
      </c>
      <c r="J1071" s="91">
        <f>IFERROR(VLOOKUP($E1071, V医療従事者等!$A:$J, $J$4, FALSE), 0)</f>
        <v>0</v>
      </c>
      <c r="K1071" s="92">
        <f>IFERROR(VLOOKUP($E1071, V一般接種!$A:$G, K$4, FALSE), 0)</f>
        <v>0</v>
      </c>
      <c r="L1071" s="92">
        <f>IFERROR(VLOOKUP($E1071, V一般接種!$A:$G, L$4, FALSE), 0)</f>
        <v>0</v>
      </c>
      <c r="M1071" s="92">
        <f>IFERROR(VLOOKUP($E1071, V一般接種!$A:$G, M$4, FALSE), 0)</f>
        <v>0</v>
      </c>
      <c r="N1071" s="93">
        <f>IFERROR(VLOOKUP($E1071, V一般接種!$A:$G, N$4, FALSE), 0)</f>
        <v>0</v>
      </c>
      <c r="O1071" s="92">
        <f>SUMIF(V職域接種!$C:$C, 'Conv-vaccine'!$E1071, V職域接種!F:F)</f>
        <v>0</v>
      </c>
      <c r="P1071" s="92">
        <f>SUMIF(V職域接種!$C:$C, 'Conv-vaccine'!$E1071, V職域接種!G:G)</f>
        <v>0</v>
      </c>
      <c r="Q1071" s="92">
        <f>_xlfn.MAXIFS(V重複!F:F, V重複!$C:$C, 'Conv-vaccine'!$E1071)</f>
        <v>0</v>
      </c>
      <c r="R1071" s="92">
        <f>_xlfn.MAXIFS(V重複!G:G, V重複!$C:$C, 'Conv-vaccine'!$E1071)</f>
        <v>0</v>
      </c>
      <c r="S1071" s="107">
        <f>SUMIF('V3回目-接種日別'!$A:$A, 'Conv-vaccine'!$E1071, 'V3回目-接種日別'!C:C)</f>
        <v>0</v>
      </c>
    </row>
    <row r="1072" spans="1:19" ht="17.7">
      <c r="A1072" s="49">
        <v>44653</v>
      </c>
      <c r="B1072" s="110">
        <f>IF(COUNTIF($A$7:$A1072, $A1072)&gt;1, 0, IF($E1072="","",G1072+H1072+K1072+L1072+O1072-Q1072))</f>
        <v>0</v>
      </c>
      <c r="C1072" s="110">
        <f>IF(COUNTIF($A$7:$A1072, $A1072)&gt;1, 0, IF($E1072="", "", I1072+J1072+M1072+N1072+P1072-R1072))</f>
        <v>0</v>
      </c>
      <c r="D1072" s="110">
        <f>IF(COUNTIF($A$7:$A1072, $A1072)&gt;1, 0, S1072)</f>
        <v>0</v>
      </c>
      <c r="E1072" s="111">
        <v>44653</v>
      </c>
      <c r="F1072" s="91" t="str">
        <f>IFERROR(VLOOKUP($E1072, V医療従事者等!$A:$J, $F$4, FALSE), TEXT(E1072, "aaa"))</f>
        <v>土</v>
      </c>
      <c r="G1072" s="91">
        <f>IFERROR(VLOOKUP($E1072, V医療従事者等!$A:$J, $G$4, FALSE), 0)</f>
        <v>0</v>
      </c>
      <c r="H1072" s="91">
        <f>IFERROR(VLOOKUP($E1072, V医療従事者等!$A:$J, $H$4, FALSE), 0)</f>
        <v>0</v>
      </c>
      <c r="I1072" s="91">
        <f>IFERROR(VLOOKUP($E1072, V医療従事者等!$A:$J, $I$4, FALSE), 0)</f>
        <v>0</v>
      </c>
      <c r="J1072" s="91">
        <f>IFERROR(VLOOKUP($E1072, V医療従事者等!$A:$J, $J$4, FALSE), 0)</f>
        <v>0</v>
      </c>
      <c r="K1072" s="92">
        <f>IFERROR(VLOOKUP($E1072, V一般接種!$A:$G, K$4, FALSE), 0)</f>
        <v>0</v>
      </c>
      <c r="L1072" s="92">
        <f>IFERROR(VLOOKUP($E1072, V一般接種!$A:$G, L$4, FALSE), 0)</f>
        <v>0</v>
      </c>
      <c r="M1072" s="92">
        <f>IFERROR(VLOOKUP($E1072, V一般接種!$A:$G, M$4, FALSE), 0)</f>
        <v>0</v>
      </c>
      <c r="N1072" s="93">
        <f>IFERROR(VLOOKUP($E1072, V一般接種!$A:$G, N$4, FALSE), 0)</f>
        <v>0</v>
      </c>
      <c r="O1072" s="92">
        <f>SUMIF(V職域接種!$C:$C, 'Conv-vaccine'!$E1072, V職域接種!F:F)</f>
        <v>0</v>
      </c>
      <c r="P1072" s="92">
        <f>SUMIF(V職域接種!$C:$C, 'Conv-vaccine'!$E1072, V職域接種!G:G)</f>
        <v>0</v>
      </c>
      <c r="Q1072" s="92">
        <f>_xlfn.MAXIFS(V重複!F:F, V重複!$C:$C, 'Conv-vaccine'!$E1072)</f>
        <v>0</v>
      </c>
      <c r="R1072" s="92">
        <f>_xlfn.MAXIFS(V重複!G:G, V重複!$C:$C, 'Conv-vaccine'!$E1072)</f>
        <v>0</v>
      </c>
      <c r="S1072" s="107">
        <f>SUMIF('V3回目-接種日別'!$A:$A, 'Conv-vaccine'!$E1072, 'V3回目-接種日別'!C:C)</f>
        <v>0</v>
      </c>
    </row>
    <row r="1073" spans="1:19" ht="17.7">
      <c r="A1073" s="49">
        <v>44653</v>
      </c>
      <c r="B1073" s="110">
        <f>IF(COUNTIF($A$7:$A1073, $A1073)&gt;1, 0, IF($E1073="","",G1073+H1073+K1073+L1073+O1073-Q1073))</f>
        <v>0</v>
      </c>
      <c r="C1073" s="110">
        <f>IF(COUNTIF($A$7:$A1073, $A1073)&gt;1, 0, IF($E1073="", "", I1073+J1073+M1073+N1073+P1073-R1073))</f>
        <v>0</v>
      </c>
      <c r="D1073" s="110">
        <f>IF(COUNTIF($A$7:$A1073, $A1073)&gt;1, 0, S1073)</f>
        <v>0</v>
      </c>
      <c r="E1073" s="111">
        <v>44653</v>
      </c>
      <c r="F1073" s="91" t="str">
        <f>IFERROR(VLOOKUP($E1073, V医療従事者等!$A:$J, $F$4, FALSE), TEXT(E1073, "aaa"))</f>
        <v>土</v>
      </c>
      <c r="G1073" s="91">
        <f>IFERROR(VLOOKUP($E1073, V医療従事者等!$A:$J, $G$4, FALSE), 0)</f>
        <v>0</v>
      </c>
      <c r="H1073" s="91">
        <f>IFERROR(VLOOKUP($E1073, V医療従事者等!$A:$J, $H$4, FALSE), 0)</f>
        <v>0</v>
      </c>
      <c r="I1073" s="91">
        <f>IFERROR(VLOOKUP($E1073, V医療従事者等!$A:$J, $I$4, FALSE), 0)</f>
        <v>0</v>
      </c>
      <c r="J1073" s="91">
        <f>IFERROR(VLOOKUP($E1073, V医療従事者等!$A:$J, $J$4, FALSE), 0)</f>
        <v>0</v>
      </c>
      <c r="K1073" s="92">
        <f>IFERROR(VLOOKUP($E1073, V一般接種!$A:$G, K$4, FALSE), 0)</f>
        <v>0</v>
      </c>
      <c r="L1073" s="92">
        <f>IFERROR(VLOOKUP($E1073, V一般接種!$A:$G, L$4, FALSE), 0)</f>
        <v>0</v>
      </c>
      <c r="M1073" s="92">
        <f>IFERROR(VLOOKUP($E1073, V一般接種!$A:$G, M$4, FALSE), 0)</f>
        <v>0</v>
      </c>
      <c r="N1073" s="93">
        <f>IFERROR(VLOOKUP($E1073, V一般接種!$A:$G, N$4, FALSE), 0)</f>
        <v>0</v>
      </c>
      <c r="O1073" s="92">
        <f>SUMIF(V職域接種!$C:$C, 'Conv-vaccine'!$E1073, V職域接種!F:F)</f>
        <v>0</v>
      </c>
      <c r="P1073" s="92">
        <f>SUMIF(V職域接種!$C:$C, 'Conv-vaccine'!$E1073, V職域接種!G:G)</f>
        <v>0</v>
      </c>
      <c r="Q1073" s="92">
        <f>_xlfn.MAXIFS(V重複!F:F, V重複!$C:$C, 'Conv-vaccine'!$E1073)</f>
        <v>0</v>
      </c>
      <c r="R1073" s="92">
        <f>_xlfn.MAXIFS(V重複!G:G, V重複!$C:$C, 'Conv-vaccine'!$E1073)</f>
        <v>0</v>
      </c>
      <c r="S1073" s="107">
        <f>SUMIF('V3回目-接種日別'!$A:$A, 'Conv-vaccine'!$E1073, 'V3回目-接種日別'!C:C)</f>
        <v>0</v>
      </c>
    </row>
    <row r="1074" spans="1:19" ht="17.7">
      <c r="A1074" s="49">
        <v>44653</v>
      </c>
      <c r="B1074" s="110">
        <f>IF(COUNTIF($A$7:$A1074, $A1074)&gt;1, 0, IF($E1074="","",G1074+H1074+K1074+L1074+O1074-Q1074))</f>
        <v>0</v>
      </c>
      <c r="C1074" s="110">
        <f>IF(COUNTIF($A$7:$A1074, $A1074)&gt;1, 0, IF($E1074="", "", I1074+J1074+M1074+N1074+P1074-R1074))</f>
        <v>0</v>
      </c>
      <c r="D1074" s="110">
        <f>IF(COUNTIF($A$7:$A1074, $A1074)&gt;1, 0, S1074)</f>
        <v>0</v>
      </c>
      <c r="E1074" s="111">
        <v>44653</v>
      </c>
      <c r="F1074" s="91" t="str">
        <f>IFERROR(VLOOKUP($E1074, V医療従事者等!$A:$J, $F$4, FALSE), TEXT(E1074, "aaa"))</f>
        <v>土</v>
      </c>
      <c r="G1074" s="91">
        <f>IFERROR(VLOOKUP($E1074, V医療従事者等!$A:$J, $G$4, FALSE), 0)</f>
        <v>0</v>
      </c>
      <c r="H1074" s="91">
        <f>IFERROR(VLOOKUP($E1074, V医療従事者等!$A:$J, $H$4, FALSE), 0)</f>
        <v>0</v>
      </c>
      <c r="I1074" s="91">
        <f>IFERROR(VLOOKUP($E1074, V医療従事者等!$A:$J, $I$4, FALSE), 0)</f>
        <v>0</v>
      </c>
      <c r="J1074" s="91">
        <f>IFERROR(VLOOKUP($E1074, V医療従事者等!$A:$J, $J$4, FALSE), 0)</f>
        <v>0</v>
      </c>
      <c r="K1074" s="92">
        <f>IFERROR(VLOOKUP($E1074, V一般接種!$A:$G, K$4, FALSE), 0)</f>
        <v>0</v>
      </c>
      <c r="L1074" s="92">
        <f>IFERROR(VLOOKUP($E1074, V一般接種!$A:$G, L$4, FALSE), 0)</f>
        <v>0</v>
      </c>
      <c r="M1074" s="92">
        <f>IFERROR(VLOOKUP($E1074, V一般接種!$A:$G, M$4, FALSE), 0)</f>
        <v>0</v>
      </c>
      <c r="N1074" s="93">
        <f>IFERROR(VLOOKUP($E1074, V一般接種!$A:$G, N$4, FALSE), 0)</f>
        <v>0</v>
      </c>
      <c r="O1074" s="92">
        <f>SUMIF(V職域接種!$C:$C, 'Conv-vaccine'!$E1074, V職域接種!F:F)</f>
        <v>0</v>
      </c>
      <c r="P1074" s="92">
        <f>SUMIF(V職域接種!$C:$C, 'Conv-vaccine'!$E1074, V職域接種!G:G)</f>
        <v>0</v>
      </c>
      <c r="Q1074" s="92">
        <f>_xlfn.MAXIFS(V重複!F:F, V重複!$C:$C, 'Conv-vaccine'!$E1074)</f>
        <v>0</v>
      </c>
      <c r="R1074" s="92">
        <f>_xlfn.MAXIFS(V重複!G:G, V重複!$C:$C, 'Conv-vaccine'!$E1074)</f>
        <v>0</v>
      </c>
      <c r="S1074" s="107">
        <f>SUMIF('V3回目-接種日別'!$A:$A, 'Conv-vaccine'!$E1074, 'V3回目-接種日別'!C:C)</f>
        <v>0</v>
      </c>
    </row>
    <row r="1075" spans="1:19" ht="17.7">
      <c r="A1075" s="49">
        <v>44654</v>
      </c>
      <c r="B1075" s="110">
        <f>IF(COUNTIF($A$7:$A1075, $A1075)&gt;1, 0, IF($E1075="","",G1075+H1075+K1075+L1075+O1075-Q1075))</f>
        <v>0</v>
      </c>
      <c r="C1075" s="110">
        <f>IF(COUNTIF($A$7:$A1075, $A1075)&gt;1, 0, IF($E1075="", "", I1075+J1075+M1075+N1075+P1075-R1075))</f>
        <v>0</v>
      </c>
      <c r="D1075" s="110">
        <f>IF(COUNTIF($A$7:$A1075, $A1075)&gt;1, 0, S1075)</f>
        <v>0</v>
      </c>
      <c r="E1075" s="111">
        <v>44654</v>
      </c>
      <c r="F1075" s="91" t="str">
        <f>IFERROR(VLOOKUP($E1075, V医療従事者等!$A:$J, $F$4, FALSE), TEXT(E1075, "aaa"))</f>
        <v>日</v>
      </c>
      <c r="G1075" s="91">
        <f>IFERROR(VLOOKUP($E1075, V医療従事者等!$A:$J, $G$4, FALSE), 0)</f>
        <v>0</v>
      </c>
      <c r="H1075" s="91">
        <f>IFERROR(VLOOKUP($E1075, V医療従事者等!$A:$J, $H$4, FALSE), 0)</f>
        <v>0</v>
      </c>
      <c r="I1075" s="91">
        <f>IFERROR(VLOOKUP($E1075, V医療従事者等!$A:$J, $I$4, FALSE), 0)</f>
        <v>0</v>
      </c>
      <c r="J1075" s="91">
        <f>IFERROR(VLOOKUP($E1075, V医療従事者等!$A:$J, $J$4, FALSE), 0)</f>
        <v>0</v>
      </c>
      <c r="K1075" s="92">
        <f>IFERROR(VLOOKUP($E1075, V一般接種!$A:$G, K$4, FALSE), 0)</f>
        <v>0</v>
      </c>
      <c r="L1075" s="92">
        <f>IFERROR(VLOOKUP($E1075, V一般接種!$A:$G, L$4, FALSE), 0)</f>
        <v>0</v>
      </c>
      <c r="M1075" s="92">
        <f>IFERROR(VLOOKUP($E1075, V一般接種!$A:$G, M$4, FALSE), 0)</f>
        <v>0</v>
      </c>
      <c r="N1075" s="93">
        <f>IFERROR(VLOOKUP($E1075, V一般接種!$A:$G, N$4, FALSE), 0)</f>
        <v>0</v>
      </c>
      <c r="O1075" s="92">
        <f>SUMIF(V職域接種!$C:$C, 'Conv-vaccine'!$E1075, V職域接種!F:F)</f>
        <v>0</v>
      </c>
      <c r="P1075" s="92">
        <f>SUMIF(V職域接種!$C:$C, 'Conv-vaccine'!$E1075, V職域接種!G:G)</f>
        <v>0</v>
      </c>
      <c r="Q1075" s="92">
        <f>_xlfn.MAXIFS(V重複!F:F, V重複!$C:$C, 'Conv-vaccine'!$E1075)</f>
        <v>0</v>
      </c>
      <c r="R1075" s="92">
        <f>_xlfn.MAXIFS(V重複!G:G, V重複!$C:$C, 'Conv-vaccine'!$E1075)</f>
        <v>0</v>
      </c>
      <c r="S1075" s="107">
        <f>SUMIF('V3回目-接種日別'!$A:$A, 'Conv-vaccine'!$E1075, 'V3回目-接種日別'!C:C)</f>
        <v>0</v>
      </c>
    </row>
    <row r="1076" spans="1:19" ht="17.7">
      <c r="A1076" s="49">
        <v>44654</v>
      </c>
      <c r="B1076" s="110">
        <f>IF(COUNTIF($A$7:$A1076, $A1076)&gt;1, 0, IF($E1076="","",G1076+H1076+K1076+L1076+O1076-Q1076))</f>
        <v>0</v>
      </c>
      <c r="C1076" s="110">
        <f>IF(COUNTIF($A$7:$A1076, $A1076)&gt;1, 0, IF($E1076="", "", I1076+J1076+M1076+N1076+P1076-R1076))</f>
        <v>0</v>
      </c>
      <c r="D1076" s="110">
        <f>IF(COUNTIF($A$7:$A1076, $A1076)&gt;1, 0, S1076)</f>
        <v>0</v>
      </c>
      <c r="E1076" s="111">
        <v>44654</v>
      </c>
      <c r="F1076" s="91" t="str">
        <f>IFERROR(VLOOKUP($E1076, V医療従事者等!$A:$J, $F$4, FALSE), TEXT(E1076, "aaa"))</f>
        <v>日</v>
      </c>
      <c r="G1076" s="91">
        <f>IFERROR(VLOOKUP($E1076, V医療従事者等!$A:$J, $G$4, FALSE), 0)</f>
        <v>0</v>
      </c>
      <c r="H1076" s="91">
        <f>IFERROR(VLOOKUP($E1076, V医療従事者等!$A:$J, $H$4, FALSE), 0)</f>
        <v>0</v>
      </c>
      <c r="I1076" s="91">
        <f>IFERROR(VLOOKUP($E1076, V医療従事者等!$A:$J, $I$4, FALSE), 0)</f>
        <v>0</v>
      </c>
      <c r="J1076" s="91">
        <f>IFERROR(VLOOKUP($E1076, V医療従事者等!$A:$J, $J$4, FALSE), 0)</f>
        <v>0</v>
      </c>
      <c r="K1076" s="92">
        <f>IFERROR(VLOOKUP($E1076, V一般接種!$A:$G, K$4, FALSE), 0)</f>
        <v>0</v>
      </c>
      <c r="L1076" s="92">
        <f>IFERROR(VLOOKUP($E1076, V一般接種!$A:$G, L$4, FALSE), 0)</f>
        <v>0</v>
      </c>
      <c r="M1076" s="92">
        <f>IFERROR(VLOOKUP($E1076, V一般接種!$A:$G, M$4, FALSE), 0)</f>
        <v>0</v>
      </c>
      <c r="N1076" s="93">
        <f>IFERROR(VLOOKUP($E1076, V一般接種!$A:$G, N$4, FALSE), 0)</f>
        <v>0</v>
      </c>
      <c r="O1076" s="92">
        <f>SUMIF(V職域接種!$C:$C, 'Conv-vaccine'!$E1076, V職域接種!F:F)</f>
        <v>0</v>
      </c>
      <c r="P1076" s="92">
        <f>SUMIF(V職域接種!$C:$C, 'Conv-vaccine'!$E1076, V職域接種!G:G)</f>
        <v>0</v>
      </c>
      <c r="Q1076" s="92">
        <f>_xlfn.MAXIFS(V重複!F:F, V重複!$C:$C, 'Conv-vaccine'!$E1076)</f>
        <v>0</v>
      </c>
      <c r="R1076" s="92">
        <f>_xlfn.MAXIFS(V重複!G:G, V重複!$C:$C, 'Conv-vaccine'!$E1076)</f>
        <v>0</v>
      </c>
      <c r="S1076" s="107">
        <f>SUMIF('V3回目-接種日別'!$A:$A, 'Conv-vaccine'!$E1076, 'V3回目-接種日別'!C:C)</f>
        <v>0</v>
      </c>
    </row>
    <row r="1077" spans="1:19" ht="17.7">
      <c r="A1077" s="49">
        <v>44654</v>
      </c>
      <c r="B1077" s="110">
        <f>IF(COUNTIF($A$7:$A1077, $A1077)&gt;1, 0, IF($E1077="","",G1077+H1077+K1077+L1077+O1077-Q1077))</f>
        <v>0</v>
      </c>
      <c r="C1077" s="110">
        <f>IF(COUNTIF($A$7:$A1077, $A1077)&gt;1, 0, IF($E1077="", "", I1077+J1077+M1077+N1077+P1077-R1077))</f>
        <v>0</v>
      </c>
      <c r="D1077" s="110">
        <f>IF(COUNTIF($A$7:$A1077, $A1077)&gt;1, 0, S1077)</f>
        <v>0</v>
      </c>
      <c r="E1077" s="111">
        <v>44654</v>
      </c>
      <c r="F1077" s="91" t="str">
        <f>IFERROR(VLOOKUP($E1077, V医療従事者等!$A:$J, $F$4, FALSE), TEXT(E1077, "aaa"))</f>
        <v>日</v>
      </c>
      <c r="G1077" s="91">
        <f>IFERROR(VLOOKUP($E1077, V医療従事者等!$A:$J, $G$4, FALSE), 0)</f>
        <v>0</v>
      </c>
      <c r="H1077" s="91">
        <f>IFERROR(VLOOKUP($E1077, V医療従事者等!$A:$J, $H$4, FALSE), 0)</f>
        <v>0</v>
      </c>
      <c r="I1077" s="91">
        <f>IFERROR(VLOOKUP($E1077, V医療従事者等!$A:$J, $I$4, FALSE), 0)</f>
        <v>0</v>
      </c>
      <c r="J1077" s="91">
        <f>IFERROR(VLOOKUP($E1077, V医療従事者等!$A:$J, $J$4, FALSE), 0)</f>
        <v>0</v>
      </c>
      <c r="K1077" s="92">
        <f>IFERROR(VLOOKUP($E1077, V一般接種!$A:$G, K$4, FALSE), 0)</f>
        <v>0</v>
      </c>
      <c r="L1077" s="92">
        <f>IFERROR(VLOOKUP($E1077, V一般接種!$A:$G, L$4, FALSE), 0)</f>
        <v>0</v>
      </c>
      <c r="M1077" s="92">
        <f>IFERROR(VLOOKUP($E1077, V一般接種!$A:$G, M$4, FALSE), 0)</f>
        <v>0</v>
      </c>
      <c r="N1077" s="93">
        <f>IFERROR(VLOOKUP($E1077, V一般接種!$A:$G, N$4, FALSE), 0)</f>
        <v>0</v>
      </c>
      <c r="O1077" s="92">
        <f>SUMIF(V職域接種!$C:$C, 'Conv-vaccine'!$E1077, V職域接種!F:F)</f>
        <v>0</v>
      </c>
      <c r="P1077" s="92">
        <f>SUMIF(V職域接種!$C:$C, 'Conv-vaccine'!$E1077, V職域接種!G:G)</f>
        <v>0</v>
      </c>
      <c r="Q1077" s="92">
        <f>_xlfn.MAXIFS(V重複!F:F, V重複!$C:$C, 'Conv-vaccine'!$E1077)</f>
        <v>0</v>
      </c>
      <c r="R1077" s="92">
        <f>_xlfn.MAXIFS(V重複!G:G, V重複!$C:$C, 'Conv-vaccine'!$E1077)</f>
        <v>0</v>
      </c>
      <c r="S1077" s="107">
        <f>SUMIF('V3回目-接種日別'!$A:$A, 'Conv-vaccine'!$E1077, 'V3回目-接種日別'!C:C)</f>
        <v>0</v>
      </c>
    </row>
    <row r="1078" spans="1:19" ht="17.7">
      <c r="A1078" s="49">
        <v>44655</v>
      </c>
      <c r="B1078" s="110">
        <f>IF(COUNTIF($A$7:$A1078, $A1078)&gt;1, 0, IF($E1078="","",G1078+H1078+K1078+L1078+O1078-Q1078))</f>
        <v>0</v>
      </c>
      <c r="C1078" s="110">
        <f>IF(COUNTIF($A$7:$A1078, $A1078)&gt;1, 0, IF($E1078="", "", I1078+J1078+M1078+N1078+P1078-R1078))</f>
        <v>0</v>
      </c>
      <c r="D1078" s="110">
        <f>IF(COUNTIF($A$7:$A1078, $A1078)&gt;1, 0, S1078)</f>
        <v>0</v>
      </c>
      <c r="E1078" s="111">
        <v>44655</v>
      </c>
      <c r="F1078" s="91" t="str">
        <f>IFERROR(VLOOKUP($E1078, V医療従事者等!$A:$J, $F$4, FALSE), TEXT(E1078, "aaa"))</f>
        <v>月</v>
      </c>
      <c r="G1078" s="91">
        <f>IFERROR(VLOOKUP($E1078, V医療従事者等!$A:$J, $G$4, FALSE), 0)</f>
        <v>0</v>
      </c>
      <c r="H1078" s="91">
        <f>IFERROR(VLOOKUP($E1078, V医療従事者等!$A:$J, $H$4, FALSE), 0)</f>
        <v>0</v>
      </c>
      <c r="I1078" s="91">
        <f>IFERROR(VLOOKUP($E1078, V医療従事者等!$A:$J, $I$4, FALSE), 0)</f>
        <v>0</v>
      </c>
      <c r="J1078" s="91">
        <f>IFERROR(VLOOKUP($E1078, V医療従事者等!$A:$J, $J$4, FALSE), 0)</f>
        <v>0</v>
      </c>
      <c r="K1078" s="92">
        <f>IFERROR(VLOOKUP($E1078, V一般接種!$A:$G, K$4, FALSE), 0)</f>
        <v>0</v>
      </c>
      <c r="L1078" s="92">
        <f>IFERROR(VLOOKUP($E1078, V一般接種!$A:$G, L$4, FALSE), 0)</f>
        <v>0</v>
      </c>
      <c r="M1078" s="92">
        <f>IFERROR(VLOOKUP($E1078, V一般接種!$A:$G, M$4, FALSE), 0)</f>
        <v>0</v>
      </c>
      <c r="N1078" s="93">
        <f>IFERROR(VLOOKUP($E1078, V一般接種!$A:$G, N$4, FALSE), 0)</f>
        <v>0</v>
      </c>
      <c r="O1078" s="92">
        <f>SUMIF(V職域接種!$C:$C, 'Conv-vaccine'!$E1078, V職域接種!F:F)</f>
        <v>0</v>
      </c>
      <c r="P1078" s="92">
        <f>SUMIF(V職域接種!$C:$C, 'Conv-vaccine'!$E1078, V職域接種!G:G)</f>
        <v>0</v>
      </c>
      <c r="Q1078" s="92">
        <f>_xlfn.MAXIFS(V重複!F:F, V重複!$C:$C, 'Conv-vaccine'!$E1078)</f>
        <v>0</v>
      </c>
      <c r="R1078" s="92">
        <f>_xlfn.MAXIFS(V重複!G:G, V重複!$C:$C, 'Conv-vaccine'!$E1078)</f>
        <v>0</v>
      </c>
      <c r="S1078" s="107">
        <f>SUMIF('V3回目-接種日別'!$A:$A, 'Conv-vaccine'!$E1078, 'V3回目-接種日別'!C:C)</f>
        <v>0</v>
      </c>
    </row>
    <row r="1079" spans="1:19" ht="17.7">
      <c r="A1079" s="49">
        <v>44655</v>
      </c>
      <c r="B1079" s="110">
        <f>IF(COUNTIF($A$7:$A1079, $A1079)&gt;1, 0, IF($E1079="","",G1079+H1079+K1079+L1079+O1079-Q1079))</f>
        <v>0</v>
      </c>
      <c r="C1079" s="110">
        <f>IF(COUNTIF($A$7:$A1079, $A1079)&gt;1, 0, IF($E1079="", "", I1079+J1079+M1079+N1079+P1079-R1079))</f>
        <v>0</v>
      </c>
      <c r="D1079" s="110">
        <f>IF(COUNTIF($A$7:$A1079, $A1079)&gt;1, 0, S1079)</f>
        <v>0</v>
      </c>
      <c r="E1079" s="111">
        <v>44655</v>
      </c>
      <c r="F1079" s="91" t="str">
        <f>IFERROR(VLOOKUP($E1079, V医療従事者等!$A:$J, $F$4, FALSE), TEXT(E1079, "aaa"))</f>
        <v>月</v>
      </c>
      <c r="G1079" s="91">
        <f>IFERROR(VLOOKUP($E1079, V医療従事者等!$A:$J, $G$4, FALSE), 0)</f>
        <v>0</v>
      </c>
      <c r="H1079" s="91">
        <f>IFERROR(VLOOKUP($E1079, V医療従事者等!$A:$J, $H$4, FALSE), 0)</f>
        <v>0</v>
      </c>
      <c r="I1079" s="91">
        <f>IFERROR(VLOOKUP($E1079, V医療従事者等!$A:$J, $I$4, FALSE), 0)</f>
        <v>0</v>
      </c>
      <c r="J1079" s="91">
        <f>IFERROR(VLOOKUP($E1079, V医療従事者等!$A:$J, $J$4, FALSE), 0)</f>
        <v>0</v>
      </c>
      <c r="K1079" s="92">
        <f>IFERROR(VLOOKUP($E1079, V一般接種!$A:$G, K$4, FALSE), 0)</f>
        <v>0</v>
      </c>
      <c r="L1079" s="92">
        <f>IFERROR(VLOOKUP($E1079, V一般接種!$A:$G, L$4, FALSE), 0)</f>
        <v>0</v>
      </c>
      <c r="M1079" s="92">
        <f>IFERROR(VLOOKUP($E1079, V一般接種!$A:$G, M$4, FALSE), 0)</f>
        <v>0</v>
      </c>
      <c r="N1079" s="93">
        <f>IFERROR(VLOOKUP($E1079, V一般接種!$A:$G, N$4, FALSE), 0)</f>
        <v>0</v>
      </c>
      <c r="O1079" s="92">
        <f>SUMIF(V職域接種!$C:$C, 'Conv-vaccine'!$E1079, V職域接種!F:F)</f>
        <v>0</v>
      </c>
      <c r="P1079" s="92">
        <f>SUMIF(V職域接種!$C:$C, 'Conv-vaccine'!$E1079, V職域接種!G:G)</f>
        <v>0</v>
      </c>
      <c r="Q1079" s="92">
        <f>_xlfn.MAXIFS(V重複!F:F, V重複!$C:$C, 'Conv-vaccine'!$E1079)</f>
        <v>0</v>
      </c>
      <c r="R1079" s="92">
        <f>_xlfn.MAXIFS(V重複!G:G, V重複!$C:$C, 'Conv-vaccine'!$E1079)</f>
        <v>0</v>
      </c>
      <c r="S1079" s="107">
        <f>SUMIF('V3回目-接種日別'!$A:$A, 'Conv-vaccine'!$E1079, 'V3回目-接種日別'!C:C)</f>
        <v>0</v>
      </c>
    </row>
    <row r="1080" spans="1:19" ht="17.7">
      <c r="A1080" s="49">
        <v>44655</v>
      </c>
      <c r="B1080" s="110">
        <f>IF(COUNTIF($A$7:$A1080, $A1080)&gt;1, 0, IF($E1080="","",G1080+H1080+K1080+L1080+O1080-Q1080))</f>
        <v>0</v>
      </c>
      <c r="C1080" s="110">
        <f>IF(COUNTIF($A$7:$A1080, $A1080)&gt;1, 0, IF($E1080="", "", I1080+J1080+M1080+N1080+P1080-R1080))</f>
        <v>0</v>
      </c>
      <c r="D1080" s="110">
        <f>IF(COUNTIF($A$7:$A1080, $A1080)&gt;1, 0, S1080)</f>
        <v>0</v>
      </c>
      <c r="E1080" s="111">
        <v>44655</v>
      </c>
      <c r="F1080" s="91" t="str">
        <f>IFERROR(VLOOKUP($E1080, V医療従事者等!$A:$J, $F$4, FALSE), TEXT(E1080, "aaa"))</f>
        <v>月</v>
      </c>
      <c r="G1080" s="91">
        <f>IFERROR(VLOOKUP($E1080, V医療従事者等!$A:$J, $G$4, FALSE), 0)</f>
        <v>0</v>
      </c>
      <c r="H1080" s="91">
        <f>IFERROR(VLOOKUP($E1080, V医療従事者等!$A:$J, $H$4, FALSE), 0)</f>
        <v>0</v>
      </c>
      <c r="I1080" s="91">
        <f>IFERROR(VLOOKUP($E1080, V医療従事者等!$A:$J, $I$4, FALSE), 0)</f>
        <v>0</v>
      </c>
      <c r="J1080" s="91">
        <f>IFERROR(VLOOKUP($E1080, V医療従事者等!$A:$J, $J$4, FALSE), 0)</f>
        <v>0</v>
      </c>
      <c r="K1080" s="92">
        <f>IFERROR(VLOOKUP($E1080, V一般接種!$A:$G, K$4, FALSE), 0)</f>
        <v>0</v>
      </c>
      <c r="L1080" s="92">
        <f>IFERROR(VLOOKUP($E1080, V一般接種!$A:$G, L$4, FALSE), 0)</f>
        <v>0</v>
      </c>
      <c r="M1080" s="92">
        <f>IFERROR(VLOOKUP($E1080, V一般接種!$A:$G, M$4, FALSE), 0)</f>
        <v>0</v>
      </c>
      <c r="N1080" s="93">
        <f>IFERROR(VLOOKUP($E1080, V一般接種!$A:$G, N$4, FALSE), 0)</f>
        <v>0</v>
      </c>
      <c r="O1080" s="92">
        <f>SUMIF(V職域接種!$C:$C, 'Conv-vaccine'!$E1080, V職域接種!F:F)</f>
        <v>0</v>
      </c>
      <c r="P1080" s="92">
        <f>SUMIF(V職域接種!$C:$C, 'Conv-vaccine'!$E1080, V職域接種!G:G)</f>
        <v>0</v>
      </c>
      <c r="Q1080" s="92">
        <f>_xlfn.MAXIFS(V重複!F:F, V重複!$C:$C, 'Conv-vaccine'!$E1080)</f>
        <v>0</v>
      </c>
      <c r="R1080" s="92">
        <f>_xlfn.MAXIFS(V重複!G:G, V重複!$C:$C, 'Conv-vaccine'!$E1080)</f>
        <v>0</v>
      </c>
      <c r="S1080" s="107">
        <f>SUMIF('V3回目-接種日別'!$A:$A, 'Conv-vaccine'!$E1080, 'V3回目-接種日別'!C:C)</f>
        <v>0</v>
      </c>
    </row>
    <row r="1081" spans="1:19" ht="17.7">
      <c r="A1081" s="49">
        <v>44656</v>
      </c>
      <c r="B1081" s="110">
        <f>IF(COUNTIF($A$7:$A1081, $A1081)&gt;1, 0, IF($E1081="","",G1081+H1081+K1081+L1081+O1081-Q1081))</f>
        <v>0</v>
      </c>
      <c r="C1081" s="110">
        <f>IF(COUNTIF($A$7:$A1081, $A1081)&gt;1, 0, IF($E1081="", "", I1081+J1081+M1081+N1081+P1081-R1081))</f>
        <v>0</v>
      </c>
      <c r="D1081" s="110">
        <f>IF(COUNTIF($A$7:$A1081, $A1081)&gt;1, 0, S1081)</f>
        <v>0</v>
      </c>
      <c r="E1081" s="111">
        <v>44656</v>
      </c>
      <c r="F1081" s="91" t="str">
        <f>IFERROR(VLOOKUP($E1081, V医療従事者等!$A:$J, $F$4, FALSE), TEXT(E1081, "aaa"))</f>
        <v>火</v>
      </c>
      <c r="G1081" s="91">
        <f>IFERROR(VLOOKUP($E1081, V医療従事者等!$A:$J, $G$4, FALSE), 0)</f>
        <v>0</v>
      </c>
      <c r="H1081" s="91">
        <f>IFERROR(VLOOKUP($E1081, V医療従事者等!$A:$J, $H$4, FALSE), 0)</f>
        <v>0</v>
      </c>
      <c r="I1081" s="91">
        <f>IFERROR(VLOOKUP($E1081, V医療従事者等!$A:$J, $I$4, FALSE), 0)</f>
        <v>0</v>
      </c>
      <c r="J1081" s="91">
        <f>IFERROR(VLOOKUP($E1081, V医療従事者等!$A:$J, $J$4, FALSE), 0)</f>
        <v>0</v>
      </c>
      <c r="K1081" s="92">
        <f>IFERROR(VLOOKUP($E1081, V一般接種!$A:$G, K$4, FALSE), 0)</f>
        <v>0</v>
      </c>
      <c r="L1081" s="92">
        <f>IFERROR(VLOOKUP($E1081, V一般接種!$A:$G, L$4, FALSE), 0)</f>
        <v>0</v>
      </c>
      <c r="M1081" s="92">
        <f>IFERROR(VLOOKUP($E1081, V一般接種!$A:$G, M$4, FALSE), 0)</f>
        <v>0</v>
      </c>
      <c r="N1081" s="93">
        <f>IFERROR(VLOOKUP($E1081, V一般接種!$A:$G, N$4, FALSE), 0)</f>
        <v>0</v>
      </c>
      <c r="O1081" s="92">
        <f>SUMIF(V職域接種!$C:$C, 'Conv-vaccine'!$E1081, V職域接種!F:F)</f>
        <v>0</v>
      </c>
      <c r="P1081" s="92">
        <f>SUMIF(V職域接種!$C:$C, 'Conv-vaccine'!$E1081, V職域接種!G:G)</f>
        <v>0</v>
      </c>
      <c r="Q1081" s="92">
        <f>_xlfn.MAXIFS(V重複!F:F, V重複!$C:$C, 'Conv-vaccine'!$E1081)</f>
        <v>0</v>
      </c>
      <c r="R1081" s="92">
        <f>_xlfn.MAXIFS(V重複!G:G, V重複!$C:$C, 'Conv-vaccine'!$E1081)</f>
        <v>0</v>
      </c>
      <c r="S1081" s="107">
        <f>SUMIF('V3回目-接種日別'!$A:$A, 'Conv-vaccine'!$E1081, 'V3回目-接種日別'!C:C)</f>
        <v>0</v>
      </c>
    </row>
    <row r="1082" spans="1:19" ht="17.7">
      <c r="A1082" s="49">
        <v>44656</v>
      </c>
      <c r="B1082" s="110">
        <f>IF(COUNTIF($A$7:$A1082, $A1082)&gt;1, 0, IF($E1082="","",G1082+H1082+K1082+L1082+O1082-Q1082))</f>
        <v>0</v>
      </c>
      <c r="C1082" s="110">
        <f>IF(COUNTIF($A$7:$A1082, $A1082)&gt;1, 0, IF($E1082="", "", I1082+J1082+M1082+N1082+P1082-R1082))</f>
        <v>0</v>
      </c>
      <c r="D1082" s="110">
        <f>IF(COUNTIF($A$7:$A1082, $A1082)&gt;1, 0, S1082)</f>
        <v>0</v>
      </c>
      <c r="E1082" s="111">
        <v>44656</v>
      </c>
      <c r="F1082" s="91" t="str">
        <f>IFERROR(VLOOKUP($E1082, V医療従事者等!$A:$J, $F$4, FALSE), TEXT(E1082, "aaa"))</f>
        <v>火</v>
      </c>
      <c r="G1082" s="91">
        <f>IFERROR(VLOOKUP($E1082, V医療従事者等!$A:$J, $G$4, FALSE), 0)</f>
        <v>0</v>
      </c>
      <c r="H1082" s="91">
        <f>IFERROR(VLOOKUP($E1082, V医療従事者等!$A:$J, $H$4, FALSE), 0)</f>
        <v>0</v>
      </c>
      <c r="I1082" s="91">
        <f>IFERROR(VLOOKUP($E1082, V医療従事者等!$A:$J, $I$4, FALSE), 0)</f>
        <v>0</v>
      </c>
      <c r="J1082" s="91">
        <f>IFERROR(VLOOKUP($E1082, V医療従事者等!$A:$J, $J$4, FALSE), 0)</f>
        <v>0</v>
      </c>
      <c r="K1082" s="92">
        <f>IFERROR(VLOOKUP($E1082, V一般接種!$A:$G, K$4, FALSE), 0)</f>
        <v>0</v>
      </c>
      <c r="L1082" s="92">
        <f>IFERROR(VLOOKUP($E1082, V一般接種!$A:$G, L$4, FALSE), 0)</f>
        <v>0</v>
      </c>
      <c r="M1082" s="92">
        <f>IFERROR(VLOOKUP($E1082, V一般接種!$A:$G, M$4, FALSE), 0)</f>
        <v>0</v>
      </c>
      <c r="N1082" s="93">
        <f>IFERROR(VLOOKUP($E1082, V一般接種!$A:$G, N$4, FALSE), 0)</f>
        <v>0</v>
      </c>
      <c r="O1082" s="92">
        <f>SUMIF(V職域接種!$C:$C, 'Conv-vaccine'!$E1082, V職域接種!F:F)</f>
        <v>0</v>
      </c>
      <c r="P1082" s="92">
        <f>SUMIF(V職域接種!$C:$C, 'Conv-vaccine'!$E1082, V職域接種!G:G)</f>
        <v>0</v>
      </c>
      <c r="Q1082" s="92">
        <f>_xlfn.MAXIFS(V重複!F:F, V重複!$C:$C, 'Conv-vaccine'!$E1082)</f>
        <v>0</v>
      </c>
      <c r="R1082" s="92">
        <f>_xlfn.MAXIFS(V重複!G:G, V重複!$C:$C, 'Conv-vaccine'!$E1082)</f>
        <v>0</v>
      </c>
      <c r="S1082" s="107">
        <f>SUMIF('V3回目-接種日別'!$A:$A, 'Conv-vaccine'!$E1082, 'V3回目-接種日別'!C:C)</f>
        <v>0</v>
      </c>
    </row>
    <row r="1083" spans="1:19" ht="17.7">
      <c r="A1083" s="49">
        <v>44656</v>
      </c>
      <c r="B1083" s="110">
        <f>IF(COUNTIF($A$7:$A1083, $A1083)&gt;1, 0, IF($E1083="","",G1083+H1083+K1083+L1083+O1083-Q1083))</f>
        <v>0</v>
      </c>
      <c r="C1083" s="110">
        <f>IF(COUNTIF($A$7:$A1083, $A1083)&gt;1, 0, IF($E1083="", "", I1083+J1083+M1083+N1083+P1083-R1083))</f>
        <v>0</v>
      </c>
      <c r="D1083" s="110">
        <f>IF(COUNTIF($A$7:$A1083, $A1083)&gt;1, 0, S1083)</f>
        <v>0</v>
      </c>
      <c r="E1083" s="111">
        <v>44656</v>
      </c>
      <c r="F1083" s="91" t="str">
        <f>IFERROR(VLOOKUP($E1083, V医療従事者等!$A:$J, $F$4, FALSE), TEXT(E1083, "aaa"))</f>
        <v>火</v>
      </c>
      <c r="G1083" s="91">
        <f>IFERROR(VLOOKUP($E1083, V医療従事者等!$A:$J, $G$4, FALSE), 0)</f>
        <v>0</v>
      </c>
      <c r="H1083" s="91">
        <f>IFERROR(VLOOKUP($E1083, V医療従事者等!$A:$J, $H$4, FALSE), 0)</f>
        <v>0</v>
      </c>
      <c r="I1083" s="91">
        <f>IFERROR(VLOOKUP($E1083, V医療従事者等!$A:$J, $I$4, FALSE), 0)</f>
        <v>0</v>
      </c>
      <c r="J1083" s="91">
        <f>IFERROR(VLOOKUP($E1083, V医療従事者等!$A:$J, $J$4, FALSE), 0)</f>
        <v>0</v>
      </c>
      <c r="K1083" s="92">
        <f>IFERROR(VLOOKUP($E1083, V一般接種!$A:$G, K$4, FALSE), 0)</f>
        <v>0</v>
      </c>
      <c r="L1083" s="92">
        <f>IFERROR(VLOOKUP($E1083, V一般接種!$A:$G, L$4, FALSE), 0)</f>
        <v>0</v>
      </c>
      <c r="M1083" s="92">
        <f>IFERROR(VLOOKUP($E1083, V一般接種!$A:$G, M$4, FALSE), 0)</f>
        <v>0</v>
      </c>
      <c r="N1083" s="93">
        <f>IFERROR(VLOOKUP($E1083, V一般接種!$A:$G, N$4, FALSE), 0)</f>
        <v>0</v>
      </c>
      <c r="O1083" s="92">
        <f>SUMIF(V職域接種!$C:$C, 'Conv-vaccine'!$E1083, V職域接種!F:F)</f>
        <v>0</v>
      </c>
      <c r="P1083" s="92">
        <f>SUMIF(V職域接種!$C:$C, 'Conv-vaccine'!$E1083, V職域接種!G:G)</f>
        <v>0</v>
      </c>
      <c r="Q1083" s="92">
        <f>_xlfn.MAXIFS(V重複!F:F, V重複!$C:$C, 'Conv-vaccine'!$E1083)</f>
        <v>0</v>
      </c>
      <c r="R1083" s="92">
        <f>_xlfn.MAXIFS(V重複!G:G, V重複!$C:$C, 'Conv-vaccine'!$E1083)</f>
        <v>0</v>
      </c>
      <c r="S1083" s="107">
        <f>SUMIF('V3回目-接種日別'!$A:$A, 'Conv-vaccine'!$E1083, 'V3回目-接種日別'!C:C)</f>
        <v>0</v>
      </c>
    </row>
    <row r="1084" spans="1:19" ht="17.7">
      <c r="A1084" s="49">
        <v>44657</v>
      </c>
      <c r="B1084" s="110">
        <f>IF(COUNTIF($A$7:$A1084, $A1084)&gt;1, 0, IF($E1084="","",G1084+H1084+K1084+L1084+O1084-Q1084))</f>
        <v>0</v>
      </c>
      <c r="C1084" s="110">
        <f>IF(COUNTIF($A$7:$A1084, $A1084)&gt;1, 0, IF($E1084="", "", I1084+J1084+M1084+N1084+P1084-R1084))</f>
        <v>0</v>
      </c>
      <c r="D1084" s="110">
        <f>IF(COUNTIF($A$7:$A1084, $A1084)&gt;1, 0, S1084)</f>
        <v>0</v>
      </c>
      <c r="E1084" s="111">
        <v>44657</v>
      </c>
      <c r="F1084" s="91" t="str">
        <f>IFERROR(VLOOKUP($E1084, V医療従事者等!$A:$J, $F$4, FALSE), TEXT(E1084, "aaa"))</f>
        <v>水</v>
      </c>
      <c r="G1084" s="91">
        <f>IFERROR(VLOOKUP($E1084, V医療従事者等!$A:$J, $G$4, FALSE), 0)</f>
        <v>0</v>
      </c>
      <c r="H1084" s="91">
        <f>IFERROR(VLOOKUP($E1084, V医療従事者等!$A:$J, $H$4, FALSE), 0)</f>
        <v>0</v>
      </c>
      <c r="I1084" s="91">
        <f>IFERROR(VLOOKUP($E1084, V医療従事者等!$A:$J, $I$4, FALSE), 0)</f>
        <v>0</v>
      </c>
      <c r="J1084" s="91">
        <f>IFERROR(VLOOKUP($E1084, V医療従事者等!$A:$J, $J$4, FALSE), 0)</f>
        <v>0</v>
      </c>
      <c r="K1084" s="92">
        <f>IFERROR(VLOOKUP($E1084, V一般接種!$A:$G, K$4, FALSE), 0)</f>
        <v>0</v>
      </c>
      <c r="L1084" s="92">
        <f>IFERROR(VLOOKUP($E1084, V一般接種!$A:$G, L$4, FALSE), 0)</f>
        <v>0</v>
      </c>
      <c r="M1084" s="92">
        <f>IFERROR(VLOOKUP($E1084, V一般接種!$A:$G, M$4, FALSE), 0)</f>
        <v>0</v>
      </c>
      <c r="N1084" s="93">
        <f>IFERROR(VLOOKUP($E1084, V一般接種!$A:$G, N$4, FALSE), 0)</f>
        <v>0</v>
      </c>
      <c r="O1084" s="92">
        <f>SUMIF(V職域接種!$C:$C, 'Conv-vaccine'!$E1084, V職域接種!F:F)</f>
        <v>0</v>
      </c>
      <c r="P1084" s="92">
        <f>SUMIF(V職域接種!$C:$C, 'Conv-vaccine'!$E1084, V職域接種!G:G)</f>
        <v>0</v>
      </c>
      <c r="Q1084" s="92">
        <f>_xlfn.MAXIFS(V重複!F:F, V重複!$C:$C, 'Conv-vaccine'!$E1084)</f>
        <v>0</v>
      </c>
      <c r="R1084" s="92">
        <f>_xlfn.MAXIFS(V重複!G:G, V重複!$C:$C, 'Conv-vaccine'!$E1084)</f>
        <v>0</v>
      </c>
      <c r="S1084" s="107">
        <f>SUMIF('V3回目-接種日別'!$A:$A, 'Conv-vaccine'!$E1084, 'V3回目-接種日別'!C:C)</f>
        <v>0</v>
      </c>
    </row>
    <row r="1085" spans="1:19" ht="17.7">
      <c r="A1085" s="49">
        <v>44657</v>
      </c>
      <c r="B1085" s="110">
        <f>IF(COUNTIF($A$7:$A1085, $A1085)&gt;1, 0, IF($E1085="","",G1085+H1085+K1085+L1085+O1085-Q1085))</f>
        <v>0</v>
      </c>
      <c r="C1085" s="110">
        <f>IF(COUNTIF($A$7:$A1085, $A1085)&gt;1, 0, IF($E1085="", "", I1085+J1085+M1085+N1085+P1085-R1085))</f>
        <v>0</v>
      </c>
      <c r="D1085" s="110">
        <f>IF(COUNTIF($A$7:$A1085, $A1085)&gt;1, 0, S1085)</f>
        <v>0</v>
      </c>
      <c r="E1085" s="111">
        <v>44657</v>
      </c>
      <c r="F1085" s="91" t="str">
        <f>IFERROR(VLOOKUP($E1085, V医療従事者等!$A:$J, $F$4, FALSE), TEXT(E1085, "aaa"))</f>
        <v>水</v>
      </c>
      <c r="G1085" s="91">
        <f>IFERROR(VLOOKUP($E1085, V医療従事者等!$A:$J, $G$4, FALSE), 0)</f>
        <v>0</v>
      </c>
      <c r="H1085" s="91">
        <f>IFERROR(VLOOKUP($E1085, V医療従事者等!$A:$J, $H$4, FALSE), 0)</f>
        <v>0</v>
      </c>
      <c r="I1085" s="91">
        <f>IFERROR(VLOOKUP($E1085, V医療従事者等!$A:$J, $I$4, FALSE), 0)</f>
        <v>0</v>
      </c>
      <c r="J1085" s="91">
        <f>IFERROR(VLOOKUP($E1085, V医療従事者等!$A:$J, $J$4, FALSE), 0)</f>
        <v>0</v>
      </c>
      <c r="K1085" s="92">
        <f>IFERROR(VLOOKUP($E1085, V一般接種!$A:$G, K$4, FALSE), 0)</f>
        <v>0</v>
      </c>
      <c r="L1085" s="92">
        <f>IFERROR(VLOOKUP($E1085, V一般接種!$A:$G, L$4, FALSE), 0)</f>
        <v>0</v>
      </c>
      <c r="M1085" s="92">
        <f>IFERROR(VLOOKUP($E1085, V一般接種!$A:$G, M$4, FALSE), 0)</f>
        <v>0</v>
      </c>
      <c r="N1085" s="93">
        <f>IFERROR(VLOOKUP($E1085, V一般接種!$A:$G, N$4, FALSE), 0)</f>
        <v>0</v>
      </c>
      <c r="O1085" s="92">
        <f>SUMIF(V職域接種!$C:$C, 'Conv-vaccine'!$E1085, V職域接種!F:F)</f>
        <v>0</v>
      </c>
      <c r="P1085" s="92">
        <f>SUMIF(V職域接種!$C:$C, 'Conv-vaccine'!$E1085, V職域接種!G:G)</f>
        <v>0</v>
      </c>
      <c r="Q1085" s="92">
        <f>_xlfn.MAXIFS(V重複!F:F, V重複!$C:$C, 'Conv-vaccine'!$E1085)</f>
        <v>0</v>
      </c>
      <c r="R1085" s="92">
        <f>_xlfn.MAXIFS(V重複!G:G, V重複!$C:$C, 'Conv-vaccine'!$E1085)</f>
        <v>0</v>
      </c>
      <c r="S1085" s="107">
        <f>SUMIF('V3回目-接種日別'!$A:$A, 'Conv-vaccine'!$E1085, 'V3回目-接種日別'!C:C)</f>
        <v>0</v>
      </c>
    </row>
    <row r="1086" spans="1:19" ht="17.7">
      <c r="A1086" s="49">
        <v>44657</v>
      </c>
      <c r="B1086" s="110">
        <f>IF(COUNTIF($A$7:$A1086, $A1086)&gt;1, 0, IF($E1086="","",G1086+H1086+K1086+L1086+O1086-Q1086))</f>
        <v>0</v>
      </c>
      <c r="C1086" s="110">
        <f>IF(COUNTIF($A$7:$A1086, $A1086)&gt;1, 0, IF($E1086="", "", I1086+J1086+M1086+N1086+P1086-R1086))</f>
        <v>0</v>
      </c>
      <c r="D1086" s="110">
        <f>IF(COUNTIF($A$7:$A1086, $A1086)&gt;1, 0, S1086)</f>
        <v>0</v>
      </c>
      <c r="E1086" s="111">
        <v>44657</v>
      </c>
      <c r="F1086" s="91" t="str">
        <f>IFERROR(VLOOKUP($E1086, V医療従事者等!$A:$J, $F$4, FALSE), TEXT(E1086, "aaa"))</f>
        <v>水</v>
      </c>
      <c r="G1086" s="91">
        <f>IFERROR(VLOOKUP($E1086, V医療従事者等!$A:$J, $G$4, FALSE), 0)</f>
        <v>0</v>
      </c>
      <c r="H1086" s="91">
        <f>IFERROR(VLOOKUP($E1086, V医療従事者等!$A:$J, $H$4, FALSE), 0)</f>
        <v>0</v>
      </c>
      <c r="I1086" s="91">
        <f>IFERROR(VLOOKUP($E1086, V医療従事者等!$A:$J, $I$4, FALSE), 0)</f>
        <v>0</v>
      </c>
      <c r="J1086" s="91">
        <f>IFERROR(VLOOKUP($E1086, V医療従事者等!$A:$J, $J$4, FALSE), 0)</f>
        <v>0</v>
      </c>
      <c r="K1086" s="92">
        <f>IFERROR(VLOOKUP($E1086, V一般接種!$A:$G, K$4, FALSE), 0)</f>
        <v>0</v>
      </c>
      <c r="L1086" s="92">
        <f>IFERROR(VLOOKUP($E1086, V一般接種!$A:$G, L$4, FALSE), 0)</f>
        <v>0</v>
      </c>
      <c r="M1086" s="92">
        <f>IFERROR(VLOOKUP($E1086, V一般接種!$A:$G, M$4, FALSE), 0)</f>
        <v>0</v>
      </c>
      <c r="N1086" s="93">
        <f>IFERROR(VLOOKUP($E1086, V一般接種!$A:$G, N$4, FALSE), 0)</f>
        <v>0</v>
      </c>
      <c r="O1086" s="92">
        <f>SUMIF(V職域接種!$C:$C, 'Conv-vaccine'!$E1086, V職域接種!F:F)</f>
        <v>0</v>
      </c>
      <c r="P1086" s="92">
        <f>SUMIF(V職域接種!$C:$C, 'Conv-vaccine'!$E1086, V職域接種!G:G)</f>
        <v>0</v>
      </c>
      <c r="Q1086" s="92">
        <f>_xlfn.MAXIFS(V重複!F:F, V重複!$C:$C, 'Conv-vaccine'!$E1086)</f>
        <v>0</v>
      </c>
      <c r="R1086" s="92">
        <f>_xlfn.MAXIFS(V重複!G:G, V重複!$C:$C, 'Conv-vaccine'!$E1086)</f>
        <v>0</v>
      </c>
      <c r="S1086" s="107">
        <f>SUMIF('V3回目-接種日別'!$A:$A, 'Conv-vaccine'!$E1086, 'V3回目-接種日別'!C:C)</f>
        <v>0</v>
      </c>
    </row>
    <row r="1087" spans="1:19" ht="17.7">
      <c r="A1087" s="49">
        <v>44658</v>
      </c>
      <c r="B1087" s="110">
        <f>IF(COUNTIF($A$7:$A1087, $A1087)&gt;1, 0, IF($E1087="","",G1087+H1087+K1087+L1087+O1087-Q1087))</f>
        <v>0</v>
      </c>
      <c r="C1087" s="110">
        <f>IF(COUNTIF($A$7:$A1087, $A1087)&gt;1, 0, IF($E1087="", "", I1087+J1087+M1087+N1087+P1087-R1087))</f>
        <v>0</v>
      </c>
      <c r="D1087" s="110">
        <f>IF(COUNTIF($A$7:$A1087, $A1087)&gt;1, 0, S1087)</f>
        <v>0</v>
      </c>
      <c r="E1087" s="111">
        <v>44658</v>
      </c>
      <c r="F1087" s="91" t="str">
        <f>IFERROR(VLOOKUP($E1087, V医療従事者等!$A:$J, $F$4, FALSE), TEXT(E1087, "aaa"))</f>
        <v>木</v>
      </c>
      <c r="G1087" s="91">
        <f>IFERROR(VLOOKUP($E1087, V医療従事者等!$A:$J, $G$4, FALSE), 0)</f>
        <v>0</v>
      </c>
      <c r="H1087" s="91">
        <f>IFERROR(VLOOKUP($E1087, V医療従事者等!$A:$J, $H$4, FALSE), 0)</f>
        <v>0</v>
      </c>
      <c r="I1087" s="91">
        <f>IFERROR(VLOOKUP($E1087, V医療従事者等!$A:$J, $I$4, FALSE), 0)</f>
        <v>0</v>
      </c>
      <c r="J1087" s="91">
        <f>IFERROR(VLOOKUP($E1087, V医療従事者等!$A:$J, $J$4, FALSE), 0)</f>
        <v>0</v>
      </c>
      <c r="K1087" s="92">
        <f>IFERROR(VLOOKUP($E1087, V一般接種!$A:$G, K$4, FALSE), 0)</f>
        <v>0</v>
      </c>
      <c r="L1087" s="92">
        <f>IFERROR(VLOOKUP($E1087, V一般接種!$A:$G, L$4, FALSE), 0)</f>
        <v>0</v>
      </c>
      <c r="M1087" s="92">
        <f>IFERROR(VLOOKUP($E1087, V一般接種!$A:$G, M$4, FALSE), 0)</f>
        <v>0</v>
      </c>
      <c r="N1087" s="93">
        <f>IFERROR(VLOOKUP($E1087, V一般接種!$A:$G, N$4, FALSE), 0)</f>
        <v>0</v>
      </c>
      <c r="O1087" s="92">
        <f>SUMIF(V職域接種!$C:$C, 'Conv-vaccine'!$E1087, V職域接種!F:F)</f>
        <v>0</v>
      </c>
      <c r="P1087" s="92">
        <f>SUMIF(V職域接種!$C:$C, 'Conv-vaccine'!$E1087, V職域接種!G:G)</f>
        <v>0</v>
      </c>
      <c r="Q1087" s="92">
        <f>_xlfn.MAXIFS(V重複!F:F, V重複!$C:$C, 'Conv-vaccine'!$E1087)</f>
        <v>0</v>
      </c>
      <c r="R1087" s="92">
        <f>_xlfn.MAXIFS(V重複!G:G, V重複!$C:$C, 'Conv-vaccine'!$E1087)</f>
        <v>0</v>
      </c>
      <c r="S1087" s="107">
        <f>SUMIF('V3回目-接種日別'!$A:$A, 'Conv-vaccine'!$E1087, 'V3回目-接種日別'!C:C)</f>
        <v>0</v>
      </c>
    </row>
    <row r="1088" spans="1:19" ht="17.7">
      <c r="A1088" s="49">
        <v>44658</v>
      </c>
      <c r="B1088" s="110">
        <f>IF(COUNTIF($A$7:$A1088, $A1088)&gt;1, 0, IF($E1088="","",G1088+H1088+K1088+L1088+O1088-Q1088))</f>
        <v>0</v>
      </c>
      <c r="C1088" s="110">
        <f>IF(COUNTIF($A$7:$A1088, $A1088)&gt;1, 0, IF($E1088="", "", I1088+J1088+M1088+N1088+P1088-R1088))</f>
        <v>0</v>
      </c>
      <c r="D1088" s="110">
        <f>IF(COUNTIF($A$7:$A1088, $A1088)&gt;1, 0, S1088)</f>
        <v>0</v>
      </c>
      <c r="E1088" s="111">
        <v>44658</v>
      </c>
      <c r="F1088" s="91" t="str">
        <f>IFERROR(VLOOKUP($E1088, V医療従事者等!$A:$J, $F$4, FALSE), TEXT(E1088, "aaa"))</f>
        <v>木</v>
      </c>
      <c r="G1088" s="91">
        <f>IFERROR(VLOOKUP($E1088, V医療従事者等!$A:$J, $G$4, FALSE), 0)</f>
        <v>0</v>
      </c>
      <c r="H1088" s="91">
        <f>IFERROR(VLOOKUP($E1088, V医療従事者等!$A:$J, $H$4, FALSE), 0)</f>
        <v>0</v>
      </c>
      <c r="I1088" s="91">
        <f>IFERROR(VLOOKUP($E1088, V医療従事者等!$A:$J, $I$4, FALSE), 0)</f>
        <v>0</v>
      </c>
      <c r="J1088" s="91">
        <f>IFERROR(VLOOKUP($E1088, V医療従事者等!$A:$J, $J$4, FALSE), 0)</f>
        <v>0</v>
      </c>
      <c r="K1088" s="92">
        <f>IFERROR(VLOOKUP($E1088, V一般接種!$A:$G, K$4, FALSE), 0)</f>
        <v>0</v>
      </c>
      <c r="L1088" s="92">
        <f>IFERROR(VLOOKUP($E1088, V一般接種!$A:$G, L$4, FALSE), 0)</f>
        <v>0</v>
      </c>
      <c r="M1088" s="92">
        <f>IFERROR(VLOOKUP($E1088, V一般接種!$A:$G, M$4, FALSE), 0)</f>
        <v>0</v>
      </c>
      <c r="N1088" s="93">
        <f>IFERROR(VLOOKUP($E1088, V一般接種!$A:$G, N$4, FALSE), 0)</f>
        <v>0</v>
      </c>
      <c r="O1088" s="92">
        <f>SUMIF(V職域接種!$C:$C, 'Conv-vaccine'!$E1088, V職域接種!F:F)</f>
        <v>0</v>
      </c>
      <c r="P1088" s="92">
        <f>SUMIF(V職域接種!$C:$C, 'Conv-vaccine'!$E1088, V職域接種!G:G)</f>
        <v>0</v>
      </c>
      <c r="Q1088" s="92">
        <f>_xlfn.MAXIFS(V重複!F:F, V重複!$C:$C, 'Conv-vaccine'!$E1088)</f>
        <v>0</v>
      </c>
      <c r="R1088" s="92">
        <f>_xlfn.MAXIFS(V重複!G:G, V重複!$C:$C, 'Conv-vaccine'!$E1088)</f>
        <v>0</v>
      </c>
      <c r="S1088" s="107">
        <f>SUMIF('V3回目-接種日別'!$A:$A, 'Conv-vaccine'!$E1088, 'V3回目-接種日別'!C:C)</f>
        <v>0</v>
      </c>
    </row>
    <row r="1089" spans="1:19" ht="17.7">
      <c r="A1089" s="49">
        <v>44658</v>
      </c>
      <c r="B1089" s="110">
        <f>IF(COUNTIF($A$7:$A1089, $A1089)&gt;1, 0, IF($E1089="","",G1089+H1089+K1089+L1089+O1089-Q1089))</f>
        <v>0</v>
      </c>
      <c r="C1089" s="110">
        <f>IF(COUNTIF($A$7:$A1089, $A1089)&gt;1, 0, IF($E1089="", "", I1089+J1089+M1089+N1089+P1089-R1089))</f>
        <v>0</v>
      </c>
      <c r="D1089" s="110">
        <f>IF(COUNTIF($A$7:$A1089, $A1089)&gt;1, 0, S1089)</f>
        <v>0</v>
      </c>
      <c r="E1089" s="111">
        <v>44658</v>
      </c>
      <c r="F1089" s="91" t="str">
        <f>IFERROR(VLOOKUP($E1089, V医療従事者等!$A:$J, $F$4, FALSE), TEXT(E1089, "aaa"))</f>
        <v>木</v>
      </c>
      <c r="G1089" s="91">
        <f>IFERROR(VLOOKUP($E1089, V医療従事者等!$A:$J, $G$4, FALSE), 0)</f>
        <v>0</v>
      </c>
      <c r="H1089" s="91">
        <f>IFERROR(VLOOKUP($E1089, V医療従事者等!$A:$J, $H$4, FALSE), 0)</f>
        <v>0</v>
      </c>
      <c r="I1089" s="91">
        <f>IFERROR(VLOOKUP($E1089, V医療従事者等!$A:$J, $I$4, FALSE), 0)</f>
        <v>0</v>
      </c>
      <c r="J1089" s="91">
        <f>IFERROR(VLOOKUP($E1089, V医療従事者等!$A:$J, $J$4, FALSE), 0)</f>
        <v>0</v>
      </c>
      <c r="K1089" s="92">
        <f>IFERROR(VLOOKUP($E1089, V一般接種!$A:$G, K$4, FALSE), 0)</f>
        <v>0</v>
      </c>
      <c r="L1089" s="92">
        <f>IFERROR(VLOOKUP($E1089, V一般接種!$A:$G, L$4, FALSE), 0)</f>
        <v>0</v>
      </c>
      <c r="M1089" s="92">
        <f>IFERROR(VLOOKUP($E1089, V一般接種!$A:$G, M$4, FALSE), 0)</f>
        <v>0</v>
      </c>
      <c r="N1089" s="93">
        <f>IFERROR(VLOOKUP($E1089, V一般接種!$A:$G, N$4, FALSE), 0)</f>
        <v>0</v>
      </c>
      <c r="O1089" s="92">
        <f>SUMIF(V職域接種!$C:$C, 'Conv-vaccine'!$E1089, V職域接種!F:F)</f>
        <v>0</v>
      </c>
      <c r="P1089" s="92">
        <f>SUMIF(V職域接種!$C:$C, 'Conv-vaccine'!$E1089, V職域接種!G:G)</f>
        <v>0</v>
      </c>
      <c r="Q1089" s="92">
        <f>_xlfn.MAXIFS(V重複!F:F, V重複!$C:$C, 'Conv-vaccine'!$E1089)</f>
        <v>0</v>
      </c>
      <c r="R1089" s="92">
        <f>_xlfn.MAXIFS(V重複!G:G, V重複!$C:$C, 'Conv-vaccine'!$E1089)</f>
        <v>0</v>
      </c>
      <c r="S1089" s="107">
        <f>SUMIF('V3回目-接種日別'!$A:$A, 'Conv-vaccine'!$E1089, 'V3回目-接種日別'!C:C)</f>
        <v>0</v>
      </c>
    </row>
    <row r="1090" spans="1:19" ht="17.7">
      <c r="A1090" s="49">
        <v>44659</v>
      </c>
      <c r="B1090" s="110">
        <f>IF(COUNTIF($A$7:$A1090, $A1090)&gt;1, 0, IF($E1090="","",G1090+H1090+K1090+L1090+O1090-Q1090))</f>
        <v>0</v>
      </c>
      <c r="C1090" s="110">
        <f>IF(COUNTIF($A$7:$A1090, $A1090)&gt;1, 0, IF($E1090="", "", I1090+J1090+M1090+N1090+P1090-R1090))</f>
        <v>0</v>
      </c>
      <c r="D1090" s="110">
        <f>IF(COUNTIF($A$7:$A1090, $A1090)&gt;1, 0, S1090)</f>
        <v>0</v>
      </c>
      <c r="E1090" s="111">
        <v>44659</v>
      </c>
      <c r="F1090" s="91" t="str">
        <f>IFERROR(VLOOKUP($E1090, V医療従事者等!$A:$J, $F$4, FALSE), TEXT(E1090, "aaa"))</f>
        <v>金</v>
      </c>
      <c r="G1090" s="91">
        <f>IFERROR(VLOOKUP($E1090, V医療従事者等!$A:$J, $G$4, FALSE), 0)</f>
        <v>0</v>
      </c>
      <c r="H1090" s="91">
        <f>IFERROR(VLOOKUP($E1090, V医療従事者等!$A:$J, $H$4, FALSE), 0)</f>
        <v>0</v>
      </c>
      <c r="I1090" s="91">
        <f>IFERROR(VLOOKUP($E1090, V医療従事者等!$A:$J, $I$4, FALSE), 0)</f>
        <v>0</v>
      </c>
      <c r="J1090" s="91">
        <f>IFERROR(VLOOKUP($E1090, V医療従事者等!$A:$J, $J$4, FALSE), 0)</f>
        <v>0</v>
      </c>
      <c r="K1090" s="92">
        <f>IFERROR(VLOOKUP($E1090, V一般接種!$A:$G, K$4, FALSE), 0)</f>
        <v>0</v>
      </c>
      <c r="L1090" s="92">
        <f>IFERROR(VLOOKUP($E1090, V一般接種!$A:$G, L$4, FALSE), 0)</f>
        <v>0</v>
      </c>
      <c r="M1090" s="92">
        <f>IFERROR(VLOOKUP($E1090, V一般接種!$A:$G, M$4, FALSE), 0)</f>
        <v>0</v>
      </c>
      <c r="N1090" s="93">
        <f>IFERROR(VLOOKUP($E1090, V一般接種!$A:$G, N$4, FALSE), 0)</f>
        <v>0</v>
      </c>
      <c r="O1090" s="92">
        <f>SUMIF(V職域接種!$C:$C, 'Conv-vaccine'!$E1090, V職域接種!F:F)</f>
        <v>0</v>
      </c>
      <c r="P1090" s="92">
        <f>SUMIF(V職域接種!$C:$C, 'Conv-vaccine'!$E1090, V職域接種!G:G)</f>
        <v>0</v>
      </c>
      <c r="Q1090" s="92">
        <f>_xlfn.MAXIFS(V重複!F:F, V重複!$C:$C, 'Conv-vaccine'!$E1090)</f>
        <v>0</v>
      </c>
      <c r="R1090" s="92">
        <f>_xlfn.MAXIFS(V重複!G:G, V重複!$C:$C, 'Conv-vaccine'!$E1090)</f>
        <v>0</v>
      </c>
      <c r="S1090" s="107">
        <f>SUMIF('V3回目-接種日別'!$A:$A, 'Conv-vaccine'!$E1090, 'V3回目-接種日別'!C:C)</f>
        <v>0</v>
      </c>
    </row>
    <row r="1091" spans="1:19" ht="17.7">
      <c r="A1091" s="49">
        <v>44659</v>
      </c>
      <c r="B1091" s="110">
        <f>IF(COUNTIF($A$7:$A1091, $A1091)&gt;1, 0, IF($E1091="","",G1091+H1091+K1091+L1091+O1091-Q1091))</f>
        <v>0</v>
      </c>
      <c r="C1091" s="110">
        <f>IF(COUNTIF($A$7:$A1091, $A1091)&gt;1, 0, IF($E1091="", "", I1091+J1091+M1091+N1091+P1091-R1091))</f>
        <v>0</v>
      </c>
      <c r="D1091" s="110">
        <f>IF(COUNTIF($A$7:$A1091, $A1091)&gt;1, 0, S1091)</f>
        <v>0</v>
      </c>
      <c r="E1091" s="111">
        <v>44659</v>
      </c>
      <c r="F1091" s="91" t="str">
        <f>IFERROR(VLOOKUP($E1091, V医療従事者等!$A:$J, $F$4, FALSE), TEXT(E1091, "aaa"))</f>
        <v>金</v>
      </c>
      <c r="G1091" s="91">
        <f>IFERROR(VLOOKUP($E1091, V医療従事者等!$A:$J, $G$4, FALSE), 0)</f>
        <v>0</v>
      </c>
      <c r="H1091" s="91">
        <f>IFERROR(VLOOKUP($E1091, V医療従事者等!$A:$J, $H$4, FALSE), 0)</f>
        <v>0</v>
      </c>
      <c r="I1091" s="91">
        <f>IFERROR(VLOOKUP($E1091, V医療従事者等!$A:$J, $I$4, FALSE), 0)</f>
        <v>0</v>
      </c>
      <c r="J1091" s="91">
        <f>IFERROR(VLOOKUP($E1091, V医療従事者等!$A:$J, $J$4, FALSE), 0)</f>
        <v>0</v>
      </c>
      <c r="K1091" s="92">
        <f>IFERROR(VLOOKUP($E1091, V一般接種!$A:$G, K$4, FALSE), 0)</f>
        <v>0</v>
      </c>
      <c r="L1091" s="92">
        <f>IFERROR(VLOOKUP($E1091, V一般接種!$A:$G, L$4, FALSE), 0)</f>
        <v>0</v>
      </c>
      <c r="M1091" s="92">
        <f>IFERROR(VLOOKUP($E1091, V一般接種!$A:$G, M$4, FALSE), 0)</f>
        <v>0</v>
      </c>
      <c r="N1091" s="93">
        <f>IFERROR(VLOOKUP($E1091, V一般接種!$A:$G, N$4, FALSE), 0)</f>
        <v>0</v>
      </c>
      <c r="O1091" s="92">
        <f>SUMIF(V職域接種!$C:$C, 'Conv-vaccine'!$E1091, V職域接種!F:F)</f>
        <v>0</v>
      </c>
      <c r="P1091" s="92">
        <f>SUMIF(V職域接種!$C:$C, 'Conv-vaccine'!$E1091, V職域接種!G:G)</f>
        <v>0</v>
      </c>
      <c r="Q1091" s="92">
        <f>_xlfn.MAXIFS(V重複!F:F, V重複!$C:$C, 'Conv-vaccine'!$E1091)</f>
        <v>0</v>
      </c>
      <c r="R1091" s="92">
        <f>_xlfn.MAXIFS(V重複!G:G, V重複!$C:$C, 'Conv-vaccine'!$E1091)</f>
        <v>0</v>
      </c>
      <c r="S1091" s="107">
        <f>SUMIF('V3回目-接種日別'!$A:$A, 'Conv-vaccine'!$E1091, 'V3回目-接種日別'!C:C)</f>
        <v>0</v>
      </c>
    </row>
    <row r="1092" spans="1:19" ht="17.7">
      <c r="A1092" s="49">
        <v>44659</v>
      </c>
      <c r="B1092" s="110">
        <f>IF(COUNTIF($A$7:$A1092, $A1092)&gt;1, 0, IF($E1092="","",G1092+H1092+K1092+L1092+O1092-Q1092))</f>
        <v>0</v>
      </c>
      <c r="C1092" s="110">
        <f>IF(COUNTIF($A$7:$A1092, $A1092)&gt;1, 0, IF($E1092="", "", I1092+J1092+M1092+N1092+P1092-R1092))</f>
        <v>0</v>
      </c>
      <c r="D1092" s="110">
        <f>IF(COUNTIF($A$7:$A1092, $A1092)&gt;1, 0, S1092)</f>
        <v>0</v>
      </c>
      <c r="E1092" s="111">
        <v>44659</v>
      </c>
      <c r="F1092" s="91" t="str">
        <f>IFERROR(VLOOKUP($E1092, V医療従事者等!$A:$J, $F$4, FALSE), TEXT(E1092, "aaa"))</f>
        <v>金</v>
      </c>
      <c r="G1092" s="91">
        <f>IFERROR(VLOOKUP($E1092, V医療従事者等!$A:$J, $G$4, FALSE), 0)</f>
        <v>0</v>
      </c>
      <c r="H1092" s="91">
        <f>IFERROR(VLOOKUP($E1092, V医療従事者等!$A:$J, $H$4, FALSE), 0)</f>
        <v>0</v>
      </c>
      <c r="I1092" s="91">
        <f>IFERROR(VLOOKUP($E1092, V医療従事者等!$A:$J, $I$4, FALSE), 0)</f>
        <v>0</v>
      </c>
      <c r="J1092" s="91">
        <f>IFERROR(VLOOKUP($E1092, V医療従事者等!$A:$J, $J$4, FALSE), 0)</f>
        <v>0</v>
      </c>
      <c r="K1092" s="92">
        <f>IFERROR(VLOOKUP($E1092, V一般接種!$A:$G, K$4, FALSE), 0)</f>
        <v>0</v>
      </c>
      <c r="L1092" s="92">
        <f>IFERROR(VLOOKUP($E1092, V一般接種!$A:$G, L$4, FALSE), 0)</f>
        <v>0</v>
      </c>
      <c r="M1092" s="92">
        <f>IFERROR(VLOOKUP($E1092, V一般接種!$A:$G, M$4, FALSE), 0)</f>
        <v>0</v>
      </c>
      <c r="N1092" s="93">
        <f>IFERROR(VLOOKUP($E1092, V一般接種!$A:$G, N$4, FALSE), 0)</f>
        <v>0</v>
      </c>
      <c r="O1092" s="92">
        <f>SUMIF(V職域接種!$C:$C, 'Conv-vaccine'!$E1092, V職域接種!F:F)</f>
        <v>0</v>
      </c>
      <c r="P1092" s="92">
        <f>SUMIF(V職域接種!$C:$C, 'Conv-vaccine'!$E1092, V職域接種!G:G)</f>
        <v>0</v>
      </c>
      <c r="Q1092" s="92">
        <f>_xlfn.MAXIFS(V重複!F:F, V重複!$C:$C, 'Conv-vaccine'!$E1092)</f>
        <v>0</v>
      </c>
      <c r="R1092" s="92">
        <f>_xlfn.MAXIFS(V重複!G:G, V重複!$C:$C, 'Conv-vaccine'!$E1092)</f>
        <v>0</v>
      </c>
      <c r="S1092" s="107">
        <f>SUMIF('V3回目-接種日別'!$A:$A, 'Conv-vaccine'!$E1092, 'V3回目-接種日別'!C:C)</f>
        <v>0</v>
      </c>
    </row>
    <row r="1093" spans="1:19" ht="17.7">
      <c r="A1093" s="49">
        <v>44660</v>
      </c>
      <c r="B1093" s="110">
        <f>IF(COUNTIF($A$7:$A1093, $A1093)&gt;1, 0, IF($E1093="","",G1093+H1093+K1093+L1093+O1093-Q1093))</f>
        <v>0</v>
      </c>
      <c r="C1093" s="110">
        <f>IF(COUNTIF($A$7:$A1093, $A1093)&gt;1, 0, IF($E1093="", "", I1093+J1093+M1093+N1093+P1093-R1093))</f>
        <v>0</v>
      </c>
      <c r="D1093" s="110">
        <f>IF(COUNTIF($A$7:$A1093, $A1093)&gt;1, 0, S1093)</f>
        <v>0</v>
      </c>
      <c r="E1093" s="111">
        <v>44660</v>
      </c>
      <c r="F1093" s="91" t="str">
        <f>IFERROR(VLOOKUP($E1093, V医療従事者等!$A:$J, $F$4, FALSE), TEXT(E1093, "aaa"))</f>
        <v>土</v>
      </c>
      <c r="G1093" s="91">
        <f>IFERROR(VLOOKUP($E1093, V医療従事者等!$A:$J, $G$4, FALSE), 0)</f>
        <v>0</v>
      </c>
      <c r="H1093" s="91">
        <f>IFERROR(VLOOKUP($E1093, V医療従事者等!$A:$J, $H$4, FALSE), 0)</f>
        <v>0</v>
      </c>
      <c r="I1093" s="91">
        <f>IFERROR(VLOOKUP($E1093, V医療従事者等!$A:$J, $I$4, FALSE), 0)</f>
        <v>0</v>
      </c>
      <c r="J1093" s="91">
        <f>IFERROR(VLOOKUP($E1093, V医療従事者等!$A:$J, $J$4, FALSE), 0)</f>
        <v>0</v>
      </c>
      <c r="K1093" s="92">
        <f>IFERROR(VLOOKUP($E1093, V一般接種!$A:$G, K$4, FALSE), 0)</f>
        <v>0</v>
      </c>
      <c r="L1093" s="92">
        <f>IFERROR(VLOOKUP($E1093, V一般接種!$A:$G, L$4, FALSE), 0)</f>
        <v>0</v>
      </c>
      <c r="M1093" s="92">
        <f>IFERROR(VLOOKUP($E1093, V一般接種!$A:$G, M$4, FALSE), 0)</f>
        <v>0</v>
      </c>
      <c r="N1093" s="93">
        <f>IFERROR(VLOOKUP($E1093, V一般接種!$A:$G, N$4, FALSE), 0)</f>
        <v>0</v>
      </c>
      <c r="O1093" s="92">
        <f>SUMIF(V職域接種!$C:$C, 'Conv-vaccine'!$E1093, V職域接種!F:F)</f>
        <v>0</v>
      </c>
      <c r="P1093" s="92">
        <f>SUMIF(V職域接種!$C:$C, 'Conv-vaccine'!$E1093, V職域接種!G:G)</f>
        <v>0</v>
      </c>
      <c r="Q1093" s="92">
        <f>_xlfn.MAXIFS(V重複!F:F, V重複!$C:$C, 'Conv-vaccine'!$E1093)</f>
        <v>0</v>
      </c>
      <c r="R1093" s="92">
        <f>_xlfn.MAXIFS(V重複!G:G, V重複!$C:$C, 'Conv-vaccine'!$E1093)</f>
        <v>0</v>
      </c>
      <c r="S1093" s="107">
        <f>SUMIF('V3回目-接種日別'!$A:$A, 'Conv-vaccine'!$E1093, 'V3回目-接種日別'!C:C)</f>
        <v>0</v>
      </c>
    </row>
    <row r="1094" spans="1:19" ht="17.7">
      <c r="A1094" s="49">
        <v>44660</v>
      </c>
      <c r="B1094" s="110">
        <f>IF(COUNTIF($A$7:$A1094, $A1094)&gt;1, 0, IF($E1094="","",G1094+H1094+K1094+L1094+O1094-Q1094))</f>
        <v>0</v>
      </c>
      <c r="C1094" s="110">
        <f>IF(COUNTIF($A$7:$A1094, $A1094)&gt;1, 0, IF($E1094="", "", I1094+J1094+M1094+N1094+P1094-R1094))</f>
        <v>0</v>
      </c>
      <c r="D1094" s="110">
        <f>IF(COUNTIF($A$7:$A1094, $A1094)&gt;1, 0, S1094)</f>
        <v>0</v>
      </c>
      <c r="E1094" s="111">
        <v>44660</v>
      </c>
      <c r="F1094" s="91" t="str">
        <f>IFERROR(VLOOKUP($E1094, V医療従事者等!$A:$J, $F$4, FALSE), TEXT(E1094, "aaa"))</f>
        <v>土</v>
      </c>
      <c r="G1094" s="91">
        <f>IFERROR(VLOOKUP($E1094, V医療従事者等!$A:$J, $G$4, FALSE), 0)</f>
        <v>0</v>
      </c>
      <c r="H1094" s="91">
        <f>IFERROR(VLOOKUP($E1094, V医療従事者等!$A:$J, $H$4, FALSE), 0)</f>
        <v>0</v>
      </c>
      <c r="I1094" s="91">
        <f>IFERROR(VLOOKUP($E1094, V医療従事者等!$A:$J, $I$4, FALSE), 0)</f>
        <v>0</v>
      </c>
      <c r="J1094" s="91">
        <f>IFERROR(VLOOKUP($E1094, V医療従事者等!$A:$J, $J$4, FALSE), 0)</f>
        <v>0</v>
      </c>
      <c r="K1094" s="92">
        <f>IFERROR(VLOOKUP($E1094, V一般接種!$A:$G, K$4, FALSE), 0)</f>
        <v>0</v>
      </c>
      <c r="L1094" s="92">
        <f>IFERROR(VLOOKUP($E1094, V一般接種!$A:$G, L$4, FALSE), 0)</f>
        <v>0</v>
      </c>
      <c r="M1094" s="92">
        <f>IFERROR(VLOOKUP($E1094, V一般接種!$A:$G, M$4, FALSE), 0)</f>
        <v>0</v>
      </c>
      <c r="N1094" s="93">
        <f>IFERROR(VLOOKUP($E1094, V一般接種!$A:$G, N$4, FALSE), 0)</f>
        <v>0</v>
      </c>
      <c r="O1094" s="92">
        <f>SUMIF(V職域接種!$C:$C, 'Conv-vaccine'!$E1094, V職域接種!F:F)</f>
        <v>0</v>
      </c>
      <c r="P1094" s="92">
        <f>SUMIF(V職域接種!$C:$C, 'Conv-vaccine'!$E1094, V職域接種!G:G)</f>
        <v>0</v>
      </c>
      <c r="Q1094" s="92">
        <f>_xlfn.MAXIFS(V重複!F:F, V重複!$C:$C, 'Conv-vaccine'!$E1094)</f>
        <v>0</v>
      </c>
      <c r="R1094" s="92">
        <f>_xlfn.MAXIFS(V重複!G:G, V重複!$C:$C, 'Conv-vaccine'!$E1094)</f>
        <v>0</v>
      </c>
      <c r="S1094" s="107">
        <f>SUMIF('V3回目-接種日別'!$A:$A, 'Conv-vaccine'!$E1094, 'V3回目-接種日別'!C:C)</f>
        <v>0</v>
      </c>
    </row>
    <row r="1095" spans="1:19" ht="17.7">
      <c r="A1095" s="49">
        <v>44660</v>
      </c>
      <c r="B1095" s="110">
        <f>IF(COUNTIF($A$7:$A1095, $A1095)&gt;1, 0, IF($E1095="","",G1095+H1095+K1095+L1095+O1095-Q1095))</f>
        <v>0</v>
      </c>
      <c r="C1095" s="110">
        <f>IF(COUNTIF($A$7:$A1095, $A1095)&gt;1, 0, IF($E1095="", "", I1095+J1095+M1095+N1095+P1095-R1095))</f>
        <v>0</v>
      </c>
      <c r="D1095" s="110">
        <f>IF(COUNTIF($A$7:$A1095, $A1095)&gt;1, 0, S1095)</f>
        <v>0</v>
      </c>
      <c r="E1095" s="111">
        <v>44660</v>
      </c>
      <c r="F1095" s="91" t="str">
        <f>IFERROR(VLOOKUP($E1095, V医療従事者等!$A:$J, $F$4, FALSE), TEXT(E1095, "aaa"))</f>
        <v>土</v>
      </c>
      <c r="G1095" s="91">
        <f>IFERROR(VLOOKUP($E1095, V医療従事者等!$A:$J, $G$4, FALSE), 0)</f>
        <v>0</v>
      </c>
      <c r="H1095" s="91">
        <f>IFERROR(VLOOKUP($E1095, V医療従事者等!$A:$J, $H$4, FALSE), 0)</f>
        <v>0</v>
      </c>
      <c r="I1095" s="91">
        <f>IFERROR(VLOOKUP($E1095, V医療従事者等!$A:$J, $I$4, FALSE), 0)</f>
        <v>0</v>
      </c>
      <c r="J1095" s="91">
        <f>IFERROR(VLOOKUP($E1095, V医療従事者等!$A:$J, $J$4, FALSE), 0)</f>
        <v>0</v>
      </c>
      <c r="K1095" s="92">
        <f>IFERROR(VLOOKUP($E1095, V一般接種!$A:$G, K$4, FALSE), 0)</f>
        <v>0</v>
      </c>
      <c r="L1095" s="92">
        <f>IFERROR(VLOOKUP($E1095, V一般接種!$A:$G, L$4, FALSE), 0)</f>
        <v>0</v>
      </c>
      <c r="M1095" s="92">
        <f>IFERROR(VLOOKUP($E1095, V一般接種!$A:$G, M$4, FALSE), 0)</f>
        <v>0</v>
      </c>
      <c r="N1095" s="93">
        <f>IFERROR(VLOOKUP($E1095, V一般接種!$A:$G, N$4, FALSE), 0)</f>
        <v>0</v>
      </c>
      <c r="O1095" s="92">
        <f>SUMIF(V職域接種!$C:$C, 'Conv-vaccine'!$E1095, V職域接種!F:F)</f>
        <v>0</v>
      </c>
      <c r="P1095" s="92">
        <f>SUMIF(V職域接種!$C:$C, 'Conv-vaccine'!$E1095, V職域接種!G:G)</f>
        <v>0</v>
      </c>
      <c r="Q1095" s="92">
        <f>_xlfn.MAXIFS(V重複!F:F, V重複!$C:$C, 'Conv-vaccine'!$E1095)</f>
        <v>0</v>
      </c>
      <c r="R1095" s="92">
        <f>_xlfn.MAXIFS(V重複!G:G, V重複!$C:$C, 'Conv-vaccine'!$E1095)</f>
        <v>0</v>
      </c>
      <c r="S1095" s="107">
        <f>SUMIF('V3回目-接種日別'!$A:$A, 'Conv-vaccine'!$E1095, 'V3回目-接種日別'!C:C)</f>
        <v>0</v>
      </c>
    </row>
    <row r="1096" spans="1:19" ht="17.7">
      <c r="A1096" s="49">
        <v>44661</v>
      </c>
      <c r="B1096" s="110">
        <f>IF(COUNTIF($A$7:$A1096, $A1096)&gt;1, 0, IF($E1096="","",G1096+H1096+K1096+L1096+O1096-Q1096))</f>
        <v>0</v>
      </c>
      <c r="C1096" s="110">
        <f>IF(COUNTIF($A$7:$A1096, $A1096)&gt;1, 0, IF($E1096="", "", I1096+J1096+M1096+N1096+P1096-R1096))</f>
        <v>0</v>
      </c>
      <c r="D1096" s="110">
        <f>IF(COUNTIF($A$7:$A1096, $A1096)&gt;1, 0, S1096)</f>
        <v>0</v>
      </c>
      <c r="E1096" s="111">
        <v>44661</v>
      </c>
      <c r="F1096" s="91" t="str">
        <f>IFERROR(VLOOKUP($E1096, V医療従事者等!$A:$J, $F$4, FALSE), TEXT(E1096, "aaa"))</f>
        <v>日</v>
      </c>
      <c r="G1096" s="91">
        <f>IFERROR(VLOOKUP($E1096, V医療従事者等!$A:$J, $G$4, FALSE), 0)</f>
        <v>0</v>
      </c>
      <c r="H1096" s="91">
        <f>IFERROR(VLOOKUP($E1096, V医療従事者等!$A:$J, $H$4, FALSE), 0)</f>
        <v>0</v>
      </c>
      <c r="I1096" s="91">
        <f>IFERROR(VLOOKUP($E1096, V医療従事者等!$A:$J, $I$4, FALSE), 0)</f>
        <v>0</v>
      </c>
      <c r="J1096" s="91">
        <f>IFERROR(VLOOKUP($E1096, V医療従事者等!$A:$J, $J$4, FALSE), 0)</f>
        <v>0</v>
      </c>
      <c r="K1096" s="92">
        <f>IFERROR(VLOOKUP($E1096, V一般接種!$A:$G, K$4, FALSE), 0)</f>
        <v>0</v>
      </c>
      <c r="L1096" s="92">
        <f>IFERROR(VLOOKUP($E1096, V一般接種!$A:$G, L$4, FALSE), 0)</f>
        <v>0</v>
      </c>
      <c r="M1096" s="92">
        <f>IFERROR(VLOOKUP($E1096, V一般接種!$A:$G, M$4, FALSE), 0)</f>
        <v>0</v>
      </c>
      <c r="N1096" s="93">
        <f>IFERROR(VLOOKUP($E1096, V一般接種!$A:$G, N$4, FALSE), 0)</f>
        <v>0</v>
      </c>
      <c r="O1096" s="92">
        <f>SUMIF(V職域接種!$C:$C, 'Conv-vaccine'!$E1096, V職域接種!F:F)</f>
        <v>0</v>
      </c>
      <c r="P1096" s="92">
        <f>SUMIF(V職域接種!$C:$C, 'Conv-vaccine'!$E1096, V職域接種!G:G)</f>
        <v>0</v>
      </c>
      <c r="Q1096" s="92">
        <f>_xlfn.MAXIFS(V重複!F:F, V重複!$C:$C, 'Conv-vaccine'!$E1096)</f>
        <v>0</v>
      </c>
      <c r="R1096" s="92">
        <f>_xlfn.MAXIFS(V重複!G:G, V重複!$C:$C, 'Conv-vaccine'!$E1096)</f>
        <v>0</v>
      </c>
      <c r="S1096" s="107">
        <f>SUMIF('V3回目-接種日別'!$A:$A, 'Conv-vaccine'!$E1096, 'V3回目-接種日別'!C:C)</f>
        <v>0</v>
      </c>
    </row>
    <row r="1097" spans="1:19" ht="17.7">
      <c r="A1097" s="49">
        <v>44661</v>
      </c>
      <c r="B1097" s="110">
        <f>IF(COUNTIF($A$7:$A1097, $A1097)&gt;1, 0, IF($E1097="","",G1097+H1097+K1097+L1097+O1097-Q1097))</f>
        <v>0</v>
      </c>
      <c r="C1097" s="110">
        <f>IF(COUNTIF($A$7:$A1097, $A1097)&gt;1, 0, IF($E1097="", "", I1097+J1097+M1097+N1097+P1097-R1097))</f>
        <v>0</v>
      </c>
      <c r="D1097" s="110">
        <f>IF(COUNTIF($A$7:$A1097, $A1097)&gt;1, 0, S1097)</f>
        <v>0</v>
      </c>
      <c r="E1097" s="111">
        <v>44661</v>
      </c>
      <c r="F1097" s="91" t="str">
        <f>IFERROR(VLOOKUP($E1097, V医療従事者等!$A:$J, $F$4, FALSE), TEXT(E1097, "aaa"))</f>
        <v>日</v>
      </c>
      <c r="G1097" s="91">
        <f>IFERROR(VLOOKUP($E1097, V医療従事者等!$A:$J, $G$4, FALSE), 0)</f>
        <v>0</v>
      </c>
      <c r="H1097" s="91">
        <f>IFERROR(VLOOKUP($E1097, V医療従事者等!$A:$J, $H$4, FALSE), 0)</f>
        <v>0</v>
      </c>
      <c r="I1097" s="91">
        <f>IFERROR(VLOOKUP($E1097, V医療従事者等!$A:$J, $I$4, FALSE), 0)</f>
        <v>0</v>
      </c>
      <c r="J1097" s="91">
        <f>IFERROR(VLOOKUP($E1097, V医療従事者等!$A:$J, $J$4, FALSE), 0)</f>
        <v>0</v>
      </c>
      <c r="K1097" s="92">
        <f>IFERROR(VLOOKUP($E1097, V一般接種!$A:$G, K$4, FALSE), 0)</f>
        <v>0</v>
      </c>
      <c r="L1097" s="92">
        <f>IFERROR(VLOOKUP($E1097, V一般接種!$A:$G, L$4, FALSE), 0)</f>
        <v>0</v>
      </c>
      <c r="M1097" s="92">
        <f>IFERROR(VLOOKUP($E1097, V一般接種!$A:$G, M$4, FALSE), 0)</f>
        <v>0</v>
      </c>
      <c r="N1097" s="93">
        <f>IFERROR(VLOOKUP($E1097, V一般接種!$A:$G, N$4, FALSE), 0)</f>
        <v>0</v>
      </c>
      <c r="O1097" s="92">
        <f>SUMIF(V職域接種!$C:$C, 'Conv-vaccine'!$E1097, V職域接種!F:F)</f>
        <v>0</v>
      </c>
      <c r="P1097" s="92">
        <f>SUMIF(V職域接種!$C:$C, 'Conv-vaccine'!$E1097, V職域接種!G:G)</f>
        <v>0</v>
      </c>
      <c r="Q1097" s="92">
        <f>_xlfn.MAXIFS(V重複!F:F, V重複!$C:$C, 'Conv-vaccine'!$E1097)</f>
        <v>0</v>
      </c>
      <c r="R1097" s="92">
        <f>_xlfn.MAXIFS(V重複!G:G, V重複!$C:$C, 'Conv-vaccine'!$E1097)</f>
        <v>0</v>
      </c>
      <c r="S1097" s="107">
        <f>SUMIF('V3回目-接種日別'!$A:$A, 'Conv-vaccine'!$E1097, 'V3回目-接種日別'!C:C)</f>
        <v>0</v>
      </c>
    </row>
    <row r="1098" spans="1:19" ht="17.7">
      <c r="A1098" s="49">
        <v>44661</v>
      </c>
      <c r="B1098" s="110">
        <f>IF(COUNTIF($A$7:$A1098, $A1098)&gt;1, 0, IF($E1098="","",G1098+H1098+K1098+L1098+O1098-Q1098))</f>
        <v>0</v>
      </c>
      <c r="C1098" s="110">
        <f>IF(COUNTIF($A$7:$A1098, $A1098)&gt;1, 0, IF($E1098="", "", I1098+J1098+M1098+N1098+P1098-R1098))</f>
        <v>0</v>
      </c>
      <c r="D1098" s="110">
        <f>IF(COUNTIF($A$7:$A1098, $A1098)&gt;1, 0, S1098)</f>
        <v>0</v>
      </c>
      <c r="E1098" s="111">
        <v>44661</v>
      </c>
      <c r="F1098" s="91" t="str">
        <f>IFERROR(VLOOKUP($E1098, V医療従事者等!$A:$J, $F$4, FALSE), TEXT(E1098, "aaa"))</f>
        <v>日</v>
      </c>
      <c r="G1098" s="91">
        <f>IFERROR(VLOOKUP($E1098, V医療従事者等!$A:$J, $G$4, FALSE), 0)</f>
        <v>0</v>
      </c>
      <c r="H1098" s="91">
        <f>IFERROR(VLOOKUP($E1098, V医療従事者等!$A:$J, $H$4, FALSE), 0)</f>
        <v>0</v>
      </c>
      <c r="I1098" s="91">
        <f>IFERROR(VLOOKUP($E1098, V医療従事者等!$A:$J, $I$4, FALSE), 0)</f>
        <v>0</v>
      </c>
      <c r="J1098" s="91">
        <f>IFERROR(VLOOKUP($E1098, V医療従事者等!$A:$J, $J$4, FALSE), 0)</f>
        <v>0</v>
      </c>
      <c r="K1098" s="92">
        <f>IFERROR(VLOOKUP($E1098, V一般接種!$A:$G, K$4, FALSE), 0)</f>
        <v>0</v>
      </c>
      <c r="L1098" s="92">
        <f>IFERROR(VLOOKUP($E1098, V一般接種!$A:$G, L$4, FALSE), 0)</f>
        <v>0</v>
      </c>
      <c r="M1098" s="92">
        <f>IFERROR(VLOOKUP($E1098, V一般接種!$A:$G, M$4, FALSE), 0)</f>
        <v>0</v>
      </c>
      <c r="N1098" s="93">
        <f>IFERROR(VLOOKUP($E1098, V一般接種!$A:$G, N$4, FALSE), 0)</f>
        <v>0</v>
      </c>
      <c r="O1098" s="92">
        <f>SUMIF(V職域接種!$C:$C, 'Conv-vaccine'!$E1098, V職域接種!F:F)</f>
        <v>0</v>
      </c>
      <c r="P1098" s="92">
        <f>SUMIF(V職域接種!$C:$C, 'Conv-vaccine'!$E1098, V職域接種!G:G)</f>
        <v>0</v>
      </c>
      <c r="Q1098" s="92">
        <f>_xlfn.MAXIFS(V重複!F:F, V重複!$C:$C, 'Conv-vaccine'!$E1098)</f>
        <v>0</v>
      </c>
      <c r="R1098" s="92">
        <f>_xlfn.MAXIFS(V重複!G:G, V重複!$C:$C, 'Conv-vaccine'!$E1098)</f>
        <v>0</v>
      </c>
      <c r="S1098" s="107">
        <f>SUMIF('V3回目-接種日別'!$A:$A, 'Conv-vaccine'!$E1098, 'V3回目-接種日別'!C:C)</f>
        <v>0</v>
      </c>
    </row>
    <row r="1099" spans="1:19" ht="17.7">
      <c r="A1099" s="49">
        <v>44662</v>
      </c>
      <c r="B1099" s="110">
        <f>IF(COUNTIF($A$7:$A1099, $A1099)&gt;1, 0, IF($E1099="","",G1099+H1099+K1099+L1099+O1099-Q1099))</f>
        <v>0</v>
      </c>
      <c r="C1099" s="110">
        <f>IF(COUNTIF($A$7:$A1099, $A1099)&gt;1, 0, IF($E1099="", "", I1099+J1099+M1099+N1099+P1099-R1099))</f>
        <v>0</v>
      </c>
      <c r="D1099" s="110">
        <f>IF(COUNTIF($A$7:$A1099, $A1099)&gt;1, 0, S1099)</f>
        <v>0</v>
      </c>
      <c r="E1099" s="111">
        <v>44662</v>
      </c>
      <c r="F1099" s="91" t="str">
        <f>IFERROR(VLOOKUP($E1099, V医療従事者等!$A:$J, $F$4, FALSE), TEXT(E1099, "aaa"))</f>
        <v>月</v>
      </c>
      <c r="G1099" s="91">
        <f>IFERROR(VLOOKUP($E1099, V医療従事者等!$A:$J, $G$4, FALSE), 0)</f>
        <v>0</v>
      </c>
      <c r="H1099" s="91">
        <f>IFERROR(VLOOKUP($E1099, V医療従事者等!$A:$J, $H$4, FALSE), 0)</f>
        <v>0</v>
      </c>
      <c r="I1099" s="91">
        <f>IFERROR(VLOOKUP($E1099, V医療従事者等!$A:$J, $I$4, FALSE), 0)</f>
        <v>0</v>
      </c>
      <c r="J1099" s="91">
        <f>IFERROR(VLOOKUP($E1099, V医療従事者等!$A:$J, $J$4, FALSE), 0)</f>
        <v>0</v>
      </c>
      <c r="K1099" s="92">
        <f>IFERROR(VLOOKUP($E1099, V一般接種!$A:$G, K$4, FALSE), 0)</f>
        <v>0</v>
      </c>
      <c r="L1099" s="92">
        <f>IFERROR(VLOOKUP($E1099, V一般接種!$A:$G, L$4, FALSE), 0)</f>
        <v>0</v>
      </c>
      <c r="M1099" s="92">
        <f>IFERROR(VLOOKUP($E1099, V一般接種!$A:$G, M$4, FALSE), 0)</f>
        <v>0</v>
      </c>
      <c r="N1099" s="93">
        <f>IFERROR(VLOOKUP($E1099, V一般接種!$A:$G, N$4, FALSE), 0)</f>
        <v>0</v>
      </c>
      <c r="O1099" s="92">
        <f>SUMIF(V職域接種!$C:$C, 'Conv-vaccine'!$E1099, V職域接種!F:F)</f>
        <v>0</v>
      </c>
      <c r="P1099" s="92">
        <f>SUMIF(V職域接種!$C:$C, 'Conv-vaccine'!$E1099, V職域接種!G:G)</f>
        <v>0</v>
      </c>
      <c r="Q1099" s="92">
        <f>_xlfn.MAXIFS(V重複!F:F, V重複!$C:$C, 'Conv-vaccine'!$E1099)</f>
        <v>0</v>
      </c>
      <c r="R1099" s="92">
        <f>_xlfn.MAXIFS(V重複!G:G, V重複!$C:$C, 'Conv-vaccine'!$E1099)</f>
        <v>0</v>
      </c>
      <c r="S1099" s="107">
        <f>SUMIF('V3回目-接種日別'!$A:$A, 'Conv-vaccine'!$E1099, 'V3回目-接種日別'!C:C)</f>
        <v>0</v>
      </c>
    </row>
    <row r="1100" spans="1:19" ht="17.7">
      <c r="A1100" s="49">
        <v>44662</v>
      </c>
      <c r="B1100" s="110">
        <f>IF(COUNTIF($A$7:$A1100, $A1100)&gt;1, 0, IF($E1100="","",G1100+H1100+K1100+L1100+O1100-Q1100))</f>
        <v>0</v>
      </c>
      <c r="C1100" s="110">
        <f>IF(COUNTIF($A$7:$A1100, $A1100)&gt;1, 0, IF($E1100="", "", I1100+J1100+M1100+N1100+P1100-R1100))</f>
        <v>0</v>
      </c>
      <c r="D1100" s="110">
        <f>IF(COUNTIF($A$7:$A1100, $A1100)&gt;1, 0, S1100)</f>
        <v>0</v>
      </c>
      <c r="E1100" s="111">
        <v>44662</v>
      </c>
      <c r="F1100" s="91" t="str">
        <f>IFERROR(VLOOKUP($E1100, V医療従事者等!$A:$J, $F$4, FALSE), TEXT(E1100, "aaa"))</f>
        <v>月</v>
      </c>
      <c r="G1100" s="91">
        <f>IFERROR(VLOOKUP($E1100, V医療従事者等!$A:$J, $G$4, FALSE), 0)</f>
        <v>0</v>
      </c>
      <c r="H1100" s="91">
        <f>IFERROR(VLOOKUP($E1100, V医療従事者等!$A:$J, $H$4, FALSE), 0)</f>
        <v>0</v>
      </c>
      <c r="I1100" s="91">
        <f>IFERROR(VLOOKUP($E1100, V医療従事者等!$A:$J, $I$4, FALSE), 0)</f>
        <v>0</v>
      </c>
      <c r="J1100" s="91">
        <f>IFERROR(VLOOKUP($E1100, V医療従事者等!$A:$J, $J$4, FALSE), 0)</f>
        <v>0</v>
      </c>
      <c r="K1100" s="92">
        <f>IFERROR(VLOOKUP($E1100, V一般接種!$A:$G, K$4, FALSE), 0)</f>
        <v>0</v>
      </c>
      <c r="L1100" s="92">
        <f>IFERROR(VLOOKUP($E1100, V一般接種!$A:$G, L$4, FALSE), 0)</f>
        <v>0</v>
      </c>
      <c r="M1100" s="92">
        <f>IFERROR(VLOOKUP($E1100, V一般接種!$A:$G, M$4, FALSE), 0)</f>
        <v>0</v>
      </c>
      <c r="N1100" s="93">
        <f>IFERROR(VLOOKUP($E1100, V一般接種!$A:$G, N$4, FALSE), 0)</f>
        <v>0</v>
      </c>
      <c r="O1100" s="92">
        <f>SUMIF(V職域接種!$C:$C, 'Conv-vaccine'!$E1100, V職域接種!F:F)</f>
        <v>0</v>
      </c>
      <c r="P1100" s="92">
        <f>SUMIF(V職域接種!$C:$C, 'Conv-vaccine'!$E1100, V職域接種!G:G)</f>
        <v>0</v>
      </c>
      <c r="Q1100" s="92">
        <f>_xlfn.MAXIFS(V重複!F:F, V重複!$C:$C, 'Conv-vaccine'!$E1100)</f>
        <v>0</v>
      </c>
      <c r="R1100" s="92">
        <f>_xlfn.MAXIFS(V重複!G:G, V重複!$C:$C, 'Conv-vaccine'!$E1100)</f>
        <v>0</v>
      </c>
      <c r="S1100" s="107">
        <f>SUMIF('V3回目-接種日別'!$A:$A, 'Conv-vaccine'!$E1100, 'V3回目-接種日別'!C:C)</f>
        <v>0</v>
      </c>
    </row>
    <row r="1101" spans="1:19" ht="17.7">
      <c r="A1101" s="49">
        <v>44662</v>
      </c>
      <c r="B1101" s="110">
        <f>IF(COUNTIF($A$7:$A1101, $A1101)&gt;1, 0, IF($E1101="","",G1101+H1101+K1101+L1101+O1101-Q1101))</f>
        <v>0</v>
      </c>
      <c r="C1101" s="110">
        <f>IF(COUNTIF($A$7:$A1101, $A1101)&gt;1, 0, IF($E1101="", "", I1101+J1101+M1101+N1101+P1101-R1101))</f>
        <v>0</v>
      </c>
      <c r="D1101" s="110">
        <f>IF(COUNTIF($A$7:$A1101, $A1101)&gt;1, 0, S1101)</f>
        <v>0</v>
      </c>
      <c r="E1101" s="111">
        <v>44662</v>
      </c>
      <c r="F1101" s="91" t="str">
        <f>IFERROR(VLOOKUP($E1101, V医療従事者等!$A:$J, $F$4, FALSE), TEXT(E1101, "aaa"))</f>
        <v>月</v>
      </c>
      <c r="G1101" s="91">
        <f>IFERROR(VLOOKUP($E1101, V医療従事者等!$A:$J, $G$4, FALSE), 0)</f>
        <v>0</v>
      </c>
      <c r="H1101" s="91">
        <f>IFERROR(VLOOKUP($E1101, V医療従事者等!$A:$J, $H$4, FALSE), 0)</f>
        <v>0</v>
      </c>
      <c r="I1101" s="91">
        <f>IFERROR(VLOOKUP($E1101, V医療従事者等!$A:$J, $I$4, FALSE), 0)</f>
        <v>0</v>
      </c>
      <c r="J1101" s="91">
        <f>IFERROR(VLOOKUP($E1101, V医療従事者等!$A:$J, $J$4, FALSE), 0)</f>
        <v>0</v>
      </c>
      <c r="K1101" s="92">
        <f>IFERROR(VLOOKUP($E1101, V一般接種!$A:$G, K$4, FALSE), 0)</f>
        <v>0</v>
      </c>
      <c r="L1101" s="92">
        <f>IFERROR(VLOOKUP($E1101, V一般接種!$A:$G, L$4, FALSE), 0)</f>
        <v>0</v>
      </c>
      <c r="M1101" s="92">
        <f>IFERROR(VLOOKUP($E1101, V一般接種!$A:$G, M$4, FALSE), 0)</f>
        <v>0</v>
      </c>
      <c r="N1101" s="93">
        <f>IFERROR(VLOOKUP($E1101, V一般接種!$A:$G, N$4, FALSE), 0)</f>
        <v>0</v>
      </c>
      <c r="O1101" s="92">
        <f>SUMIF(V職域接種!$C:$C, 'Conv-vaccine'!$E1101, V職域接種!F:F)</f>
        <v>0</v>
      </c>
      <c r="P1101" s="92">
        <f>SUMIF(V職域接種!$C:$C, 'Conv-vaccine'!$E1101, V職域接種!G:G)</f>
        <v>0</v>
      </c>
      <c r="Q1101" s="92">
        <f>_xlfn.MAXIFS(V重複!F:F, V重複!$C:$C, 'Conv-vaccine'!$E1101)</f>
        <v>0</v>
      </c>
      <c r="R1101" s="92">
        <f>_xlfn.MAXIFS(V重複!G:G, V重複!$C:$C, 'Conv-vaccine'!$E1101)</f>
        <v>0</v>
      </c>
      <c r="S1101" s="107">
        <f>SUMIF('V3回目-接種日別'!$A:$A, 'Conv-vaccine'!$E1101, 'V3回目-接種日別'!C:C)</f>
        <v>0</v>
      </c>
    </row>
    <row r="1102" spans="1:19" ht="17.7">
      <c r="A1102" s="49">
        <v>44663</v>
      </c>
      <c r="B1102" s="110">
        <f>IF(COUNTIF($A$7:$A1102, $A1102)&gt;1, 0, IF($E1102="","",G1102+H1102+K1102+L1102+O1102-Q1102))</f>
        <v>0</v>
      </c>
      <c r="C1102" s="110">
        <f>IF(COUNTIF($A$7:$A1102, $A1102)&gt;1, 0, IF($E1102="", "", I1102+J1102+M1102+N1102+P1102-R1102))</f>
        <v>0</v>
      </c>
      <c r="D1102" s="110">
        <f>IF(COUNTIF($A$7:$A1102, $A1102)&gt;1, 0, S1102)</f>
        <v>0</v>
      </c>
      <c r="E1102" s="111">
        <v>44663</v>
      </c>
      <c r="F1102" s="91" t="str">
        <f>IFERROR(VLOOKUP($E1102, V医療従事者等!$A:$J, $F$4, FALSE), TEXT(E1102, "aaa"))</f>
        <v>火</v>
      </c>
      <c r="G1102" s="91">
        <f>IFERROR(VLOOKUP($E1102, V医療従事者等!$A:$J, $G$4, FALSE), 0)</f>
        <v>0</v>
      </c>
      <c r="H1102" s="91">
        <f>IFERROR(VLOOKUP($E1102, V医療従事者等!$A:$J, $H$4, FALSE), 0)</f>
        <v>0</v>
      </c>
      <c r="I1102" s="91">
        <f>IFERROR(VLOOKUP($E1102, V医療従事者等!$A:$J, $I$4, FALSE), 0)</f>
        <v>0</v>
      </c>
      <c r="J1102" s="91">
        <f>IFERROR(VLOOKUP($E1102, V医療従事者等!$A:$J, $J$4, FALSE), 0)</f>
        <v>0</v>
      </c>
      <c r="K1102" s="92">
        <f>IFERROR(VLOOKUP($E1102, V一般接種!$A:$G, K$4, FALSE), 0)</f>
        <v>0</v>
      </c>
      <c r="L1102" s="92">
        <f>IFERROR(VLOOKUP($E1102, V一般接種!$A:$G, L$4, FALSE), 0)</f>
        <v>0</v>
      </c>
      <c r="M1102" s="92">
        <f>IFERROR(VLOOKUP($E1102, V一般接種!$A:$G, M$4, FALSE), 0)</f>
        <v>0</v>
      </c>
      <c r="N1102" s="93">
        <f>IFERROR(VLOOKUP($E1102, V一般接種!$A:$G, N$4, FALSE), 0)</f>
        <v>0</v>
      </c>
      <c r="O1102" s="92">
        <f>SUMIF(V職域接種!$C:$C, 'Conv-vaccine'!$E1102, V職域接種!F:F)</f>
        <v>0</v>
      </c>
      <c r="P1102" s="92">
        <f>SUMIF(V職域接種!$C:$C, 'Conv-vaccine'!$E1102, V職域接種!G:G)</f>
        <v>0</v>
      </c>
      <c r="Q1102" s="92">
        <f>_xlfn.MAXIFS(V重複!F:F, V重複!$C:$C, 'Conv-vaccine'!$E1102)</f>
        <v>0</v>
      </c>
      <c r="R1102" s="92">
        <f>_xlfn.MAXIFS(V重複!G:G, V重複!$C:$C, 'Conv-vaccine'!$E1102)</f>
        <v>0</v>
      </c>
      <c r="S1102" s="107">
        <f>SUMIF('V3回目-接種日別'!$A:$A, 'Conv-vaccine'!$E1102, 'V3回目-接種日別'!C:C)</f>
        <v>0</v>
      </c>
    </row>
    <row r="1103" spans="1:19" ht="17.7">
      <c r="A1103" s="49">
        <v>44663</v>
      </c>
      <c r="B1103" s="110">
        <f>IF(COUNTIF($A$7:$A1103, $A1103)&gt;1, 0, IF($E1103="","",G1103+H1103+K1103+L1103+O1103-Q1103))</f>
        <v>0</v>
      </c>
      <c r="C1103" s="110">
        <f>IF(COUNTIF($A$7:$A1103, $A1103)&gt;1, 0, IF($E1103="", "", I1103+J1103+M1103+N1103+P1103-R1103))</f>
        <v>0</v>
      </c>
      <c r="D1103" s="110">
        <f>IF(COUNTIF($A$7:$A1103, $A1103)&gt;1, 0, S1103)</f>
        <v>0</v>
      </c>
      <c r="E1103" s="111">
        <v>44663</v>
      </c>
      <c r="F1103" s="91" t="str">
        <f>IFERROR(VLOOKUP($E1103, V医療従事者等!$A:$J, $F$4, FALSE), TEXT(E1103, "aaa"))</f>
        <v>火</v>
      </c>
      <c r="G1103" s="91">
        <f>IFERROR(VLOOKUP($E1103, V医療従事者等!$A:$J, $G$4, FALSE), 0)</f>
        <v>0</v>
      </c>
      <c r="H1103" s="91">
        <f>IFERROR(VLOOKUP($E1103, V医療従事者等!$A:$J, $H$4, FALSE), 0)</f>
        <v>0</v>
      </c>
      <c r="I1103" s="91">
        <f>IFERROR(VLOOKUP($E1103, V医療従事者等!$A:$J, $I$4, FALSE), 0)</f>
        <v>0</v>
      </c>
      <c r="J1103" s="91">
        <f>IFERROR(VLOOKUP($E1103, V医療従事者等!$A:$J, $J$4, FALSE), 0)</f>
        <v>0</v>
      </c>
      <c r="K1103" s="92">
        <f>IFERROR(VLOOKUP($E1103, V一般接種!$A:$G, K$4, FALSE), 0)</f>
        <v>0</v>
      </c>
      <c r="L1103" s="92">
        <f>IFERROR(VLOOKUP($E1103, V一般接種!$A:$G, L$4, FALSE), 0)</f>
        <v>0</v>
      </c>
      <c r="M1103" s="92">
        <f>IFERROR(VLOOKUP($E1103, V一般接種!$A:$G, M$4, FALSE), 0)</f>
        <v>0</v>
      </c>
      <c r="N1103" s="93">
        <f>IFERROR(VLOOKUP($E1103, V一般接種!$A:$G, N$4, FALSE), 0)</f>
        <v>0</v>
      </c>
      <c r="O1103" s="92">
        <f>SUMIF(V職域接種!$C:$C, 'Conv-vaccine'!$E1103, V職域接種!F:F)</f>
        <v>0</v>
      </c>
      <c r="P1103" s="92">
        <f>SUMIF(V職域接種!$C:$C, 'Conv-vaccine'!$E1103, V職域接種!G:G)</f>
        <v>0</v>
      </c>
      <c r="Q1103" s="92">
        <f>_xlfn.MAXIFS(V重複!F:F, V重複!$C:$C, 'Conv-vaccine'!$E1103)</f>
        <v>0</v>
      </c>
      <c r="R1103" s="92">
        <f>_xlfn.MAXIFS(V重複!G:G, V重複!$C:$C, 'Conv-vaccine'!$E1103)</f>
        <v>0</v>
      </c>
      <c r="S1103" s="107">
        <f>SUMIF('V3回目-接種日別'!$A:$A, 'Conv-vaccine'!$E1103, 'V3回目-接種日別'!C:C)</f>
        <v>0</v>
      </c>
    </row>
    <row r="1104" spans="1:19" ht="17.7">
      <c r="A1104" s="49">
        <v>44663</v>
      </c>
      <c r="B1104" s="110">
        <f>IF(COUNTIF($A$7:$A1104, $A1104)&gt;1, 0, IF($E1104="","",G1104+H1104+K1104+L1104+O1104-Q1104))</f>
        <v>0</v>
      </c>
      <c r="C1104" s="110">
        <f>IF(COUNTIF($A$7:$A1104, $A1104)&gt;1, 0, IF($E1104="", "", I1104+J1104+M1104+N1104+P1104-R1104))</f>
        <v>0</v>
      </c>
      <c r="D1104" s="110">
        <f>IF(COUNTIF($A$7:$A1104, $A1104)&gt;1, 0, S1104)</f>
        <v>0</v>
      </c>
      <c r="E1104" s="111">
        <v>44663</v>
      </c>
      <c r="F1104" s="91" t="str">
        <f>IFERROR(VLOOKUP($E1104, V医療従事者等!$A:$J, $F$4, FALSE), TEXT(E1104, "aaa"))</f>
        <v>火</v>
      </c>
      <c r="G1104" s="91">
        <f>IFERROR(VLOOKUP($E1104, V医療従事者等!$A:$J, $G$4, FALSE), 0)</f>
        <v>0</v>
      </c>
      <c r="H1104" s="91">
        <f>IFERROR(VLOOKUP($E1104, V医療従事者等!$A:$J, $H$4, FALSE), 0)</f>
        <v>0</v>
      </c>
      <c r="I1104" s="91">
        <f>IFERROR(VLOOKUP($E1104, V医療従事者等!$A:$J, $I$4, FALSE), 0)</f>
        <v>0</v>
      </c>
      <c r="J1104" s="91">
        <f>IFERROR(VLOOKUP($E1104, V医療従事者等!$A:$J, $J$4, FALSE), 0)</f>
        <v>0</v>
      </c>
      <c r="K1104" s="92">
        <f>IFERROR(VLOOKUP($E1104, V一般接種!$A:$G, K$4, FALSE), 0)</f>
        <v>0</v>
      </c>
      <c r="L1104" s="92">
        <f>IFERROR(VLOOKUP($E1104, V一般接種!$A:$G, L$4, FALSE), 0)</f>
        <v>0</v>
      </c>
      <c r="M1104" s="92">
        <f>IFERROR(VLOOKUP($E1104, V一般接種!$A:$G, M$4, FALSE), 0)</f>
        <v>0</v>
      </c>
      <c r="N1104" s="93">
        <f>IFERROR(VLOOKUP($E1104, V一般接種!$A:$G, N$4, FALSE), 0)</f>
        <v>0</v>
      </c>
      <c r="O1104" s="92">
        <f>SUMIF(V職域接種!$C:$C, 'Conv-vaccine'!$E1104, V職域接種!F:F)</f>
        <v>0</v>
      </c>
      <c r="P1104" s="92">
        <f>SUMIF(V職域接種!$C:$C, 'Conv-vaccine'!$E1104, V職域接種!G:G)</f>
        <v>0</v>
      </c>
      <c r="Q1104" s="92">
        <f>_xlfn.MAXIFS(V重複!F:F, V重複!$C:$C, 'Conv-vaccine'!$E1104)</f>
        <v>0</v>
      </c>
      <c r="R1104" s="92">
        <f>_xlfn.MAXIFS(V重複!G:G, V重複!$C:$C, 'Conv-vaccine'!$E1104)</f>
        <v>0</v>
      </c>
      <c r="S1104" s="107">
        <f>SUMIF('V3回目-接種日別'!$A:$A, 'Conv-vaccine'!$E1104, 'V3回目-接種日別'!C:C)</f>
        <v>0</v>
      </c>
    </row>
    <row r="1105" spans="1:19" ht="17.7">
      <c r="A1105" s="49">
        <v>44664</v>
      </c>
      <c r="B1105" s="110">
        <f>IF(COUNTIF($A$7:$A1105, $A1105)&gt;1, 0, IF($E1105="","",G1105+H1105+K1105+L1105+O1105-Q1105))</f>
        <v>0</v>
      </c>
      <c r="C1105" s="110">
        <f>IF(COUNTIF($A$7:$A1105, $A1105)&gt;1, 0, IF($E1105="", "", I1105+J1105+M1105+N1105+P1105-R1105))</f>
        <v>0</v>
      </c>
      <c r="D1105" s="110">
        <f>IF(COUNTIF($A$7:$A1105, $A1105)&gt;1, 0, S1105)</f>
        <v>0</v>
      </c>
      <c r="E1105" s="111">
        <v>44664</v>
      </c>
      <c r="F1105" s="91" t="str">
        <f>IFERROR(VLOOKUP($E1105, V医療従事者等!$A:$J, $F$4, FALSE), TEXT(E1105, "aaa"))</f>
        <v>水</v>
      </c>
      <c r="G1105" s="91">
        <f>IFERROR(VLOOKUP($E1105, V医療従事者等!$A:$J, $G$4, FALSE), 0)</f>
        <v>0</v>
      </c>
      <c r="H1105" s="91">
        <f>IFERROR(VLOOKUP($E1105, V医療従事者等!$A:$J, $H$4, FALSE), 0)</f>
        <v>0</v>
      </c>
      <c r="I1105" s="91">
        <f>IFERROR(VLOOKUP($E1105, V医療従事者等!$A:$J, $I$4, FALSE), 0)</f>
        <v>0</v>
      </c>
      <c r="J1105" s="91">
        <f>IFERROR(VLOOKUP($E1105, V医療従事者等!$A:$J, $J$4, FALSE), 0)</f>
        <v>0</v>
      </c>
      <c r="K1105" s="92">
        <f>IFERROR(VLOOKUP($E1105, V一般接種!$A:$G, K$4, FALSE), 0)</f>
        <v>0</v>
      </c>
      <c r="L1105" s="92">
        <f>IFERROR(VLOOKUP($E1105, V一般接種!$A:$G, L$4, FALSE), 0)</f>
        <v>0</v>
      </c>
      <c r="M1105" s="92">
        <f>IFERROR(VLOOKUP($E1105, V一般接種!$A:$G, M$4, FALSE), 0)</f>
        <v>0</v>
      </c>
      <c r="N1105" s="93">
        <f>IFERROR(VLOOKUP($E1105, V一般接種!$A:$G, N$4, FALSE), 0)</f>
        <v>0</v>
      </c>
      <c r="O1105" s="92">
        <f>SUMIF(V職域接種!$C:$C, 'Conv-vaccine'!$E1105, V職域接種!F:F)</f>
        <v>0</v>
      </c>
      <c r="P1105" s="92">
        <f>SUMIF(V職域接種!$C:$C, 'Conv-vaccine'!$E1105, V職域接種!G:G)</f>
        <v>0</v>
      </c>
      <c r="Q1105" s="92">
        <f>_xlfn.MAXIFS(V重複!F:F, V重複!$C:$C, 'Conv-vaccine'!$E1105)</f>
        <v>0</v>
      </c>
      <c r="R1105" s="92">
        <f>_xlfn.MAXIFS(V重複!G:G, V重複!$C:$C, 'Conv-vaccine'!$E1105)</f>
        <v>0</v>
      </c>
      <c r="S1105" s="107">
        <f>SUMIF('V3回目-接種日別'!$A:$A, 'Conv-vaccine'!$E1105, 'V3回目-接種日別'!C:C)</f>
        <v>0</v>
      </c>
    </row>
    <row r="1106" spans="1:19" ht="17.7">
      <c r="A1106" s="49">
        <v>44664</v>
      </c>
      <c r="B1106" s="110">
        <f>IF(COUNTIF($A$7:$A1106, $A1106)&gt;1, 0, IF($E1106="","",G1106+H1106+K1106+L1106+O1106-Q1106))</f>
        <v>0</v>
      </c>
      <c r="C1106" s="110">
        <f>IF(COUNTIF($A$7:$A1106, $A1106)&gt;1, 0, IF($E1106="", "", I1106+J1106+M1106+N1106+P1106-R1106))</f>
        <v>0</v>
      </c>
      <c r="D1106" s="110">
        <f>IF(COUNTIF($A$7:$A1106, $A1106)&gt;1, 0, S1106)</f>
        <v>0</v>
      </c>
      <c r="E1106" s="111">
        <v>44664</v>
      </c>
      <c r="F1106" s="91" t="str">
        <f>IFERROR(VLOOKUP($E1106, V医療従事者等!$A:$J, $F$4, FALSE), TEXT(E1106, "aaa"))</f>
        <v>水</v>
      </c>
      <c r="G1106" s="91">
        <f>IFERROR(VLOOKUP($E1106, V医療従事者等!$A:$J, $G$4, FALSE), 0)</f>
        <v>0</v>
      </c>
      <c r="H1106" s="91">
        <f>IFERROR(VLOOKUP($E1106, V医療従事者等!$A:$J, $H$4, FALSE), 0)</f>
        <v>0</v>
      </c>
      <c r="I1106" s="91">
        <f>IFERROR(VLOOKUP($E1106, V医療従事者等!$A:$J, $I$4, FALSE), 0)</f>
        <v>0</v>
      </c>
      <c r="J1106" s="91">
        <f>IFERROR(VLOOKUP($E1106, V医療従事者等!$A:$J, $J$4, FALSE), 0)</f>
        <v>0</v>
      </c>
      <c r="K1106" s="92">
        <f>IFERROR(VLOOKUP($E1106, V一般接種!$A:$G, K$4, FALSE), 0)</f>
        <v>0</v>
      </c>
      <c r="L1106" s="92">
        <f>IFERROR(VLOOKUP($E1106, V一般接種!$A:$G, L$4, FALSE), 0)</f>
        <v>0</v>
      </c>
      <c r="M1106" s="92">
        <f>IFERROR(VLOOKUP($E1106, V一般接種!$A:$G, M$4, FALSE), 0)</f>
        <v>0</v>
      </c>
      <c r="N1106" s="93">
        <f>IFERROR(VLOOKUP($E1106, V一般接種!$A:$G, N$4, FALSE), 0)</f>
        <v>0</v>
      </c>
      <c r="O1106" s="92">
        <f>SUMIF(V職域接種!$C:$C, 'Conv-vaccine'!$E1106, V職域接種!F:F)</f>
        <v>0</v>
      </c>
      <c r="P1106" s="92">
        <f>SUMIF(V職域接種!$C:$C, 'Conv-vaccine'!$E1106, V職域接種!G:G)</f>
        <v>0</v>
      </c>
      <c r="Q1106" s="92">
        <f>_xlfn.MAXIFS(V重複!F:F, V重複!$C:$C, 'Conv-vaccine'!$E1106)</f>
        <v>0</v>
      </c>
      <c r="R1106" s="92">
        <f>_xlfn.MAXIFS(V重複!G:G, V重複!$C:$C, 'Conv-vaccine'!$E1106)</f>
        <v>0</v>
      </c>
      <c r="S1106" s="107">
        <f>SUMIF('V3回目-接種日別'!$A:$A, 'Conv-vaccine'!$E1106, 'V3回目-接種日別'!C:C)</f>
        <v>0</v>
      </c>
    </row>
    <row r="1107" spans="1:19" ht="17.7">
      <c r="A1107" s="49">
        <v>44664</v>
      </c>
      <c r="B1107" s="110">
        <f>IF(COUNTIF($A$7:$A1107, $A1107)&gt;1, 0, IF($E1107="","",G1107+H1107+K1107+L1107+O1107-Q1107))</f>
        <v>0</v>
      </c>
      <c r="C1107" s="110">
        <f>IF(COUNTIF($A$7:$A1107, $A1107)&gt;1, 0, IF($E1107="", "", I1107+J1107+M1107+N1107+P1107-R1107))</f>
        <v>0</v>
      </c>
      <c r="D1107" s="110">
        <f>IF(COUNTIF($A$7:$A1107, $A1107)&gt;1, 0, S1107)</f>
        <v>0</v>
      </c>
      <c r="E1107" s="111">
        <v>44664</v>
      </c>
      <c r="F1107" s="91" t="str">
        <f>IFERROR(VLOOKUP($E1107, V医療従事者等!$A:$J, $F$4, FALSE), TEXT(E1107, "aaa"))</f>
        <v>水</v>
      </c>
      <c r="G1107" s="91">
        <f>IFERROR(VLOOKUP($E1107, V医療従事者等!$A:$J, $G$4, FALSE), 0)</f>
        <v>0</v>
      </c>
      <c r="H1107" s="91">
        <f>IFERROR(VLOOKUP($E1107, V医療従事者等!$A:$J, $H$4, FALSE), 0)</f>
        <v>0</v>
      </c>
      <c r="I1107" s="91">
        <f>IFERROR(VLOOKUP($E1107, V医療従事者等!$A:$J, $I$4, FALSE), 0)</f>
        <v>0</v>
      </c>
      <c r="J1107" s="91">
        <f>IFERROR(VLOOKUP($E1107, V医療従事者等!$A:$J, $J$4, FALSE), 0)</f>
        <v>0</v>
      </c>
      <c r="K1107" s="92">
        <f>IFERROR(VLOOKUP($E1107, V一般接種!$A:$G, K$4, FALSE), 0)</f>
        <v>0</v>
      </c>
      <c r="L1107" s="92">
        <f>IFERROR(VLOOKUP($E1107, V一般接種!$A:$G, L$4, FALSE), 0)</f>
        <v>0</v>
      </c>
      <c r="M1107" s="92">
        <f>IFERROR(VLOOKUP($E1107, V一般接種!$A:$G, M$4, FALSE), 0)</f>
        <v>0</v>
      </c>
      <c r="N1107" s="93">
        <f>IFERROR(VLOOKUP($E1107, V一般接種!$A:$G, N$4, FALSE), 0)</f>
        <v>0</v>
      </c>
      <c r="O1107" s="92">
        <f>SUMIF(V職域接種!$C:$C, 'Conv-vaccine'!$E1107, V職域接種!F:F)</f>
        <v>0</v>
      </c>
      <c r="P1107" s="92">
        <f>SUMIF(V職域接種!$C:$C, 'Conv-vaccine'!$E1107, V職域接種!G:G)</f>
        <v>0</v>
      </c>
      <c r="Q1107" s="92">
        <f>_xlfn.MAXIFS(V重複!F:F, V重複!$C:$C, 'Conv-vaccine'!$E1107)</f>
        <v>0</v>
      </c>
      <c r="R1107" s="92">
        <f>_xlfn.MAXIFS(V重複!G:G, V重複!$C:$C, 'Conv-vaccine'!$E1107)</f>
        <v>0</v>
      </c>
      <c r="S1107" s="107">
        <f>SUMIF('V3回目-接種日別'!$A:$A, 'Conv-vaccine'!$E1107, 'V3回目-接種日別'!C:C)</f>
        <v>0</v>
      </c>
    </row>
    <row r="1108" spans="1:19" ht="17.7">
      <c r="A1108" s="49">
        <v>44665</v>
      </c>
      <c r="B1108" s="110">
        <f>IF(COUNTIF($A$7:$A1108, $A1108)&gt;1, 0, IF($E1108="","",G1108+H1108+K1108+L1108+O1108-Q1108))</f>
        <v>0</v>
      </c>
      <c r="C1108" s="110">
        <f>IF(COUNTIF($A$7:$A1108, $A1108)&gt;1, 0, IF($E1108="", "", I1108+J1108+M1108+N1108+P1108-R1108))</f>
        <v>0</v>
      </c>
      <c r="D1108" s="110">
        <f>IF(COUNTIF($A$7:$A1108, $A1108)&gt;1, 0, S1108)</f>
        <v>0</v>
      </c>
      <c r="E1108" s="111">
        <v>44665</v>
      </c>
      <c r="F1108" s="91" t="str">
        <f>IFERROR(VLOOKUP($E1108, V医療従事者等!$A:$J, $F$4, FALSE), TEXT(E1108, "aaa"))</f>
        <v>木</v>
      </c>
      <c r="G1108" s="91">
        <f>IFERROR(VLOOKUP($E1108, V医療従事者等!$A:$J, $G$4, FALSE), 0)</f>
        <v>0</v>
      </c>
      <c r="H1108" s="91">
        <f>IFERROR(VLOOKUP($E1108, V医療従事者等!$A:$J, $H$4, FALSE), 0)</f>
        <v>0</v>
      </c>
      <c r="I1108" s="91">
        <f>IFERROR(VLOOKUP($E1108, V医療従事者等!$A:$J, $I$4, FALSE), 0)</f>
        <v>0</v>
      </c>
      <c r="J1108" s="91">
        <f>IFERROR(VLOOKUP($E1108, V医療従事者等!$A:$J, $J$4, FALSE), 0)</f>
        <v>0</v>
      </c>
      <c r="K1108" s="92">
        <f>IFERROR(VLOOKUP($E1108, V一般接種!$A:$G, K$4, FALSE), 0)</f>
        <v>0</v>
      </c>
      <c r="L1108" s="92">
        <f>IFERROR(VLOOKUP($E1108, V一般接種!$A:$G, L$4, FALSE), 0)</f>
        <v>0</v>
      </c>
      <c r="M1108" s="92">
        <f>IFERROR(VLOOKUP($E1108, V一般接種!$A:$G, M$4, FALSE), 0)</f>
        <v>0</v>
      </c>
      <c r="N1108" s="93">
        <f>IFERROR(VLOOKUP($E1108, V一般接種!$A:$G, N$4, FALSE), 0)</f>
        <v>0</v>
      </c>
      <c r="O1108" s="92">
        <f>SUMIF(V職域接種!$C:$C, 'Conv-vaccine'!$E1108, V職域接種!F:F)</f>
        <v>0</v>
      </c>
      <c r="P1108" s="92">
        <f>SUMIF(V職域接種!$C:$C, 'Conv-vaccine'!$E1108, V職域接種!G:G)</f>
        <v>0</v>
      </c>
      <c r="Q1108" s="92">
        <f>_xlfn.MAXIFS(V重複!F:F, V重複!$C:$C, 'Conv-vaccine'!$E1108)</f>
        <v>0</v>
      </c>
      <c r="R1108" s="92">
        <f>_xlfn.MAXIFS(V重複!G:G, V重複!$C:$C, 'Conv-vaccine'!$E1108)</f>
        <v>0</v>
      </c>
      <c r="S1108" s="107">
        <f>SUMIF('V3回目-接種日別'!$A:$A, 'Conv-vaccine'!$E1108, 'V3回目-接種日別'!C:C)</f>
        <v>0</v>
      </c>
    </row>
    <row r="1109" spans="1:19" ht="17.7">
      <c r="A1109" s="49">
        <v>44665</v>
      </c>
      <c r="B1109" s="110">
        <f>IF(COUNTIF($A$7:$A1109, $A1109)&gt;1, 0, IF($E1109="","",G1109+H1109+K1109+L1109+O1109-Q1109))</f>
        <v>0</v>
      </c>
      <c r="C1109" s="110">
        <f>IF(COUNTIF($A$7:$A1109, $A1109)&gt;1, 0, IF($E1109="", "", I1109+J1109+M1109+N1109+P1109-R1109))</f>
        <v>0</v>
      </c>
      <c r="D1109" s="110">
        <f>IF(COUNTIF($A$7:$A1109, $A1109)&gt;1, 0, S1109)</f>
        <v>0</v>
      </c>
      <c r="E1109" s="111">
        <v>44665</v>
      </c>
      <c r="F1109" s="91" t="str">
        <f>IFERROR(VLOOKUP($E1109, V医療従事者等!$A:$J, $F$4, FALSE), TEXT(E1109, "aaa"))</f>
        <v>木</v>
      </c>
      <c r="G1109" s="91">
        <f>IFERROR(VLOOKUP($E1109, V医療従事者等!$A:$J, $G$4, FALSE), 0)</f>
        <v>0</v>
      </c>
      <c r="H1109" s="91">
        <f>IFERROR(VLOOKUP($E1109, V医療従事者等!$A:$J, $H$4, FALSE), 0)</f>
        <v>0</v>
      </c>
      <c r="I1109" s="91">
        <f>IFERROR(VLOOKUP($E1109, V医療従事者等!$A:$J, $I$4, FALSE), 0)</f>
        <v>0</v>
      </c>
      <c r="J1109" s="91">
        <f>IFERROR(VLOOKUP($E1109, V医療従事者等!$A:$J, $J$4, FALSE), 0)</f>
        <v>0</v>
      </c>
      <c r="K1109" s="92">
        <f>IFERROR(VLOOKUP($E1109, V一般接種!$A:$G, K$4, FALSE), 0)</f>
        <v>0</v>
      </c>
      <c r="L1109" s="92">
        <f>IFERROR(VLOOKUP($E1109, V一般接種!$A:$G, L$4, FALSE), 0)</f>
        <v>0</v>
      </c>
      <c r="M1109" s="92">
        <f>IFERROR(VLOOKUP($E1109, V一般接種!$A:$G, M$4, FALSE), 0)</f>
        <v>0</v>
      </c>
      <c r="N1109" s="93">
        <f>IFERROR(VLOOKUP($E1109, V一般接種!$A:$G, N$4, FALSE), 0)</f>
        <v>0</v>
      </c>
      <c r="O1109" s="92">
        <f>SUMIF(V職域接種!$C:$C, 'Conv-vaccine'!$E1109, V職域接種!F:F)</f>
        <v>0</v>
      </c>
      <c r="P1109" s="92">
        <f>SUMIF(V職域接種!$C:$C, 'Conv-vaccine'!$E1109, V職域接種!G:G)</f>
        <v>0</v>
      </c>
      <c r="Q1109" s="92">
        <f>_xlfn.MAXIFS(V重複!F:F, V重複!$C:$C, 'Conv-vaccine'!$E1109)</f>
        <v>0</v>
      </c>
      <c r="R1109" s="92">
        <f>_xlfn.MAXIFS(V重複!G:G, V重複!$C:$C, 'Conv-vaccine'!$E1109)</f>
        <v>0</v>
      </c>
      <c r="S1109" s="107">
        <f>SUMIF('V3回目-接種日別'!$A:$A, 'Conv-vaccine'!$E1109, 'V3回目-接種日別'!C:C)</f>
        <v>0</v>
      </c>
    </row>
    <row r="1110" spans="1:19" ht="17.7">
      <c r="A1110" s="49">
        <v>44665</v>
      </c>
      <c r="B1110" s="110">
        <f>IF(COUNTIF($A$7:$A1110, $A1110)&gt;1, 0, IF($E1110="","",G1110+H1110+K1110+L1110+O1110-Q1110))</f>
        <v>0</v>
      </c>
      <c r="C1110" s="110">
        <f>IF(COUNTIF($A$7:$A1110, $A1110)&gt;1, 0, IF($E1110="", "", I1110+J1110+M1110+N1110+P1110-R1110))</f>
        <v>0</v>
      </c>
      <c r="D1110" s="110">
        <f>IF(COUNTIF($A$7:$A1110, $A1110)&gt;1, 0, S1110)</f>
        <v>0</v>
      </c>
      <c r="E1110" s="111">
        <v>44665</v>
      </c>
      <c r="F1110" s="91" t="str">
        <f>IFERROR(VLOOKUP($E1110, V医療従事者等!$A:$J, $F$4, FALSE), TEXT(E1110, "aaa"))</f>
        <v>木</v>
      </c>
      <c r="G1110" s="91">
        <f>IFERROR(VLOOKUP($E1110, V医療従事者等!$A:$J, $G$4, FALSE), 0)</f>
        <v>0</v>
      </c>
      <c r="H1110" s="91">
        <f>IFERROR(VLOOKUP($E1110, V医療従事者等!$A:$J, $H$4, FALSE), 0)</f>
        <v>0</v>
      </c>
      <c r="I1110" s="91">
        <f>IFERROR(VLOOKUP($E1110, V医療従事者等!$A:$J, $I$4, FALSE), 0)</f>
        <v>0</v>
      </c>
      <c r="J1110" s="91">
        <f>IFERROR(VLOOKUP($E1110, V医療従事者等!$A:$J, $J$4, FALSE), 0)</f>
        <v>0</v>
      </c>
      <c r="K1110" s="92">
        <f>IFERROR(VLOOKUP($E1110, V一般接種!$A:$G, K$4, FALSE), 0)</f>
        <v>0</v>
      </c>
      <c r="L1110" s="92">
        <f>IFERROR(VLOOKUP($E1110, V一般接種!$A:$G, L$4, FALSE), 0)</f>
        <v>0</v>
      </c>
      <c r="M1110" s="92">
        <f>IFERROR(VLOOKUP($E1110, V一般接種!$A:$G, M$4, FALSE), 0)</f>
        <v>0</v>
      </c>
      <c r="N1110" s="93">
        <f>IFERROR(VLOOKUP($E1110, V一般接種!$A:$G, N$4, FALSE), 0)</f>
        <v>0</v>
      </c>
      <c r="O1110" s="92">
        <f>SUMIF(V職域接種!$C:$C, 'Conv-vaccine'!$E1110, V職域接種!F:F)</f>
        <v>0</v>
      </c>
      <c r="P1110" s="92">
        <f>SUMIF(V職域接種!$C:$C, 'Conv-vaccine'!$E1110, V職域接種!G:G)</f>
        <v>0</v>
      </c>
      <c r="Q1110" s="92">
        <f>_xlfn.MAXIFS(V重複!F:F, V重複!$C:$C, 'Conv-vaccine'!$E1110)</f>
        <v>0</v>
      </c>
      <c r="R1110" s="92">
        <f>_xlfn.MAXIFS(V重複!G:G, V重複!$C:$C, 'Conv-vaccine'!$E1110)</f>
        <v>0</v>
      </c>
      <c r="S1110" s="107">
        <f>SUMIF('V3回目-接種日別'!$A:$A, 'Conv-vaccine'!$E1110, 'V3回目-接種日別'!C:C)</f>
        <v>0</v>
      </c>
    </row>
    <row r="1111" spans="1:19" ht="17.7">
      <c r="A1111" s="49">
        <v>44666</v>
      </c>
      <c r="B1111" s="110">
        <f>IF(COUNTIF($A$7:$A1111, $A1111)&gt;1, 0, IF($E1111="","",G1111+H1111+K1111+L1111+O1111-Q1111))</f>
        <v>0</v>
      </c>
      <c r="C1111" s="110">
        <f>IF(COUNTIF($A$7:$A1111, $A1111)&gt;1, 0, IF($E1111="", "", I1111+J1111+M1111+N1111+P1111-R1111))</f>
        <v>0</v>
      </c>
      <c r="D1111" s="110">
        <f>IF(COUNTIF($A$7:$A1111, $A1111)&gt;1, 0, S1111)</f>
        <v>0</v>
      </c>
      <c r="E1111" s="111">
        <v>44666</v>
      </c>
      <c r="F1111" s="91" t="str">
        <f>IFERROR(VLOOKUP($E1111, V医療従事者等!$A:$J, $F$4, FALSE), TEXT(E1111, "aaa"))</f>
        <v>金</v>
      </c>
      <c r="G1111" s="91">
        <f>IFERROR(VLOOKUP($E1111, V医療従事者等!$A:$J, $G$4, FALSE), 0)</f>
        <v>0</v>
      </c>
      <c r="H1111" s="91">
        <f>IFERROR(VLOOKUP($E1111, V医療従事者等!$A:$J, $H$4, FALSE), 0)</f>
        <v>0</v>
      </c>
      <c r="I1111" s="91">
        <f>IFERROR(VLOOKUP($E1111, V医療従事者等!$A:$J, $I$4, FALSE), 0)</f>
        <v>0</v>
      </c>
      <c r="J1111" s="91">
        <f>IFERROR(VLOOKUP($E1111, V医療従事者等!$A:$J, $J$4, FALSE), 0)</f>
        <v>0</v>
      </c>
      <c r="K1111" s="92">
        <f>IFERROR(VLOOKUP($E1111, V一般接種!$A:$G, K$4, FALSE), 0)</f>
        <v>0</v>
      </c>
      <c r="L1111" s="92">
        <f>IFERROR(VLOOKUP($E1111, V一般接種!$A:$G, L$4, FALSE), 0)</f>
        <v>0</v>
      </c>
      <c r="M1111" s="92">
        <f>IFERROR(VLOOKUP($E1111, V一般接種!$A:$G, M$4, FALSE), 0)</f>
        <v>0</v>
      </c>
      <c r="N1111" s="93">
        <f>IFERROR(VLOOKUP($E1111, V一般接種!$A:$G, N$4, FALSE), 0)</f>
        <v>0</v>
      </c>
      <c r="O1111" s="92">
        <f>SUMIF(V職域接種!$C:$C, 'Conv-vaccine'!$E1111, V職域接種!F:F)</f>
        <v>0</v>
      </c>
      <c r="P1111" s="92">
        <f>SUMIF(V職域接種!$C:$C, 'Conv-vaccine'!$E1111, V職域接種!G:G)</f>
        <v>0</v>
      </c>
      <c r="Q1111" s="92">
        <f>_xlfn.MAXIFS(V重複!F:F, V重複!$C:$C, 'Conv-vaccine'!$E1111)</f>
        <v>0</v>
      </c>
      <c r="R1111" s="92">
        <f>_xlfn.MAXIFS(V重複!G:G, V重複!$C:$C, 'Conv-vaccine'!$E1111)</f>
        <v>0</v>
      </c>
      <c r="S1111" s="107">
        <f>SUMIF('V3回目-接種日別'!$A:$A, 'Conv-vaccine'!$E1111, 'V3回目-接種日別'!C:C)</f>
        <v>0</v>
      </c>
    </row>
    <row r="1112" spans="1:19" ht="17.7">
      <c r="A1112" s="49">
        <v>44666</v>
      </c>
      <c r="B1112" s="110">
        <f>IF(COUNTIF($A$7:$A1112, $A1112)&gt;1, 0, IF($E1112="","",G1112+H1112+K1112+L1112+O1112-Q1112))</f>
        <v>0</v>
      </c>
      <c r="C1112" s="110">
        <f>IF(COUNTIF($A$7:$A1112, $A1112)&gt;1, 0, IF($E1112="", "", I1112+J1112+M1112+N1112+P1112-R1112))</f>
        <v>0</v>
      </c>
      <c r="D1112" s="110">
        <f>IF(COUNTIF($A$7:$A1112, $A1112)&gt;1, 0, S1112)</f>
        <v>0</v>
      </c>
      <c r="E1112" s="111">
        <v>44666</v>
      </c>
      <c r="F1112" s="91" t="str">
        <f>IFERROR(VLOOKUP($E1112, V医療従事者等!$A:$J, $F$4, FALSE), TEXT(E1112, "aaa"))</f>
        <v>金</v>
      </c>
      <c r="G1112" s="91">
        <f>IFERROR(VLOOKUP($E1112, V医療従事者等!$A:$J, $G$4, FALSE), 0)</f>
        <v>0</v>
      </c>
      <c r="H1112" s="91">
        <f>IFERROR(VLOOKUP($E1112, V医療従事者等!$A:$J, $H$4, FALSE), 0)</f>
        <v>0</v>
      </c>
      <c r="I1112" s="91">
        <f>IFERROR(VLOOKUP($E1112, V医療従事者等!$A:$J, $I$4, FALSE), 0)</f>
        <v>0</v>
      </c>
      <c r="J1112" s="91">
        <f>IFERROR(VLOOKUP($E1112, V医療従事者等!$A:$J, $J$4, FALSE), 0)</f>
        <v>0</v>
      </c>
      <c r="K1112" s="92">
        <f>IFERROR(VLOOKUP($E1112, V一般接種!$A:$G, K$4, FALSE), 0)</f>
        <v>0</v>
      </c>
      <c r="L1112" s="92">
        <f>IFERROR(VLOOKUP($E1112, V一般接種!$A:$G, L$4, FALSE), 0)</f>
        <v>0</v>
      </c>
      <c r="M1112" s="92">
        <f>IFERROR(VLOOKUP($E1112, V一般接種!$A:$G, M$4, FALSE), 0)</f>
        <v>0</v>
      </c>
      <c r="N1112" s="93">
        <f>IFERROR(VLOOKUP($E1112, V一般接種!$A:$G, N$4, FALSE), 0)</f>
        <v>0</v>
      </c>
      <c r="O1112" s="92">
        <f>SUMIF(V職域接種!$C:$C, 'Conv-vaccine'!$E1112, V職域接種!F:F)</f>
        <v>0</v>
      </c>
      <c r="P1112" s="92">
        <f>SUMIF(V職域接種!$C:$C, 'Conv-vaccine'!$E1112, V職域接種!G:G)</f>
        <v>0</v>
      </c>
      <c r="Q1112" s="92">
        <f>_xlfn.MAXIFS(V重複!F:F, V重複!$C:$C, 'Conv-vaccine'!$E1112)</f>
        <v>0</v>
      </c>
      <c r="R1112" s="92">
        <f>_xlfn.MAXIFS(V重複!G:G, V重複!$C:$C, 'Conv-vaccine'!$E1112)</f>
        <v>0</v>
      </c>
      <c r="S1112" s="107">
        <f>SUMIF('V3回目-接種日別'!$A:$A, 'Conv-vaccine'!$E1112, 'V3回目-接種日別'!C:C)</f>
        <v>0</v>
      </c>
    </row>
    <row r="1113" spans="1:19" ht="17.7">
      <c r="A1113" s="49">
        <v>44666</v>
      </c>
      <c r="B1113" s="110">
        <f>IF(COUNTIF($A$7:$A1113, $A1113)&gt;1, 0, IF($E1113="","",G1113+H1113+K1113+L1113+O1113-Q1113))</f>
        <v>0</v>
      </c>
      <c r="C1113" s="110">
        <f>IF(COUNTIF($A$7:$A1113, $A1113)&gt;1, 0, IF($E1113="", "", I1113+J1113+M1113+N1113+P1113-R1113))</f>
        <v>0</v>
      </c>
      <c r="D1113" s="110">
        <f>IF(COUNTIF($A$7:$A1113, $A1113)&gt;1, 0, S1113)</f>
        <v>0</v>
      </c>
      <c r="E1113" s="111">
        <v>44666</v>
      </c>
      <c r="F1113" s="91" t="str">
        <f>IFERROR(VLOOKUP($E1113, V医療従事者等!$A:$J, $F$4, FALSE), TEXT(E1113, "aaa"))</f>
        <v>金</v>
      </c>
      <c r="G1113" s="91">
        <f>IFERROR(VLOOKUP($E1113, V医療従事者等!$A:$J, $G$4, FALSE), 0)</f>
        <v>0</v>
      </c>
      <c r="H1113" s="91">
        <f>IFERROR(VLOOKUP($E1113, V医療従事者等!$A:$J, $H$4, FALSE), 0)</f>
        <v>0</v>
      </c>
      <c r="I1113" s="91">
        <f>IFERROR(VLOOKUP($E1113, V医療従事者等!$A:$J, $I$4, FALSE), 0)</f>
        <v>0</v>
      </c>
      <c r="J1113" s="91">
        <f>IFERROR(VLOOKUP($E1113, V医療従事者等!$A:$J, $J$4, FALSE), 0)</f>
        <v>0</v>
      </c>
      <c r="K1113" s="92">
        <f>IFERROR(VLOOKUP($E1113, V一般接種!$A:$G, K$4, FALSE), 0)</f>
        <v>0</v>
      </c>
      <c r="L1113" s="92">
        <f>IFERROR(VLOOKUP($E1113, V一般接種!$A:$G, L$4, FALSE), 0)</f>
        <v>0</v>
      </c>
      <c r="M1113" s="92">
        <f>IFERROR(VLOOKUP($E1113, V一般接種!$A:$G, M$4, FALSE), 0)</f>
        <v>0</v>
      </c>
      <c r="N1113" s="93">
        <f>IFERROR(VLOOKUP($E1113, V一般接種!$A:$G, N$4, FALSE), 0)</f>
        <v>0</v>
      </c>
      <c r="O1113" s="92">
        <f>SUMIF(V職域接種!$C:$C, 'Conv-vaccine'!$E1113, V職域接種!F:F)</f>
        <v>0</v>
      </c>
      <c r="P1113" s="92">
        <f>SUMIF(V職域接種!$C:$C, 'Conv-vaccine'!$E1113, V職域接種!G:G)</f>
        <v>0</v>
      </c>
      <c r="Q1113" s="92">
        <f>_xlfn.MAXIFS(V重複!F:F, V重複!$C:$C, 'Conv-vaccine'!$E1113)</f>
        <v>0</v>
      </c>
      <c r="R1113" s="92">
        <f>_xlfn.MAXIFS(V重複!G:G, V重複!$C:$C, 'Conv-vaccine'!$E1113)</f>
        <v>0</v>
      </c>
      <c r="S1113" s="107">
        <f>SUMIF('V3回目-接種日別'!$A:$A, 'Conv-vaccine'!$E1113, 'V3回目-接種日別'!C:C)</f>
        <v>0</v>
      </c>
    </row>
    <row r="1114" spans="1:19" ht="17.7">
      <c r="A1114" s="49">
        <v>44667</v>
      </c>
      <c r="B1114" s="110">
        <f>IF(COUNTIF($A$7:$A1114, $A1114)&gt;1, 0, IF($E1114="","",G1114+H1114+K1114+L1114+O1114-Q1114))</f>
        <v>0</v>
      </c>
      <c r="C1114" s="110">
        <f>IF(COUNTIF($A$7:$A1114, $A1114)&gt;1, 0, IF($E1114="", "", I1114+J1114+M1114+N1114+P1114-R1114))</f>
        <v>0</v>
      </c>
      <c r="D1114" s="110">
        <f>IF(COUNTIF($A$7:$A1114, $A1114)&gt;1, 0, S1114)</f>
        <v>0</v>
      </c>
      <c r="E1114" s="111">
        <v>44667</v>
      </c>
      <c r="F1114" s="91" t="str">
        <f>IFERROR(VLOOKUP($E1114, V医療従事者等!$A:$J, $F$4, FALSE), TEXT(E1114, "aaa"))</f>
        <v>土</v>
      </c>
      <c r="G1114" s="91">
        <f>IFERROR(VLOOKUP($E1114, V医療従事者等!$A:$J, $G$4, FALSE), 0)</f>
        <v>0</v>
      </c>
      <c r="H1114" s="91">
        <f>IFERROR(VLOOKUP($E1114, V医療従事者等!$A:$J, $H$4, FALSE), 0)</f>
        <v>0</v>
      </c>
      <c r="I1114" s="91">
        <f>IFERROR(VLOOKUP($E1114, V医療従事者等!$A:$J, $I$4, FALSE), 0)</f>
        <v>0</v>
      </c>
      <c r="J1114" s="91">
        <f>IFERROR(VLOOKUP($E1114, V医療従事者等!$A:$J, $J$4, FALSE), 0)</f>
        <v>0</v>
      </c>
      <c r="K1114" s="92">
        <f>IFERROR(VLOOKUP($E1114, V一般接種!$A:$G, K$4, FALSE), 0)</f>
        <v>0</v>
      </c>
      <c r="L1114" s="92">
        <f>IFERROR(VLOOKUP($E1114, V一般接種!$A:$G, L$4, FALSE), 0)</f>
        <v>0</v>
      </c>
      <c r="M1114" s="92">
        <f>IFERROR(VLOOKUP($E1114, V一般接種!$A:$G, M$4, FALSE), 0)</f>
        <v>0</v>
      </c>
      <c r="N1114" s="93">
        <f>IFERROR(VLOOKUP($E1114, V一般接種!$A:$G, N$4, FALSE), 0)</f>
        <v>0</v>
      </c>
      <c r="O1114" s="92">
        <f>SUMIF(V職域接種!$C:$C, 'Conv-vaccine'!$E1114, V職域接種!F:F)</f>
        <v>0</v>
      </c>
      <c r="P1114" s="92">
        <f>SUMIF(V職域接種!$C:$C, 'Conv-vaccine'!$E1114, V職域接種!G:G)</f>
        <v>0</v>
      </c>
      <c r="Q1114" s="92">
        <f>_xlfn.MAXIFS(V重複!F:F, V重複!$C:$C, 'Conv-vaccine'!$E1114)</f>
        <v>0</v>
      </c>
      <c r="R1114" s="92">
        <f>_xlfn.MAXIFS(V重複!G:G, V重複!$C:$C, 'Conv-vaccine'!$E1114)</f>
        <v>0</v>
      </c>
      <c r="S1114" s="107">
        <f>SUMIF('V3回目-接種日別'!$A:$A, 'Conv-vaccine'!$E1114, 'V3回目-接種日別'!C:C)</f>
        <v>0</v>
      </c>
    </row>
    <row r="1115" spans="1:19" ht="17.7">
      <c r="A1115" s="49">
        <v>44667</v>
      </c>
      <c r="B1115" s="110">
        <f>IF(COUNTIF($A$7:$A1115, $A1115)&gt;1, 0, IF($E1115="","",G1115+H1115+K1115+L1115+O1115-Q1115))</f>
        <v>0</v>
      </c>
      <c r="C1115" s="110">
        <f>IF(COUNTIF($A$7:$A1115, $A1115)&gt;1, 0, IF($E1115="", "", I1115+J1115+M1115+N1115+P1115-R1115))</f>
        <v>0</v>
      </c>
      <c r="D1115" s="110">
        <f>IF(COUNTIF($A$7:$A1115, $A1115)&gt;1, 0, S1115)</f>
        <v>0</v>
      </c>
      <c r="E1115" s="111">
        <v>44667</v>
      </c>
      <c r="F1115" s="91" t="str">
        <f>IFERROR(VLOOKUP($E1115, V医療従事者等!$A:$J, $F$4, FALSE), TEXT(E1115, "aaa"))</f>
        <v>土</v>
      </c>
      <c r="G1115" s="91">
        <f>IFERROR(VLOOKUP($E1115, V医療従事者等!$A:$J, $G$4, FALSE), 0)</f>
        <v>0</v>
      </c>
      <c r="H1115" s="91">
        <f>IFERROR(VLOOKUP($E1115, V医療従事者等!$A:$J, $H$4, FALSE), 0)</f>
        <v>0</v>
      </c>
      <c r="I1115" s="91">
        <f>IFERROR(VLOOKUP($E1115, V医療従事者等!$A:$J, $I$4, FALSE), 0)</f>
        <v>0</v>
      </c>
      <c r="J1115" s="91">
        <f>IFERROR(VLOOKUP($E1115, V医療従事者等!$A:$J, $J$4, FALSE), 0)</f>
        <v>0</v>
      </c>
      <c r="K1115" s="92">
        <f>IFERROR(VLOOKUP($E1115, V一般接種!$A:$G, K$4, FALSE), 0)</f>
        <v>0</v>
      </c>
      <c r="L1115" s="92">
        <f>IFERROR(VLOOKUP($E1115, V一般接種!$A:$G, L$4, FALSE), 0)</f>
        <v>0</v>
      </c>
      <c r="M1115" s="92">
        <f>IFERROR(VLOOKUP($E1115, V一般接種!$A:$G, M$4, FALSE), 0)</f>
        <v>0</v>
      </c>
      <c r="N1115" s="93">
        <f>IFERROR(VLOOKUP($E1115, V一般接種!$A:$G, N$4, FALSE), 0)</f>
        <v>0</v>
      </c>
      <c r="O1115" s="92">
        <f>SUMIF(V職域接種!$C:$C, 'Conv-vaccine'!$E1115, V職域接種!F:F)</f>
        <v>0</v>
      </c>
      <c r="P1115" s="92">
        <f>SUMIF(V職域接種!$C:$C, 'Conv-vaccine'!$E1115, V職域接種!G:G)</f>
        <v>0</v>
      </c>
      <c r="Q1115" s="92">
        <f>_xlfn.MAXIFS(V重複!F:F, V重複!$C:$C, 'Conv-vaccine'!$E1115)</f>
        <v>0</v>
      </c>
      <c r="R1115" s="92">
        <f>_xlfn.MAXIFS(V重複!G:G, V重複!$C:$C, 'Conv-vaccine'!$E1115)</f>
        <v>0</v>
      </c>
      <c r="S1115" s="107">
        <f>SUMIF('V3回目-接種日別'!$A:$A, 'Conv-vaccine'!$E1115, 'V3回目-接種日別'!C:C)</f>
        <v>0</v>
      </c>
    </row>
    <row r="1116" spans="1:19" ht="17.7">
      <c r="A1116" s="49">
        <v>44667</v>
      </c>
      <c r="B1116" s="110">
        <f>IF(COUNTIF($A$7:$A1116, $A1116)&gt;1, 0, IF($E1116="","",G1116+H1116+K1116+L1116+O1116-Q1116))</f>
        <v>0</v>
      </c>
      <c r="C1116" s="110">
        <f>IF(COUNTIF($A$7:$A1116, $A1116)&gt;1, 0, IF($E1116="", "", I1116+J1116+M1116+N1116+P1116-R1116))</f>
        <v>0</v>
      </c>
      <c r="D1116" s="110">
        <f>IF(COUNTIF($A$7:$A1116, $A1116)&gt;1, 0, S1116)</f>
        <v>0</v>
      </c>
      <c r="E1116" s="111">
        <v>44667</v>
      </c>
      <c r="F1116" s="91" t="str">
        <f>IFERROR(VLOOKUP($E1116, V医療従事者等!$A:$J, $F$4, FALSE), TEXT(E1116, "aaa"))</f>
        <v>土</v>
      </c>
      <c r="G1116" s="91">
        <f>IFERROR(VLOOKUP($E1116, V医療従事者等!$A:$J, $G$4, FALSE), 0)</f>
        <v>0</v>
      </c>
      <c r="H1116" s="91">
        <f>IFERROR(VLOOKUP($E1116, V医療従事者等!$A:$J, $H$4, FALSE), 0)</f>
        <v>0</v>
      </c>
      <c r="I1116" s="91">
        <f>IFERROR(VLOOKUP($E1116, V医療従事者等!$A:$J, $I$4, FALSE), 0)</f>
        <v>0</v>
      </c>
      <c r="J1116" s="91">
        <f>IFERROR(VLOOKUP($E1116, V医療従事者等!$A:$J, $J$4, FALSE), 0)</f>
        <v>0</v>
      </c>
      <c r="K1116" s="92">
        <f>IFERROR(VLOOKUP($E1116, V一般接種!$A:$G, K$4, FALSE), 0)</f>
        <v>0</v>
      </c>
      <c r="L1116" s="92">
        <f>IFERROR(VLOOKUP($E1116, V一般接種!$A:$G, L$4, FALSE), 0)</f>
        <v>0</v>
      </c>
      <c r="M1116" s="92">
        <f>IFERROR(VLOOKUP($E1116, V一般接種!$A:$G, M$4, FALSE), 0)</f>
        <v>0</v>
      </c>
      <c r="N1116" s="93">
        <f>IFERROR(VLOOKUP($E1116, V一般接種!$A:$G, N$4, FALSE), 0)</f>
        <v>0</v>
      </c>
      <c r="O1116" s="92">
        <f>SUMIF(V職域接種!$C:$C, 'Conv-vaccine'!$E1116, V職域接種!F:F)</f>
        <v>0</v>
      </c>
      <c r="P1116" s="92">
        <f>SUMIF(V職域接種!$C:$C, 'Conv-vaccine'!$E1116, V職域接種!G:G)</f>
        <v>0</v>
      </c>
      <c r="Q1116" s="92">
        <f>_xlfn.MAXIFS(V重複!F:F, V重複!$C:$C, 'Conv-vaccine'!$E1116)</f>
        <v>0</v>
      </c>
      <c r="R1116" s="92">
        <f>_xlfn.MAXIFS(V重複!G:G, V重複!$C:$C, 'Conv-vaccine'!$E1116)</f>
        <v>0</v>
      </c>
      <c r="S1116" s="107">
        <f>SUMIF('V3回目-接種日別'!$A:$A, 'Conv-vaccine'!$E1116, 'V3回目-接種日別'!C:C)</f>
        <v>0</v>
      </c>
    </row>
    <row r="1117" spans="1:19" ht="17.7">
      <c r="A1117" s="49">
        <v>44668</v>
      </c>
      <c r="B1117" s="110">
        <f>IF(COUNTIF($A$7:$A1117, $A1117)&gt;1, 0, IF($E1117="","",G1117+H1117+K1117+L1117+O1117-Q1117))</f>
        <v>0</v>
      </c>
      <c r="C1117" s="110">
        <f>IF(COUNTIF($A$7:$A1117, $A1117)&gt;1, 0, IF($E1117="", "", I1117+J1117+M1117+N1117+P1117-R1117))</f>
        <v>0</v>
      </c>
      <c r="D1117" s="110">
        <f>IF(COUNTIF($A$7:$A1117, $A1117)&gt;1, 0, S1117)</f>
        <v>0</v>
      </c>
      <c r="E1117" s="111">
        <v>44668</v>
      </c>
      <c r="F1117" s="91" t="str">
        <f>IFERROR(VLOOKUP($E1117, V医療従事者等!$A:$J, $F$4, FALSE), TEXT(E1117, "aaa"))</f>
        <v>日</v>
      </c>
      <c r="G1117" s="91">
        <f>IFERROR(VLOOKUP($E1117, V医療従事者等!$A:$J, $G$4, FALSE), 0)</f>
        <v>0</v>
      </c>
      <c r="H1117" s="91">
        <f>IFERROR(VLOOKUP($E1117, V医療従事者等!$A:$J, $H$4, FALSE), 0)</f>
        <v>0</v>
      </c>
      <c r="I1117" s="91">
        <f>IFERROR(VLOOKUP($E1117, V医療従事者等!$A:$J, $I$4, FALSE), 0)</f>
        <v>0</v>
      </c>
      <c r="J1117" s="91">
        <f>IFERROR(VLOOKUP($E1117, V医療従事者等!$A:$J, $J$4, FALSE), 0)</f>
        <v>0</v>
      </c>
      <c r="K1117" s="92">
        <f>IFERROR(VLOOKUP($E1117, V一般接種!$A:$G, K$4, FALSE), 0)</f>
        <v>0</v>
      </c>
      <c r="L1117" s="92">
        <f>IFERROR(VLOOKUP($E1117, V一般接種!$A:$G, L$4, FALSE), 0)</f>
        <v>0</v>
      </c>
      <c r="M1117" s="92">
        <f>IFERROR(VLOOKUP($E1117, V一般接種!$A:$G, M$4, FALSE), 0)</f>
        <v>0</v>
      </c>
      <c r="N1117" s="93">
        <f>IFERROR(VLOOKUP($E1117, V一般接種!$A:$G, N$4, FALSE), 0)</f>
        <v>0</v>
      </c>
      <c r="O1117" s="92">
        <f>SUMIF(V職域接種!$C:$C, 'Conv-vaccine'!$E1117, V職域接種!F:F)</f>
        <v>0</v>
      </c>
      <c r="P1117" s="92">
        <f>SUMIF(V職域接種!$C:$C, 'Conv-vaccine'!$E1117, V職域接種!G:G)</f>
        <v>0</v>
      </c>
      <c r="Q1117" s="92">
        <f>_xlfn.MAXIFS(V重複!F:F, V重複!$C:$C, 'Conv-vaccine'!$E1117)</f>
        <v>0</v>
      </c>
      <c r="R1117" s="92">
        <f>_xlfn.MAXIFS(V重複!G:G, V重複!$C:$C, 'Conv-vaccine'!$E1117)</f>
        <v>0</v>
      </c>
      <c r="S1117" s="107">
        <f>SUMIF('V3回目-接種日別'!$A:$A, 'Conv-vaccine'!$E1117, 'V3回目-接種日別'!C:C)</f>
        <v>0</v>
      </c>
    </row>
    <row r="1118" spans="1:19" ht="17.7">
      <c r="A1118" s="49">
        <v>44668</v>
      </c>
      <c r="B1118" s="110">
        <f>IF(COUNTIF($A$7:$A1118, $A1118)&gt;1, 0, IF($E1118="","",G1118+H1118+K1118+L1118+O1118-Q1118))</f>
        <v>0</v>
      </c>
      <c r="C1118" s="110">
        <f>IF(COUNTIF($A$7:$A1118, $A1118)&gt;1, 0, IF($E1118="", "", I1118+J1118+M1118+N1118+P1118-R1118))</f>
        <v>0</v>
      </c>
      <c r="D1118" s="110">
        <f>IF(COUNTIF($A$7:$A1118, $A1118)&gt;1, 0, S1118)</f>
        <v>0</v>
      </c>
      <c r="E1118" s="111">
        <v>44668</v>
      </c>
      <c r="F1118" s="91" t="str">
        <f>IFERROR(VLOOKUP($E1118, V医療従事者等!$A:$J, $F$4, FALSE), TEXT(E1118, "aaa"))</f>
        <v>日</v>
      </c>
      <c r="G1118" s="91">
        <f>IFERROR(VLOOKUP($E1118, V医療従事者等!$A:$J, $G$4, FALSE), 0)</f>
        <v>0</v>
      </c>
      <c r="H1118" s="91">
        <f>IFERROR(VLOOKUP($E1118, V医療従事者等!$A:$J, $H$4, FALSE), 0)</f>
        <v>0</v>
      </c>
      <c r="I1118" s="91">
        <f>IFERROR(VLOOKUP($E1118, V医療従事者等!$A:$J, $I$4, FALSE), 0)</f>
        <v>0</v>
      </c>
      <c r="J1118" s="91">
        <f>IFERROR(VLOOKUP($E1118, V医療従事者等!$A:$J, $J$4, FALSE), 0)</f>
        <v>0</v>
      </c>
      <c r="K1118" s="92">
        <f>IFERROR(VLOOKUP($E1118, V一般接種!$A:$G, K$4, FALSE), 0)</f>
        <v>0</v>
      </c>
      <c r="L1118" s="92">
        <f>IFERROR(VLOOKUP($E1118, V一般接種!$A:$G, L$4, FALSE), 0)</f>
        <v>0</v>
      </c>
      <c r="M1118" s="92">
        <f>IFERROR(VLOOKUP($E1118, V一般接種!$A:$G, M$4, FALSE), 0)</f>
        <v>0</v>
      </c>
      <c r="N1118" s="93">
        <f>IFERROR(VLOOKUP($E1118, V一般接種!$A:$G, N$4, FALSE), 0)</f>
        <v>0</v>
      </c>
      <c r="O1118" s="92">
        <f>SUMIF(V職域接種!$C:$C, 'Conv-vaccine'!$E1118, V職域接種!F:F)</f>
        <v>0</v>
      </c>
      <c r="P1118" s="92">
        <f>SUMIF(V職域接種!$C:$C, 'Conv-vaccine'!$E1118, V職域接種!G:G)</f>
        <v>0</v>
      </c>
      <c r="Q1118" s="92">
        <f>_xlfn.MAXIFS(V重複!F:F, V重複!$C:$C, 'Conv-vaccine'!$E1118)</f>
        <v>0</v>
      </c>
      <c r="R1118" s="92">
        <f>_xlfn.MAXIFS(V重複!G:G, V重複!$C:$C, 'Conv-vaccine'!$E1118)</f>
        <v>0</v>
      </c>
      <c r="S1118" s="107">
        <f>SUMIF('V3回目-接種日別'!$A:$A, 'Conv-vaccine'!$E1118, 'V3回目-接種日別'!C:C)</f>
        <v>0</v>
      </c>
    </row>
    <row r="1119" spans="1:19" ht="17.7">
      <c r="A1119" s="49">
        <v>44668</v>
      </c>
      <c r="B1119" s="110">
        <f>IF(COUNTIF($A$7:$A1119, $A1119)&gt;1, 0, IF($E1119="","",G1119+H1119+K1119+L1119+O1119-Q1119))</f>
        <v>0</v>
      </c>
      <c r="C1119" s="110">
        <f>IF(COUNTIF($A$7:$A1119, $A1119)&gt;1, 0, IF($E1119="", "", I1119+J1119+M1119+N1119+P1119-R1119))</f>
        <v>0</v>
      </c>
      <c r="D1119" s="110">
        <f>IF(COUNTIF($A$7:$A1119, $A1119)&gt;1, 0, S1119)</f>
        <v>0</v>
      </c>
      <c r="E1119" s="111">
        <v>44668</v>
      </c>
      <c r="F1119" s="91" t="str">
        <f>IFERROR(VLOOKUP($E1119, V医療従事者等!$A:$J, $F$4, FALSE), TEXT(E1119, "aaa"))</f>
        <v>日</v>
      </c>
      <c r="G1119" s="91">
        <f>IFERROR(VLOOKUP($E1119, V医療従事者等!$A:$J, $G$4, FALSE), 0)</f>
        <v>0</v>
      </c>
      <c r="H1119" s="91">
        <f>IFERROR(VLOOKUP($E1119, V医療従事者等!$A:$J, $H$4, FALSE), 0)</f>
        <v>0</v>
      </c>
      <c r="I1119" s="91">
        <f>IFERROR(VLOOKUP($E1119, V医療従事者等!$A:$J, $I$4, FALSE), 0)</f>
        <v>0</v>
      </c>
      <c r="J1119" s="91">
        <f>IFERROR(VLOOKUP($E1119, V医療従事者等!$A:$J, $J$4, FALSE), 0)</f>
        <v>0</v>
      </c>
      <c r="K1119" s="92">
        <f>IFERROR(VLOOKUP($E1119, V一般接種!$A:$G, K$4, FALSE), 0)</f>
        <v>0</v>
      </c>
      <c r="L1119" s="92">
        <f>IFERROR(VLOOKUP($E1119, V一般接種!$A:$G, L$4, FALSE), 0)</f>
        <v>0</v>
      </c>
      <c r="M1119" s="92">
        <f>IFERROR(VLOOKUP($E1119, V一般接種!$A:$G, M$4, FALSE), 0)</f>
        <v>0</v>
      </c>
      <c r="N1119" s="93">
        <f>IFERROR(VLOOKUP($E1119, V一般接種!$A:$G, N$4, FALSE), 0)</f>
        <v>0</v>
      </c>
      <c r="O1119" s="92">
        <f>SUMIF(V職域接種!$C:$C, 'Conv-vaccine'!$E1119, V職域接種!F:F)</f>
        <v>0</v>
      </c>
      <c r="P1119" s="92">
        <f>SUMIF(V職域接種!$C:$C, 'Conv-vaccine'!$E1119, V職域接種!G:G)</f>
        <v>0</v>
      </c>
      <c r="Q1119" s="92">
        <f>_xlfn.MAXIFS(V重複!F:F, V重複!$C:$C, 'Conv-vaccine'!$E1119)</f>
        <v>0</v>
      </c>
      <c r="R1119" s="92">
        <f>_xlfn.MAXIFS(V重複!G:G, V重複!$C:$C, 'Conv-vaccine'!$E1119)</f>
        <v>0</v>
      </c>
      <c r="S1119" s="107">
        <f>SUMIF('V3回目-接種日別'!$A:$A, 'Conv-vaccine'!$E1119, 'V3回目-接種日別'!C:C)</f>
        <v>0</v>
      </c>
    </row>
    <row r="1120" spans="1:19" ht="17.7">
      <c r="A1120" s="49">
        <v>44669</v>
      </c>
      <c r="B1120" s="110">
        <f>IF(COUNTIF($A$7:$A1120, $A1120)&gt;1, 0, IF($E1120="","",G1120+H1120+K1120+L1120+O1120-Q1120))</f>
        <v>0</v>
      </c>
      <c r="C1120" s="110">
        <f>IF(COUNTIF($A$7:$A1120, $A1120)&gt;1, 0, IF($E1120="", "", I1120+J1120+M1120+N1120+P1120-R1120))</f>
        <v>0</v>
      </c>
      <c r="D1120" s="110">
        <f>IF(COUNTIF($A$7:$A1120, $A1120)&gt;1, 0, S1120)</f>
        <v>0</v>
      </c>
      <c r="E1120" s="111">
        <v>44669</v>
      </c>
      <c r="F1120" s="91" t="str">
        <f>IFERROR(VLOOKUP($E1120, V医療従事者等!$A:$J, $F$4, FALSE), TEXT(E1120, "aaa"))</f>
        <v>月</v>
      </c>
      <c r="G1120" s="91">
        <f>IFERROR(VLOOKUP($E1120, V医療従事者等!$A:$J, $G$4, FALSE), 0)</f>
        <v>0</v>
      </c>
      <c r="H1120" s="91">
        <f>IFERROR(VLOOKUP($E1120, V医療従事者等!$A:$J, $H$4, FALSE), 0)</f>
        <v>0</v>
      </c>
      <c r="I1120" s="91">
        <f>IFERROR(VLOOKUP($E1120, V医療従事者等!$A:$J, $I$4, FALSE), 0)</f>
        <v>0</v>
      </c>
      <c r="J1120" s="91">
        <f>IFERROR(VLOOKUP($E1120, V医療従事者等!$A:$J, $J$4, FALSE), 0)</f>
        <v>0</v>
      </c>
      <c r="K1120" s="92">
        <f>IFERROR(VLOOKUP($E1120, V一般接種!$A:$G, K$4, FALSE), 0)</f>
        <v>0</v>
      </c>
      <c r="L1120" s="92">
        <f>IFERROR(VLOOKUP($E1120, V一般接種!$A:$G, L$4, FALSE), 0)</f>
        <v>0</v>
      </c>
      <c r="M1120" s="92">
        <f>IFERROR(VLOOKUP($E1120, V一般接種!$A:$G, M$4, FALSE), 0)</f>
        <v>0</v>
      </c>
      <c r="N1120" s="93">
        <f>IFERROR(VLOOKUP($E1120, V一般接種!$A:$G, N$4, FALSE), 0)</f>
        <v>0</v>
      </c>
      <c r="O1120" s="92">
        <f>SUMIF(V職域接種!$C:$C, 'Conv-vaccine'!$E1120, V職域接種!F:F)</f>
        <v>0</v>
      </c>
      <c r="P1120" s="92">
        <f>SUMIF(V職域接種!$C:$C, 'Conv-vaccine'!$E1120, V職域接種!G:G)</f>
        <v>0</v>
      </c>
      <c r="Q1120" s="92">
        <f>_xlfn.MAXIFS(V重複!F:F, V重複!$C:$C, 'Conv-vaccine'!$E1120)</f>
        <v>0</v>
      </c>
      <c r="R1120" s="92">
        <f>_xlfn.MAXIFS(V重複!G:G, V重複!$C:$C, 'Conv-vaccine'!$E1120)</f>
        <v>0</v>
      </c>
      <c r="S1120" s="107">
        <f>SUMIF('V3回目-接種日別'!$A:$A, 'Conv-vaccine'!$E1120, 'V3回目-接種日別'!C:C)</f>
        <v>0</v>
      </c>
    </row>
    <row r="1121" spans="1:19" ht="17.7">
      <c r="A1121" s="49">
        <v>44669</v>
      </c>
      <c r="B1121" s="110">
        <f>IF(COUNTIF($A$7:$A1121, $A1121)&gt;1, 0, IF($E1121="","",G1121+H1121+K1121+L1121+O1121-Q1121))</f>
        <v>0</v>
      </c>
      <c r="C1121" s="110">
        <f>IF(COUNTIF($A$7:$A1121, $A1121)&gt;1, 0, IF($E1121="", "", I1121+J1121+M1121+N1121+P1121-R1121))</f>
        <v>0</v>
      </c>
      <c r="D1121" s="110">
        <f>IF(COUNTIF($A$7:$A1121, $A1121)&gt;1, 0, S1121)</f>
        <v>0</v>
      </c>
      <c r="E1121" s="111">
        <v>44669</v>
      </c>
      <c r="F1121" s="91" t="str">
        <f>IFERROR(VLOOKUP($E1121, V医療従事者等!$A:$J, $F$4, FALSE), TEXT(E1121, "aaa"))</f>
        <v>月</v>
      </c>
      <c r="G1121" s="91">
        <f>IFERROR(VLOOKUP($E1121, V医療従事者等!$A:$J, $G$4, FALSE), 0)</f>
        <v>0</v>
      </c>
      <c r="H1121" s="91">
        <f>IFERROR(VLOOKUP($E1121, V医療従事者等!$A:$J, $H$4, FALSE), 0)</f>
        <v>0</v>
      </c>
      <c r="I1121" s="91">
        <f>IFERROR(VLOOKUP($E1121, V医療従事者等!$A:$J, $I$4, FALSE), 0)</f>
        <v>0</v>
      </c>
      <c r="J1121" s="91">
        <f>IFERROR(VLOOKUP($E1121, V医療従事者等!$A:$J, $J$4, FALSE), 0)</f>
        <v>0</v>
      </c>
      <c r="K1121" s="92">
        <f>IFERROR(VLOOKUP($E1121, V一般接種!$A:$G, K$4, FALSE), 0)</f>
        <v>0</v>
      </c>
      <c r="L1121" s="92">
        <f>IFERROR(VLOOKUP($E1121, V一般接種!$A:$G, L$4, FALSE), 0)</f>
        <v>0</v>
      </c>
      <c r="M1121" s="92">
        <f>IFERROR(VLOOKUP($E1121, V一般接種!$A:$G, M$4, FALSE), 0)</f>
        <v>0</v>
      </c>
      <c r="N1121" s="93">
        <f>IFERROR(VLOOKUP($E1121, V一般接種!$A:$G, N$4, FALSE), 0)</f>
        <v>0</v>
      </c>
      <c r="O1121" s="92">
        <f>SUMIF(V職域接種!$C:$C, 'Conv-vaccine'!$E1121, V職域接種!F:F)</f>
        <v>0</v>
      </c>
      <c r="P1121" s="92">
        <f>SUMIF(V職域接種!$C:$C, 'Conv-vaccine'!$E1121, V職域接種!G:G)</f>
        <v>0</v>
      </c>
      <c r="Q1121" s="92">
        <f>_xlfn.MAXIFS(V重複!F:F, V重複!$C:$C, 'Conv-vaccine'!$E1121)</f>
        <v>0</v>
      </c>
      <c r="R1121" s="92">
        <f>_xlfn.MAXIFS(V重複!G:G, V重複!$C:$C, 'Conv-vaccine'!$E1121)</f>
        <v>0</v>
      </c>
      <c r="S1121" s="107">
        <f>SUMIF('V3回目-接種日別'!$A:$A, 'Conv-vaccine'!$E1121, 'V3回目-接種日別'!C:C)</f>
        <v>0</v>
      </c>
    </row>
    <row r="1122" spans="1:19" ht="17.7">
      <c r="A1122" s="49">
        <v>44669</v>
      </c>
      <c r="B1122" s="110">
        <f>IF(COUNTIF($A$7:$A1122, $A1122)&gt;1, 0, IF($E1122="","",G1122+H1122+K1122+L1122+O1122-Q1122))</f>
        <v>0</v>
      </c>
      <c r="C1122" s="110">
        <f>IF(COUNTIF($A$7:$A1122, $A1122)&gt;1, 0, IF($E1122="", "", I1122+J1122+M1122+N1122+P1122-R1122))</f>
        <v>0</v>
      </c>
      <c r="D1122" s="110">
        <f>IF(COUNTIF($A$7:$A1122, $A1122)&gt;1, 0, S1122)</f>
        <v>0</v>
      </c>
      <c r="E1122" s="111">
        <v>44669</v>
      </c>
      <c r="F1122" s="91" t="str">
        <f>IFERROR(VLOOKUP($E1122, V医療従事者等!$A:$J, $F$4, FALSE), TEXT(E1122, "aaa"))</f>
        <v>月</v>
      </c>
      <c r="G1122" s="91">
        <f>IFERROR(VLOOKUP($E1122, V医療従事者等!$A:$J, $G$4, FALSE), 0)</f>
        <v>0</v>
      </c>
      <c r="H1122" s="91">
        <f>IFERROR(VLOOKUP($E1122, V医療従事者等!$A:$J, $H$4, FALSE), 0)</f>
        <v>0</v>
      </c>
      <c r="I1122" s="91">
        <f>IFERROR(VLOOKUP($E1122, V医療従事者等!$A:$J, $I$4, FALSE), 0)</f>
        <v>0</v>
      </c>
      <c r="J1122" s="91">
        <f>IFERROR(VLOOKUP($E1122, V医療従事者等!$A:$J, $J$4, FALSE), 0)</f>
        <v>0</v>
      </c>
      <c r="K1122" s="92">
        <f>IFERROR(VLOOKUP($E1122, V一般接種!$A:$G, K$4, FALSE), 0)</f>
        <v>0</v>
      </c>
      <c r="L1122" s="92">
        <f>IFERROR(VLOOKUP($E1122, V一般接種!$A:$G, L$4, FALSE), 0)</f>
        <v>0</v>
      </c>
      <c r="M1122" s="92">
        <f>IFERROR(VLOOKUP($E1122, V一般接種!$A:$G, M$4, FALSE), 0)</f>
        <v>0</v>
      </c>
      <c r="N1122" s="93">
        <f>IFERROR(VLOOKUP($E1122, V一般接種!$A:$G, N$4, FALSE), 0)</f>
        <v>0</v>
      </c>
      <c r="O1122" s="92">
        <f>SUMIF(V職域接種!$C:$C, 'Conv-vaccine'!$E1122, V職域接種!F:F)</f>
        <v>0</v>
      </c>
      <c r="P1122" s="92">
        <f>SUMIF(V職域接種!$C:$C, 'Conv-vaccine'!$E1122, V職域接種!G:G)</f>
        <v>0</v>
      </c>
      <c r="Q1122" s="92">
        <f>_xlfn.MAXIFS(V重複!F:F, V重複!$C:$C, 'Conv-vaccine'!$E1122)</f>
        <v>0</v>
      </c>
      <c r="R1122" s="92">
        <f>_xlfn.MAXIFS(V重複!G:G, V重複!$C:$C, 'Conv-vaccine'!$E1122)</f>
        <v>0</v>
      </c>
      <c r="S1122" s="107">
        <f>SUMIF('V3回目-接種日別'!$A:$A, 'Conv-vaccine'!$E1122, 'V3回目-接種日別'!C:C)</f>
        <v>0</v>
      </c>
    </row>
    <row r="1123" spans="1:19" ht="17.7">
      <c r="A1123" s="49">
        <v>44670</v>
      </c>
      <c r="B1123" s="110">
        <f>IF(COUNTIF($A$7:$A1123, $A1123)&gt;1, 0, IF($E1123="","",G1123+H1123+K1123+L1123+O1123-Q1123))</f>
        <v>0</v>
      </c>
      <c r="C1123" s="110">
        <f>IF(COUNTIF($A$7:$A1123, $A1123)&gt;1, 0, IF($E1123="", "", I1123+J1123+M1123+N1123+P1123-R1123))</f>
        <v>0</v>
      </c>
      <c r="D1123" s="110">
        <f>IF(COUNTIF($A$7:$A1123, $A1123)&gt;1, 0, S1123)</f>
        <v>0</v>
      </c>
      <c r="E1123" s="111">
        <v>44670</v>
      </c>
      <c r="F1123" s="91" t="str">
        <f>IFERROR(VLOOKUP($E1123, V医療従事者等!$A:$J, $F$4, FALSE), TEXT(E1123, "aaa"))</f>
        <v>火</v>
      </c>
      <c r="G1123" s="91">
        <f>IFERROR(VLOOKUP($E1123, V医療従事者等!$A:$J, $G$4, FALSE), 0)</f>
        <v>0</v>
      </c>
      <c r="H1123" s="91">
        <f>IFERROR(VLOOKUP($E1123, V医療従事者等!$A:$J, $H$4, FALSE), 0)</f>
        <v>0</v>
      </c>
      <c r="I1123" s="91">
        <f>IFERROR(VLOOKUP($E1123, V医療従事者等!$A:$J, $I$4, FALSE), 0)</f>
        <v>0</v>
      </c>
      <c r="J1123" s="91">
        <f>IFERROR(VLOOKUP($E1123, V医療従事者等!$A:$J, $J$4, FALSE), 0)</f>
        <v>0</v>
      </c>
      <c r="K1123" s="92">
        <f>IFERROR(VLOOKUP($E1123, V一般接種!$A:$G, K$4, FALSE), 0)</f>
        <v>0</v>
      </c>
      <c r="L1123" s="92">
        <f>IFERROR(VLOOKUP($E1123, V一般接種!$A:$G, L$4, FALSE), 0)</f>
        <v>0</v>
      </c>
      <c r="M1123" s="92">
        <f>IFERROR(VLOOKUP($E1123, V一般接種!$A:$G, M$4, FALSE), 0)</f>
        <v>0</v>
      </c>
      <c r="N1123" s="93">
        <f>IFERROR(VLOOKUP($E1123, V一般接種!$A:$G, N$4, FALSE), 0)</f>
        <v>0</v>
      </c>
      <c r="O1123" s="92">
        <f>SUMIF(V職域接種!$C:$C, 'Conv-vaccine'!$E1123, V職域接種!F:F)</f>
        <v>0</v>
      </c>
      <c r="P1123" s="92">
        <f>SUMIF(V職域接種!$C:$C, 'Conv-vaccine'!$E1123, V職域接種!G:G)</f>
        <v>0</v>
      </c>
      <c r="Q1123" s="92">
        <f>_xlfn.MAXIFS(V重複!F:F, V重複!$C:$C, 'Conv-vaccine'!$E1123)</f>
        <v>0</v>
      </c>
      <c r="R1123" s="92">
        <f>_xlfn.MAXIFS(V重複!G:G, V重複!$C:$C, 'Conv-vaccine'!$E1123)</f>
        <v>0</v>
      </c>
      <c r="S1123" s="107">
        <f>SUMIF('V3回目-接種日別'!$A:$A, 'Conv-vaccine'!$E1123, 'V3回目-接種日別'!C:C)</f>
        <v>0</v>
      </c>
    </row>
    <row r="1124" spans="1:19" ht="17.7">
      <c r="A1124" s="49">
        <v>44670</v>
      </c>
      <c r="B1124" s="110">
        <f>IF(COUNTIF($A$7:$A1124, $A1124)&gt;1, 0, IF($E1124="","",G1124+H1124+K1124+L1124+O1124-Q1124))</f>
        <v>0</v>
      </c>
      <c r="C1124" s="110">
        <f>IF(COUNTIF($A$7:$A1124, $A1124)&gt;1, 0, IF($E1124="", "", I1124+J1124+M1124+N1124+P1124-R1124))</f>
        <v>0</v>
      </c>
      <c r="D1124" s="110">
        <f>IF(COUNTIF($A$7:$A1124, $A1124)&gt;1, 0, S1124)</f>
        <v>0</v>
      </c>
      <c r="E1124" s="111">
        <v>44670</v>
      </c>
      <c r="F1124" s="91" t="str">
        <f>IFERROR(VLOOKUP($E1124, V医療従事者等!$A:$J, $F$4, FALSE), TEXT(E1124, "aaa"))</f>
        <v>火</v>
      </c>
      <c r="G1124" s="91">
        <f>IFERROR(VLOOKUP($E1124, V医療従事者等!$A:$J, $G$4, FALSE), 0)</f>
        <v>0</v>
      </c>
      <c r="H1124" s="91">
        <f>IFERROR(VLOOKUP($E1124, V医療従事者等!$A:$J, $H$4, FALSE), 0)</f>
        <v>0</v>
      </c>
      <c r="I1124" s="91">
        <f>IFERROR(VLOOKUP($E1124, V医療従事者等!$A:$J, $I$4, FALSE), 0)</f>
        <v>0</v>
      </c>
      <c r="J1124" s="91">
        <f>IFERROR(VLOOKUP($E1124, V医療従事者等!$A:$J, $J$4, FALSE), 0)</f>
        <v>0</v>
      </c>
      <c r="K1124" s="92">
        <f>IFERROR(VLOOKUP($E1124, V一般接種!$A:$G, K$4, FALSE), 0)</f>
        <v>0</v>
      </c>
      <c r="L1124" s="92">
        <f>IFERROR(VLOOKUP($E1124, V一般接種!$A:$G, L$4, FALSE), 0)</f>
        <v>0</v>
      </c>
      <c r="M1124" s="92">
        <f>IFERROR(VLOOKUP($E1124, V一般接種!$A:$G, M$4, FALSE), 0)</f>
        <v>0</v>
      </c>
      <c r="N1124" s="93">
        <f>IFERROR(VLOOKUP($E1124, V一般接種!$A:$G, N$4, FALSE), 0)</f>
        <v>0</v>
      </c>
      <c r="O1124" s="92">
        <f>SUMIF(V職域接種!$C:$C, 'Conv-vaccine'!$E1124, V職域接種!F:F)</f>
        <v>0</v>
      </c>
      <c r="P1124" s="92">
        <f>SUMIF(V職域接種!$C:$C, 'Conv-vaccine'!$E1124, V職域接種!G:G)</f>
        <v>0</v>
      </c>
      <c r="Q1124" s="92">
        <f>_xlfn.MAXIFS(V重複!F:F, V重複!$C:$C, 'Conv-vaccine'!$E1124)</f>
        <v>0</v>
      </c>
      <c r="R1124" s="92">
        <f>_xlfn.MAXIFS(V重複!G:G, V重複!$C:$C, 'Conv-vaccine'!$E1124)</f>
        <v>0</v>
      </c>
      <c r="S1124" s="107">
        <f>SUMIF('V3回目-接種日別'!$A:$A, 'Conv-vaccine'!$E1124, 'V3回目-接種日別'!C:C)</f>
        <v>0</v>
      </c>
    </row>
    <row r="1125" spans="1:19" ht="17.7">
      <c r="A1125" s="49">
        <v>44670</v>
      </c>
      <c r="B1125" s="110">
        <f>IF(COUNTIF($A$7:$A1125, $A1125)&gt;1, 0, IF($E1125="","",G1125+H1125+K1125+L1125+O1125-Q1125))</f>
        <v>0</v>
      </c>
      <c r="C1125" s="110">
        <f>IF(COUNTIF($A$7:$A1125, $A1125)&gt;1, 0, IF($E1125="", "", I1125+J1125+M1125+N1125+P1125-R1125))</f>
        <v>0</v>
      </c>
      <c r="D1125" s="110">
        <f>IF(COUNTIF($A$7:$A1125, $A1125)&gt;1, 0, S1125)</f>
        <v>0</v>
      </c>
      <c r="E1125" s="111">
        <v>44670</v>
      </c>
      <c r="F1125" s="91" t="str">
        <f>IFERROR(VLOOKUP($E1125, V医療従事者等!$A:$J, $F$4, FALSE), TEXT(E1125, "aaa"))</f>
        <v>火</v>
      </c>
      <c r="G1125" s="91">
        <f>IFERROR(VLOOKUP($E1125, V医療従事者等!$A:$J, $G$4, FALSE), 0)</f>
        <v>0</v>
      </c>
      <c r="H1125" s="91">
        <f>IFERROR(VLOOKUP($E1125, V医療従事者等!$A:$J, $H$4, FALSE), 0)</f>
        <v>0</v>
      </c>
      <c r="I1125" s="91">
        <f>IFERROR(VLOOKUP($E1125, V医療従事者等!$A:$J, $I$4, FALSE), 0)</f>
        <v>0</v>
      </c>
      <c r="J1125" s="91">
        <f>IFERROR(VLOOKUP($E1125, V医療従事者等!$A:$J, $J$4, FALSE), 0)</f>
        <v>0</v>
      </c>
      <c r="K1125" s="92">
        <f>IFERROR(VLOOKUP($E1125, V一般接種!$A:$G, K$4, FALSE), 0)</f>
        <v>0</v>
      </c>
      <c r="L1125" s="92">
        <f>IFERROR(VLOOKUP($E1125, V一般接種!$A:$G, L$4, FALSE), 0)</f>
        <v>0</v>
      </c>
      <c r="M1125" s="92">
        <f>IFERROR(VLOOKUP($E1125, V一般接種!$A:$G, M$4, FALSE), 0)</f>
        <v>0</v>
      </c>
      <c r="N1125" s="93">
        <f>IFERROR(VLOOKUP($E1125, V一般接種!$A:$G, N$4, FALSE), 0)</f>
        <v>0</v>
      </c>
      <c r="O1125" s="92">
        <f>SUMIF(V職域接種!$C:$C, 'Conv-vaccine'!$E1125, V職域接種!F:F)</f>
        <v>0</v>
      </c>
      <c r="P1125" s="92">
        <f>SUMIF(V職域接種!$C:$C, 'Conv-vaccine'!$E1125, V職域接種!G:G)</f>
        <v>0</v>
      </c>
      <c r="Q1125" s="92">
        <f>_xlfn.MAXIFS(V重複!F:F, V重複!$C:$C, 'Conv-vaccine'!$E1125)</f>
        <v>0</v>
      </c>
      <c r="R1125" s="92">
        <f>_xlfn.MAXIFS(V重複!G:G, V重複!$C:$C, 'Conv-vaccine'!$E1125)</f>
        <v>0</v>
      </c>
      <c r="S1125" s="107">
        <f>SUMIF('V3回目-接種日別'!$A:$A, 'Conv-vaccine'!$E1125, 'V3回目-接種日別'!C:C)</f>
        <v>0</v>
      </c>
    </row>
    <row r="1126" spans="1:19" ht="17.7">
      <c r="A1126" s="49">
        <v>44671</v>
      </c>
      <c r="B1126" s="110">
        <f>IF(COUNTIF($A$7:$A1126, $A1126)&gt;1, 0, IF($E1126="","",G1126+H1126+K1126+L1126+O1126-Q1126))</f>
        <v>0</v>
      </c>
      <c r="C1126" s="110">
        <f>IF(COUNTIF($A$7:$A1126, $A1126)&gt;1, 0, IF($E1126="", "", I1126+J1126+M1126+N1126+P1126-R1126))</f>
        <v>0</v>
      </c>
      <c r="D1126" s="110">
        <f>IF(COUNTIF($A$7:$A1126, $A1126)&gt;1, 0, S1126)</f>
        <v>0</v>
      </c>
      <c r="E1126" s="111">
        <v>44671</v>
      </c>
      <c r="F1126" s="91" t="str">
        <f>IFERROR(VLOOKUP($E1126, V医療従事者等!$A:$J, $F$4, FALSE), TEXT(E1126, "aaa"))</f>
        <v>水</v>
      </c>
      <c r="G1126" s="91">
        <f>IFERROR(VLOOKUP($E1126, V医療従事者等!$A:$J, $G$4, FALSE), 0)</f>
        <v>0</v>
      </c>
      <c r="H1126" s="91">
        <f>IFERROR(VLOOKUP($E1126, V医療従事者等!$A:$J, $H$4, FALSE), 0)</f>
        <v>0</v>
      </c>
      <c r="I1126" s="91">
        <f>IFERROR(VLOOKUP($E1126, V医療従事者等!$A:$J, $I$4, FALSE), 0)</f>
        <v>0</v>
      </c>
      <c r="J1126" s="91">
        <f>IFERROR(VLOOKUP($E1126, V医療従事者等!$A:$J, $J$4, FALSE), 0)</f>
        <v>0</v>
      </c>
      <c r="K1126" s="92">
        <f>IFERROR(VLOOKUP($E1126, V一般接種!$A:$G, K$4, FALSE), 0)</f>
        <v>0</v>
      </c>
      <c r="L1126" s="92">
        <f>IFERROR(VLOOKUP($E1126, V一般接種!$A:$G, L$4, FALSE), 0)</f>
        <v>0</v>
      </c>
      <c r="M1126" s="92">
        <f>IFERROR(VLOOKUP($E1126, V一般接種!$A:$G, M$4, FALSE), 0)</f>
        <v>0</v>
      </c>
      <c r="N1126" s="93">
        <f>IFERROR(VLOOKUP($E1126, V一般接種!$A:$G, N$4, FALSE), 0)</f>
        <v>0</v>
      </c>
      <c r="O1126" s="92">
        <f>SUMIF(V職域接種!$C:$C, 'Conv-vaccine'!$E1126, V職域接種!F:F)</f>
        <v>0</v>
      </c>
      <c r="P1126" s="92">
        <f>SUMIF(V職域接種!$C:$C, 'Conv-vaccine'!$E1126, V職域接種!G:G)</f>
        <v>0</v>
      </c>
      <c r="Q1126" s="92">
        <f>_xlfn.MAXIFS(V重複!F:F, V重複!$C:$C, 'Conv-vaccine'!$E1126)</f>
        <v>0</v>
      </c>
      <c r="R1126" s="92">
        <f>_xlfn.MAXIFS(V重複!G:G, V重複!$C:$C, 'Conv-vaccine'!$E1126)</f>
        <v>0</v>
      </c>
      <c r="S1126" s="107">
        <f>SUMIF('V3回目-接種日別'!$A:$A, 'Conv-vaccine'!$E1126, 'V3回目-接種日別'!C:C)</f>
        <v>0</v>
      </c>
    </row>
    <row r="1127" spans="1:19" ht="17.7">
      <c r="A1127" s="49">
        <v>44671</v>
      </c>
      <c r="B1127" s="110">
        <f>IF(COUNTIF($A$7:$A1127, $A1127)&gt;1, 0, IF($E1127="","",G1127+H1127+K1127+L1127+O1127-Q1127))</f>
        <v>0</v>
      </c>
      <c r="C1127" s="110">
        <f>IF(COUNTIF($A$7:$A1127, $A1127)&gt;1, 0, IF($E1127="", "", I1127+J1127+M1127+N1127+P1127-R1127))</f>
        <v>0</v>
      </c>
      <c r="D1127" s="110">
        <f>IF(COUNTIF($A$7:$A1127, $A1127)&gt;1, 0, S1127)</f>
        <v>0</v>
      </c>
      <c r="E1127" s="111">
        <v>44671</v>
      </c>
      <c r="F1127" s="91" t="str">
        <f>IFERROR(VLOOKUP($E1127, V医療従事者等!$A:$J, $F$4, FALSE), TEXT(E1127, "aaa"))</f>
        <v>水</v>
      </c>
      <c r="G1127" s="91">
        <f>IFERROR(VLOOKUP($E1127, V医療従事者等!$A:$J, $G$4, FALSE), 0)</f>
        <v>0</v>
      </c>
      <c r="H1127" s="91">
        <f>IFERROR(VLOOKUP($E1127, V医療従事者等!$A:$J, $H$4, FALSE), 0)</f>
        <v>0</v>
      </c>
      <c r="I1127" s="91">
        <f>IFERROR(VLOOKUP($E1127, V医療従事者等!$A:$J, $I$4, FALSE), 0)</f>
        <v>0</v>
      </c>
      <c r="J1127" s="91">
        <f>IFERROR(VLOOKUP($E1127, V医療従事者等!$A:$J, $J$4, FALSE), 0)</f>
        <v>0</v>
      </c>
      <c r="K1127" s="92">
        <f>IFERROR(VLOOKUP($E1127, V一般接種!$A:$G, K$4, FALSE), 0)</f>
        <v>0</v>
      </c>
      <c r="L1127" s="92">
        <f>IFERROR(VLOOKUP($E1127, V一般接種!$A:$G, L$4, FALSE), 0)</f>
        <v>0</v>
      </c>
      <c r="M1127" s="92">
        <f>IFERROR(VLOOKUP($E1127, V一般接種!$A:$G, M$4, FALSE), 0)</f>
        <v>0</v>
      </c>
      <c r="N1127" s="93">
        <f>IFERROR(VLOOKUP($E1127, V一般接種!$A:$G, N$4, FALSE), 0)</f>
        <v>0</v>
      </c>
      <c r="O1127" s="92">
        <f>SUMIF(V職域接種!$C:$C, 'Conv-vaccine'!$E1127, V職域接種!F:F)</f>
        <v>0</v>
      </c>
      <c r="P1127" s="92">
        <f>SUMIF(V職域接種!$C:$C, 'Conv-vaccine'!$E1127, V職域接種!G:G)</f>
        <v>0</v>
      </c>
      <c r="Q1127" s="92">
        <f>_xlfn.MAXIFS(V重複!F:F, V重複!$C:$C, 'Conv-vaccine'!$E1127)</f>
        <v>0</v>
      </c>
      <c r="R1127" s="92">
        <f>_xlfn.MAXIFS(V重複!G:G, V重複!$C:$C, 'Conv-vaccine'!$E1127)</f>
        <v>0</v>
      </c>
      <c r="S1127" s="107">
        <f>SUMIF('V3回目-接種日別'!$A:$A, 'Conv-vaccine'!$E1127, 'V3回目-接種日別'!C:C)</f>
        <v>0</v>
      </c>
    </row>
    <row r="1128" spans="1:19" ht="17.7">
      <c r="A1128" s="49">
        <v>44671</v>
      </c>
      <c r="B1128" s="110">
        <f>IF(COUNTIF($A$7:$A1128, $A1128)&gt;1, 0, IF($E1128="","",G1128+H1128+K1128+L1128+O1128-Q1128))</f>
        <v>0</v>
      </c>
      <c r="C1128" s="110">
        <f>IF(COUNTIF($A$7:$A1128, $A1128)&gt;1, 0, IF($E1128="", "", I1128+J1128+M1128+N1128+P1128-R1128))</f>
        <v>0</v>
      </c>
      <c r="D1128" s="110">
        <f>IF(COUNTIF($A$7:$A1128, $A1128)&gt;1, 0, S1128)</f>
        <v>0</v>
      </c>
      <c r="E1128" s="111">
        <v>44671</v>
      </c>
      <c r="F1128" s="91" t="str">
        <f>IFERROR(VLOOKUP($E1128, V医療従事者等!$A:$J, $F$4, FALSE), TEXT(E1128, "aaa"))</f>
        <v>水</v>
      </c>
      <c r="G1128" s="91">
        <f>IFERROR(VLOOKUP($E1128, V医療従事者等!$A:$J, $G$4, FALSE), 0)</f>
        <v>0</v>
      </c>
      <c r="H1128" s="91">
        <f>IFERROR(VLOOKUP($E1128, V医療従事者等!$A:$J, $H$4, FALSE), 0)</f>
        <v>0</v>
      </c>
      <c r="I1128" s="91">
        <f>IFERROR(VLOOKUP($E1128, V医療従事者等!$A:$J, $I$4, FALSE), 0)</f>
        <v>0</v>
      </c>
      <c r="J1128" s="91">
        <f>IFERROR(VLOOKUP($E1128, V医療従事者等!$A:$J, $J$4, FALSE), 0)</f>
        <v>0</v>
      </c>
      <c r="K1128" s="92">
        <f>IFERROR(VLOOKUP($E1128, V一般接種!$A:$G, K$4, FALSE), 0)</f>
        <v>0</v>
      </c>
      <c r="L1128" s="92">
        <f>IFERROR(VLOOKUP($E1128, V一般接種!$A:$G, L$4, FALSE), 0)</f>
        <v>0</v>
      </c>
      <c r="M1128" s="92">
        <f>IFERROR(VLOOKUP($E1128, V一般接種!$A:$G, M$4, FALSE), 0)</f>
        <v>0</v>
      </c>
      <c r="N1128" s="93">
        <f>IFERROR(VLOOKUP($E1128, V一般接種!$A:$G, N$4, FALSE), 0)</f>
        <v>0</v>
      </c>
      <c r="O1128" s="92">
        <f>SUMIF(V職域接種!$C:$C, 'Conv-vaccine'!$E1128, V職域接種!F:F)</f>
        <v>0</v>
      </c>
      <c r="P1128" s="92">
        <f>SUMIF(V職域接種!$C:$C, 'Conv-vaccine'!$E1128, V職域接種!G:G)</f>
        <v>0</v>
      </c>
      <c r="Q1128" s="92">
        <f>_xlfn.MAXIFS(V重複!F:F, V重複!$C:$C, 'Conv-vaccine'!$E1128)</f>
        <v>0</v>
      </c>
      <c r="R1128" s="92">
        <f>_xlfn.MAXIFS(V重複!G:G, V重複!$C:$C, 'Conv-vaccine'!$E1128)</f>
        <v>0</v>
      </c>
      <c r="S1128" s="107">
        <f>SUMIF('V3回目-接種日別'!$A:$A, 'Conv-vaccine'!$E1128, 'V3回目-接種日別'!C:C)</f>
        <v>0</v>
      </c>
    </row>
    <row r="1129" spans="1:19" ht="17.7">
      <c r="A1129" s="49">
        <v>44672</v>
      </c>
      <c r="B1129" s="110">
        <f>IF(COUNTIF($A$7:$A1129, $A1129)&gt;1, 0, IF($E1129="","",G1129+H1129+K1129+L1129+O1129-Q1129))</f>
        <v>0</v>
      </c>
      <c r="C1129" s="110">
        <f>IF(COUNTIF($A$7:$A1129, $A1129)&gt;1, 0, IF($E1129="", "", I1129+J1129+M1129+N1129+P1129-R1129))</f>
        <v>0</v>
      </c>
      <c r="D1129" s="110">
        <f>IF(COUNTIF($A$7:$A1129, $A1129)&gt;1, 0, S1129)</f>
        <v>0</v>
      </c>
      <c r="E1129" s="111">
        <v>44672</v>
      </c>
      <c r="F1129" s="91" t="str">
        <f>IFERROR(VLOOKUP($E1129, V医療従事者等!$A:$J, $F$4, FALSE), TEXT(E1129, "aaa"))</f>
        <v>木</v>
      </c>
      <c r="G1129" s="91">
        <f>IFERROR(VLOOKUP($E1129, V医療従事者等!$A:$J, $G$4, FALSE), 0)</f>
        <v>0</v>
      </c>
      <c r="H1129" s="91">
        <f>IFERROR(VLOOKUP($E1129, V医療従事者等!$A:$J, $H$4, FALSE), 0)</f>
        <v>0</v>
      </c>
      <c r="I1129" s="91">
        <f>IFERROR(VLOOKUP($E1129, V医療従事者等!$A:$J, $I$4, FALSE), 0)</f>
        <v>0</v>
      </c>
      <c r="J1129" s="91">
        <f>IFERROR(VLOOKUP($E1129, V医療従事者等!$A:$J, $J$4, FALSE), 0)</f>
        <v>0</v>
      </c>
      <c r="K1129" s="92">
        <f>IFERROR(VLOOKUP($E1129, V一般接種!$A:$G, K$4, FALSE), 0)</f>
        <v>0</v>
      </c>
      <c r="L1129" s="92">
        <f>IFERROR(VLOOKUP($E1129, V一般接種!$A:$G, L$4, FALSE), 0)</f>
        <v>0</v>
      </c>
      <c r="M1129" s="92">
        <f>IFERROR(VLOOKUP($E1129, V一般接種!$A:$G, M$4, FALSE), 0)</f>
        <v>0</v>
      </c>
      <c r="N1129" s="93">
        <f>IFERROR(VLOOKUP($E1129, V一般接種!$A:$G, N$4, FALSE), 0)</f>
        <v>0</v>
      </c>
      <c r="O1129" s="92">
        <f>SUMIF(V職域接種!$C:$C, 'Conv-vaccine'!$E1129, V職域接種!F:F)</f>
        <v>0</v>
      </c>
      <c r="P1129" s="92">
        <f>SUMIF(V職域接種!$C:$C, 'Conv-vaccine'!$E1129, V職域接種!G:G)</f>
        <v>0</v>
      </c>
      <c r="Q1129" s="92">
        <f>_xlfn.MAXIFS(V重複!F:F, V重複!$C:$C, 'Conv-vaccine'!$E1129)</f>
        <v>0</v>
      </c>
      <c r="R1129" s="92">
        <f>_xlfn.MAXIFS(V重複!G:G, V重複!$C:$C, 'Conv-vaccine'!$E1129)</f>
        <v>0</v>
      </c>
      <c r="S1129" s="107">
        <f>SUMIF('V3回目-接種日別'!$A:$A, 'Conv-vaccine'!$E1129, 'V3回目-接種日別'!C:C)</f>
        <v>0</v>
      </c>
    </row>
    <row r="1130" spans="1:19" ht="17.7">
      <c r="A1130" s="49">
        <v>44672</v>
      </c>
      <c r="B1130" s="110">
        <f>IF(COUNTIF($A$7:$A1130, $A1130)&gt;1, 0, IF($E1130="","",G1130+H1130+K1130+L1130+O1130-Q1130))</f>
        <v>0</v>
      </c>
      <c r="C1130" s="110">
        <f>IF(COUNTIF($A$7:$A1130, $A1130)&gt;1, 0, IF($E1130="", "", I1130+J1130+M1130+N1130+P1130-R1130))</f>
        <v>0</v>
      </c>
      <c r="D1130" s="110">
        <f>IF(COUNTIF($A$7:$A1130, $A1130)&gt;1, 0, S1130)</f>
        <v>0</v>
      </c>
      <c r="E1130" s="111">
        <v>44672</v>
      </c>
      <c r="F1130" s="91" t="str">
        <f>IFERROR(VLOOKUP($E1130, V医療従事者等!$A:$J, $F$4, FALSE), TEXT(E1130, "aaa"))</f>
        <v>木</v>
      </c>
      <c r="G1130" s="91">
        <f>IFERROR(VLOOKUP($E1130, V医療従事者等!$A:$J, $G$4, FALSE), 0)</f>
        <v>0</v>
      </c>
      <c r="H1130" s="91">
        <f>IFERROR(VLOOKUP($E1130, V医療従事者等!$A:$J, $H$4, FALSE), 0)</f>
        <v>0</v>
      </c>
      <c r="I1130" s="91">
        <f>IFERROR(VLOOKUP($E1130, V医療従事者等!$A:$J, $I$4, FALSE), 0)</f>
        <v>0</v>
      </c>
      <c r="J1130" s="91">
        <f>IFERROR(VLOOKUP($E1130, V医療従事者等!$A:$J, $J$4, FALSE), 0)</f>
        <v>0</v>
      </c>
      <c r="K1130" s="92">
        <f>IFERROR(VLOOKUP($E1130, V一般接種!$A:$G, K$4, FALSE), 0)</f>
        <v>0</v>
      </c>
      <c r="L1130" s="92">
        <f>IFERROR(VLOOKUP($E1130, V一般接種!$A:$G, L$4, FALSE), 0)</f>
        <v>0</v>
      </c>
      <c r="M1130" s="92">
        <f>IFERROR(VLOOKUP($E1130, V一般接種!$A:$G, M$4, FALSE), 0)</f>
        <v>0</v>
      </c>
      <c r="N1130" s="93">
        <f>IFERROR(VLOOKUP($E1130, V一般接種!$A:$G, N$4, FALSE), 0)</f>
        <v>0</v>
      </c>
      <c r="O1130" s="92">
        <f>SUMIF(V職域接種!$C:$C, 'Conv-vaccine'!$E1130, V職域接種!F:F)</f>
        <v>0</v>
      </c>
      <c r="P1130" s="92">
        <f>SUMIF(V職域接種!$C:$C, 'Conv-vaccine'!$E1130, V職域接種!G:G)</f>
        <v>0</v>
      </c>
      <c r="Q1130" s="92">
        <f>_xlfn.MAXIFS(V重複!F:F, V重複!$C:$C, 'Conv-vaccine'!$E1130)</f>
        <v>0</v>
      </c>
      <c r="R1130" s="92">
        <f>_xlfn.MAXIFS(V重複!G:G, V重複!$C:$C, 'Conv-vaccine'!$E1130)</f>
        <v>0</v>
      </c>
      <c r="S1130" s="107">
        <f>SUMIF('V3回目-接種日別'!$A:$A, 'Conv-vaccine'!$E1130, 'V3回目-接種日別'!C:C)</f>
        <v>0</v>
      </c>
    </row>
    <row r="1131" spans="1:19" ht="17.7">
      <c r="A1131" s="49">
        <v>44672</v>
      </c>
      <c r="B1131" s="110">
        <f>IF(COUNTIF($A$7:$A1131, $A1131)&gt;1, 0, IF($E1131="","",G1131+H1131+K1131+L1131+O1131-Q1131))</f>
        <v>0</v>
      </c>
      <c r="C1131" s="110">
        <f>IF(COUNTIF($A$7:$A1131, $A1131)&gt;1, 0, IF($E1131="", "", I1131+J1131+M1131+N1131+P1131-R1131))</f>
        <v>0</v>
      </c>
      <c r="D1131" s="110">
        <f>IF(COUNTIF($A$7:$A1131, $A1131)&gt;1, 0, S1131)</f>
        <v>0</v>
      </c>
      <c r="E1131" s="111">
        <v>44672</v>
      </c>
      <c r="F1131" s="91" t="str">
        <f>IFERROR(VLOOKUP($E1131, V医療従事者等!$A:$J, $F$4, FALSE), TEXT(E1131, "aaa"))</f>
        <v>木</v>
      </c>
      <c r="G1131" s="91">
        <f>IFERROR(VLOOKUP($E1131, V医療従事者等!$A:$J, $G$4, FALSE), 0)</f>
        <v>0</v>
      </c>
      <c r="H1131" s="91">
        <f>IFERROR(VLOOKUP($E1131, V医療従事者等!$A:$J, $H$4, FALSE), 0)</f>
        <v>0</v>
      </c>
      <c r="I1131" s="91">
        <f>IFERROR(VLOOKUP($E1131, V医療従事者等!$A:$J, $I$4, FALSE), 0)</f>
        <v>0</v>
      </c>
      <c r="J1131" s="91">
        <f>IFERROR(VLOOKUP($E1131, V医療従事者等!$A:$J, $J$4, FALSE), 0)</f>
        <v>0</v>
      </c>
      <c r="K1131" s="92">
        <f>IFERROR(VLOOKUP($E1131, V一般接種!$A:$G, K$4, FALSE), 0)</f>
        <v>0</v>
      </c>
      <c r="L1131" s="92">
        <f>IFERROR(VLOOKUP($E1131, V一般接種!$A:$G, L$4, FALSE), 0)</f>
        <v>0</v>
      </c>
      <c r="M1131" s="92">
        <f>IFERROR(VLOOKUP($E1131, V一般接種!$A:$G, M$4, FALSE), 0)</f>
        <v>0</v>
      </c>
      <c r="N1131" s="93">
        <f>IFERROR(VLOOKUP($E1131, V一般接種!$A:$G, N$4, FALSE), 0)</f>
        <v>0</v>
      </c>
      <c r="O1131" s="92">
        <f>SUMIF(V職域接種!$C:$C, 'Conv-vaccine'!$E1131, V職域接種!F:F)</f>
        <v>0</v>
      </c>
      <c r="P1131" s="92">
        <f>SUMIF(V職域接種!$C:$C, 'Conv-vaccine'!$E1131, V職域接種!G:G)</f>
        <v>0</v>
      </c>
      <c r="Q1131" s="92">
        <f>_xlfn.MAXIFS(V重複!F:F, V重複!$C:$C, 'Conv-vaccine'!$E1131)</f>
        <v>0</v>
      </c>
      <c r="R1131" s="92">
        <f>_xlfn.MAXIFS(V重複!G:G, V重複!$C:$C, 'Conv-vaccine'!$E1131)</f>
        <v>0</v>
      </c>
      <c r="S1131" s="107">
        <f>SUMIF('V3回目-接種日別'!$A:$A, 'Conv-vaccine'!$E1131, 'V3回目-接種日別'!C:C)</f>
        <v>0</v>
      </c>
    </row>
    <row r="1132" spans="1:19" ht="17.7">
      <c r="A1132" s="49">
        <v>44673</v>
      </c>
      <c r="B1132" s="110">
        <f>IF(COUNTIF($A$7:$A1132, $A1132)&gt;1, 0, IF($E1132="","",G1132+H1132+K1132+L1132+O1132-Q1132))</f>
        <v>0</v>
      </c>
      <c r="C1132" s="110">
        <f>IF(COUNTIF($A$7:$A1132, $A1132)&gt;1, 0, IF($E1132="", "", I1132+J1132+M1132+N1132+P1132-R1132))</f>
        <v>0</v>
      </c>
      <c r="D1132" s="110">
        <f>IF(COUNTIF($A$7:$A1132, $A1132)&gt;1, 0, S1132)</f>
        <v>0</v>
      </c>
      <c r="E1132" s="111">
        <v>44673</v>
      </c>
      <c r="F1132" s="91" t="str">
        <f>IFERROR(VLOOKUP($E1132, V医療従事者等!$A:$J, $F$4, FALSE), TEXT(E1132, "aaa"))</f>
        <v>金</v>
      </c>
      <c r="G1132" s="91">
        <f>IFERROR(VLOOKUP($E1132, V医療従事者等!$A:$J, $G$4, FALSE), 0)</f>
        <v>0</v>
      </c>
      <c r="H1132" s="91">
        <f>IFERROR(VLOOKUP($E1132, V医療従事者等!$A:$J, $H$4, FALSE), 0)</f>
        <v>0</v>
      </c>
      <c r="I1132" s="91">
        <f>IFERROR(VLOOKUP($E1132, V医療従事者等!$A:$J, $I$4, FALSE), 0)</f>
        <v>0</v>
      </c>
      <c r="J1132" s="91">
        <f>IFERROR(VLOOKUP($E1132, V医療従事者等!$A:$J, $J$4, FALSE), 0)</f>
        <v>0</v>
      </c>
      <c r="K1132" s="92">
        <f>IFERROR(VLOOKUP($E1132, V一般接種!$A:$G, K$4, FALSE), 0)</f>
        <v>0</v>
      </c>
      <c r="L1132" s="92">
        <f>IFERROR(VLOOKUP($E1132, V一般接種!$A:$G, L$4, FALSE), 0)</f>
        <v>0</v>
      </c>
      <c r="M1132" s="92">
        <f>IFERROR(VLOOKUP($E1132, V一般接種!$A:$G, M$4, FALSE), 0)</f>
        <v>0</v>
      </c>
      <c r="N1132" s="93">
        <f>IFERROR(VLOOKUP($E1132, V一般接種!$A:$G, N$4, FALSE), 0)</f>
        <v>0</v>
      </c>
      <c r="O1132" s="92">
        <f>SUMIF(V職域接種!$C:$C, 'Conv-vaccine'!$E1132, V職域接種!F:F)</f>
        <v>0</v>
      </c>
      <c r="P1132" s="92">
        <f>SUMIF(V職域接種!$C:$C, 'Conv-vaccine'!$E1132, V職域接種!G:G)</f>
        <v>0</v>
      </c>
      <c r="Q1132" s="92">
        <f>_xlfn.MAXIFS(V重複!F:F, V重複!$C:$C, 'Conv-vaccine'!$E1132)</f>
        <v>0</v>
      </c>
      <c r="R1132" s="92">
        <f>_xlfn.MAXIFS(V重複!G:G, V重複!$C:$C, 'Conv-vaccine'!$E1132)</f>
        <v>0</v>
      </c>
      <c r="S1132" s="107">
        <f>SUMIF('V3回目-接種日別'!$A:$A, 'Conv-vaccine'!$E1132, 'V3回目-接種日別'!C:C)</f>
        <v>0</v>
      </c>
    </row>
    <row r="1133" spans="1:19" ht="17.7">
      <c r="A1133" s="49">
        <v>44673</v>
      </c>
      <c r="B1133" s="110">
        <f>IF(COUNTIF($A$7:$A1133, $A1133)&gt;1, 0, IF($E1133="","",G1133+H1133+K1133+L1133+O1133-Q1133))</f>
        <v>0</v>
      </c>
      <c r="C1133" s="110">
        <f>IF(COUNTIF($A$7:$A1133, $A1133)&gt;1, 0, IF($E1133="", "", I1133+J1133+M1133+N1133+P1133-R1133))</f>
        <v>0</v>
      </c>
      <c r="D1133" s="110">
        <f>IF(COUNTIF($A$7:$A1133, $A1133)&gt;1, 0, S1133)</f>
        <v>0</v>
      </c>
      <c r="E1133" s="111">
        <v>44673</v>
      </c>
      <c r="F1133" s="91" t="str">
        <f>IFERROR(VLOOKUP($E1133, V医療従事者等!$A:$J, $F$4, FALSE), TEXT(E1133, "aaa"))</f>
        <v>金</v>
      </c>
      <c r="G1133" s="91">
        <f>IFERROR(VLOOKUP($E1133, V医療従事者等!$A:$J, $G$4, FALSE), 0)</f>
        <v>0</v>
      </c>
      <c r="H1133" s="91">
        <f>IFERROR(VLOOKUP($E1133, V医療従事者等!$A:$J, $H$4, FALSE), 0)</f>
        <v>0</v>
      </c>
      <c r="I1133" s="91">
        <f>IFERROR(VLOOKUP($E1133, V医療従事者等!$A:$J, $I$4, FALSE), 0)</f>
        <v>0</v>
      </c>
      <c r="J1133" s="91">
        <f>IFERROR(VLOOKUP($E1133, V医療従事者等!$A:$J, $J$4, FALSE), 0)</f>
        <v>0</v>
      </c>
      <c r="K1133" s="92">
        <f>IFERROR(VLOOKUP($E1133, V一般接種!$A:$G, K$4, FALSE), 0)</f>
        <v>0</v>
      </c>
      <c r="L1133" s="92">
        <f>IFERROR(VLOOKUP($E1133, V一般接種!$A:$G, L$4, FALSE), 0)</f>
        <v>0</v>
      </c>
      <c r="M1133" s="92">
        <f>IFERROR(VLOOKUP($E1133, V一般接種!$A:$G, M$4, FALSE), 0)</f>
        <v>0</v>
      </c>
      <c r="N1133" s="93">
        <f>IFERROR(VLOOKUP($E1133, V一般接種!$A:$G, N$4, FALSE), 0)</f>
        <v>0</v>
      </c>
      <c r="O1133" s="92">
        <f>SUMIF(V職域接種!$C:$C, 'Conv-vaccine'!$E1133, V職域接種!F:F)</f>
        <v>0</v>
      </c>
      <c r="P1133" s="92">
        <f>SUMIF(V職域接種!$C:$C, 'Conv-vaccine'!$E1133, V職域接種!G:G)</f>
        <v>0</v>
      </c>
      <c r="Q1133" s="92">
        <f>_xlfn.MAXIFS(V重複!F:F, V重複!$C:$C, 'Conv-vaccine'!$E1133)</f>
        <v>0</v>
      </c>
      <c r="R1133" s="92">
        <f>_xlfn.MAXIFS(V重複!G:G, V重複!$C:$C, 'Conv-vaccine'!$E1133)</f>
        <v>0</v>
      </c>
      <c r="S1133" s="107">
        <f>SUMIF('V3回目-接種日別'!$A:$A, 'Conv-vaccine'!$E1133, 'V3回目-接種日別'!C:C)</f>
        <v>0</v>
      </c>
    </row>
    <row r="1134" spans="1:19" ht="17.7">
      <c r="A1134" s="49">
        <v>44673</v>
      </c>
      <c r="B1134" s="110">
        <f>IF(COUNTIF($A$7:$A1134, $A1134)&gt;1, 0, IF($E1134="","",G1134+H1134+K1134+L1134+O1134-Q1134))</f>
        <v>0</v>
      </c>
      <c r="C1134" s="110">
        <f>IF(COUNTIF($A$7:$A1134, $A1134)&gt;1, 0, IF($E1134="", "", I1134+J1134+M1134+N1134+P1134-R1134))</f>
        <v>0</v>
      </c>
      <c r="D1134" s="110">
        <f>IF(COUNTIF($A$7:$A1134, $A1134)&gt;1, 0, S1134)</f>
        <v>0</v>
      </c>
      <c r="E1134" s="111">
        <v>44673</v>
      </c>
      <c r="F1134" s="91" t="str">
        <f>IFERROR(VLOOKUP($E1134, V医療従事者等!$A:$J, $F$4, FALSE), TEXT(E1134, "aaa"))</f>
        <v>金</v>
      </c>
      <c r="G1134" s="91">
        <f>IFERROR(VLOOKUP($E1134, V医療従事者等!$A:$J, $G$4, FALSE), 0)</f>
        <v>0</v>
      </c>
      <c r="H1134" s="91">
        <f>IFERROR(VLOOKUP($E1134, V医療従事者等!$A:$J, $H$4, FALSE), 0)</f>
        <v>0</v>
      </c>
      <c r="I1134" s="91">
        <f>IFERROR(VLOOKUP($E1134, V医療従事者等!$A:$J, $I$4, FALSE), 0)</f>
        <v>0</v>
      </c>
      <c r="J1134" s="91">
        <f>IFERROR(VLOOKUP($E1134, V医療従事者等!$A:$J, $J$4, FALSE), 0)</f>
        <v>0</v>
      </c>
      <c r="K1134" s="92">
        <f>IFERROR(VLOOKUP($E1134, V一般接種!$A:$G, K$4, FALSE), 0)</f>
        <v>0</v>
      </c>
      <c r="L1134" s="92">
        <f>IFERROR(VLOOKUP($E1134, V一般接種!$A:$G, L$4, FALSE), 0)</f>
        <v>0</v>
      </c>
      <c r="M1134" s="92">
        <f>IFERROR(VLOOKUP($E1134, V一般接種!$A:$G, M$4, FALSE), 0)</f>
        <v>0</v>
      </c>
      <c r="N1134" s="93">
        <f>IFERROR(VLOOKUP($E1134, V一般接種!$A:$G, N$4, FALSE), 0)</f>
        <v>0</v>
      </c>
      <c r="O1134" s="92">
        <f>SUMIF(V職域接種!$C:$C, 'Conv-vaccine'!$E1134, V職域接種!F:F)</f>
        <v>0</v>
      </c>
      <c r="P1134" s="92">
        <f>SUMIF(V職域接種!$C:$C, 'Conv-vaccine'!$E1134, V職域接種!G:G)</f>
        <v>0</v>
      </c>
      <c r="Q1134" s="92">
        <f>_xlfn.MAXIFS(V重複!F:F, V重複!$C:$C, 'Conv-vaccine'!$E1134)</f>
        <v>0</v>
      </c>
      <c r="R1134" s="92">
        <f>_xlfn.MAXIFS(V重複!G:G, V重複!$C:$C, 'Conv-vaccine'!$E1134)</f>
        <v>0</v>
      </c>
      <c r="S1134" s="107">
        <f>SUMIF('V3回目-接種日別'!$A:$A, 'Conv-vaccine'!$E1134, 'V3回目-接種日別'!C:C)</f>
        <v>0</v>
      </c>
    </row>
    <row r="1135" spans="1:19" ht="17.7">
      <c r="A1135" s="49">
        <v>44674</v>
      </c>
      <c r="B1135" s="110">
        <f>IF(COUNTIF($A$7:$A1135, $A1135)&gt;1, 0, IF($E1135="","",G1135+H1135+K1135+L1135+O1135-Q1135))</f>
        <v>0</v>
      </c>
      <c r="C1135" s="110">
        <f>IF(COUNTIF($A$7:$A1135, $A1135)&gt;1, 0, IF($E1135="", "", I1135+J1135+M1135+N1135+P1135-R1135))</f>
        <v>0</v>
      </c>
      <c r="D1135" s="110">
        <f>IF(COUNTIF($A$7:$A1135, $A1135)&gt;1, 0, S1135)</f>
        <v>0</v>
      </c>
      <c r="E1135" s="111">
        <v>44674</v>
      </c>
      <c r="F1135" s="91" t="str">
        <f>IFERROR(VLOOKUP($E1135, V医療従事者等!$A:$J, $F$4, FALSE), TEXT(E1135, "aaa"))</f>
        <v>土</v>
      </c>
      <c r="G1135" s="91">
        <f>IFERROR(VLOOKUP($E1135, V医療従事者等!$A:$J, $G$4, FALSE), 0)</f>
        <v>0</v>
      </c>
      <c r="H1135" s="91">
        <f>IFERROR(VLOOKUP($E1135, V医療従事者等!$A:$J, $H$4, FALSE), 0)</f>
        <v>0</v>
      </c>
      <c r="I1135" s="91">
        <f>IFERROR(VLOOKUP($E1135, V医療従事者等!$A:$J, $I$4, FALSE), 0)</f>
        <v>0</v>
      </c>
      <c r="J1135" s="91">
        <f>IFERROR(VLOOKUP($E1135, V医療従事者等!$A:$J, $J$4, FALSE), 0)</f>
        <v>0</v>
      </c>
      <c r="K1135" s="92">
        <f>IFERROR(VLOOKUP($E1135, V一般接種!$A:$G, K$4, FALSE), 0)</f>
        <v>0</v>
      </c>
      <c r="L1135" s="92">
        <f>IFERROR(VLOOKUP($E1135, V一般接種!$A:$G, L$4, FALSE), 0)</f>
        <v>0</v>
      </c>
      <c r="M1135" s="92">
        <f>IFERROR(VLOOKUP($E1135, V一般接種!$A:$G, M$4, FALSE), 0)</f>
        <v>0</v>
      </c>
      <c r="N1135" s="93">
        <f>IFERROR(VLOOKUP($E1135, V一般接種!$A:$G, N$4, FALSE), 0)</f>
        <v>0</v>
      </c>
      <c r="O1135" s="92">
        <f>SUMIF(V職域接種!$C:$C, 'Conv-vaccine'!$E1135, V職域接種!F:F)</f>
        <v>0</v>
      </c>
      <c r="P1135" s="92">
        <f>SUMIF(V職域接種!$C:$C, 'Conv-vaccine'!$E1135, V職域接種!G:G)</f>
        <v>0</v>
      </c>
      <c r="Q1135" s="92">
        <f>_xlfn.MAXIFS(V重複!F:F, V重複!$C:$C, 'Conv-vaccine'!$E1135)</f>
        <v>0</v>
      </c>
      <c r="R1135" s="92">
        <f>_xlfn.MAXIFS(V重複!G:G, V重複!$C:$C, 'Conv-vaccine'!$E1135)</f>
        <v>0</v>
      </c>
      <c r="S1135" s="107">
        <f>SUMIF('V3回目-接種日別'!$A:$A, 'Conv-vaccine'!$E1135, 'V3回目-接種日別'!C:C)</f>
        <v>0</v>
      </c>
    </row>
    <row r="1136" spans="1:19" ht="17.7">
      <c r="A1136" s="49">
        <v>44674</v>
      </c>
      <c r="B1136" s="110">
        <f>IF(COUNTIF($A$7:$A1136, $A1136)&gt;1, 0, IF($E1136="","",G1136+H1136+K1136+L1136+O1136-Q1136))</f>
        <v>0</v>
      </c>
      <c r="C1136" s="110">
        <f>IF(COUNTIF($A$7:$A1136, $A1136)&gt;1, 0, IF($E1136="", "", I1136+J1136+M1136+N1136+P1136-R1136))</f>
        <v>0</v>
      </c>
      <c r="D1136" s="110">
        <f>IF(COUNTIF($A$7:$A1136, $A1136)&gt;1, 0, S1136)</f>
        <v>0</v>
      </c>
      <c r="E1136" s="111">
        <v>44674</v>
      </c>
      <c r="F1136" s="91" t="str">
        <f>IFERROR(VLOOKUP($E1136, V医療従事者等!$A:$J, $F$4, FALSE), TEXT(E1136, "aaa"))</f>
        <v>土</v>
      </c>
      <c r="G1136" s="91">
        <f>IFERROR(VLOOKUP($E1136, V医療従事者等!$A:$J, $G$4, FALSE), 0)</f>
        <v>0</v>
      </c>
      <c r="H1136" s="91">
        <f>IFERROR(VLOOKUP($E1136, V医療従事者等!$A:$J, $H$4, FALSE), 0)</f>
        <v>0</v>
      </c>
      <c r="I1136" s="91">
        <f>IFERROR(VLOOKUP($E1136, V医療従事者等!$A:$J, $I$4, FALSE), 0)</f>
        <v>0</v>
      </c>
      <c r="J1136" s="91">
        <f>IFERROR(VLOOKUP($E1136, V医療従事者等!$A:$J, $J$4, FALSE), 0)</f>
        <v>0</v>
      </c>
      <c r="K1136" s="92">
        <f>IFERROR(VLOOKUP($E1136, V一般接種!$A:$G, K$4, FALSE), 0)</f>
        <v>0</v>
      </c>
      <c r="L1136" s="92">
        <f>IFERROR(VLOOKUP($E1136, V一般接種!$A:$G, L$4, FALSE), 0)</f>
        <v>0</v>
      </c>
      <c r="M1136" s="92">
        <f>IFERROR(VLOOKUP($E1136, V一般接種!$A:$G, M$4, FALSE), 0)</f>
        <v>0</v>
      </c>
      <c r="N1136" s="93">
        <f>IFERROR(VLOOKUP($E1136, V一般接種!$A:$G, N$4, FALSE), 0)</f>
        <v>0</v>
      </c>
      <c r="O1136" s="92">
        <f>SUMIF(V職域接種!$C:$C, 'Conv-vaccine'!$E1136, V職域接種!F:F)</f>
        <v>0</v>
      </c>
      <c r="P1136" s="92">
        <f>SUMIF(V職域接種!$C:$C, 'Conv-vaccine'!$E1136, V職域接種!G:G)</f>
        <v>0</v>
      </c>
      <c r="Q1136" s="92">
        <f>_xlfn.MAXIFS(V重複!F:F, V重複!$C:$C, 'Conv-vaccine'!$E1136)</f>
        <v>0</v>
      </c>
      <c r="R1136" s="92">
        <f>_xlfn.MAXIFS(V重複!G:G, V重複!$C:$C, 'Conv-vaccine'!$E1136)</f>
        <v>0</v>
      </c>
      <c r="S1136" s="107">
        <f>SUMIF('V3回目-接種日別'!$A:$A, 'Conv-vaccine'!$E1136, 'V3回目-接種日別'!C:C)</f>
        <v>0</v>
      </c>
    </row>
    <row r="1137" spans="1:19" ht="17.7">
      <c r="A1137" s="49">
        <v>44674</v>
      </c>
      <c r="B1137" s="110">
        <f>IF(COUNTIF($A$7:$A1137, $A1137)&gt;1, 0, IF($E1137="","",G1137+H1137+K1137+L1137+O1137-Q1137))</f>
        <v>0</v>
      </c>
      <c r="C1137" s="110">
        <f>IF(COUNTIF($A$7:$A1137, $A1137)&gt;1, 0, IF($E1137="", "", I1137+J1137+M1137+N1137+P1137-R1137))</f>
        <v>0</v>
      </c>
      <c r="D1137" s="110">
        <f>IF(COUNTIF($A$7:$A1137, $A1137)&gt;1, 0, S1137)</f>
        <v>0</v>
      </c>
      <c r="E1137" s="111">
        <v>44674</v>
      </c>
      <c r="F1137" s="91" t="str">
        <f>IFERROR(VLOOKUP($E1137, V医療従事者等!$A:$J, $F$4, FALSE), TEXT(E1137, "aaa"))</f>
        <v>土</v>
      </c>
      <c r="G1137" s="91">
        <f>IFERROR(VLOOKUP($E1137, V医療従事者等!$A:$J, $G$4, FALSE), 0)</f>
        <v>0</v>
      </c>
      <c r="H1137" s="91">
        <f>IFERROR(VLOOKUP($E1137, V医療従事者等!$A:$J, $H$4, FALSE), 0)</f>
        <v>0</v>
      </c>
      <c r="I1137" s="91">
        <f>IFERROR(VLOOKUP($E1137, V医療従事者等!$A:$J, $I$4, FALSE), 0)</f>
        <v>0</v>
      </c>
      <c r="J1137" s="91">
        <f>IFERROR(VLOOKUP($E1137, V医療従事者等!$A:$J, $J$4, FALSE), 0)</f>
        <v>0</v>
      </c>
      <c r="K1137" s="92">
        <f>IFERROR(VLOOKUP($E1137, V一般接種!$A:$G, K$4, FALSE), 0)</f>
        <v>0</v>
      </c>
      <c r="L1137" s="92">
        <f>IFERROR(VLOOKUP($E1137, V一般接種!$A:$G, L$4, FALSE), 0)</f>
        <v>0</v>
      </c>
      <c r="M1137" s="92">
        <f>IFERROR(VLOOKUP($E1137, V一般接種!$A:$G, M$4, FALSE), 0)</f>
        <v>0</v>
      </c>
      <c r="N1137" s="93">
        <f>IFERROR(VLOOKUP($E1137, V一般接種!$A:$G, N$4, FALSE), 0)</f>
        <v>0</v>
      </c>
      <c r="O1137" s="92">
        <f>SUMIF(V職域接種!$C:$C, 'Conv-vaccine'!$E1137, V職域接種!F:F)</f>
        <v>0</v>
      </c>
      <c r="P1137" s="92">
        <f>SUMIF(V職域接種!$C:$C, 'Conv-vaccine'!$E1137, V職域接種!G:G)</f>
        <v>0</v>
      </c>
      <c r="Q1137" s="92">
        <f>_xlfn.MAXIFS(V重複!F:F, V重複!$C:$C, 'Conv-vaccine'!$E1137)</f>
        <v>0</v>
      </c>
      <c r="R1137" s="92">
        <f>_xlfn.MAXIFS(V重複!G:G, V重複!$C:$C, 'Conv-vaccine'!$E1137)</f>
        <v>0</v>
      </c>
      <c r="S1137" s="107">
        <f>SUMIF('V3回目-接種日別'!$A:$A, 'Conv-vaccine'!$E1137, 'V3回目-接種日別'!C:C)</f>
        <v>0</v>
      </c>
    </row>
    <row r="1138" spans="1:19" ht="17.7">
      <c r="A1138" s="49">
        <v>44675</v>
      </c>
      <c r="B1138" s="110">
        <f>IF(COUNTIF($A$7:$A1138, $A1138)&gt;1, 0, IF($E1138="","",G1138+H1138+K1138+L1138+O1138-Q1138))</f>
        <v>0</v>
      </c>
      <c r="C1138" s="110">
        <f>IF(COUNTIF($A$7:$A1138, $A1138)&gt;1, 0, IF($E1138="", "", I1138+J1138+M1138+N1138+P1138-R1138))</f>
        <v>0</v>
      </c>
      <c r="D1138" s="110">
        <f>IF(COUNTIF($A$7:$A1138, $A1138)&gt;1, 0, S1138)</f>
        <v>0</v>
      </c>
      <c r="E1138" s="111">
        <v>44675</v>
      </c>
      <c r="F1138" s="91" t="str">
        <f>IFERROR(VLOOKUP($E1138, V医療従事者等!$A:$J, $F$4, FALSE), TEXT(E1138, "aaa"))</f>
        <v>日</v>
      </c>
      <c r="G1138" s="91">
        <f>IFERROR(VLOOKUP($E1138, V医療従事者等!$A:$J, $G$4, FALSE), 0)</f>
        <v>0</v>
      </c>
      <c r="H1138" s="91">
        <f>IFERROR(VLOOKUP($E1138, V医療従事者等!$A:$J, $H$4, FALSE), 0)</f>
        <v>0</v>
      </c>
      <c r="I1138" s="91">
        <f>IFERROR(VLOOKUP($E1138, V医療従事者等!$A:$J, $I$4, FALSE), 0)</f>
        <v>0</v>
      </c>
      <c r="J1138" s="91">
        <f>IFERROR(VLOOKUP($E1138, V医療従事者等!$A:$J, $J$4, FALSE), 0)</f>
        <v>0</v>
      </c>
      <c r="K1138" s="92">
        <f>IFERROR(VLOOKUP($E1138, V一般接種!$A:$G, K$4, FALSE), 0)</f>
        <v>0</v>
      </c>
      <c r="L1138" s="92">
        <f>IFERROR(VLOOKUP($E1138, V一般接種!$A:$G, L$4, FALSE), 0)</f>
        <v>0</v>
      </c>
      <c r="M1138" s="92">
        <f>IFERROR(VLOOKUP($E1138, V一般接種!$A:$G, M$4, FALSE), 0)</f>
        <v>0</v>
      </c>
      <c r="N1138" s="93">
        <f>IFERROR(VLOOKUP($E1138, V一般接種!$A:$G, N$4, FALSE), 0)</f>
        <v>0</v>
      </c>
      <c r="O1138" s="92">
        <f>SUMIF(V職域接種!$C:$C, 'Conv-vaccine'!$E1138, V職域接種!F:F)</f>
        <v>0</v>
      </c>
      <c r="P1138" s="92">
        <f>SUMIF(V職域接種!$C:$C, 'Conv-vaccine'!$E1138, V職域接種!G:G)</f>
        <v>0</v>
      </c>
      <c r="Q1138" s="92">
        <f>_xlfn.MAXIFS(V重複!F:F, V重複!$C:$C, 'Conv-vaccine'!$E1138)</f>
        <v>0</v>
      </c>
      <c r="R1138" s="92">
        <f>_xlfn.MAXIFS(V重複!G:G, V重複!$C:$C, 'Conv-vaccine'!$E1138)</f>
        <v>0</v>
      </c>
      <c r="S1138" s="107">
        <f>SUMIF('V3回目-接種日別'!$A:$A, 'Conv-vaccine'!$E1138, 'V3回目-接種日別'!C:C)</f>
        <v>0</v>
      </c>
    </row>
    <row r="1139" spans="1:19" ht="17.7">
      <c r="A1139" s="49">
        <v>44675</v>
      </c>
      <c r="B1139" s="110">
        <f>IF(COUNTIF($A$7:$A1139, $A1139)&gt;1, 0, IF($E1139="","",G1139+H1139+K1139+L1139+O1139-Q1139))</f>
        <v>0</v>
      </c>
      <c r="C1139" s="110">
        <f>IF(COUNTIF($A$7:$A1139, $A1139)&gt;1, 0, IF($E1139="", "", I1139+J1139+M1139+N1139+P1139-R1139))</f>
        <v>0</v>
      </c>
      <c r="D1139" s="110">
        <f>IF(COUNTIF($A$7:$A1139, $A1139)&gt;1, 0, S1139)</f>
        <v>0</v>
      </c>
      <c r="E1139" s="111">
        <v>44675</v>
      </c>
      <c r="F1139" s="91" t="str">
        <f>IFERROR(VLOOKUP($E1139, V医療従事者等!$A:$J, $F$4, FALSE), TEXT(E1139, "aaa"))</f>
        <v>日</v>
      </c>
      <c r="G1139" s="91">
        <f>IFERROR(VLOOKUP($E1139, V医療従事者等!$A:$J, $G$4, FALSE), 0)</f>
        <v>0</v>
      </c>
      <c r="H1139" s="91">
        <f>IFERROR(VLOOKUP($E1139, V医療従事者等!$A:$J, $H$4, FALSE), 0)</f>
        <v>0</v>
      </c>
      <c r="I1139" s="91">
        <f>IFERROR(VLOOKUP($E1139, V医療従事者等!$A:$J, $I$4, FALSE), 0)</f>
        <v>0</v>
      </c>
      <c r="J1139" s="91">
        <f>IFERROR(VLOOKUP($E1139, V医療従事者等!$A:$J, $J$4, FALSE), 0)</f>
        <v>0</v>
      </c>
      <c r="K1139" s="92">
        <f>IFERROR(VLOOKUP($E1139, V一般接種!$A:$G, K$4, FALSE), 0)</f>
        <v>0</v>
      </c>
      <c r="L1139" s="92">
        <f>IFERROR(VLOOKUP($E1139, V一般接種!$A:$G, L$4, FALSE), 0)</f>
        <v>0</v>
      </c>
      <c r="M1139" s="92">
        <f>IFERROR(VLOOKUP($E1139, V一般接種!$A:$G, M$4, FALSE), 0)</f>
        <v>0</v>
      </c>
      <c r="N1139" s="93">
        <f>IFERROR(VLOOKUP($E1139, V一般接種!$A:$G, N$4, FALSE), 0)</f>
        <v>0</v>
      </c>
      <c r="O1139" s="92">
        <f>SUMIF(V職域接種!$C:$C, 'Conv-vaccine'!$E1139, V職域接種!F:F)</f>
        <v>0</v>
      </c>
      <c r="P1139" s="92">
        <f>SUMIF(V職域接種!$C:$C, 'Conv-vaccine'!$E1139, V職域接種!G:G)</f>
        <v>0</v>
      </c>
      <c r="Q1139" s="92">
        <f>_xlfn.MAXIFS(V重複!F:F, V重複!$C:$C, 'Conv-vaccine'!$E1139)</f>
        <v>0</v>
      </c>
      <c r="R1139" s="92">
        <f>_xlfn.MAXIFS(V重複!G:G, V重複!$C:$C, 'Conv-vaccine'!$E1139)</f>
        <v>0</v>
      </c>
      <c r="S1139" s="107">
        <f>SUMIF('V3回目-接種日別'!$A:$A, 'Conv-vaccine'!$E1139, 'V3回目-接種日別'!C:C)</f>
        <v>0</v>
      </c>
    </row>
    <row r="1140" spans="1:19" ht="17.7">
      <c r="A1140" s="49">
        <v>44675</v>
      </c>
      <c r="B1140" s="110">
        <f>IF(COUNTIF($A$7:$A1140, $A1140)&gt;1, 0, IF($E1140="","",G1140+H1140+K1140+L1140+O1140-Q1140))</f>
        <v>0</v>
      </c>
      <c r="C1140" s="110">
        <f>IF(COUNTIF($A$7:$A1140, $A1140)&gt;1, 0, IF($E1140="", "", I1140+J1140+M1140+N1140+P1140-R1140))</f>
        <v>0</v>
      </c>
      <c r="D1140" s="110">
        <f>IF(COUNTIF($A$7:$A1140, $A1140)&gt;1, 0, S1140)</f>
        <v>0</v>
      </c>
      <c r="E1140" s="111">
        <v>44675</v>
      </c>
      <c r="F1140" s="91" t="str">
        <f>IFERROR(VLOOKUP($E1140, V医療従事者等!$A:$J, $F$4, FALSE), TEXT(E1140, "aaa"))</f>
        <v>日</v>
      </c>
      <c r="G1140" s="91">
        <f>IFERROR(VLOOKUP($E1140, V医療従事者等!$A:$J, $G$4, FALSE), 0)</f>
        <v>0</v>
      </c>
      <c r="H1140" s="91">
        <f>IFERROR(VLOOKUP($E1140, V医療従事者等!$A:$J, $H$4, FALSE), 0)</f>
        <v>0</v>
      </c>
      <c r="I1140" s="91">
        <f>IFERROR(VLOOKUP($E1140, V医療従事者等!$A:$J, $I$4, FALSE), 0)</f>
        <v>0</v>
      </c>
      <c r="J1140" s="91">
        <f>IFERROR(VLOOKUP($E1140, V医療従事者等!$A:$J, $J$4, FALSE), 0)</f>
        <v>0</v>
      </c>
      <c r="K1140" s="92">
        <f>IFERROR(VLOOKUP($E1140, V一般接種!$A:$G, K$4, FALSE), 0)</f>
        <v>0</v>
      </c>
      <c r="L1140" s="92">
        <f>IFERROR(VLOOKUP($E1140, V一般接種!$A:$G, L$4, FALSE), 0)</f>
        <v>0</v>
      </c>
      <c r="M1140" s="92">
        <f>IFERROR(VLOOKUP($E1140, V一般接種!$A:$G, M$4, FALSE), 0)</f>
        <v>0</v>
      </c>
      <c r="N1140" s="93">
        <f>IFERROR(VLOOKUP($E1140, V一般接種!$A:$G, N$4, FALSE), 0)</f>
        <v>0</v>
      </c>
      <c r="O1140" s="92">
        <f>SUMIF(V職域接種!$C:$C, 'Conv-vaccine'!$E1140, V職域接種!F:F)</f>
        <v>0</v>
      </c>
      <c r="P1140" s="92">
        <f>SUMIF(V職域接種!$C:$C, 'Conv-vaccine'!$E1140, V職域接種!G:G)</f>
        <v>0</v>
      </c>
      <c r="Q1140" s="92">
        <f>_xlfn.MAXIFS(V重複!F:F, V重複!$C:$C, 'Conv-vaccine'!$E1140)</f>
        <v>0</v>
      </c>
      <c r="R1140" s="92">
        <f>_xlfn.MAXIFS(V重複!G:G, V重複!$C:$C, 'Conv-vaccine'!$E1140)</f>
        <v>0</v>
      </c>
      <c r="S1140" s="107">
        <f>SUMIF('V3回目-接種日別'!$A:$A, 'Conv-vaccine'!$E1140, 'V3回目-接種日別'!C:C)</f>
        <v>0</v>
      </c>
    </row>
    <row r="1141" spans="1:19" ht="17.7">
      <c r="A1141" s="49">
        <v>44676</v>
      </c>
      <c r="B1141" s="110">
        <f>IF(COUNTIF($A$7:$A1141, $A1141)&gt;1, 0, IF($E1141="","",G1141+H1141+K1141+L1141+O1141-Q1141))</f>
        <v>0</v>
      </c>
      <c r="C1141" s="110">
        <f>IF(COUNTIF($A$7:$A1141, $A1141)&gt;1, 0, IF($E1141="", "", I1141+J1141+M1141+N1141+P1141-R1141))</f>
        <v>0</v>
      </c>
      <c r="D1141" s="110">
        <f>IF(COUNTIF($A$7:$A1141, $A1141)&gt;1, 0, S1141)</f>
        <v>0</v>
      </c>
      <c r="E1141" s="111">
        <v>44676</v>
      </c>
      <c r="F1141" s="91" t="str">
        <f>IFERROR(VLOOKUP($E1141, V医療従事者等!$A:$J, $F$4, FALSE), TEXT(E1141, "aaa"))</f>
        <v>月</v>
      </c>
      <c r="G1141" s="91">
        <f>IFERROR(VLOOKUP($E1141, V医療従事者等!$A:$J, $G$4, FALSE), 0)</f>
        <v>0</v>
      </c>
      <c r="H1141" s="91">
        <f>IFERROR(VLOOKUP($E1141, V医療従事者等!$A:$J, $H$4, FALSE), 0)</f>
        <v>0</v>
      </c>
      <c r="I1141" s="91">
        <f>IFERROR(VLOOKUP($E1141, V医療従事者等!$A:$J, $I$4, FALSE), 0)</f>
        <v>0</v>
      </c>
      <c r="J1141" s="91">
        <f>IFERROR(VLOOKUP($E1141, V医療従事者等!$A:$J, $J$4, FALSE), 0)</f>
        <v>0</v>
      </c>
      <c r="K1141" s="92">
        <f>IFERROR(VLOOKUP($E1141, V一般接種!$A:$G, K$4, FALSE), 0)</f>
        <v>0</v>
      </c>
      <c r="L1141" s="92">
        <f>IFERROR(VLOOKUP($E1141, V一般接種!$A:$G, L$4, FALSE), 0)</f>
        <v>0</v>
      </c>
      <c r="M1141" s="92">
        <f>IFERROR(VLOOKUP($E1141, V一般接種!$A:$G, M$4, FALSE), 0)</f>
        <v>0</v>
      </c>
      <c r="N1141" s="93">
        <f>IFERROR(VLOOKUP($E1141, V一般接種!$A:$G, N$4, FALSE), 0)</f>
        <v>0</v>
      </c>
      <c r="O1141" s="92">
        <f>SUMIF(V職域接種!$C:$C, 'Conv-vaccine'!$E1141, V職域接種!F:F)</f>
        <v>0</v>
      </c>
      <c r="P1141" s="92">
        <f>SUMIF(V職域接種!$C:$C, 'Conv-vaccine'!$E1141, V職域接種!G:G)</f>
        <v>0</v>
      </c>
      <c r="Q1141" s="92">
        <f>_xlfn.MAXIFS(V重複!F:F, V重複!$C:$C, 'Conv-vaccine'!$E1141)</f>
        <v>0</v>
      </c>
      <c r="R1141" s="92">
        <f>_xlfn.MAXIFS(V重複!G:G, V重複!$C:$C, 'Conv-vaccine'!$E1141)</f>
        <v>0</v>
      </c>
      <c r="S1141" s="107">
        <f>SUMIF('V3回目-接種日別'!$A:$A, 'Conv-vaccine'!$E1141, 'V3回目-接種日別'!C:C)</f>
        <v>0</v>
      </c>
    </row>
    <row r="1142" spans="1:19" ht="17.7">
      <c r="A1142" s="49">
        <v>44676</v>
      </c>
      <c r="B1142" s="110">
        <f>IF(COUNTIF($A$7:$A1142, $A1142)&gt;1, 0, IF($E1142="","",G1142+H1142+K1142+L1142+O1142-Q1142))</f>
        <v>0</v>
      </c>
      <c r="C1142" s="110">
        <f>IF(COUNTIF($A$7:$A1142, $A1142)&gt;1, 0, IF($E1142="", "", I1142+J1142+M1142+N1142+P1142-R1142))</f>
        <v>0</v>
      </c>
      <c r="D1142" s="110">
        <f>IF(COUNTIF($A$7:$A1142, $A1142)&gt;1, 0, S1142)</f>
        <v>0</v>
      </c>
      <c r="E1142" s="111">
        <v>44676</v>
      </c>
      <c r="F1142" s="91" t="str">
        <f>IFERROR(VLOOKUP($E1142, V医療従事者等!$A:$J, $F$4, FALSE), TEXT(E1142, "aaa"))</f>
        <v>月</v>
      </c>
      <c r="G1142" s="91">
        <f>IFERROR(VLOOKUP($E1142, V医療従事者等!$A:$J, $G$4, FALSE), 0)</f>
        <v>0</v>
      </c>
      <c r="H1142" s="91">
        <f>IFERROR(VLOOKUP($E1142, V医療従事者等!$A:$J, $H$4, FALSE), 0)</f>
        <v>0</v>
      </c>
      <c r="I1142" s="91">
        <f>IFERROR(VLOOKUP($E1142, V医療従事者等!$A:$J, $I$4, FALSE), 0)</f>
        <v>0</v>
      </c>
      <c r="J1142" s="91">
        <f>IFERROR(VLOOKUP($E1142, V医療従事者等!$A:$J, $J$4, FALSE), 0)</f>
        <v>0</v>
      </c>
      <c r="K1142" s="92">
        <f>IFERROR(VLOOKUP($E1142, V一般接種!$A:$G, K$4, FALSE), 0)</f>
        <v>0</v>
      </c>
      <c r="L1142" s="92">
        <f>IFERROR(VLOOKUP($E1142, V一般接種!$A:$G, L$4, FALSE), 0)</f>
        <v>0</v>
      </c>
      <c r="M1142" s="92">
        <f>IFERROR(VLOOKUP($E1142, V一般接種!$A:$G, M$4, FALSE), 0)</f>
        <v>0</v>
      </c>
      <c r="N1142" s="93">
        <f>IFERROR(VLOOKUP($E1142, V一般接種!$A:$G, N$4, FALSE), 0)</f>
        <v>0</v>
      </c>
      <c r="O1142" s="92">
        <f>SUMIF(V職域接種!$C:$C, 'Conv-vaccine'!$E1142, V職域接種!F:F)</f>
        <v>0</v>
      </c>
      <c r="P1142" s="92">
        <f>SUMIF(V職域接種!$C:$C, 'Conv-vaccine'!$E1142, V職域接種!G:G)</f>
        <v>0</v>
      </c>
      <c r="Q1142" s="92">
        <f>_xlfn.MAXIFS(V重複!F:F, V重複!$C:$C, 'Conv-vaccine'!$E1142)</f>
        <v>0</v>
      </c>
      <c r="R1142" s="92">
        <f>_xlfn.MAXIFS(V重複!G:G, V重複!$C:$C, 'Conv-vaccine'!$E1142)</f>
        <v>0</v>
      </c>
      <c r="S1142" s="107">
        <f>SUMIF('V3回目-接種日別'!$A:$A, 'Conv-vaccine'!$E1142, 'V3回目-接種日別'!C:C)</f>
        <v>0</v>
      </c>
    </row>
    <row r="1143" spans="1:19" ht="17.7">
      <c r="A1143" s="49">
        <v>44676</v>
      </c>
      <c r="B1143" s="110">
        <f>IF(COUNTIF($A$7:$A1143, $A1143)&gt;1, 0, IF($E1143="","",G1143+H1143+K1143+L1143+O1143-Q1143))</f>
        <v>0</v>
      </c>
      <c r="C1143" s="110">
        <f>IF(COUNTIF($A$7:$A1143, $A1143)&gt;1, 0, IF($E1143="", "", I1143+J1143+M1143+N1143+P1143-R1143))</f>
        <v>0</v>
      </c>
      <c r="D1143" s="110">
        <f>IF(COUNTIF($A$7:$A1143, $A1143)&gt;1, 0, S1143)</f>
        <v>0</v>
      </c>
      <c r="E1143" s="111">
        <v>44676</v>
      </c>
      <c r="F1143" s="91" t="str">
        <f>IFERROR(VLOOKUP($E1143, V医療従事者等!$A:$J, $F$4, FALSE), TEXT(E1143, "aaa"))</f>
        <v>月</v>
      </c>
      <c r="G1143" s="91">
        <f>IFERROR(VLOOKUP($E1143, V医療従事者等!$A:$J, $G$4, FALSE), 0)</f>
        <v>0</v>
      </c>
      <c r="H1143" s="91">
        <f>IFERROR(VLOOKUP($E1143, V医療従事者等!$A:$J, $H$4, FALSE), 0)</f>
        <v>0</v>
      </c>
      <c r="I1143" s="91">
        <f>IFERROR(VLOOKUP($E1143, V医療従事者等!$A:$J, $I$4, FALSE), 0)</f>
        <v>0</v>
      </c>
      <c r="J1143" s="91">
        <f>IFERROR(VLOOKUP($E1143, V医療従事者等!$A:$J, $J$4, FALSE), 0)</f>
        <v>0</v>
      </c>
      <c r="K1143" s="92">
        <f>IFERROR(VLOOKUP($E1143, V一般接種!$A:$G, K$4, FALSE), 0)</f>
        <v>0</v>
      </c>
      <c r="L1143" s="92">
        <f>IFERROR(VLOOKUP($E1143, V一般接種!$A:$G, L$4, FALSE), 0)</f>
        <v>0</v>
      </c>
      <c r="M1143" s="92">
        <f>IFERROR(VLOOKUP($E1143, V一般接種!$A:$G, M$4, FALSE), 0)</f>
        <v>0</v>
      </c>
      <c r="N1143" s="93">
        <f>IFERROR(VLOOKUP($E1143, V一般接種!$A:$G, N$4, FALSE), 0)</f>
        <v>0</v>
      </c>
      <c r="O1143" s="92">
        <f>SUMIF(V職域接種!$C:$C, 'Conv-vaccine'!$E1143, V職域接種!F:F)</f>
        <v>0</v>
      </c>
      <c r="P1143" s="92">
        <f>SUMIF(V職域接種!$C:$C, 'Conv-vaccine'!$E1143, V職域接種!G:G)</f>
        <v>0</v>
      </c>
      <c r="Q1143" s="92">
        <f>_xlfn.MAXIFS(V重複!F:F, V重複!$C:$C, 'Conv-vaccine'!$E1143)</f>
        <v>0</v>
      </c>
      <c r="R1143" s="92">
        <f>_xlfn.MAXIFS(V重複!G:G, V重複!$C:$C, 'Conv-vaccine'!$E1143)</f>
        <v>0</v>
      </c>
      <c r="S1143" s="107">
        <f>SUMIF('V3回目-接種日別'!$A:$A, 'Conv-vaccine'!$E1143, 'V3回目-接種日別'!C:C)</f>
        <v>0</v>
      </c>
    </row>
    <row r="1144" spans="1:19" ht="17.7">
      <c r="A1144" s="49">
        <v>44677</v>
      </c>
      <c r="B1144" s="110">
        <f>IF(COUNTIF($A$7:$A1144, $A1144)&gt;1, 0, IF($E1144="","",G1144+H1144+K1144+L1144+O1144-Q1144))</f>
        <v>0</v>
      </c>
      <c r="C1144" s="110">
        <f>IF(COUNTIF($A$7:$A1144, $A1144)&gt;1, 0, IF($E1144="", "", I1144+J1144+M1144+N1144+P1144-R1144))</f>
        <v>0</v>
      </c>
      <c r="D1144" s="110">
        <f>IF(COUNTIF($A$7:$A1144, $A1144)&gt;1, 0, S1144)</f>
        <v>0</v>
      </c>
      <c r="E1144" s="111">
        <v>44677</v>
      </c>
      <c r="F1144" s="91" t="str">
        <f>IFERROR(VLOOKUP($E1144, V医療従事者等!$A:$J, $F$4, FALSE), TEXT(E1144, "aaa"))</f>
        <v>火</v>
      </c>
      <c r="G1144" s="91">
        <f>IFERROR(VLOOKUP($E1144, V医療従事者等!$A:$J, $G$4, FALSE), 0)</f>
        <v>0</v>
      </c>
      <c r="H1144" s="91">
        <f>IFERROR(VLOOKUP($E1144, V医療従事者等!$A:$J, $H$4, FALSE), 0)</f>
        <v>0</v>
      </c>
      <c r="I1144" s="91">
        <f>IFERROR(VLOOKUP($E1144, V医療従事者等!$A:$J, $I$4, FALSE), 0)</f>
        <v>0</v>
      </c>
      <c r="J1144" s="91">
        <f>IFERROR(VLOOKUP($E1144, V医療従事者等!$A:$J, $J$4, FALSE), 0)</f>
        <v>0</v>
      </c>
      <c r="K1144" s="92">
        <f>IFERROR(VLOOKUP($E1144, V一般接種!$A:$G, K$4, FALSE), 0)</f>
        <v>0</v>
      </c>
      <c r="L1144" s="92">
        <f>IFERROR(VLOOKUP($E1144, V一般接種!$A:$G, L$4, FALSE), 0)</f>
        <v>0</v>
      </c>
      <c r="M1144" s="92">
        <f>IFERROR(VLOOKUP($E1144, V一般接種!$A:$G, M$4, FALSE), 0)</f>
        <v>0</v>
      </c>
      <c r="N1144" s="93">
        <f>IFERROR(VLOOKUP($E1144, V一般接種!$A:$G, N$4, FALSE), 0)</f>
        <v>0</v>
      </c>
      <c r="O1144" s="92">
        <f>SUMIF(V職域接種!$C:$C, 'Conv-vaccine'!$E1144, V職域接種!F:F)</f>
        <v>0</v>
      </c>
      <c r="P1144" s="92">
        <f>SUMIF(V職域接種!$C:$C, 'Conv-vaccine'!$E1144, V職域接種!G:G)</f>
        <v>0</v>
      </c>
      <c r="Q1144" s="92">
        <f>_xlfn.MAXIFS(V重複!F:F, V重複!$C:$C, 'Conv-vaccine'!$E1144)</f>
        <v>0</v>
      </c>
      <c r="R1144" s="92">
        <f>_xlfn.MAXIFS(V重複!G:G, V重複!$C:$C, 'Conv-vaccine'!$E1144)</f>
        <v>0</v>
      </c>
      <c r="S1144" s="107">
        <f>SUMIF('V3回目-接種日別'!$A:$A, 'Conv-vaccine'!$E1144, 'V3回目-接種日別'!C:C)</f>
        <v>0</v>
      </c>
    </row>
    <row r="1145" spans="1:19" ht="17.7">
      <c r="A1145" s="49">
        <v>44677</v>
      </c>
      <c r="B1145" s="110">
        <f>IF(COUNTIF($A$7:$A1145, $A1145)&gt;1, 0, IF($E1145="","",G1145+H1145+K1145+L1145+O1145-Q1145))</f>
        <v>0</v>
      </c>
      <c r="C1145" s="110">
        <f>IF(COUNTIF($A$7:$A1145, $A1145)&gt;1, 0, IF($E1145="", "", I1145+J1145+M1145+N1145+P1145-R1145))</f>
        <v>0</v>
      </c>
      <c r="D1145" s="110">
        <f>IF(COUNTIF($A$7:$A1145, $A1145)&gt;1, 0, S1145)</f>
        <v>0</v>
      </c>
      <c r="E1145" s="111">
        <v>44677</v>
      </c>
      <c r="F1145" s="91" t="str">
        <f>IFERROR(VLOOKUP($E1145, V医療従事者等!$A:$J, $F$4, FALSE), TEXT(E1145, "aaa"))</f>
        <v>火</v>
      </c>
      <c r="G1145" s="91">
        <f>IFERROR(VLOOKUP($E1145, V医療従事者等!$A:$J, $G$4, FALSE), 0)</f>
        <v>0</v>
      </c>
      <c r="H1145" s="91">
        <f>IFERROR(VLOOKUP($E1145, V医療従事者等!$A:$J, $H$4, FALSE), 0)</f>
        <v>0</v>
      </c>
      <c r="I1145" s="91">
        <f>IFERROR(VLOOKUP($E1145, V医療従事者等!$A:$J, $I$4, FALSE), 0)</f>
        <v>0</v>
      </c>
      <c r="J1145" s="91">
        <f>IFERROR(VLOOKUP($E1145, V医療従事者等!$A:$J, $J$4, FALSE), 0)</f>
        <v>0</v>
      </c>
      <c r="K1145" s="92">
        <f>IFERROR(VLOOKUP($E1145, V一般接種!$A:$G, K$4, FALSE), 0)</f>
        <v>0</v>
      </c>
      <c r="L1145" s="92">
        <f>IFERROR(VLOOKUP($E1145, V一般接種!$A:$G, L$4, FALSE), 0)</f>
        <v>0</v>
      </c>
      <c r="M1145" s="92">
        <f>IFERROR(VLOOKUP($E1145, V一般接種!$A:$G, M$4, FALSE), 0)</f>
        <v>0</v>
      </c>
      <c r="N1145" s="93">
        <f>IFERROR(VLOOKUP($E1145, V一般接種!$A:$G, N$4, FALSE), 0)</f>
        <v>0</v>
      </c>
      <c r="O1145" s="92">
        <f>SUMIF(V職域接種!$C:$C, 'Conv-vaccine'!$E1145, V職域接種!F:F)</f>
        <v>0</v>
      </c>
      <c r="P1145" s="92">
        <f>SUMIF(V職域接種!$C:$C, 'Conv-vaccine'!$E1145, V職域接種!G:G)</f>
        <v>0</v>
      </c>
      <c r="Q1145" s="92">
        <f>_xlfn.MAXIFS(V重複!F:F, V重複!$C:$C, 'Conv-vaccine'!$E1145)</f>
        <v>0</v>
      </c>
      <c r="R1145" s="92">
        <f>_xlfn.MAXIFS(V重複!G:G, V重複!$C:$C, 'Conv-vaccine'!$E1145)</f>
        <v>0</v>
      </c>
      <c r="S1145" s="107">
        <f>SUMIF('V3回目-接種日別'!$A:$A, 'Conv-vaccine'!$E1145, 'V3回目-接種日別'!C:C)</f>
        <v>0</v>
      </c>
    </row>
    <row r="1146" spans="1:19" ht="17.7">
      <c r="A1146" s="49">
        <v>44677</v>
      </c>
      <c r="B1146" s="110">
        <f>IF(COUNTIF($A$7:$A1146, $A1146)&gt;1, 0, IF($E1146="","",G1146+H1146+K1146+L1146+O1146-Q1146))</f>
        <v>0</v>
      </c>
      <c r="C1146" s="110">
        <f>IF(COUNTIF($A$7:$A1146, $A1146)&gt;1, 0, IF($E1146="", "", I1146+J1146+M1146+N1146+P1146-R1146))</f>
        <v>0</v>
      </c>
      <c r="D1146" s="110">
        <f>IF(COUNTIF($A$7:$A1146, $A1146)&gt;1, 0, S1146)</f>
        <v>0</v>
      </c>
      <c r="E1146" s="111">
        <v>44677</v>
      </c>
      <c r="F1146" s="91" t="str">
        <f>IFERROR(VLOOKUP($E1146, V医療従事者等!$A:$J, $F$4, FALSE), TEXT(E1146, "aaa"))</f>
        <v>火</v>
      </c>
      <c r="G1146" s="91">
        <f>IFERROR(VLOOKUP($E1146, V医療従事者等!$A:$J, $G$4, FALSE), 0)</f>
        <v>0</v>
      </c>
      <c r="H1146" s="91">
        <f>IFERROR(VLOOKUP($E1146, V医療従事者等!$A:$J, $H$4, FALSE), 0)</f>
        <v>0</v>
      </c>
      <c r="I1146" s="91">
        <f>IFERROR(VLOOKUP($E1146, V医療従事者等!$A:$J, $I$4, FALSE), 0)</f>
        <v>0</v>
      </c>
      <c r="J1146" s="91">
        <f>IFERROR(VLOOKUP($E1146, V医療従事者等!$A:$J, $J$4, FALSE), 0)</f>
        <v>0</v>
      </c>
      <c r="K1146" s="92">
        <f>IFERROR(VLOOKUP($E1146, V一般接種!$A:$G, K$4, FALSE), 0)</f>
        <v>0</v>
      </c>
      <c r="L1146" s="92">
        <f>IFERROR(VLOOKUP($E1146, V一般接種!$A:$G, L$4, FALSE), 0)</f>
        <v>0</v>
      </c>
      <c r="M1146" s="92">
        <f>IFERROR(VLOOKUP($E1146, V一般接種!$A:$G, M$4, FALSE), 0)</f>
        <v>0</v>
      </c>
      <c r="N1146" s="93">
        <f>IFERROR(VLOOKUP($E1146, V一般接種!$A:$G, N$4, FALSE), 0)</f>
        <v>0</v>
      </c>
      <c r="O1146" s="92">
        <f>SUMIF(V職域接種!$C:$C, 'Conv-vaccine'!$E1146, V職域接種!F:F)</f>
        <v>0</v>
      </c>
      <c r="P1146" s="92">
        <f>SUMIF(V職域接種!$C:$C, 'Conv-vaccine'!$E1146, V職域接種!G:G)</f>
        <v>0</v>
      </c>
      <c r="Q1146" s="92">
        <f>_xlfn.MAXIFS(V重複!F:F, V重複!$C:$C, 'Conv-vaccine'!$E1146)</f>
        <v>0</v>
      </c>
      <c r="R1146" s="92">
        <f>_xlfn.MAXIFS(V重複!G:G, V重複!$C:$C, 'Conv-vaccine'!$E1146)</f>
        <v>0</v>
      </c>
      <c r="S1146" s="107">
        <f>SUMIF('V3回目-接種日別'!$A:$A, 'Conv-vaccine'!$E1146, 'V3回目-接種日別'!C:C)</f>
        <v>0</v>
      </c>
    </row>
    <row r="1147" spans="1:19" ht="17.7">
      <c r="A1147" s="49">
        <v>44678</v>
      </c>
      <c r="B1147" s="110">
        <f>IF(COUNTIF($A$7:$A1147, $A1147)&gt;1, 0, IF($E1147="","",G1147+H1147+K1147+L1147+O1147-Q1147))</f>
        <v>0</v>
      </c>
      <c r="C1147" s="110">
        <f>IF(COUNTIF($A$7:$A1147, $A1147)&gt;1, 0, IF($E1147="", "", I1147+J1147+M1147+N1147+P1147-R1147))</f>
        <v>0</v>
      </c>
      <c r="D1147" s="110">
        <f>IF(COUNTIF($A$7:$A1147, $A1147)&gt;1, 0, S1147)</f>
        <v>0</v>
      </c>
      <c r="E1147" s="111">
        <v>44678</v>
      </c>
      <c r="F1147" s="91" t="str">
        <f>IFERROR(VLOOKUP($E1147, V医療従事者等!$A:$J, $F$4, FALSE), TEXT(E1147, "aaa"))</f>
        <v>水</v>
      </c>
      <c r="G1147" s="91">
        <f>IFERROR(VLOOKUP($E1147, V医療従事者等!$A:$J, $G$4, FALSE), 0)</f>
        <v>0</v>
      </c>
      <c r="H1147" s="91">
        <f>IFERROR(VLOOKUP($E1147, V医療従事者等!$A:$J, $H$4, FALSE), 0)</f>
        <v>0</v>
      </c>
      <c r="I1147" s="91">
        <f>IFERROR(VLOOKUP($E1147, V医療従事者等!$A:$J, $I$4, FALSE), 0)</f>
        <v>0</v>
      </c>
      <c r="J1147" s="91">
        <f>IFERROR(VLOOKUP($E1147, V医療従事者等!$A:$J, $J$4, FALSE), 0)</f>
        <v>0</v>
      </c>
      <c r="K1147" s="92">
        <f>IFERROR(VLOOKUP($E1147, V一般接種!$A:$G, K$4, FALSE), 0)</f>
        <v>0</v>
      </c>
      <c r="L1147" s="92">
        <f>IFERROR(VLOOKUP($E1147, V一般接種!$A:$G, L$4, FALSE), 0)</f>
        <v>0</v>
      </c>
      <c r="M1147" s="92">
        <f>IFERROR(VLOOKUP($E1147, V一般接種!$A:$G, M$4, FALSE), 0)</f>
        <v>0</v>
      </c>
      <c r="N1147" s="93">
        <f>IFERROR(VLOOKUP($E1147, V一般接種!$A:$G, N$4, FALSE), 0)</f>
        <v>0</v>
      </c>
      <c r="O1147" s="92">
        <f>SUMIF(V職域接種!$C:$C, 'Conv-vaccine'!$E1147, V職域接種!F:F)</f>
        <v>0</v>
      </c>
      <c r="P1147" s="92">
        <f>SUMIF(V職域接種!$C:$C, 'Conv-vaccine'!$E1147, V職域接種!G:G)</f>
        <v>0</v>
      </c>
      <c r="Q1147" s="92">
        <f>_xlfn.MAXIFS(V重複!F:F, V重複!$C:$C, 'Conv-vaccine'!$E1147)</f>
        <v>0</v>
      </c>
      <c r="R1147" s="92">
        <f>_xlfn.MAXIFS(V重複!G:G, V重複!$C:$C, 'Conv-vaccine'!$E1147)</f>
        <v>0</v>
      </c>
      <c r="S1147" s="107">
        <f>SUMIF('V3回目-接種日別'!$A:$A, 'Conv-vaccine'!$E1147, 'V3回目-接種日別'!C:C)</f>
        <v>0</v>
      </c>
    </row>
    <row r="1148" spans="1:19" ht="17.7">
      <c r="A1148" s="49">
        <v>44678</v>
      </c>
      <c r="B1148" s="110">
        <f>IF(COUNTIF($A$7:$A1148, $A1148)&gt;1, 0, IF($E1148="","",G1148+H1148+K1148+L1148+O1148-Q1148))</f>
        <v>0</v>
      </c>
      <c r="C1148" s="110">
        <f>IF(COUNTIF($A$7:$A1148, $A1148)&gt;1, 0, IF($E1148="", "", I1148+J1148+M1148+N1148+P1148-R1148))</f>
        <v>0</v>
      </c>
      <c r="D1148" s="110">
        <f>IF(COUNTIF($A$7:$A1148, $A1148)&gt;1, 0, S1148)</f>
        <v>0</v>
      </c>
      <c r="E1148" s="111">
        <v>44678</v>
      </c>
      <c r="F1148" s="91" t="str">
        <f>IFERROR(VLOOKUP($E1148, V医療従事者等!$A:$J, $F$4, FALSE), TEXT(E1148, "aaa"))</f>
        <v>水</v>
      </c>
      <c r="G1148" s="91">
        <f>IFERROR(VLOOKUP($E1148, V医療従事者等!$A:$J, $G$4, FALSE), 0)</f>
        <v>0</v>
      </c>
      <c r="H1148" s="91">
        <f>IFERROR(VLOOKUP($E1148, V医療従事者等!$A:$J, $H$4, FALSE), 0)</f>
        <v>0</v>
      </c>
      <c r="I1148" s="91">
        <f>IFERROR(VLOOKUP($E1148, V医療従事者等!$A:$J, $I$4, FALSE), 0)</f>
        <v>0</v>
      </c>
      <c r="J1148" s="91">
        <f>IFERROR(VLOOKUP($E1148, V医療従事者等!$A:$J, $J$4, FALSE), 0)</f>
        <v>0</v>
      </c>
      <c r="K1148" s="92">
        <f>IFERROR(VLOOKUP($E1148, V一般接種!$A:$G, K$4, FALSE), 0)</f>
        <v>0</v>
      </c>
      <c r="L1148" s="92">
        <f>IFERROR(VLOOKUP($E1148, V一般接種!$A:$G, L$4, FALSE), 0)</f>
        <v>0</v>
      </c>
      <c r="M1148" s="92">
        <f>IFERROR(VLOOKUP($E1148, V一般接種!$A:$G, M$4, FALSE), 0)</f>
        <v>0</v>
      </c>
      <c r="N1148" s="93">
        <f>IFERROR(VLOOKUP($E1148, V一般接種!$A:$G, N$4, FALSE), 0)</f>
        <v>0</v>
      </c>
      <c r="O1148" s="92">
        <f>SUMIF(V職域接種!$C:$C, 'Conv-vaccine'!$E1148, V職域接種!F:F)</f>
        <v>0</v>
      </c>
      <c r="P1148" s="92">
        <f>SUMIF(V職域接種!$C:$C, 'Conv-vaccine'!$E1148, V職域接種!G:G)</f>
        <v>0</v>
      </c>
      <c r="Q1148" s="92">
        <f>_xlfn.MAXIFS(V重複!F:F, V重複!$C:$C, 'Conv-vaccine'!$E1148)</f>
        <v>0</v>
      </c>
      <c r="R1148" s="92">
        <f>_xlfn.MAXIFS(V重複!G:G, V重複!$C:$C, 'Conv-vaccine'!$E1148)</f>
        <v>0</v>
      </c>
      <c r="S1148" s="107">
        <f>SUMIF('V3回目-接種日別'!$A:$A, 'Conv-vaccine'!$E1148, 'V3回目-接種日別'!C:C)</f>
        <v>0</v>
      </c>
    </row>
    <row r="1149" spans="1:19" ht="17.7">
      <c r="A1149" s="49">
        <v>44678</v>
      </c>
      <c r="B1149" s="110">
        <f>IF(COUNTIF($A$7:$A1149, $A1149)&gt;1, 0, IF($E1149="","",G1149+H1149+K1149+L1149+O1149-Q1149))</f>
        <v>0</v>
      </c>
      <c r="C1149" s="110">
        <f>IF(COUNTIF($A$7:$A1149, $A1149)&gt;1, 0, IF($E1149="", "", I1149+J1149+M1149+N1149+P1149-R1149))</f>
        <v>0</v>
      </c>
      <c r="D1149" s="110">
        <f>IF(COUNTIF($A$7:$A1149, $A1149)&gt;1, 0, S1149)</f>
        <v>0</v>
      </c>
      <c r="E1149" s="111">
        <v>44678</v>
      </c>
      <c r="F1149" s="91" t="str">
        <f>IFERROR(VLOOKUP($E1149, V医療従事者等!$A:$J, $F$4, FALSE), TEXT(E1149, "aaa"))</f>
        <v>水</v>
      </c>
      <c r="G1149" s="91">
        <f>IFERROR(VLOOKUP($E1149, V医療従事者等!$A:$J, $G$4, FALSE), 0)</f>
        <v>0</v>
      </c>
      <c r="H1149" s="91">
        <f>IFERROR(VLOOKUP($E1149, V医療従事者等!$A:$J, $H$4, FALSE), 0)</f>
        <v>0</v>
      </c>
      <c r="I1149" s="91">
        <f>IFERROR(VLOOKUP($E1149, V医療従事者等!$A:$J, $I$4, FALSE), 0)</f>
        <v>0</v>
      </c>
      <c r="J1149" s="91">
        <f>IFERROR(VLOOKUP($E1149, V医療従事者等!$A:$J, $J$4, FALSE), 0)</f>
        <v>0</v>
      </c>
      <c r="K1149" s="92">
        <f>IFERROR(VLOOKUP($E1149, V一般接種!$A:$G, K$4, FALSE), 0)</f>
        <v>0</v>
      </c>
      <c r="L1149" s="92">
        <f>IFERROR(VLOOKUP($E1149, V一般接種!$A:$G, L$4, FALSE), 0)</f>
        <v>0</v>
      </c>
      <c r="M1149" s="92">
        <f>IFERROR(VLOOKUP($E1149, V一般接種!$A:$G, M$4, FALSE), 0)</f>
        <v>0</v>
      </c>
      <c r="N1149" s="93">
        <f>IFERROR(VLOOKUP($E1149, V一般接種!$A:$G, N$4, FALSE), 0)</f>
        <v>0</v>
      </c>
      <c r="O1149" s="92">
        <f>SUMIF(V職域接種!$C:$C, 'Conv-vaccine'!$E1149, V職域接種!F:F)</f>
        <v>0</v>
      </c>
      <c r="P1149" s="92">
        <f>SUMIF(V職域接種!$C:$C, 'Conv-vaccine'!$E1149, V職域接種!G:G)</f>
        <v>0</v>
      </c>
      <c r="Q1149" s="92">
        <f>_xlfn.MAXIFS(V重複!F:F, V重複!$C:$C, 'Conv-vaccine'!$E1149)</f>
        <v>0</v>
      </c>
      <c r="R1149" s="92">
        <f>_xlfn.MAXIFS(V重複!G:G, V重複!$C:$C, 'Conv-vaccine'!$E1149)</f>
        <v>0</v>
      </c>
      <c r="S1149" s="107">
        <f>SUMIF('V3回目-接種日別'!$A:$A, 'Conv-vaccine'!$E1149, 'V3回目-接種日別'!C:C)</f>
        <v>0</v>
      </c>
    </row>
    <row r="1150" spans="1:19" ht="17.7">
      <c r="A1150" s="49">
        <v>44679</v>
      </c>
      <c r="B1150" s="110">
        <f>IF(COUNTIF($A$7:$A1150, $A1150)&gt;1, 0, IF($E1150="","",G1150+H1150+K1150+L1150+O1150-Q1150))</f>
        <v>0</v>
      </c>
      <c r="C1150" s="110">
        <f>IF(COUNTIF($A$7:$A1150, $A1150)&gt;1, 0, IF($E1150="", "", I1150+J1150+M1150+N1150+P1150-R1150))</f>
        <v>0</v>
      </c>
      <c r="D1150" s="110">
        <f>IF(COUNTIF($A$7:$A1150, $A1150)&gt;1, 0, S1150)</f>
        <v>0</v>
      </c>
      <c r="E1150" s="111">
        <v>44679</v>
      </c>
      <c r="F1150" s="91" t="str">
        <f>IFERROR(VLOOKUP($E1150, V医療従事者等!$A:$J, $F$4, FALSE), TEXT(E1150, "aaa"))</f>
        <v>木</v>
      </c>
      <c r="G1150" s="91">
        <f>IFERROR(VLOOKUP($E1150, V医療従事者等!$A:$J, $G$4, FALSE), 0)</f>
        <v>0</v>
      </c>
      <c r="H1150" s="91">
        <f>IFERROR(VLOOKUP($E1150, V医療従事者等!$A:$J, $H$4, FALSE), 0)</f>
        <v>0</v>
      </c>
      <c r="I1150" s="91">
        <f>IFERROR(VLOOKUP($E1150, V医療従事者等!$A:$J, $I$4, FALSE), 0)</f>
        <v>0</v>
      </c>
      <c r="J1150" s="91">
        <f>IFERROR(VLOOKUP($E1150, V医療従事者等!$A:$J, $J$4, FALSE), 0)</f>
        <v>0</v>
      </c>
      <c r="K1150" s="92">
        <f>IFERROR(VLOOKUP($E1150, V一般接種!$A:$G, K$4, FALSE), 0)</f>
        <v>0</v>
      </c>
      <c r="L1150" s="92">
        <f>IFERROR(VLOOKUP($E1150, V一般接種!$A:$G, L$4, FALSE), 0)</f>
        <v>0</v>
      </c>
      <c r="M1150" s="92">
        <f>IFERROR(VLOOKUP($E1150, V一般接種!$A:$G, M$4, FALSE), 0)</f>
        <v>0</v>
      </c>
      <c r="N1150" s="93">
        <f>IFERROR(VLOOKUP($E1150, V一般接種!$A:$G, N$4, FALSE), 0)</f>
        <v>0</v>
      </c>
      <c r="O1150" s="92">
        <f>SUMIF(V職域接種!$C:$C, 'Conv-vaccine'!$E1150, V職域接種!F:F)</f>
        <v>0</v>
      </c>
      <c r="P1150" s="92">
        <f>SUMIF(V職域接種!$C:$C, 'Conv-vaccine'!$E1150, V職域接種!G:G)</f>
        <v>0</v>
      </c>
      <c r="Q1150" s="92">
        <f>_xlfn.MAXIFS(V重複!F:F, V重複!$C:$C, 'Conv-vaccine'!$E1150)</f>
        <v>0</v>
      </c>
      <c r="R1150" s="92">
        <f>_xlfn.MAXIFS(V重複!G:G, V重複!$C:$C, 'Conv-vaccine'!$E1150)</f>
        <v>0</v>
      </c>
      <c r="S1150" s="107">
        <f>SUMIF('V3回目-接種日別'!$A:$A, 'Conv-vaccine'!$E1150, 'V3回目-接種日別'!C:C)</f>
        <v>0</v>
      </c>
    </row>
    <row r="1151" spans="1:19" ht="17.7">
      <c r="A1151" s="49">
        <v>44679</v>
      </c>
      <c r="B1151" s="110">
        <f>IF(COUNTIF($A$7:$A1151, $A1151)&gt;1, 0, IF($E1151="","",G1151+H1151+K1151+L1151+O1151-Q1151))</f>
        <v>0</v>
      </c>
      <c r="C1151" s="110">
        <f>IF(COUNTIF($A$7:$A1151, $A1151)&gt;1, 0, IF($E1151="", "", I1151+J1151+M1151+N1151+P1151-R1151))</f>
        <v>0</v>
      </c>
      <c r="D1151" s="110">
        <f>IF(COUNTIF($A$7:$A1151, $A1151)&gt;1, 0, S1151)</f>
        <v>0</v>
      </c>
      <c r="E1151" s="111">
        <v>44679</v>
      </c>
      <c r="F1151" s="91" t="str">
        <f>IFERROR(VLOOKUP($E1151, V医療従事者等!$A:$J, $F$4, FALSE), TEXT(E1151, "aaa"))</f>
        <v>木</v>
      </c>
      <c r="G1151" s="91">
        <f>IFERROR(VLOOKUP($E1151, V医療従事者等!$A:$J, $G$4, FALSE), 0)</f>
        <v>0</v>
      </c>
      <c r="H1151" s="91">
        <f>IFERROR(VLOOKUP($E1151, V医療従事者等!$A:$J, $H$4, FALSE), 0)</f>
        <v>0</v>
      </c>
      <c r="I1151" s="91">
        <f>IFERROR(VLOOKUP($E1151, V医療従事者等!$A:$J, $I$4, FALSE), 0)</f>
        <v>0</v>
      </c>
      <c r="J1151" s="91">
        <f>IFERROR(VLOOKUP($E1151, V医療従事者等!$A:$J, $J$4, FALSE), 0)</f>
        <v>0</v>
      </c>
      <c r="K1151" s="92">
        <f>IFERROR(VLOOKUP($E1151, V一般接種!$A:$G, K$4, FALSE), 0)</f>
        <v>0</v>
      </c>
      <c r="L1151" s="92">
        <f>IFERROR(VLOOKUP($E1151, V一般接種!$A:$G, L$4, FALSE), 0)</f>
        <v>0</v>
      </c>
      <c r="M1151" s="92">
        <f>IFERROR(VLOOKUP($E1151, V一般接種!$A:$G, M$4, FALSE), 0)</f>
        <v>0</v>
      </c>
      <c r="N1151" s="93">
        <f>IFERROR(VLOOKUP($E1151, V一般接種!$A:$G, N$4, FALSE), 0)</f>
        <v>0</v>
      </c>
      <c r="O1151" s="92">
        <f>SUMIF(V職域接種!$C:$C, 'Conv-vaccine'!$E1151, V職域接種!F:F)</f>
        <v>0</v>
      </c>
      <c r="P1151" s="92">
        <f>SUMIF(V職域接種!$C:$C, 'Conv-vaccine'!$E1151, V職域接種!G:G)</f>
        <v>0</v>
      </c>
      <c r="Q1151" s="92">
        <f>_xlfn.MAXIFS(V重複!F:F, V重複!$C:$C, 'Conv-vaccine'!$E1151)</f>
        <v>0</v>
      </c>
      <c r="R1151" s="92">
        <f>_xlfn.MAXIFS(V重複!G:G, V重複!$C:$C, 'Conv-vaccine'!$E1151)</f>
        <v>0</v>
      </c>
      <c r="S1151" s="107">
        <f>SUMIF('V3回目-接種日別'!$A:$A, 'Conv-vaccine'!$E1151, 'V3回目-接種日別'!C:C)</f>
        <v>0</v>
      </c>
    </row>
    <row r="1152" spans="1:19" ht="17.7">
      <c r="A1152" s="49">
        <v>44679</v>
      </c>
      <c r="B1152" s="110">
        <f>IF(COUNTIF($A$7:$A1152, $A1152)&gt;1, 0, IF($E1152="","",G1152+H1152+K1152+L1152+O1152-Q1152))</f>
        <v>0</v>
      </c>
      <c r="C1152" s="110">
        <f>IF(COUNTIF($A$7:$A1152, $A1152)&gt;1, 0, IF($E1152="", "", I1152+J1152+M1152+N1152+P1152-R1152))</f>
        <v>0</v>
      </c>
      <c r="D1152" s="110">
        <f>IF(COUNTIF($A$7:$A1152, $A1152)&gt;1, 0, S1152)</f>
        <v>0</v>
      </c>
      <c r="E1152" s="111">
        <v>44679</v>
      </c>
      <c r="F1152" s="91" t="str">
        <f>IFERROR(VLOOKUP($E1152, V医療従事者等!$A:$J, $F$4, FALSE), TEXT(E1152, "aaa"))</f>
        <v>木</v>
      </c>
      <c r="G1152" s="91">
        <f>IFERROR(VLOOKUP($E1152, V医療従事者等!$A:$J, $G$4, FALSE), 0)</f>
        <v>0</v>
      </c>
      <c r="H1152" s="91">
        <f>IFERROR(VLOOKUP($E1152, V医療従事者等!$A:$J, $H$4, FALSE), 0)</f>
        <v>0</v>
      </c>
      <c r="I1152" s="91">
        <f>IFERROR(VLOOKUP($E1152, V医療従事者等!$A:$J, $I$4, FALSE), 0)</f>
        <v>0</v>
      </c>
      <c r="J1152" s="91">
        <f>IFERROR(VLOOKUP($E1152, V医療従事者等!$A:$J, $J$4, FALSE), 0)</f>
        <v>0</v>
      </c>
      <c r="K1152" s="92">
        <f>IFERROR(VLOOKUP($E1152, V一般接種!$A:$G, K$4, FALSE), 0)</f>
        <v>0</v>
      </c>
      <c r="L1152" s="92">
        <f>IFERROR(VLOOKUP($E1152, V一般接種!$A:$G, L$4, FALSE), 0)</f>
        <v>0</v>
      </c>
      <c r="M1152" s="92">
        <f>IFERROR(VLOOKUP($E1152, V一般接種!$A:$G, M$4, FALSE), 0)</f>
        <v>0</v>
      </c>
      <c r="N1152" s="93">
        <f>IFERROR(VLOOKUP($E1152, V一般接種!$A:$G, N$4, FALSE), 0)</f>
        <v>0</v>
      </c>
      <c r="O1152" s="92">
        <f>SUMIF(V職域接種!$C:$C, 'Conv-vaccine'!$E1152, V職域接種!F:F)</f>
        <v>0</v>
      </c>
      <c r="P1152" s="92">
        <f>SUMIF(V職域接種!$C:$C, 'Conv-vaccine'!$E1152, V職域接種!G:G)</f>
        <v>0</v>
      </c>
      <c r="Q1152" s="92">
        <f>_xlfn.MAXIFS(V重複!F:F, V重複!$C:$C, 'Conv-vaccine'!$E1152)</f>
        <v>0</v>
      </c>
      <c r="R1152" s="92">
        <f>_xlfn.MAXIFS(V重複!G:G, V重複!$C:$C, 'Conv-vaccine'!$E1152)</f>
        <v>0</v>
      </c>
      <c r="S1152" s="107">
        <f>SUMIF('V3回目-接種日別'!$A:$A, 'Conv-vaccine'!$E1152, 'V3回目-接種日別'!C:C)</f>
        <v>0</v>
      </c>
    </row>
    <row r="1153" spans="1:19" ht="17.7">
      <c r="A1153" s="49">
        <v>44680</v>
      </c>
      <c r="B1153" s="110">
        <f>IF(COUNTIF($A$7:$A1153, $A1153)&gt;1, 0, IF($E1153="","",G1153+H1153+K1153+L1153+O1153-Q1153))</f>
        <v>0</v>
      </c>
      <c r="C1153" s="110">
        <f>IF(COUNTIF($A$7:$A1153, $A1153)&gt;1, 0, IF($E1153="", "", I1153+J1153+M1153+N1153+P1153-R1153))</f>
        <v>0</v>
      </c>
      <c r="D1153" s="110">
        <f>IF(COUNTIF($A$7:$A1153, $A1153)&gt;1, 0, S1153)</f>
        <v>0</v>
      </c>
      <c r="E1153" s="111">
        <v>44680</v>
      </c>
      <c r="F1153" s="91" t="str">
        <f>IFERROR(VLOOKUP($E1153, V医療従事者等!$A:$J, $F$4, FALSE), TEXT(E1153, "aaa"))</f>
        <v>金</v>
      </c>
      <c r="G1153" s="91">
        <f>IFERROR(VLOOKUP($E1153, V医療従事者等!$A:$J, $G$4, FALSE), 0)</f>
        <v>0</v>
      </c>
      <c r="H1153" s="91">
        <f>IFERROR(VLOOKUP($E1153, V医療従事者等!$A:$J, $H$4, FALSE), 0)</f>
        <v>0</v>
      </c>
      <c r="I1153" s="91">
        <f>IFERROR(VLOOKUP($E1153, V医療従事者等!$A:$J, $I$4, FALSE), 0)</f>
        <v>0</v>
      </c>
      <c r="J1153" s="91">
        <f>IFERROR(VLOOKUP($E1153, V医療従事者等!$A:$J, $J$4, FALSE), 0)</f>
        <v>0</v>
      </c>
      <c r="K1153" s="92">
        <f>IFERROR(VLOOKUP($E1153, V一般接種!$A:$G, K$4, FALSE), 0)</f>
        <v>0</v>
      </c>
      <c r="L1153" s="92">
        <f>IFERROR(VLOOKUP($E1153, V一般接種!$A:$G, L$4, FALSE), 0)</f>
        <v>0</v>
      </c>
      <c r="M1153" s="92">
        <f>IFERROR(VLOOKUP($E1153, V一般接種!$A:$G, M$4, FALSE), 0)</f>
        <v>0</v>
      </c>
      <c r="N1153" s="93">
        <f>IFERROR(VLOOKUP($E1153, V一般接種!$A:$G, N$4, FALSE), 0)</f>
        <v>0</v>
      </c>
      <c r="O1153" s="92">
        <f>SUMIF(V職域接種!$C:$C, 'Conv-vaccine'!$E1153, V職域接種!F:F)</f>
        <v>0</v>
      </c>
      <c r="P1153" s="92">
        <f>SUMIF(V職域接種!$C:$C, 'Conv-vaccine'!$E1153, V職域接種!G:G)</f>
        <v>0</v>
      </c>
      <c r="Q1153" s="92">
        <f>_xlfn.MAXIFS(V重複!F:F, V重複!$C:$C, 'Conv-vaccine'!$E1153)</f>
        <v>0</v>
      </c>
      <c r="R1153" s="92">
        <f>_xlfn.MAXIFS(V重複!G:G, V重複!$C:$C, 'Conv-vaccine'!$E1153)</f>
        <v>0</v>
      </c>
      <c r="S1153" s="107">
        <f>SUMIF('V3回目-接種日別'!$A:$A, 'Conv-vaccine'!$E1153, 'V3回目-接種日別'!C:C)</f>
        <v>0</v>
      </c>
    </row>
    <row r="1154" spans="1:19" ht="17.7">
      <c r="A1154" s="49">
        <v>44680</v>
      </c>
      <c r="B1154" s="110">
        <f>IF(COUNTIF($A$7:$A1154, $A1154)&gt;1, 0, IF($E1154="","",G1154+H1154+K1154+L1154+O1154-Q1154))</f>
        <v>0</v>
      </c>
      <c r="C1154" s="110">
        <f>IF(COUNTIF($A$7:$A1154, $A1154)&gt;1, 0, IF($E1154="", "", I1154+J1154+M1154+N1154+P1154-R1154))</f>
        <v>0</v>
      </c>
      <c r="D1154" s="110">
        <f>IF(COUNTIF($A$7:$A1154, $A1154)&gt;1, 0, S1154)</f>
        <v>0</v>
      </c>
      <c r="E1154" s="111">
        <v>44680</v>
      </c>
      <c r="F1154" s="91" t="str">
        <f>IFERROR(VLOOKUP($E1154, V医療従事者等!$A:$J, $F$4, FALSE), TEXT(E1154, "aaa"))</f>
        <v>金</v>
      </c>
      <c r="G1154" s="91">
        <f>IFERROR(VLOOKUP($E1154, V医療従事者等!$A:$J, $G$4, FALSE), 0)</f>
        <v>0</v>
      </c>
      <c r="H1154" s="91">
        <f>IFERROR(VLOOKUP($E1154, V医療従事者等!$A:$J, $H$4, FALSE), 0)</f>
        <v>0</v>
      </c>
      <c r="I1154" s="91">
        <f>IFERROR(VLOOKUP($E1154, V医療従事者等!$A:$J, $I$4, FALSE), 0)</f>
        <v>0</v>
      </c>
      <c r="J1154" s="91">
        <f>IFERROR(VLOOKUP($E1154, V医療従事者等!$A:$J, $J$4, FALSE), 0)</f>
        <v>0</v>
      </c>
      <c r="K1154" s="92">
        <f>IFERROR(VLOOKUP($E1154, V一般接種!$A:$G, K$4, FALSE), 0)</f>
        <v>0</v>
      </c>
      <c r="L1154" s="92">
        <f>IFERROR(VLOOKUP($E1154, V一般接種!$A:$G, L$4, FALSE), 0)</f>
        <v>0</v>
      </c>
      <c r="M1154" s="92">
        <f>IFERROR(VLOOKUP($E1154, V一般接種!$A:$G, M$4, FALSE), 0)</f>
        <v>0</v>
      </c>
      <c r="N1154" s="93">
        <f>IFERROR(VLOOKUP($E1154, V一般接種!$A:$G, N$4, FALSE), 0)</f>
        <v>0</v>
      </c>
      <c r="O1154" s="92">
        <f>SUMIF(V職域接種!$C:$C, 'Conv-vaccine'!$E1154, V職域接種!F:F)</f>
        <v>0</v>
      </c>
      <c r="P1154" s="92">
        <f>SUMIF(V職域接種!$C:$C, 'Conv-vaccine'!$E1154, V職域接種!G:G)</f>
        <v>0</v>
      </c>
      <c r="Q1154" s="92">
        <f>_xlfn.MAXIFS(V重複!F:F, V重複!$C:$C, 'Conv-vaccine'!$E1154)</f>
        <v>0</v>
      </c>
      <c r="R1154" s="92">
        <f>_xlfn.MAXIFS(V重複!G:G, V重複!$C:$C, 'Conv-vaccine'!$E1154)</f>
        <v>0</v>
      </c>
      <c r="S1154" s="107">
        <f>SUMIF('V3回目-接種日別'!$A:$A, 'Conv-vaccine'!$E1154, 'V3回目-接種日別'!C:C)</f>
        <v>0</v>
      </c>
    </row>
    <row r="1155" spans="1:19" ht="17.7">
      <c r="A1155" s="49">
        <v>44680</v>
      </c>
      <c r="B1155" s="110">
        <f>IF(COUNTIF($A$7:$A1155, $A1155)&gt;1, 0, IF($E1155="","",G1155+H1155+K1155+L1155+O1155-Q1155))</f>
        <v>0</v>
      </c>
      <c r="C1155" s="110">
        <f>IF(COUNTIF($A$7:$A1155, $A1155)&gt;1, 0, IF($E1155="", "", I1155+J1155+M1155+N1155+P1155-R1155))</f>
        <v>0</v>
      </c>
      <c r="D1155" s="110">
        <f>IF(COUNTIF($A$7:$A1155, $A1155)&gt;1, 0, S1155)</f>
        <v>0</v>
      </c>
      <c r="E1155" s="111">
        <v>44680</v>
      </c>
      <c r="F1155" s="91" t="str">
        <f>IFERROR(VLOOKUP($E1155, V医療従事者等!$A:$J, $F$4, FALSE), TEXT(E1155, "aaa"))</f>
        <v>金</v>
      </c>
      <c r="G1155" s="91">
        <f>IFERROR(VLOOKUP($E1155, V医療従事者等!$A:$J, $G$4, FALSE), 0)</f>
        <v>0</v>
      </c>
      <c r="H1155" s="91">
        <f>IFERROR(VLOOKUP($E1155, V医療従事者等!$A:$J, $H$4, FALSE), 0)</f>
        <v>0</v>
      </c>
      <c r="I1155" s="91">
        <f>IFERROR(VLOOKUP($E1155, V医療従事者等!$A:$J, $I$4, FALSE), 0)</f>
        <v>0</v>
      </c>
      <c r="J1155" s="91">
        <f>IFERROR(VLOOKUP($E1155, V医療従事者等!$A:$J, $J$4, FALSE), 0)</f>
        <v>0</v>
      </c>
      <c r="K1155" s="92">
        <f>IFERROR(VLOOKUP($E1155, V一般接種!$A:$G, K$4, FALSE), 0)</f>
        <v>0</v>
      </c>
      <c r="L1155" s="92">
        <f>IFERROR(VLOOKUP($E1155, V一般接種!$A:$G, L$4, FALSE), 0)</f>
        <v>0</v>
      </c>
      <c r="M1155" s="92">
        <f>IFERROR(VLOOKUP($E1155, V一般接種!$A:$G, M$4, FALSE), 0)</f>
        <v>0</v>
      </c>
      <c r="N1155" s="93">
        <f>IFERROR(VLOOKUP($E1155, V一般接種!$A:$G, N$4, FALSE), 0)</f>
        <v>0</v>
      </c>
      <c r="O1155" s="92">
        <f>SUMIF(V職域接種!$C:$C, 'Conv-vaccine'!$E1155, V職域接種!F:F)</f>
        <v>0</v>
      </c>
      <c r="P1155" s="92">
        <f>SUMIF(V職域接種!$C:$C, 'Conv-vaccine'!$E1155, V職域接種!G:G)</f>
        <v>0</v>
      </c>
      <c r="Q1155" s="92">
        <f>_xlfn.MAXIFS(V重複!F:F, V重複!$C:$C, 'Conv-vaccine'!$E1155)</f>
        <v>0</v>
      </c>
      <c r="R1155" s="92">
        <f>_xlfn.MAXIFS(V重複!G:G, V重複!$C:$C, 'Conv-vaccine'!$E1155)</f>
        <v>0</v>
      </c>
      <c r="S1155" s="107">
        <f>SUMIF('V3回目-接種日別'!$A:$A, 'Conv-vaccine'!$E1155, 'V3回目-接種日別'!C:C)</f>
        <v>0</v>
      </c>
    </row>
    <row r="1156" spans="1:19" ht="17.7">
      <c r="A1156" s="49">
        <v>44681</v>
      </c>
      <c r="B1156" s="110">
        <f>IF(COUNTIF($A$7:$A1156, $A1156)&gt;1, 0, IF($E1156="","",G1156+H1156+K1156+L1156+O1156-Q1156))</f>
        <v>0</v>
      </c>
      <c r="C1156" s="110">
        <f>IF(COUNTIF($A$7:$A1156, $A1156)&gt;1, 0, IF($E1156="", "", I1156+J1156+M1156+N1156+P1156-R1156))</f>
        <v>0</v>
      </c>
      <c r="D1156" s="110">
        <f>IF(COUNTIF($A$7:$A1156, $A1156)&gt;1, 0, S1156)</f>
        <v>0</v>
      </c>
      <c r="E1156" s="111">
        <v>44681</v>
      </c>
      <c r="F1156" s="91" t="str">
        <f>IFERROR(VLOOKUP($E1156, V医療従事者等!$A:$J, $F$4, FALSE), TEXT(E1156, "aaa"))</f>
        <v>土</v>
      </c>
      <c r="G1156" s="91">
        <f>IFERROR(VLOOKUP($E1156, V医療従事者等!$A:$J, $G$4, FALSE), 0)</f>
        <v>0</v>
      </c>
      <c r="H1156" s="91">
        <f>IFERROR(VLOOKUP($E1156, V医療従事者等!$A:$J, $H$4, FALSE), 0)</f>
        <v>0</v>
      </c>
      <c r="I1156" s="91">
        <f>IFERROR(VLOOKUP($E1156, V医療従事者等!$A:$J, $I$4, FALSE), 0)</f>
        <v>0</v>
      </c>
      <c r="J1156" s="91">
        <f>IFERROR(VLOOKUP($E1156, V医療従事者等!$A:$J, $J$4, FALSE), 0)</f>
        <v>0</v>
      </c>
      <c r="K1156" s="92">
        <f>IFERROR(VLOOKUP($E1156, V一般接種!$A:$G, K$4, FALSE), 0)</f>
        <v>0</v>
      </c>
      <c r="L1156" s="92">
        <f>IFERROR(VLOOKUP($E1156, V一般接種!$A:$G, L$4, FALSE), 0)</f>
        <v>0</v>
      </c>
      <c r="M1156" s="92">
        <f>IFERROR(VLOOKUP($E1156, V一般接種!$A:$G, M$4, FALSE), 0)</f>
        <v>0</v>
      </c>
      <c r="N1156" s="93">
        <f>IFERROR(VLOOKUP($E1156, V一般接種!$A:$G, N$4, FALSE), 0)</f>
        <v>0</v>
      </c>
      <c r="O1156" s="92">
        <f>SUMIF(V職域接種!$C:$C, 'Conv-vaccine'!$E1156, V職域接種!F:F)</f>
        <v>0</v>
      </c>
      <c r="P1156" s="92">
        <f>SUMIF(V職域接種!$C:$C, 'Conv-vaccine'!$E1156, V職域接種!G:G)</f>
        <v>0</v>
      </c>
      <c r="Q1156" s="92">
        <f>_xlfn.MAXIFS(V重複!F:F, V重複!$C:$C, 'Conv-vaccine'!$E1156)</f>
        <v>0</v>
      </c>
      <c r="R1156" s="92">
        <f>_xlfn.MAXIFS(V重複!G:G, V重複!$C:$C, 'Conv-vaccine'!$E1156)</f>
        <v>0</v>
      </c>
      <c r="S1156" s="107">
        <f>SUMIF('V3回目-接種日別'!$A:$A, 'Conv-vaccine'!$E1156, 'V3回目-接種日別'!C:C)</f>
        <v>0</v>
      </c>
    </row>
    <row r="1157" spans="1:19" ht="17.7">
      <c r="A1157" s="49">
        <v>44681</v>
      </c>
      <c r="B1157" s="110">
        <f>IF(COUNTIF($A$7:$A1157, $A1157)&gt;1, 0, IF($E1157="","",G1157+H1157+K1157+L1157+O1157-Q1157))</f>
        <v>0</v>
      </c>
      <c r="C1157" s="110">
        <f>IF(COUNTIF($A$7:$A1157, $A1157)&gt;1, 0, IF($E1157="", "", I1157+J1157+M1157+N1157+P1157-R1157))</f>
        <v>0</v>
      </c>
      <c r="D1157" s="110">
        <f>IF(COUNTIF($A$7:$A1157, $A1157)&gt;1, 0, S1157)</f>
        <v>0</v>
      </c>
      <c r="E1157" s="111">
        <v>44681</v>
      </c>
      <c r="F1157" s="91" t="str">
        <f>IFERROR(VLOOKUP($E1157, V医療従事者等!$A:$J, $F$4, FALSE), TEXT(E1157, "aaa"))</f>
        <v>土</v>
      </c>
      <c r="G1157" s="91">
        <f>IFERROR(VLOOKUP($E1157, V医療従事者等!$A:$J, $G$4, FALSE), 0)</f>
        <v>0</v>
      </c>
      <c r="H1157" s="91">
        <f>IFERROR(VLOOKUP($E1157, V医療従事者等!$A:$J, $H$4, FALSE), 0)</f>
        <v>0</v>
      </c>
      <c r="I1157" s="91">
        <f>IFERROR(VLOOKUP($E1157, V医療従事者等!$A:$J, $I$4, FALSE), 0)</f>
        <v>0</v>
      </c>
      <c r="J1157" s="91">
        <f>IFERROR(VLOOKUP($E1157, V医療従事者等!$A:$J, $J$4, FALSE), 0)</f>
        <v>0</v>
      </c>
      <c r="K1157" s="92">
        <f>IFERROR(VLOOKUP($E1157, V一般接種!$A:$G, K$4, FALSE), 0)</f>
        <v>0</v>
      </c>
      <c r="L1157" s="92">
        <f>IFERROR(VLOOKUP($E1157, V一般接種!$A:$G, L$4, FALSE), 0)</f>
        <v>0</v>
      </c>
      <c r="M1157" s="92">
        <f>IFERROR(VLOOKUP($E1157, V一般接種!$A:$G, M$4, FALSE), 0)</f>
        <v>0</v>
      </c>
      <c r="N1157" s="93">
        <f>IFERROR(VLOOKUP($E1157, V一般接種!$A:$G, N$4, FALSE), 0)</f>
        <v>0</v>
      </c>
      <c r="O1157" s="92">
        <f>SUMIF(V職域接種!$C:$C, 'Conv-vaccine'!$E1157, V職域接種!F:F)</f>
        <v>0</v>
      </c>
      <c r="P1157" s="92">
        <f>SUMIF(V職域接種!$C:$C, 'Conv-vaccine'!$E1157, V職域接種!G:G)</f>
        <v>0</v>
      </c>
      <c r="Q1157" s="92">
        <f>_xlfn.MAXIFS(V重複!F:F, V重複!$C:$C, 'Conv-vaccine'!$E1157)</f>
        <v>0</v>
      </c>
      <c r="R1157" s="92">
        <f>_xlfn.MAXIFS(V重複!G:G, V重複!$C:$C, 'Conv-vaccine'!$E1157)</f>
        <v>0</v>
      </c>
      <c r="S1157" s="107">
        <f>SUMIF('V3回目-接種日別'!$A:$A, 'Conv-vaccine'!$E1157, 'V3回目-接種日別'!C:C)</f>
        <v>0</v>
      </c>
    </row>
    <row r="1158" spans="1:19" ht="17.7">
      <c r="A1158" s="49">
        <v>44681</v>
      </c>
      <c r="B1158" s="110">
        <f>IF(COUNTIF($A$7:$A1158, $A1158)&gt;1, 0, IF($E1158="","",G1158+H1158+K1158+L1158+O1158-Q1158))</f>
        <v>0</v>
      </c>
      <c r="C1158" s="110">
        <f>IF(COUNTIF($A$7:$A1158, $A1158)&gt;1, 0, IF($E1158="", "", I1158+J1158+M1158+N1158+P1158-R1158))</f>
        <v>0</v>
      </c>
      <c r="D1158" s="110">
        <f>IF(COUNTIF($A$7:$A1158, $A1158)&gt;1, 0, S1158)</f>
        <v>0</v>
      </c>
      <c r="E1158" s="111">
        <v>44681</v>
      </c>
      <c r="F1158" s="91" t="str">
        <f>IFERROR(VLOOKUP($E1158, V医療従事者等!$A:$J, $F$4, FALSE), TEXT(E1158, "aaa"))</f>
        <v>土</v>
      </c>
      <c r="G1158" s="91">
        <f>IFERROR(VLOOKUP($E1158, V医療従事者等!$A:$J, $G$4, FALSE), 0)</f>
        <v>0</v>
      </c>
      <c r="H1158" s="91">
        <f>IFERROR(VLOOKUP($E1158, V医療従事者等!$A:$J, $H$4, FALSE), 0)</f>
        <v>0</v>
      </c>
      <c r="I1158" s="91">
        <f>IFERROR(VLOOKUP($E1158, V医療従事者等!$A:$J, $I$4, FALSE), 0)</f>
        <v>0</v>
      </c>
      <c r="J1158" s="91">
        <f>IFERROR(VLOOKUP($E1158, V医療従事者等!$A:$J, $J$4, FALSE), 0)</f>
        <v>0</v>
      </c>
      <c r="K1158" s="92">
        <f>IFERROR(VLOOKUP($E1158, V一般接種!$A:$G, K$4, FALSE), 0)</f>
        <v>0</v>
      </c>
      <c r="L1158" s="92">
        <f>IFERROR(VLOOKUP($E1158, V一般接種!$A:$G, L$4, FALSE), 0)</f>
        <v>0</v>
      </c>
      <c r="M1158" s="92">
        <f>IFERROR(VLOOKUP($E1158, V一般接種!$A:$G, M$4, FALSE), 0)</f>
        <v>0</v>
      </c>
      <c r="N1158" s="93">
        <f>IFERROR(VLOOKUP($E1158, V一般接種!$A:$G, N$4, FALSE), 0)</f>
        <v>0</v>
      </c>
      <c r="O1158" s="92">
        <f>SUMIF(V職域接種!$C:$C, 'Conv-vaccine'!$E1158, V職域接種!F:F)</f>
        <v>0</v>
      </c>
      <c r="P1158" s="92">
        <f>SUMIF(V職域接種!$C:$C, 'Conv-vaccine'!$E1158, V職域接種!G:G)</f>
        <v>0</v>
      </c>
      <c r="Q1158" s="92">
        <f>_xlfn.MAXIFS(V重複!F:F, V重複!$C:$C, 'Conv-vaccine'!$E1158)</f>
        <v>0</v>
      </c>
      <c r="R1158" s="92">
        <f>_xlfn.MAXIFS(V重複!G:G, V重複!$C:$C, 'Conv-vaccine'!$E1158)</f>
        <v>0</v>
      </c>
      <c r="S1158" s="107">
        <f>SUMIF('V3回目-接種日別'!$A:$A, 'Conv-vaccine'!$E1158, 'V3回目-接種日別'!C:C)</f>
        <v>0</v>
      </c>
    </row>
    <row r="1159" spans="1:19" ht="17.7">
      <c r="A1159" s="49">
        <v>44682</v>
      </c>
      <c r="B1159" s="110">
        <f>IF(COUNTIF($A$7:$A1159, $A1159)&gt;1, 0, IF($E1159="","",G1159+H1159+K1159+L1159+O1159-Q1159))</f>
        <v>0</v>
      </c>
      <c r="C1159" s="110">
        <f>IF(COUNTIF($A$7:$A1159, $A1159)&gt;1, 0, IF($E1159="", "", I1159+J1159+M1159+N1159+P1159-R1159))</f>
        <v>0</v>
      </c>
      <c r="D1159" s="110">
        <f>IF(COUNTIF($A$7:$A1159, $A1159)&gt;1, 0, S1159)</f>
        <v>0</v>
      </c>
      <c r="E1159" s="111">
        <v>44682</v>
      </c>
      <c r="F1159" s="91" t="str">
        <f>IFERROR(VLOOKUP($E1159, V医療従事者等!$A:$J, $F$4, FALSE), TEXT(E1159, "aaa"))</f>
        <v>日</v>
      </c>
      <c r="G1159" s="91">
        <f>IFERROR(VLOOKUP($E1159, V医療従事者等!$A:$J, $G$4, FALSE), 0)</f>
        <v>0</v>
      </c>
      <c r="H1159" s="91">
        <f>IFERROR(VLOOKUP($E1159, V医療従事者等!$A:$J, $H$4, FALSE), 0)</f>
        <v>0</v>
      </c>
      <c r="I1159" s="91">
        <f>IFERROR(VLOOKUP($E1159, V医療従事者等!$A:$J, $I$4, FALSE), 0)</f>
        <v>0</v>
      </c>
      <c r="J1159" s="91">
        <f>IFERROR(VLOOKUP($E1159, V医療従事者等!$A:$J, $J$4, FALSE), 0)</f>
        <v>0</v>
      </c>
      <c r="K1159" s="92">
        <f>IFERROR(VLOOKUP($E1159, V一般接種!$A:$G, K$4, FALSE), 0)</f>
        <v>0</v>
      </c>
      <c r="L1159" s="92">
        <f>IFERROR(VLOOKUP($E1159, V一般接種!$A:$G, L$4, FALSE), 0)</f>
        <v>0</v>
      </c>
      <c r="M1159" s="92">
        <f>IFERROR(VLOOKUP($E1159, V一般接種!$A:$G, M$4, FALSE), 0)</f>
        <v>0</v>
      </c>
      <c r="N1159" s="93">
        <f>IFERROR(VLOOKUP($E1159, V一般接種!$A:$G, N$4, FALSE), 0)</f>
        <v>0</v>
      </c>
      <c r="O1159" s="92">
        <f>SUMIF(V職域接種!$C:$C, 'Conv-vaccine'!$E1159, V職域接種!F:F)</f>
        <v>0</v>
      </c>
      <c r="P1159" s="92">
        <f>SUMIF(V職域接種!$C:$C, 'Conv-vaccine'!$E1159, V職域接種!G:G)</f>
        <v>0</v>
      </c>
      <c r="Q1159" s="92">
        <f>_xlfn.MAXIFS(V重複!F:F, V重複!$C:$C, 'Conv-vaccine'!$E1159)</f>
        <v>0</v>
      </c>
      <c r="R1159" s="92">
        <f>_xlfn.MAXIFS(V重複!G:G, V重複!$C:$C, 'Conv-vaccine'!$E1159)</f>
        <v>0</v>
      </c>
      <c r="S1159" s="107">
        <f>SUMIF('V3回目-接種日別'!$A:$A, 'Conv-vaccine'!$E1159, 'V3回目-接種日別'!C:C)</f>
        <v>0</v>
      </c>
    </row>
    <row r="1160" spans="1:19" ht="17.7">
      <c r="A1160" s="49">
        <v>44682</v>
      </c>
      <c r="B1160" s="110">
        <f>IF(COUNTIF($A$7:$A1160, $A1160)&gt;1, 0, IF($E1160="","",G1160+H1160+K1160+L1160+O1160-Q1160))</f>
        <v>0</v>
      </c>
      <c r="C1160" s="110">
        <f>IF(COUNTIF($A$7:$A1160, $A1160)&gt;1, 0, IF($E1160="", "", I1160+J1160+M1160+N1160+P1160-R1160))</f>
        <v>0</v>
      </c>
      <c r="D1160" s="110">
        <f>IF(COUNTIF($A$7:$A1160, $A1160)&gt;1, 0, S1160)</f>
        <v>0</v>
      </c>
      <c r="E1160" s="111">
        <v>44682</v>
      </c>
      <c r="F1160" s="91" t="str">
        <f>IFERROR(VLOOKUP($E1160, V医療従事者等!$A:$J, $F$4, FALSE), TEXT(E1160, "aaa"))</f>
        <v>日</v>
      </c>
      <c r="G1160" s="91">
        <f>IFERROR(VLOOKUP($E1160, V医療従事者等!$A:$J, $G$4, FALSE), 0)</f>
        <v>0</v>
      </c>
      <c r="H1160" s="91">
        <f>IFERROR(VLOOKUP($E1160, V医療従事者等!$A:$J, $H$4, FALSE), 0)</f>
        <v>0</v>
      </c>
      <c r="I1160" s="91">
        <f>IFERROR(VLOOKUP($E1160, V医療従事者等!$A:$J, $I$4, FALSE), 0)</f>
        <v>0</v>
      </c>
      <c r="J1160" s="91">
        <f>IFERROR(VLOOKUP($E1160, V医療従事者等!$A:$J, $J$4, FALSE), 0)</f>
        <v>0</v>
      </c>
      <c r="K1160" s="92">
        <f>IFERROR(VLOOKUP($E1160, V一般接種!$A:$G, K$4, FALSE), 0)</f>
        <v>0</v>
      </c>
      <c r="L1160" s="92">
        <f>IFERROR(VLOOKUP($E1160, V一般接種!$A:$G, L$4, FALSE), 0)</f>
        <v>0</v>
      </c>
      <c r="M1160" s="92">
        <f>IFERROR(VLOOKUP($E1160, V一般接種!$A:$G, M$4, FALSE), 0)</f>
        <v>0</v>
      </c>
      <c r="N1160" s="93">
        <f>IFERROR(VLOOKUP($E1160, V一般接種!$A:$G, N$4, FALSE), 0)</f>
        <v>0</v>
      </c>
      <c r="O1160" s="92">
        <f>SUMIF(V職域接種!$C:$C, 'Conv-vaccine'!$E1160, V職域接種!F:F)</f>
        <v>0</v>
      </c>
      <c r="P1160" s="92">
        <f>SUMIF(V職域接種!$C:$C, 'Conv-vaccine'!$E1160, V職域接種!G:G)</f>
        <v>0</v>
      </c>
      <c r="Q1160" s="92">
        <f>_xlfn.MAXIFS(V重複!F:F, V重複!$C:$C, 'Conv-vaccine'!$E1160)</f>
        <v>0</v>
      </c>
      <c r="R1160" s="92">
        <f>_xlfn.MAXIFS(V重複!G:G, V重複!$C:$C, 'Conv-vaccine'!$E1160)</f>
        <v>0</v>
      </c>
      <c r="S1160" s="107">
        <f>SUMIF('V3回目-接種日別'!$A:$A, 'Conv-vaccine'!$E1160, 'V3回目-接種日別'!C:C)</f>
        <v>0</v>
      </c>
    </row>
    <row r="1161" spans="1:19" ht="17.7">
      <c r="A1161" s="49">
        <v>44682</v>
      </c>
      <c r="B1161" s="110">
        <f>IF(COUNTIF($A$7:$A1161, $A1161)&gt;1, 0, IF($E1161="","",G1161+H1161+K1161+L1161+O1161-Q1161))</f>
        <v>0</v>
      </c>
      <c r="C1161" s="110">
        <f>IF(COUNTIF($A$7:$A1161, $A1161)&gt;1, 0, IF($E1161="", "", I1161+J1161+M1161+N1161+P1161-R1161))</f>
        <v>0</v>
      </c>
      <c r="D1161" s="110">
        <f>IF(COUNTIF($A$7:$A1161, $A1161)&gt;1, 0, S1161)</f>
        <v>0</v>
      </c>
      <c r="E1161" s="111">
        <v>44682</v>
      </c>
      <c r="F1161" s="91" t="str">
        <f>IFERROR(VLOOKUP($E1161, V医療従事者等!$A:$J, $F$4, FALSE), TEXT(E1161, "aaa"))</f>
        <v>日</v>
      </c>
      <c r="G1161" s="91">
        <f>IFERROR(VLOOKUP($E1161, V医療従事者等!$A:$J, $G$4, FALSE), 0)</f>
        <v>0</v>
      </c>
      <c r="H1161" s="91">
        <f>IFERROR(VLOOKUP($E1161, V医療従事者等!$A:$J, $H$4, FALSE), 0)</f>
        <v>0</v>
      </c>
      <c r="I1161" s="91">
        <f>IFERROR(VLOOKUP($E1161, V医療従事者等!$A:$J, $I$4, FALSE), 0)</f>
        <v>0</v>
      </c>
      <c r="J1161" s="91">
        <f>IFERROR(VLOOKUP($E1161, V医療従事者等!$A:$J, $J$4, FALSE), 0)</f>
        <v>0</v>
      </c>
      <c r="K1161" s="92">
        <f>IFERROR(VLOOKUP($E1161, V一般接種!$A:$G, K$4, FALSE), 0)</f>
        <v>0</v>
      </c>
      <c r="L1161" s="92">
        <f>IFERROR(VLOOKUP($E1161, V一般接種!$A:$G, L$4, FALSE), 0)</f>
        <v>0</v>
      </c>
      <c r="M1161" s="92">
        <f>IFERROR(VLOOKUP($E1161, V一般接種!$A:$G, M$4, FALSE), 0)</f>
        <v>0</v>
      </c>
      <c r="N1161" s="93">
        <f>IFERROR(VLOOKUP($E1161, V一般接種!$A:$G, N$4, FALSE), 0)</f>
        <v>0</v>
      </c>
      <c r="O1161" s="92">
        <f>SUMIF(V職域接種!$C:$C, 'Conv-vaccine'!$E1161, V職域接種!F:F)</f>
        <v>0</v>
      </c>
      <c r="P1161" s="92">
        <f>SUMIF(V職域接種!$C:$C, 'Conv-vaccine'!$E1161, V職域接種!G:G)</f>
        <v>0</v>
      </c>
      <c r="Q1161" s="92">
        <f>_xlfn.MAXIFS(V重複!F:F, V重複!$C:$C, 'Conv-vaccine'!$E1161)</f>
        <v>0</v>
      </c>
      <c r="R1161" s="92">
        <f>_xlfn.MAXIFS(V重複!G:G, V重複!$C:$C, 'Conv-vaccine'!$E1161)</f>
        <v>0</v>
      </c>
      <c r="S1161" s="107">
        <f>SUMIF('V3回目-接種日別'!$A:$A, 'Conv-vaccine'!$E1161, 'V3回目-接種日別'!C:C)</f>
        <v>0</v>
      </c>
    </row>
    <row r="1162" spans="1:19" ht="17.7">
      <c r="A1162" s="49">
        <v>44683</v>
      </c>
      <c r="B1162" s="110">
        <f>IF(COUNTIF($A$7:$A1162, $A1162)&gt;1, 0, IF($E1162="","",G1162+H1162+K1162+L1162+O1162-Q1162))</f>
        <v>0</v>
      </c>
      <c r="C1162" s="110">
        <f>IF(COUNTIF($A$7:$A1162, $A1162)&gt;1, 0, IF($E1162="", "", I1162+J1162+M1162+N1162+P1162-R1162))</f>
        <v>0</v>
      </c>
      <c r="D1162" s="110">
        <f>IF(COUNTIF($A$7:$A1162, $A1162)&gt;1, 0, S1162)</f>
        <v>0</v>
      </c>
      <c r="E1162" s="111">
        <v>44683</v>
      </c>
      <c r="F1162" s="91" t="str">
        <f>IFERROR(VLOOKUP($E1162, V医療従事者等!$A:$J, $F$4, FALSE), TEXT(E1162, "aaa"))</f>
        <v>月</v>
      </c>
      <c r="G1162" s="91">
        <f>IFERROR(VLOOKUP($E1162, V医療従事者等!$A:$J, $G$4, FALSE), 0)</f>
        <v>0</v>
      </c>
      <c r="H1162" s="91">
        <f>IFERROR(VLOOKUP($E1162, V医療従事者等!$A:$J, $H$4, FALSE), 0)</f>
        <v>0</v>
      </c>
      <c r="I1162" s="91">
        <f>IFERROR(VLOOKUP($E1162, V医療従事者等!$A:$J, $I$4, FALSE), 0)</f>
        <v>0</v>
      </c>
      <c r="J1162" s="91">
        <f>IFERROR(VLOOKUP($E1162, V医療従事者等!$A:$J, $J$4, FALSE), 0)</f>
        <v>0</v>
      </c>
      <c r="K1162" s="92">
        <f>IFERROR(VLOOKUP($E1162, V一般接種!$A:$G, K$4, FALSE), 0)</f>
        <v>0</v>
      </c>
      <c r="L1162" s="92">
        <f>IFERROR(VLOOKUP($E1162, V一般接種!$A:$G, L$4, FALSE), 0)</f>
        <v>0</v>
      </c>
      <c r="M1162" s="92">
        <f>IFERROR(VLOOKUP($E1162, V一般接種!$A:$G, M$4, FALSE), 0)</f>
        <v>0</v>
      </c>
      <c r="N1162" s="93">
        <f>IFERROR(VLOOKUP($E1162, V一般接種!$A:$G, N$4, FALSE), 0)</f>
        <v>0</v>
      </c>
      <c r="O1162" s="92">
        <f>SUMIF(V職域接種!$C:$C, 'Conv-vaccine'!$E1162, V職域接種!F:F)</f>
        <v>0</v>
      </c>
      <c r="P1162" s="92">
        <f>SUMIF(V職域接種!$C:$C, 'Conv-vaccine'!$E1162, V職域接種!G:G)</f>
        <v>0</v>
      </c>
      <c r="Q1162" s="92">
        <f>_xlfn.MAXIFS(V重複!F:F, V重複!$C:$C, 'Conv-vaccine'!$E1162)</f>
        <v>0</v>
      </c>
      <c r="R1162" s="92">
        <f>_xlfn.MAXIFS(V重複!G:G, V重複!$C:$C, 'Conv-vaccine'!$E1162)</f>
        <v>0</v>
      </c>
      <c r="S1162" s="107">
        <f>SUMIF('V3回目-接種日別'!$A:$A, 'Conv-vaccine'!$E1162, 'V3回目-接種日別'!C:C)</f>
        <v>0</v>
      </c>
    </row>
    <row r="1163" spans="1:19" ht="17.7">
      <c r="A1163" s="49">
        <v>44683</v>
      </c>
      <c r="B1163" s="110">
        <f>IF(COUNTIF($A$7:$A1163, $A1163)&gt;1, 0, IF($E1163="","",G1163+H1163+K1163+L1163+O1163-Q1163))</f>
        <v>0</v>
      </c>
      <c r="C1163" s="110">
        <f>IF(COUNTIF($A$7:$A1163, $A1163)&gt;1, 0, IF($E1163="", "", I1163+J1163+M1163+N1163+P1163-R1163))</f>
        <v>0</v>
      </c>
      <c r="D1163" s="110">
        <f>IF(COUNTIF($A$7:$A1163, $A1163)&gt;1, 0, S1163)</f>
        <v>0</v>
      </c>
      <c r="E1163" s="111">
        <v>44683</v>
      </c>
      <c r="F1163" s="91" t="str">
        <f>IFERROR(VLOOKUP($E1163, V医療従事者等!$A:$J, $F$4, FALSE), TEXT(E1163, "aaa"))</f>
        <v>月</v>
      </c>
      <c r="G1163" s="91">
        <f>IFERROR(VLOOKUP($E1163, V医療従事者等!$A:$J, $G$4, FALSE), 0)</f>
        <v>0</v>
      </c>
      <c r="H1163" s="91">
        <f>IFERROR(VLOOKUP($E1163, V医療従事者等!$A:$J, $H$4, FALSE), 0)</f>
        <v>0</v>
      </c>
      <c r="I1163" s="91">
        <f>IFERROR(VLOOKUP($E1163, V医療従事者等!$A:$J, $I$4, FALSE), 0)</f>
        <v>0</v>
      </c>
      <c r="J1163" s="91">
        <f>IFERROR(VLOOKUP($E1163, V医療従事者等!$A:$J, $J$4, FALSE), 0)</f>
        <v>0</v>
      </c>
      <c r="K1163" s="92">
        <f>IFERROR(VLOOKUP($E1163, V一般接種!$A:$G, K$4, FALSE), 0)</f>
        <v>0</v>
      </c>
      <c r="L1163" s="92">
        <f>IFERROR(VLOOKUP($E1163, V一般接種!$A:$G, L$4, FALSE), 0)</f>
        <v>0</v>
      </c>
      <c r="M1163" s="92">
        <f>IFERROR(VLOOKUP($E1163, V一般接種!$A:$G, M$4, FALSE), 0)</f>
        <v>0</v>
      </c>
      <c r="N1163" s="93">
        <f>IFERROR(VLOOKUP($E1163, V一般接種!$A:$G, N$4, FALSE), 0)</f>
        <v>0</v>
      </c>
      <c r="O1163" s="92">
        <f>SUMIF(V職域接種!$C:$C, 'Conv-vaccine'!$E1163, V職域接種!F:F)</f>
        <v>0</v>
      </c>
      <c r="P1163" s="92">
        <f>SUMIF(V職域接種!$C:$C, 'Conv-vaccine'!$E1163, V職域接種!G:G)</f>
        <v>0</v>
      </c>
      <c r="Q1163" s="92">
        <f>_xlfn.MAXIFS(V重複!F:F, V重複!$C:$C, 'Conv-vaccine'!$E1163)</f>
        <v>0</v>
      </c>
      <c r="R1163" s="92">
        <f>_xlfn.MAXIFS(V重複!G:G, V重複!$C:$C, 'Conv-vaccine'!$E1163)</f>
        <v>0</v>
      </c>
      <c r="S1163" s="107">
        <f>SUMIF('V3回目-接種日別'!$A:$A, 'Conv-vaccine'!$E1163, 'V3回目-接種日別'!C:C)</f>
        <v>0</v>
      </c>
    </row>
    <row r="1164" spans="1:19" ht="17.7">
      <c r="A1164" s="49">
        <v>44683</v>
      </c>
      <c r="B1164" s="110">
        <f>IF(COUNTIF($A$7:$A1164, $A1164)&gt;1, 0, IF($E1164="","",G1164+H1164+K1164+L1164+O1164-Q1164))</f>
        <v>0</v>
      </c>
      <c r="C1164" s="110">
        <f>IF(COUNTIF($A$7:$A1164, $A1164)&gt;1, 0, IF($E1164="", "", I1164+J1164+M1164+N1164+P1164-R1164))</f>
        <v>0</v>
      </c>
      <c r="D1164" s="110">
        <f>IF(COUNTIF($A$7:$A1164, $A1164)&gt;1, 0, S1164)</f>
        <v>0</v>
      </c>
      <c r="E1164" s="111">
        <v>44683</v>
      </c>
      <c r="F1164" s="91" t="str">
        <f>IFERROR(VLOOKUP($E1164, V医療従事者等!$A:$J, $F$4, FALSE), TEXT(E1164, "aaa"))</f>
        <v>月</v>
      </c>
      <c r="G1164" s="91">
        <f>IFERROR(VLOOKUP($E1164, V医療従事者等!$A:$J, $G$4, FALSE), 0)</f>
        <v>0</v>
      </c>
      <c r="H1164" s="91">
        <f>IFERROR(VLOOKUP($E1164, V医療従事者等!$A:$J, $H$4, FALSE), 0)</f>
        <v>0</v>
      </c>
      <c r="I1164" s="91">
        <f>IFERROR(VLOOKUP($E1164, V医療従事者等!$A:$J, $I$4, FALSE), 0)</f>
        <v>0</v>
      </c>
      <c r="J1164" s="91">
        <f>IFERROR(VLOOKUP($E1164, V医療従事者等!$A:$J, $J$4, FALSE), 0)</f>
        <v>0</v>
      </c>
      <c r="K1164" s="92">
        <f>IFERROR(VLOOKUP($E1164, V一般接種!$A:$G, K$4, FALSE), 0)</f>
        <v>0</v>
      </c>
      <c r="L1164" s="92">
        <f>IFERROR(VLOOKUP($E1164, V一般接種!$A:$G, L$4, FALSE), 0)</f>
        <v>0</v>
      </c>
      <c r="M1164" s="92">
        <f>IFERROR(VLOOKUP($E1164, V一般接種!$A:$G, M$4, FALSE), 0)</f>
        <v>0</v>
      </c>
      <c r="N1164" s="93">
        <f>IFERROR(VLOOKUP($E1164, V一般接種!$A:$G, N$4, FALSE), 0)</f>
        <v>0</v>
      </c>
      <c r="O1164" s="92">
        <f>SUMIF(V職域接種!$C:$C, 'Conv-vaccine'!$E1164, V職域接種!F:F)</f>
        <v>0</v>
      </c>
      <c r="P1164" s="92">
        <f>SUMIF(V職域接種!$C:$C, 'Conv-vaccine'!$E1164, V職域接種!G:G)</f>
        <v>0</v>
      </c>
      <c r="Q1164" s="92">
        <f>_xlfn.MAXIFS(V重複!F:F, V重複!$C:$C, 'Conv-vaccine'!$E1164)</f>
        <v>0</v>
      </c>
      <c r="R1164" s="92">
        <f>_xlfn.MAXIFS(V重複!G:G, V重複!$C:$C, 'Conv-vaccine'!$E1164)</f>
        <v>0</v>
      </c>
      <c r="S1164" s="107">
        <f>SUMIF('V3回目-接種日別'!$A:$A, 'Conv-vaccine'!$E1164, 'V3回目-接種日別'!C:C)</f>
        <v>0</v>
      </c>
    </row>
    <row r="1165" spans="1:19" ht="17.7">
      <c r="A1165" s="49">
        <v>44684</v>
      </c>
      <c r="B1165" s="110">
        <f>IF(COUNTIF($A$7:$A1165, $A1165)&gt;1, 0, IF($E1165="","",G1165+H1165+K1165+L1165+O1165-Q1165))</f>
        <v>0</v>
      </c>
      <c r="C1165" s="110">
        <f>IF(COUNTIF($A$7:$A1165, $A1165)&gt;1, 0, IF($E1165="", "", I1165+J1165+M1165+N1165+P1165-R1165))</f>
        <v>0</v>
      </c>
      <c r="D1165" s="110">
        <f>IF(COUNTIF($A$7:$A1165, $A1165)&gt;1, 0, S1165)</f>
        <v>0</v>
      </c>
      <c r="E1165" s="111">
        <v>44684</v>
      </c>
      <c r="F1165" s="91" t="str">
        <f>IFERROR(VLOOKUP($E1165, V医療従事者等!$A:$J, $F$4, FALSE), TEXT(E1165, "aaa"))</f>
        <v>火</v>
      </c>
      <c r="G1165" s="91">
        <f>IFERROR(VLOOKUP($E1165, V医療従事者等!$A:$J, $G$4, FALSE), 0)</f>
        <v>0</v>
      </c>
      <c r="H1165" s="91">
        <f>IFERROR(VLOOKUP($E1165, V医療従事者等!$A:$J, $H$4, FALSE), 0)</f>
        <v>0</v>
      </c>
      <c r="I1165" s="91">
        <f>IFERROR(VLOOKUP($E1165, V医療従事者等!$A:$J, $I$4, FALSE), 0)</f>
        <v>0</v>
      </c>
      <c r="J1165" s="91">
        <f>IFERROR(VLOOKUP($E1165, V医療従事者等!$A:$J, $J$4, FALSE), 0)</f>
        <v>0</v>
      </c>
      <c r="K1165" s="92">
        <f>IFERROR(VLOOKUP($E1165, V一般接種!$A:$G, K$4, FALSE), 0)</f>
        <v>0</v>
      </c>
      <c r="L1165" s="92">
        <f>IFERROR(VLOOKUP($E1165, V一般接種!$A:$G, L$4, FALSE), 0)</f>
        <v>0</v>
      </c>
      <c r="M1165" s="92">
        <f>IFERROR(VLOOKUP($E1165, V一般接種!$A:$G, M$4, FALSE), 0)</f>
        <v>0</v>
      </c>
      <c r="N1165" s="93">
        <f>IFERROR(VLOOKUP($E1165, V一般接種!$A:$G, N$4, FALSE), 0)</f>
        <v>0</v>
      </c>
      <c r="O1165" s="92">
        <f>SUMIF(V職域接種!$C:$C, 'Conv-vaccine'!$E1165, V職域接種!F:F)</f>
        <v>0</v>
      </c>
      <c r="P1165" s="92">
        <f>SUMIF(V職域接種!$C:$C, 'Conv-vaccine'!$E1165, V職域接種!G:G)</f>
        <v>0</v>
      </c>
      <c r="Q1165" s="92">
        <f>_xlfn.MAXIFS(V重複!F:F, V重複!$C:$C, 'Conv-vaccine'!$E1165)</f>
        <v>0</v>
      </c>
      <c r="R1165" s="92">
        <f>_xlfn.MAXIFS(V重複!G:G, V重複!$C:$C, 'Conv-vaccine'!$E1165)</f>
        <v>0</v>
      </c>
      <c r="S1165" s="107">
        <f>SUMIF('V3回目-接種日別'!$A:$A, 'Conv-vaccine'!$E1165, 'V3回目-接種日別'!C:C)</f>
        <v>0</v>
      </c>
    </row>
    <row r="1166" spans="1:19" ht="17.7">
      <c r="A1166" s="49">
        <v>44684</v>
      </c>
      <c r="B1166" s="110">
        <f>IF(COUNTIF($A$7:$A1166, $A1166)&gt;1, 0, IF($E1166="","",G1166+H1166+K1166+L1166+O1166-Q1166))</f>
        <v>0</v>
      </c>
      <c r="C1166" s="110">
        <f>IF(COUNTIF($A$7:$A1166, $A1166)&gt;1, 0, IF($E1166="", "", I1166+J1166+M1166+N1166+P1166-R1166))</f>
        <v>0</v>
      </c>
      <c r="D1166" s="110">
        <f>IF(COUNTIF($A$7:$A1166, $A1166)&gt;1, 0, S1166)</f>
        <v>0</v>
      </c>
      <c r="E1166" s="111">
        <v>44684</v>
      </c>
      <c r="F1166" s="91" t="str">
        <f>IFERROR(VLOOKUP($E1166, V医療従事者等!$A:$J, $F$4, FALSE), TEXT(E1166, "aaa"))</f>
        <v>火</v>
      </c>
      <c r="G1166" s="91">
        <f>IFERROR(VLOOKUP($E1166, V医療従事者等!$A:$J, $G$4, FALSE), 0)</f>
        <v>0</v>
      </c>
      <c r="H1166" s="91">
        <f>IFERROR(VLOOKUP($E1166, V医療従事者等!$A:$J, $H$4, FALSE), 0)</f>
        <v>0</v>
      </c>
      <c r="I1166" s="91">
        <f>IFERROR(VLOOKUP($E1166, V医療従事者等!$A:$J, $I$4, FALSE), 0)</f>
        <v>0</v>
      </c>
      <c r="J1166" s="91">
        <f>IFERROR(VLOOKUP($E1166, V医療従事者等!$A:$J, $J$4, FALSE), 0)</f>
        <v>0</v>
      </c>
      <c r="K1166" s="92">
        <f>IFERROR(VLOOKUP($E1166, V一般接種!$A:$G, K$4, FALSE), 0)</f>
        <v>0</v>
      </c>
      <c r="L1166" s="92">
        <f>IFERROR(VLOOKUP($E1166, V一般接種!$A:$G, L$4, FALSE), 0)</f>
        <v>0</v>
      </c>
      <c r="M1166" s="92">
        <f>IFERROR(VLOOKUP($E1166, V一般接種!$A:$G, M$4, FALSE), 0)</f>
        <v>0</v>
      </c>
      <c r="N1166" s="93">
        <f>IFERROR(VLOOKUP($E1166, V一般接種!$A:$G, N$4, FALSE), 0)</f>
        <v>0</v>
      </c>
      <c r="O1166" s="92">
        <f>SUMIF(V職域接種!$C:$C, 'Conv-vaccine'!$E1166, V職域接種!F:F)</f>
        <v>0</v>
      </c>
      <c r="P1166" s="92">
        <f>SUMIF(V職域接種!$C:$C, 'Conv-vaccine'!$E1166, V職域接種!G:G)</f>
        <v>0</v>
      </c>
      <c r="Q1166" s="92">
        <f>_xlfn.MAXIFS(V重複!F:F, V重複!$C:$C, 'Conv-vaccine'!$E1166)</f>
        <v>0</v>
      </c>
      <c r="R1166" s="92">
        <f>_xlfn.MAXIFS(V重複!G:G, V重複!$C:$C, 'Conv-vaccine'!$E1166)</f>
        <v>0</v>
      </c>
      <c r="S1166" s="107">
        <f>SUMIF('V3回目-接種日別'!$A:$A, 'Conv-vaccine'!$E1166, 'V3回目-接種日別'!C:C)</f>
        <v>0</v>
      </c>
    </row>
    <row r="1167" spans="1:19" ht="17.7">
      <c r="A1167" s="49">
        <v>44684</v>
      </c>
      <c r="B1167" s="110">
        <f>IF(COUNTIF($A$7:$A1167, $A1167)&gt;1, 0, IF($E1167="","",G1167+H1167+K1167+L1167+O1167-Q1167))</f>
        <v>0</v>
      </c>
      <c r="C1167" s="110">
        <f>IF(COUNTIF($A$7:$A1167, $A1167)&gt;1, 0, IF($E1167="", "", I1167+J1167+M1167+N1167+P1167-R1167))</f>
        <v>0</v>
      </c>
      <c r="D1167" s="110">
        <f>IF(COUNTIF($A$7:$A1167, $A1167)&gt;1, 0, S1167)</f>
        <v>0</v>
      </c>
      <c r="E1167" s="111">
        <v>44684</v>
      </c>
      <c r="F1167" s="91" t="str">
        <f>IFERROR(VLOOKUP($E1167, V医療従事者等!$A:$J, $F$4, FALSE), TEXT(E1167, "aaa"))</f>
        <v>火</v>
      </c>
      <c r="G1167" s="91">
        <f>IFERROR(VLOOKUP($E1167, V医療従事者等!$A:$J, $G$4, FALSE), 0)</f>
        <v>0</v>
      </c>
      <c r="H1167" s="91">
        <f>IFERROR(VLOOKUP($E1167, V医療従事者等!$A:$J, $H$4, FALSE), 0)</f>
        <v>0</v>
      </c>
      <c r="I1167" s="91">
        <f>IFERROR(VLOOKUP($E1167, V医療従事者等!$A:$J, $I$4, FALSE), 0)</f>
        <v>0</v>
      </c>
      <c r="J1167" s="91">
        <f>IFERROR(VLOOKUP($E1167, V医療従事者等!$A:$J, $J$4, FALSE), 0)</f>
        <v>0</v>
      </c>
      <c r="K1167" s="92">
        <f>IFERROR(VLOOKUP($E1167, V一般接種!$A:$G, K$4, FALSE), 0)</f>
        <v>0</v>
      </c>
      <c r="L1167" s="92">
        <f>IFERROR(VLOOKUP($E1167, V一般接種!$A:$G, L$4, FALSE), 0)</f>
        <v>0</v>
      </c>
      <c r="M1167" s="92">
        <f>IFERROR(VLOOKUP($E1167, V一般接種!$A:$G, M$4, FALSE), 0)</f>
        <v>0</v>
      </c>
      <c r="N1167" s="93">
        <f>IFERROR(VLOOKUP($E1167, V一般接種!$A:$G, N$4, FALSE), 0)</f>
        <v>0</v>
      </c>
      <c r="O1167" s="92">
        <f>SUMIF(V職域接種!$C:$C, 'Conv-vaccine'!$E1167, V職域接種!F:F)</f>
        <v>0</v>
      </c>
      <c r="P1167" s="92">
        <f>SUMIF(V職域接種!$C:$C, 'Conv-vaccine'!$E1167, V職域接種!G:G)</f>
        <v>0</v>
      </c>
      <c r="Q1167" s="92">
        <f>_xlfn.MAXIFS(V重複!F:F, V重複!$C:$C, 'Conv-vaccine'!$E1167)</f>
        <v>0</v>
      </c>
      <c r="R1167" s="92">
        <f>_xlfn.MAXIFS(V重複!G:G, V重複!$C:$C, 'Conv-vaccine'!$E1167)</f>
        <v>0</v>
      </c>
      <c r="S1167" s="107">
        <f>SUMIF('V3回目-接種日別'!$A:$A, 'Conv-vaccine'!$E1167, 'V3回目-接種日別'!C:C)</f>
        <v>0</v>
      </c>
    </row>
    <row r="1168" spans="1:19" ht="17.7">
      <c r="A1168" s="49">
        <v>44685</v>
      </c>
      <c r="B1168" s="110">
        <f>IF(COUNTIF($A$7:$A1168, $A1168)&gt;1, 0, IF($E1168="","",G1168+H1168+K1168+L1168+O1168-Q1168))</f>
        <v>0</v>
      </c>
      <c r="C1168" s="110">
        <f>IF(COUNTIF($A$7:$A1168, $A1168)&gt;1, 0, IF($E1168="", "", I1168+J1168+M1168+N1168+P1168-R1168))</f>
        <v>0</v>
      </c>
      <c r="D1168" s="110">
        <f>IF(COUNTIF($A$7:$A1168, $A1168)&gt;1, 0, S1168)</f>
        <v>0</v>
      </c>
      <c r="E1168" s="111">
        <v>44685</v>
      </c>
      <c r="F1168" s="91" t="str">
        <f>IFERROR(VLOOKUP($E1168, V医療従事者等!$A:$J, $F$4, FALSE), TEXT(E1168, "aaa"))</f>
        <v>水</v>
      </c>
      <c r="G1168" s="91">
        <f>IFERROR(VLOOKUP($E1168, V医療従事者等!$A:$J, $G$4, FALSE), 0)</f>
        <v>0</v>
      </c>
      <c r="H1168" s="91">
        <f>IFERROR(VLOOKUP($E1168, V医療従事者等!$A:$J, $H$4, FALSE), 0)</f>
        <v>0</v>
      </c>
      <c r="I1168" s="91">
        <f>IFERROR(VLOOKUP($E1168, V医療従事者等!$A:$J, $I$4, FALSE), 0)</f>
        <v>0</v>
      </c>
      <c r="J1168" s="91">
        <f>IFERROR(VLOOKUP($E1168, V医療従事者等!$A:$J, $J$4, FALSE), 0)</f>
        <v>0</v>
      </c>
      <c r="K1168" s="92">
        <f>IFERROR(VLOOKUP($E1168, V一般接種!$A:$G, K$4, FALSE), 0)</f>
        <v>0</v>
      </c>
      <c r="L1168" s="92">
        <f>IFERROR(VLOOKUP($E1168, V一般接種!$A:$G, L$4, FALSE), 0)</f>
        <v>0</v>
      </c>
      <c r="M1168" s="92">
        <f>IFERROR(VLOOKUP($E1168, V一般接種!$A:$G, M$4, FALSE), 0)</f>
        <v>0</v>
      </c>
      <c r="N1168" s="93">
        <f>IFERROR(VLOOKUP($E1168, V一般接種!$A:$G, N$4, FALSE), 0)</f>
        <v>0</v>
      </c>
      <c r="O1168" s="92">
        <f>SUMIF(V職域接種!$C:$C, 'Conv-vaccine'!$E1168, V職域接種!F:F)</f>
        <v>0</v>
      </c>
      <c r="P1168" s="92">
        <f>SUMIF(V職域接種!$C:$C, 'Conv-vaccine'!$E1168, V職域接種!G:G)</f>
        <v>0</v>
      </c>
      <c r="Q1168" s="92">
        <f>_xlfn.MAXIFS(V重複!F:F, V重複!$C:$C, 'Conv-vaccine'!$E1168)</f>
        <v>0</v>
      </c>
      <c r="R1168" s="92">
        <f>_xlfn.MAXIFS(V重複!G:G, V重複!$C:$C, 'Conv-vaccine'!$E1168)</f>
        <v>0</v>
      </c>
      <c r="S1168" s="107">
        <f>SUMIF('V3回目-接種日別'!$A:$A, 'Conv-vaccine'!$E1168, 'V3回目-接種日別'!C:C)</f>
        <v>0</v>
      </c>
    </row>
    <row r="1169" spans="1:19" ht="17.7">
      <c r="A1169" s="49">
        <v>44685</v>
      </c>
      <c r="B1169" s="110">
        <f>IF(COUNTIF($A$7:$A1169, $A1169)&gt;1, 0, IF($E1169="","",G1169+H1169+K1169+L1169+O1169-Q1169))</f>
        <v>0</v>
      </c>
      <c r="C1169" s="110">
        <f>IF(COUNTIF($A$7:$A1169, $A1169)&gt;1, 0, IF($E1169="", "", I1169+J1169+M1169+N1169+P1169-R1169))</f>
        <v>0</v>
      </c>
      <c r="D1169" s="110">
        <f>IF(COUNTIF($A$7:$A1169, $A1169)&gt;1, 0, S1169)</f>
        <v>0</v>
      </c>
      <c r="E1169" s="111">
        <v>44685</v>
      </c>
      <c r="F1169" s="91" t="str">
        <f>IFERROR(VLOOKUP($E1169, V医療従事者等!$A:$J, $F$4, FALSE), TEXT(E1169, "aaa"))</f>
        <v>水</v>
      </c>
      <c r="G1169" s="91">
        <f>IFERROR(VLOOKUP($E1169, V医療従事者等!$A:$J, $G$4, FALSE), 0)</f>
        <v>0</v>
      </c>
      <c r="H1169" s="91">
        <f>IFERROR(VLOOKUP($E1169, V医療従事者等!$A:$J, $H$4, FALSE), 0)</f>
        <v>0</v>
      </c>
      <c r="I1169" s="91">
        <f>IFERROR(VLOOKUP($E1169, V医療従事者等!$A:$J, $I$4, FALSE), 0)</f>
        <v>0</v>
      </c>
      <c r="J1169" s="91">
        <f>IFERROR(VLOOKUP($E1169, V医療従事者等!$A:$J, $J$4, FALSE), 0)</f>
        <v>0</v>
      </c>
      <c r="K1169" s="92">
        <f>IFERROR(VLOOKUP($E1169, V一般接種!$A:$G, K$4, FALSE), 0)</f>
        <v>0</v>
      </c>
      <c r="L1169" s="92">
        <f>IFERROR(VLOOKUP($E1169, V一般接種!$A:$G, L$4, FALSE), 0)</f>
        <v>0</v>
      </c>
      <c r="M1169" s="92">
        <f>IFERROR(VLOOKUP($E1169, V一般接種!$A:$G, M$4, FALSE), 0)</f>
        <v>0</v>
      </c>
      <c r="N1169" s="93">
        <f>IFERROR(VLOOKUP($E1169, V一般接種!$A:$G, N$4, FALSE), 0)</f>
        <v>0</v>
      </c>
      <c r="O1169" s="92">
        <f>SUMIF(V職域接種!$C:$C, 'Conv-vaccine'!$E1169, V職域接種!F:F)</f>
        <v>0</v>
      </c>
      <c r="P1169" s="92">
        <f>SUMIF(V職域接種!$C:$C, 'Conv-vaccine'!$E1169, V職域接種!G:G)</f>
        <v>0</v>
      </c>
      <c r="Q1169" s="92">
        <f>_xlfn.MAXIFS(V重複!F:F, V重複!$C:$C, 'Conv-vaccine'!$E1169)</f>
        <v>0</v>
      </c>
      <c r="R1169" s="92">
        <f>_xlfn.MAXIFS(V重複!G:G, V重複!$C:$C, 'Conv-vaccine'!$E1169)</f>
        <v>0</v>
      </c>
      <c r="S1169" s="107">
        <f>SUMIF('V3回目-接種日別'!$A:$A, 'Conv-vaccine'!$E1169, 'V3回目-接種日別'!C:C)</f>
        <v>0</v>
      </c>
    </row>
    <row r="1170" spans="1:19" ht="17.7">
      <c r="A1170" s="49">
        <v>44685</v>
      </c>
      <c r="B1170" s="110">
        <f>IF(COUNTIF($A$7:$A1170, $A1170)&gt;1, 0, IF($E1170="","",G1170+H1170+K1170+L1170+O1170-Q1170))</f>
        <v>0</v>
      </c>
      <c r="C1170" s="110">
        <f>IF(COUNTIF($A$7:$A1170, $A1170)&gt;1, 0, IF($E1170="", "", I1170+J1170+M1170+N1170+P1170-R1170))</f>
        <v>0</v>
      </c>
      <c r="D1170" s="110">
        <f>IF(COUNTIF($A$7:$A1170, $A1170)&gt;1, 0, S1170)</f>
        <v>0</v>
      </c>
      <c r="E1170" s="111">
        <v>44685</v>
      </c>
      <c r="F1170" s="91" t="str">
        <f>IFERROR(VLOOKUP($E1170, V医療従事者等!$A:$J, $F$4, FALSE), TEXT(E1170, "aaa"))</f>
        <v>水</v>
      </c>
      <c r="G1170" s="91">
        <f>IFERROR(VLOOKUP($E1170, V医療従事者等!$A:$J, $G$4, FALSE), 0)</f>
        <v>0</v>
      </c>
      <c r="H1170" s="91">
        <f>IFERROR(VLOOKUP($E1170, V医療従事者等!$A:$J, $H$4, FALSE), 0)</f>
        <v>0</v>
      </c>
      <c r="I1170" s="91">
        <f>IFERROR(VLOOKUP($E1170, V医療従事者等!$A:$J, $I$4, FALSE), 0)</f>
        <v>0</v>
      </c>
      <c r="J1170" s="91">
        <f>IFERROR(VLOOKUP($E1170, V医療従事者等!$A:$J, $J$4, FALSE), 0)</f>
        <v>0</v>
      </c>
      <c r="K1170" s="92">
        <f>IFERROR(VLOOKUP($E1170, V一般接種!$A:$G, K$4, FALSE), 0)</f>
        <v>0</v>
      </c>
      <c r="L1170" s="92">
        <f>IFERROR(VLOOKUP($E1170, V一般接種!$A:$G, L$4, FALSE), 0)</f>
        <v>0</v>
      </c>
      <c r="M1170" s="92">
        <f>IFERROR(VLOOKUP($E1170, V一般接種!$A:$G, M$4, FALSE), 0)</f>
        <v>0</v>
      </c>
      <c r="N1170" s="93">
        <f>IFERROR(VLOOKUP($E1170, V一般接種!$A:$G, N$4, FALSE), 0)</f>
        <v>0</v>
      </c>
      <c r="O1170" s="92">
        <f>SUMIF(V職域接種!$C:$C, 'Conv-vaccine'!$E1170, V職域接種!F:F)</f>
        <v>0</v>
      </c>
      <c r="P1170" s="92">
        <f>SUMIF(V職域接種!$C:$C, 'Conv-vaccine'!$E1170, V職域接種!G:G)</f>
        <v>0</v>
      </c>
      <c r="Q1170" s="92">
        <f>_xlfn.MAXIFS(V重複!F:F, V重複!$C:$C, 'Conv-vaccine'!$E1170)</f>
        <v>0</v>
      </c>
      <c r="R1170" s="92">
        <f>_xlfn.MAXIFS(V重複!G:G, V重複!$C:$C, 'Conv-vaccine'!$E1170)</f>
        <v>0</v>
      </c>
      <c r="S1170" s="107">
        <f>SUMIF('V3回目-接種日別'!$A:$A, 'Conv-vaccine'!$E1170, 'V3回目-接種日別'!C:C)</f>
        <v>0</v>
      </c>
    </row>
    <row r="1171" spans="1:19" ht="17.7">
      <c r="A1171" s="49">
        <v>44686</v>
      </c>
      <c r="B1171" s="110">
        <f>IF(COUNTIF($A$7:$A1171, $A1171)&gt;1, 0, IF($E1171="","",G1171+H1171+K1171+L1171+O1171-Q1171))</f>
        <v>0</v>
      </c>
      <c r="C1171" s="110">
        <f>IF(COUNTIF($A$7:$A1171, $A1171)&gt;1, 0, IF($E1171="", "", I1171+J1171+M1171+N1171+P1171-R1171))</f>
        <v>0</v>
      </c>
      <c r="D1171" s="110">
        <f>IF(COUNTIF($A$7:$A1171, $A1171)&gt;1, 0, S1171)</f>
        <v>0</v>
      </c>
      <c r="E1171" s="111">
        <v>44686</v>
      </c>
      <c r="F1171" s="91" t="str">
        <f>IFERROR(VLOOKUP($E1171, V医療従事者等!$A:$J, $F$4, FALSE), TEXT(E1171, "aaa"))</f>
        <v>木</v>
      </c>
      <c r="G1171" s="91">
        <f>IFERROR(VLOOKUP($E1171, V医療従事者等!$A:$J, $G$4, FALSE), 0)</f>
        <v>0</v>
      </c>
      <c r="H1171" s="91">
        <f>IFERROR(VLOOKUP($E1171, V医療従事者等!$A:$J, $H$4, FALSE), 0)</f>
        <v>0</v>
      </c>
      <c r="I1171" s="91">
        <f>IFERROR(VLOOKUP($E1171, V医療従事者等!$A:$J, $I$4, FALSE), 0)</f>
        <v>0</v>
      </c>
      <c r="J1171" s="91">
        <f>IFERROR(VLOOKUP($E1171, V医療従事者等!$A:$J, $J$4, FALSE), 0)</f>
        <v>0</v>
      </c>
      <c r="K1171" s="92">
        <f>IFERROR(VLOOKUP($E1171, V一般接種!$A:$G, K$4, FALSE), 0)</f>
        <v>0</v>
      </c>
      <c r="L1171" s="92">
        <f>IFERROR(VLOOKUP($E1171, V一般接種!$A:$G, L$4, FALSE), 0)</f>
        <v>0</v>
      </c>
      <c r="M1171" s="92">
        <f>IFERROR(VLOOKUP($E1171, V一般接種!$A:$G, M$4, FALSE), 0)</f>
        <v>0</v>
      </c>
      <c r="N1171" s="93">
        <f>IFERROR(VLOOKUP($E1171, V一般接種!$A:$G, N$4, FALSE), 0)</f>
        <v>0</v>
      </c>
      <c r="O1171" s="92">
        <f>SUMIF(V職域接種!$C:$C, 'Conv-vaccine'!$E1171, V職域接種!F:F)</f>
        <v>0</v>
      </c>
      <c r="P1171" s="92">
        <f>SUMIF(V職域接種!$C:$C, 'Conv-vaccine'!$E1171, V職域接種!G:G)</f>
        <v>0</v>
      </c>
      <c r="Q1171" s="92">
        <f>_xlfn.MAXIFS(V重複!F:F, V重複!$C:$C, 'Conv-vaccine'!$E1171)</f>
        <v>0</v>
      </c>
      <c r="R1171" s="92">
        <f>_xlfn.MAXIFS(V重複!G:G, V重複!$C:$C, 'Conv-vaccine'!$E1171)</f>
        <v>0</v>
      </c>
      <c r="S1171" s="107">
        <f>SUMIF('V3回目-接種日別'!$A:$A, 'Conv-vaccine'!$E1171, 'V3回目-接種日別'!C:C)</f>
        <v>0</v>
      </c>
    </row>
    <row r="1172" spans="1:19" ht="17.7">
      <c r="A1172" s="49">
        <v>44686</v>
      </c>
      <c r="B1172" s="110">
        <f>IF(COUNTIF($A$7:$A1172, $A1172)&gt;1, 0, IF($E1172="","",G1172+H1172+K1172+L1172+O1172-Q1172))</f>
        <v>0</v>
      </c>
      <c r="C1172" s="110">
        <f>IF(COUNTIF($A$7:$A1172, $A1172)&gt;1, 0, IF($E1172="", "", I1172+J1172+M1172+N1172+P1172-R1172))</f>
        <v>0</v>
      </c>
      <c r="D1172" s="110">
        <f>IF(COUNTIF($A$7:$A1172, $A1172)&gt;1, 0, S1172)</f>
        <v>0</v>
      </c>
      <c r="E1172" s="111">
        <v>44686</v>
      </c>
      <c r="F1172" s="91" t="str">
        <f>IFERROR(VLOOKUP($E1172, V医療従事者等!$A:$J, $F$4, FALSE), TEXT(E1172, "aaa"))</f>
        <v>木</v>
      </c>
      <c r="G1172" s="91">
        <f>IFERROR(VLOOKUP($E1172, V医療従事者等!$A:$J, $G$4, FALSE), 0)</f>
        <v>0</v>
      </c>
      <c r="H1172" s="91">
        <f>IFERROR(VLOOKUP($E1172, V医療従事者等!$A:$J, $H$4, FALSE), 0)</f>
        <v>0</v>
      </c>
      <c r="I1172" s="91">
        <f>IFERROR(VLOOKUP($E1172, V医療従事者等!$A:$J, $I$4, FALSE), 0)</f>
        <v>0</v>
      </c>
      <c r="J1172" s="91">
        <f>IFERROR(VLOOKUP($E1172, V医療従事者等!$A:$J, $J$4, FALSE), 0)</f>
        <v>0</v>
      </c>
      <c r="K1172" s="92">
        <f>IFERROR(VLOOKUP($E1172, V一般接種!$A:$G, K$4, FALSE), 0)</f>
        <v>0</v>
      </c>
      <c r="L1172" s="92">
        <f>IFERROR(VLOOKUP($E1172, V一般接種!$A:$G, L$4, FALSE), 0)</f>
        <v>0</v>
      </c>
      <c r="M1172" s="92">
        <f>IFERROR(VLOOKUP($E1172, V一般接種!$A:$G, M$4, FALSE), 0)</f>
        <v>0</v>
      </c>
      <c r="N1172" s="93">
        <f>IFERROR(VLOOKUP($E1172, V一般接種!$A:$G, N$4, FALSE), 0)</f>
        <v>0</v>
      </c>
      <c r="O1172" s="92">
        <f>SUMIF(V職域接種!$C:$C, 'Conv-vaccine'!$E1172, V職域接種!F:F)</f>
        <v>0</v>
      </c>
      <c r="P1172" s="92">
        <f>SUMIF(V職域接種!$C:$C, 'Conv-vaccine'!$E1172, V職域接種!G:G)</f>
        <v>0</v>
      </c>
      <c r="Q1172" s="92">
        <f>_xlfn.MAXIFS(V重複!F:F, V重複!$C:$C, 'Conv-vaccine'!$E1172)</f>
        <v>0</v>
      </c>
      <c r="R1172" s="92">
        <f>_xlfn.MAXIFS(V重複!G:G, V重複!$C:$C, 'Conv-vaccine'!$E1172)</f>
        <v>0</v>
      </c>
      <c r="S1172" s="107">
        <f>SUMIF('V3回目-接種日別'!$A:$A, 'Conv-vaccine'!$E1172, 'V3回目-接種日別'!C:C)</f>
        <v>0</v>
      </c>
    </row>
    <row r="1173" spans="1:19" ht="17.7">
      <c r="A1173" s="49">
        <v>44686</v>
      </c>
      <c r="B1173" s="110">
        <f>IF(COUNTIF($A$7:$A1173, $A1173)&gt;1, 0, IF($E1173="","",G1173+H1173+K1173+L1173+O1173-Q1173))</f>
        <v>0</v>
      </c>
      <c r="C1173" s="110">
        <f>IF(COUNTIF($A$7:$A1173, $A1173)&gt;1, 0, IF($E1173="", "", I1173+J1173+M1173+N1173+P1173-R1173))</f>
        <v>0</v>
      </c>
      <c r="D1173" s="110">
        <f>IF(COUNTIF($A$7:$A1173, $A1173)&gt;1, 0, S1173)</f>
        <v>0</v>
      </c>
      <c r="E1173" s="111">
        <v>44686</v>
      </c>
      <c r="F1173" s="91" t="str">
        <f>IFERROR(VLOOKUP($E1173, V医療従事者等!$A:$J, $F$4, FALSE), TEXT(E1173, "aaa"))</f>
        <v>木</v>
      </c>
      <c r="G1173" s="91">
        <f>IFERROR(VLOOKUP($E1173, V医療従事者等!$A:$J, $G$4, FALSE), 0)</f>
        <v>0</v>
      </c>
      <c r="H1173" s="91">
        <f>IFERROR(VLOOKUP($E1173, V医療従事者等!$A:$J, $H$4, FALSE), 0)</f>
        <v>0</v>
      </c>
      <c r="I1173" s="91">
        <f>IFERROR(VLOOKUP($E1173, V医療従事者等!$A:$J, $I$4, FALSE), 0)</f>
        <v>0</v>
      </c>
      <c r="J1173" s="91">
        <f>IFERROR(VLOOKUP($E1173, V医療従事者等!$A:$J, $J$4, FALSE), 0)</f>
        <v>0</v>
      </c>
      <c r="K1173" s="92">
        <f>IFERROR(VLOOKUP($E1173, V一般接種!$A:$G, K$4, FALSE), 0)</f>
        <v>0</v>
      </c>
      <c r="L1173" s="92">
        <f>IFERROR(VLOOKUP($E1173, V一般接種!$A:$G, L$4, FALSE), 0)</f>
        <v>0</v>
      </c>
      <c r="M1173" s="92">
        <f>IFERROR(VLOOKUP($E1173, V一般接種!$A:$G, M$4, FALSE), 0)</f>
        <v>0</v>
      </c>
      <c r="N1173" s="93">
        <f>IFERROR(VLOOKUP($E1173, V一般接種!$A:$G, N$4, FALSE), 0)</f>
        <v>0</v>
      </c>
      <c r="O1173" s="92">
        <f>SUMIF(V職域接種!$C:$C, 'Conv-vaccine'!$E1173, V職域接種!F:F)</f>
        <v>0</v>
      </c>
      <c r="P1173" s="92">
        <f>SUMIF(V職域接種!$C:$C, 'Conv-vaccine'!$E1173, V職域接種!G:G)</f>
        <v>0</v>
      </c>
      <c r="Q1173" s="92">
        <f>_xlfn.MAXIFS(V重複!F:F, V重複!$C:$C, 'Conv-vaccine'!$E1173)</f>
        <v>0</v>
      </c>
      <c r="R1173" s="92">
        <f>_xlfn.MAXIFS(V重複!G:G, V重複!$C:$C, 'Conv-vaccine'!$E1173)</f>
        <v>0</v>
      </c>
      <c r="S1173" s="107">
        <f>SUMIF('V3回目-接種日別'!$A:$A, 'Conv-vaccine'!$E1173, 'V3回目-接種日別'!C:C)</f>
        <v>0</v>
      </c>
    </row>
    <row r="1174" spans="1:19" ht="17.7">
      <c r="A1174" s="49">
        <v>44687</v>
      </c>
      <c r="B1174" s="110">
        <f>IF(COUNTIF($A$7:$A1174, $A1174)&gt;1, 0, IF($E1174="","",G1174+H1174+K1174+L1174+O1174-Q1174))</f>
        <v>0</v>
      </c>
      <c r="C1174" s="110">
        <f>IF(COUNTIF($A$7:$A1174, $A1174)&gt;1, 0, IF($E1174="", "", I1174+J1174+M1174+N1174+P1174-R1174))</f>
        <v>0</v>
      </c>
      <c r="D1174" s="110">
        <f>IF(COUNTIF($A$7:$A1174, $A1174)&gt;1, 0, S1174)</f>
        <v>0</v>
      </c>
      <c r="E1174" s="111">
        <v>44687</v>
      </c>
      <c r="F1174" s="91" t="str">
        <f>IFERROR(VLOOKUP($E1174, V医療従事者等!$A:$J, $F$4, FALSE), TEXT(E1174, "aaa"))</f>
        <v>金</v>
      </c>
      <c r="G1174" s="91">
        <f>IFERROR(VLOOKUP($E1174, V医療従事者等!$A:$J, $G$4, FALSE), 0)</f>
        <v>0</v>
      </c>
      <c r="H1174" s="91">
        <f>IFERROR(VLOOKUP($E1174, V医療従事者等!$A:$J, $H$4, FALSE), 0)</f>
        <v>0</v>
      </c>
      <c r="I1174" s="91">
        <f>IFERROR(VLOOKUP($E1174, V医療従事者等!$A:$J, $I$4, FALSE), 0)</f>
        <v>0</v>
      </c>
      <c r="J1174" s="91">
        <f>IFERROR(VLOOKUP($E1174, V医療従事者等!$A:$J, $J$4, FALSE), 0)</f>
        <v>0</v>
      </c>
      <c r="K1174" s="92">
        <f>IFERROR(VLOOKUP($E1174, V一般接種!$A:$G, K$4, FALSE), 0)</f>
        <v>0</v>
      </c>
      <c r="L1174" s="92">
        <f>IFERROR(VLOOKUP($E1174, V一般接種!$A:$G, L$4, FALSE), 0)</f>
        <v>0</v>
      </c>
      <c r="M1174" s="92">
        <f>IFERROR(VLOOKUP($E1174, V一般接種!$A:$G, M$4, FALSE), 0)</f>
        <v>0</v>
      </c>
      <c r="N1174" s="93">
        <f>IFERROR(VLOOKUP($E1174, V一般接種!$A:$G, N$4, FALSE), 0)</f>
        <v>0</v>
      </c>
      <c r="O1174" s="92">
        <f>SUMIF(V職域接種!$C:$C, 'Conv-vaccine'!$E1174, V職域接種!F:F)</f>
        <v>0</v>
      </c>
      <c r="P1174" s="92">
        <f>SUMIF(V職域接種!$C:$C, 'Conv-vaccine'!$E1174, V職域接種!G:G)</f>
        <v>0</v>
      </c>
      <c r="Q1174" s="92">
        <f>_xlfn.MAXIFS(V重複!F:F, V重複!$C:$C, 'Conv-vaccine'!$E1174)</f>
        <v>0</v>
      </c>
      <c r="R1174" s="92">
        <f>_xlfn.MAXIFS(V重複!G:G, V重複!$C:$C, 'Conv-vaccine'!$E1174)</f>
        <v>0</v>
      </c>
      <c r="S1174" s="107">
        <f>SUMIF('V3回目-接種日別'!$A:$A, 'Conv-vaccine'!$E1174, 'V3回目-接種日別'!C:C)</f>
        <v>0</v>
      </c>
    </row>
    <row r="1175" spans="1:19" ht="17.7">
      <c r="A1175" s="49">
        <v>44687</v>
      </c>
      <c r="B1175" s="110">
        <f>IF(COUNTIF($A$7:$A1175, $A1175)&gt;1, 0, IF($E1175="","",G1175+H1175+K1175+L1175+O1175-Q1175))</f>
        <v>0</v>
      </c>
      <c r="C1175" s="110">
        <f>IF(COUNTIF($A$7:$A1175, $A1175)&gt;1, 0, IF($E1175="", "", I1175+J1175+M1175+N1175+P1175-R1175))</f>
        <v>0</v>
      </c>
      <c r="D1175" s="110">
        <f>IF(COUNTIF($A$7:$A1175, $A1175)&gt;1, 0, S1175)</f>
        <v>0</v>
      </c>
      <c r="E1175" s="111">
        <v>44687</v>
      </c>
      <c r="F1175" s="91" t="str">
        <f>IFERROR(VLOOKUP($E1175, V医療従事者等!$A:$J, $F$4, FALSE), TEXT(E1175, "aaa"))</f>
        <v>金</v>
      </c>
      <c r="G1175" s="91">
        <f>IFERROR(VLOOKUP($E1175, V医療従事者等!$A:$J, $G$4, FALSE), 0)</f>
        <v>0</v>
      </c>
      <c r="H1175" s="91">
        <f>IFERROR(VLOOKUP($E1175, V医療従事者等!$A:$J, $H$4, FALSE), 0)</f>
        <v>0</v>
      </c>
      <c r="I1175" s="91">
        <f>IFERROR(VLOOKUP($E1175, V医療従事者等!$A:$J, $I$4, FALSE), 0)</f>
        <v>0</v>
      </c>
      <c r="J1175" s="91">
        <f>IFERROR(VLOOKUP($E1175, V医療従事者等!$A:$J, $J$4, FALSE), 0)</f>
        <v>0</v>
      </c>
      <c r="K1175" s="92">
        <f>IFERROR(VLOOKUP($E1175, V一般接種!$A:$G, K$4, FALSE), 0)</f>
        <v>0</v>
      </c>
      <c r="L1175" s="92">
        <f>IFERROR(VLOOKUP($E1175, V一般接種!$A:$G, L$4, FALSE), 0)</f>
        <v>0</v>
      </c>
      <c r="M1175" s="92">
        <f>IFERROR(VLOOKUP($E1175, V一般接種!$A:$G, M$4, FALSE), 0)</f>
        <v>0</v>
      </c>
      <c r="N1175" s="93">
        <f>IFERROR(VLOOKUP($E1175, V一般接種!$A:$G, N$4, FALSE), 0)</f>
        <v>0</v>
      </c>
      <c r="O1175" s="92">
        <f>SUMIF(V職域接種!$C:$C, 'Conv-vaccine'!$E1175, V職域接種!F:F)</f>
        <v>0</v>
      </c>
      <c r="P1175" s="92">
        <f>SUMIF(V職域接種!$C:$C, 'Conv-vaccine'!$E1175, V職域接種!G:G)</f>
        <v>0</v>
      </c>
      <c r="Q1175" s="92">
        <f>_xlfn.MAXIFS(V重複!F:F, V重複!$C:$C, 'Conv-vaccine'!$E1175)</f>
        <v>0</v>
      </c>
      <c r="R1175" s="92">
        <f>_xlfn.MAXIFS(V重複!G:G, V重複!$C:$C, 'Conv-vaccine'!$E1175)</f>
        <v>0</v>
      </c>
      <c r="S1175" s="107">
        <f>SUMIF('V3回目-接種日別'!$A:$A, 'Conv-vaccine'!$E1175, 'V3回目-接種日別'!C:C)</f>
        <v>0</v>
      </c>
    </row>
    <row r="1176" spans="1:19" ht="17.7">
      <c r="A1176" s="49">
        <v>44687</v>
      </c>
      <c r="B1176" s="110">
        <f>IF(COUNTIF($A$7:$A1176, $A1176)&gt;1, 0, IF($E1176="","",G1176+H1176+K1176+L1176+O1176-Q1176))</f>
        <v>0</v>
      </c>
      <c r="C1176" s="110">
        <f>IF(COUNTIF($A$7:$A1176, $A1176)&gt;1, 0, IF($E1176="", "", I1176+J1176+M1176+N1176+P1176-R1176))</f>
        <v>0</v>
      </c>
      <c r="D1176" s="110">
        <f>IF(COUNTIF($A$7:$A1176, $A1176)&gt;1, 0, S1176)</f>
        <v>0</v>
      </c>
      <c r="E1176" s="111">
        <v>44687</v>
      </c>
      <c r="F1176" s="91" t="str">
        <f>IFERROR(VLOOKUP($E1176, V医療従事者等!$A:$J, $F$4, FALSE), TEXT(E1176, "aaa"))</f>
        <v>金</v>
      </c>
      <c r="G1176" s="91">
        <f>IFERROR(VLOOKUP($E1176, V医療従事者等!$A:$J, $G$4, FALSE), 0)</f>
        <v>0</v>
      </c>
      <c r="H1176" s="91">
        <f>IFERROR(VLOOKUP($E1176, V医療従事者等!$A:$J, $H$4, FALSE), 0)</f>
        <v>0</v>
      </c>
      <c r="I1176" s="91">
        <f>IFERROR(VLOOKUP($E1176, V医療従事者等!$A:$J, $I$4, FALSE), 0)</f>
        <v>0</v>
      </c>
      <c r="J1176" s="91">
        <f>IFERROR(VLOOKUP($E1176, V医療従事者等!$A:$J, $J$4, FALSE), 0)</f>
        <v>0</v>
      </c>
      <c r="K1176" s="92">
        <f>IFERROR(VLOOKUP($E1176, V一般接種!$A:$G, K$4, FALSE), 0)</f>
        <v>0</v>
      </c>
      <c r="L1176" s="92">
        <f>IFERROR(VLOOKUP($E1176, V一般接種!$A:$G, L$4, FALSE), 0)</f>
        <v>0</v>
      </c>
      <c r="M1176" s="92">
        <f>IFERROR(VLOOKUP($E1176, V一般接種!$A:$G, M$4, FALSE), 0)</f>
        <v>0</v>
      </c>
      <c r="N1176" s="93">
        <f>IFERROR(VLOOKUP($E1176, V一般接種!$A:$G, N$4, FALSE), 0)</f>
        <v>0</v>
      </c>
      <c r="O1176" s="92">
        <f>SUMIF(V職域接種!$C:$C, 'Conv-vaccine'!$E1176, V職域接種!F:F)</f>
        <v>0</v>
      </c>
      <c r="P1176" s="92">
        <f>SUMIF(V職域接種!$C:$C, 'Conv-vaccine'!$E1176, V職域接種!G:G)</f>
        <v>0</v>
      </c>
      <c r="Q1176" s="92">
        <f>_xlfn.MAXIFS(V重複!F:F, V重複!$C:$C, 'Conv-vaccine'!$E1176)</f>
        <v>0</v>
      </c>
      <c r="R1176" s="92">
        <f>_xlfn.MAXIFS(V重複!G:G, V重複!$C:$C, 'Conv-vaccine'!$E1176)</f>
        <v>0</v>
      </c>
      <c r="S1176" s="107">
        <f>SUMIF('V3回目-接種日別'!$A:$A, 'Conv-vaccine'!$E1176, 'V3回目-接種日別'!C:C)</f>
        <v>0</v>
      </c>
    </row>
    <row r="1177" spans="1:19" ht="17.7">
      <c r="A1177" s="49">
        <v>44688</v>
      </c>
      <c r="B1177" s="110">
        <f>IF(COUNTIF($A$7:$A1177, $A1177)&gt;1, 0, IF($E1177="","",G1177+H1177+K1177+L1177+O1177-Q1177))</f>
        <v>0</v>
      </c>
      <c r="C1177" s="110">
        <f>IF(COUNTIF($A$7:$A1177, $A1177)&gt;1, 0, IF($E1177="", "", I1177+J1177+M1177+N1177+P1177-R1177))</f>
        <v>0</v>
      </c>
      <c r="D1177" s="110">
        <f>IF(COUNTIF($A$7:$A1177, $A1177)&gt;1, 0, S1177)</f>
        <v>0</v>
      </c>
      <c r="E1177" s="111">
        <v>44688</v>
      </c>
      <c r="F1177" s="91" t="str">
        <f>IFERROR(VLOOKUP($E1177, V医療従事者等!$A:$J, $F$4, FALSE), TEXT(E1177, "aaa"))</f>
        <v>土</v>
      </c>
      <c r="G1177" s="91">
        <f>IFERROR(VLOOKUP($E1177, V医療従事者等!$A:$J, $G$4, FALSE), 0)</f>
        <v>0</v>
      </c>
      <c r="H1177" s="91">
        <f>IFERROR(VLOOKUP($E1177, V医療従事者等!$A:$J, $H$4, FALSE), 0)</f>
        <v>0</v>
      </c>
      <c r="I1177" s="91">
        <f>IFERROR(VLOOKUP($E1177, V医療従事者等!$A:$J, $I$4, FALSE), 0)</f>
        <v>0</v>
      </c>
      <c r="J1177" s="91">
        <f>IFERROR(VLOOKUP($E1177, V医療従事者等!$A:$J, $J$4, FALSE), 0)</f>
        <v>0</v>
      </c>
      <c r="K1177" s="92">
        <f>IFERROR(VLOOKUP($E1177, V一般接種!$A:$G, K$4, FALSE), 0)</f>
        <v>0</v>
      </c>
      <c r="L1177" s="92">
        <f>IFERROR(VLOOKUP($E1177, V一般接種!$A:$G, L$4, FALSE), 0)</f>
        <v>0</v>
      </c>
      <c r="M1177" s="92">
        <f>IFERROR(VLOOKUP($E1177, V一般接種!$A:$G, M$4, FALSE), 0)</f>
        <v>0</v>
      </c>
      <c r="N1177" s="93">
        <f>IFERROR(VLOOKUP($E1177, V一般接種!$A:$G, N$4, FALSE), 0)</f>
        <v>0</v>
      </c>
      <c r="O1177" s="92">
        <f>SUMIF(V職域接種!$C:$C, 'Conv-vaccine'!$E1177, V職域接種!F:F)</f>
        <v>0</v>
      </c>
      <c r="P1177" s="92">
        <f>SUMIF(V職域接種!$C:$C, 'Conv-vaccine'!$E1177, V職域接種!G:G)</f>
        <v>0</v>
      </c>
      <c r="Q1177" s="92">
        <f>_xlfn.MAXIFS(V重複!F:F, V重複!$C:$C, 'Conv-vaccine'!$E1177)</f>
        <v>0</v>
      </c>
      <c r="R1177" s="92">
        <f>_xlfn.MAXIFS(V重複!G:G, V重複!$C:$C, 'Conv-vaccine'!$E1177)</f>
        <v>0</v>
      </c>
      <c r="S1177" s="107">
        <f>SUMIF('V3回目-接種日別'!$A:$A, 'Conv-vaccine'!$E1177, 'V3回目-接種日別'!C:C)</f>
        <v>0</v>
      </c>
    </row>
    <row r="1178" spans="1:19" ht="17.7">
      <c r="A1178" s="49">
        <v>44688</v>
      </c>
      <c r="B1178" s="110">
        <f>IF(COUNTIF($A$7:$A1178, $A1178)&gt;1, 0, IF($E1178="","",G1178+H1178+K1178+L1178+O1178-Q1178))</f>
        <v>0</v>
      </c>
      <c r="C1178" s="110">
        <f>IF(COUNTIF($A$7:$A1178, $A1178)&gt;1, 0, IF($E1178="", "", I1178+J1178+M1178+N1178+P1178-R1178))</f>
        <v>0</v>
      </c>
      <c r="D1178" s="110">
        <f>IF(COUNTIF($A$7:$A1178, $A1178)&gt;1, 0, S1178)</f>
        <v>0</v>
      </c>
      <c r="E1178" s="111">
        <v>44688</v>
      </c>
      <c r="F1178" s="91" t="str">
        <f>IFERROR(VLOOKUP($E1178, V医療従事者等!$A:$J, $F$4, FALSE), TEXT(E1178, "aaa"))</f>
        <v>土</v>
      </c>
      <c r="G1178" s="91">
        <f>IFERROR(VLOOKUP($E1178, V医療従事者等!$A:$J, $G$4, FALSE), 0)</f>
        <v>0</v>
      </c>
      <c r="H1178" s="91">
        <f>IFERROR(VLOOKUP($E1178, V医療従事者等!$A:$J, $H$4, FALSE), 0)</f>
        <v>0</v>
      </c>
      <c r="I1178" s="91">
        <f>IFERROR(VLOOKUP($E1178, V医療従事者等!$A:$J, $I$4, FALSE), 0)</f>
        <v>0</v>
      </c>
      <c r="J1178" s="91">
        <f>IFERROR(VLOOKUP($E1178, V医療従事者等!$A:$J, $J$4, FALSE), 0)</f>
        <v>0</v>
      </c>
      <c r="K1178" s="92">
        <f>IFERROR(VLOOKUP($E1178, V一般接種!$A:$G, K$4, FALSE), 0)</f>
        <v>0</v>
      </c>
      <c r="L1178" s="92">
        <f>IFERROR(VLOOKUP($E1178, V一般接種!$A:$G, L$4, FALSE), 0)</f>
        <v>0</v>
      </c>
      <c r="M1178" s="92">
        <f>IFERROR(VLOOKUP($E1178, V一般接種!$A:$G, M$4, FALSE), 0)</f>
        <v>0</v>
      </c>
      <c r="N1178" s="93">
        <f>IFERROR(VLOOKUP($E1178, V一般接種!$A:$G, N$4, FALSE), 0)</f>
        <v>0</v>
      </c>
      <c r="O1178" s="92">
        <f>SUMIF(V職域接種!$C:$C, 'Conv-vaccine'!$E1178, V職域接種!F:F)</f>
        <v>0</v>
      </c>
      <c r="P1178" s="92">
        <f>SUMIF(V職域接種!$C:$C, 'Conv-vaccine'!$E1178, V職域接種!G:G)</f>
        <v>0</v>
      </c>
      <c r="Q1178" s="92">
        <f>_xlfn.MAXIFS(V重複!F:F, V重複!$C:$C, 'Conv-vaccine'!$E1178)</f>
        <v>0</v>
      </c>
      <c r="R1178" s="92">
        <f>_xlfn.MAXIFS(V重複!G:G, V重複!$C:$C, 'Conv-vaccine'!$E1178)</f>
        <v>0</v>
      </c>
      <c r="S1178" s="107">
        <f>SUMIF('V3回目-接種日別'!$A:$A, 'Conv-vaccine'!$E1178, 'V3回目-接種日別'!C:C)</f>
        <v>0</v>
      </c>
    </row>
    <row r="1179" spans="1:19" ht="17.7">
      <c r="A1179" s="49">
        <v>44688</v>
      </c>
      <c r="B1179" s="110">
        <f>IF(COUNTIF($A$7:$A1179, $A1179)&gt;1, 0, IF($E1179="","",G1179+H1179+K1179+L1179+O1179-Q1179))</f>
        <v>0</v>
      </c>
      <c r="C1179" s="110">
        <f>IF(COUNTIF($A$7:$A1179, $A1179)&gt;1, 0, IF($E1179="", "", I1179+J1179+M1179+N1179+P1179-R1179))</f>
        <v>0</v>
      </c>
      <c r="D1179" s="110">
        <f>IF(COUNTIF($A$7:$A1179, $A1179)&gt;1, 0, S1179)</f>
        <v>0</v>
      </c>
      <c r="E1179" s="111">
        <v>44688</v>
      </c>
      <c r="F1179" s="91" t="str">
        <f>IFERROR(VLOOKUP($E1179, V医療従事者等!$A:$J, $F$4, FALSE), TEXT(E1179, "aaa"))</f>
        <v>土</v>
      </c>
      <c r="G1179" s="91">
        <f>IFERROR(VLOOKUP($E1179, V医療従事者等!$A:$J, $G$4, FALSE), 0)</f>
        <v>0</v>
      </c>
      <c r="H1179" s="91">
        <f>IFERROR(VLOOKUP($E1179, V医療従事者等!$A:$J, $H$4, FALSE), 0)</f>
        <v>0</v>
      </c>
      <c r="I1179" s="91">
        <f>IFERROR(VLOOKUP($E1179, V医療従事者等!$A:$J, $I$4, FALSE), 0)</f>
        <v>0</v>
      </c>
      <c r="J1179" s="91">
        <f>IFERROR(VLOOKUP($E1179, V医療従事者等!$A:$J, $J$4, FALSE), 0)</f>
        <v>0</v>
      </c>
      <c r="K1179" s="92">
        <f>IFERROR(VLOOKUP($E1179, V一般接種!$A:$G, K$4, FALSE), 0)</f>
        <v>0</v>
      </c>
      <c r="L1179" s="92">
        <f>IFERROR(VLOOKUP($E1179, V一般接種!$A:$G, L$4, FALSE), 0)</f>
        <v>0</v>
      </c>
      <c r="M1179" s="92">
        <f>IFERROR(VLOOKUP($E1179, V一般接種!$A:$G, M$4, FALSE), 0)</f>
        <v>0</v>
      </c>
      <c r="N1179" s="93">
        <f>IFERROR(VLOOKUP($E1179, V一般接種!$A:$G, N$4, FALSE), 0)</f>
        <v>0</v>
      </c>
      <c r="O1179" s="92">
        <f>SUMIF(V職域接種!$C:$C, 'Conv-vaccine'!$E1179, V職域接種!F:F)</f>
        <v>0</v>
      </c>
      <c r="P1179" s="92">
        <f>SUMIF(V職域接種!$C:$C, 'Conv-vaccine'!$E1179, V職域接種!G:G)</f>
        <v>0</v>
      </c>
      <c r="Q1179" s="92">
        <f>_xlfn.MAXIFS(V重複!F:F, V重複!$C:$C, 'Conv-vaccine'!$E1179)</f>
        <v>0</v>
      </c>
      <c r="R1179" s="92">
        <f>_xlfn.MAXIFS(V重複!G:G, V重複!$C:$C, 'Conv-vaccine'!$E1179)</f>
        <v>0</v>
      </c>
      <c r="S1179" s="107">
        <f>SUMIF('V3回目-接種日別'!$A:$A, 'Conv-vaccine'!$E1179, 'V3回目-接種日別'!C:C)</f>
        <v>0</v>
      </c>
    </row>
    <row r="1180" spans="1:19" ht="17.7">
      <c r="A1180" s="49">
        <v>44689</v>
      </c>
      <c r="B1180" s="110">
        <f>IF(COUNTIF($A$7:$A1180, $A1180)&gt;1, 0, IF($E1180="","",G1180+H1180+K1180+L1180+O1180-Q1180))</f>
        <v>0</v>
      </c>
      <c r="C1180" s="110">
        <f>IF(COUNTIF($A$7:$A1180, $A1180)&gt;1, 0, IF($E1180="", "", I1180+J1180+M1180+N1180+P1180-R1180))</f>
        <v>0</v>
      </c>
      <c r="D1180" s="110">
        <f>IF(COUNTIF($A$7:$A1180, $A1180)&gt;1, 0, S1180)</f>
        <v>0</v>
      </c>
      <c r="E1180" s="111">
        <v>44689</v>
      </c>
      <c r="F1180" s="91" t="str">
        <f>IFERROR(VLOOKUP($E1180, V医療従事者等!$A:$J, $F$4, FALSE), TEXT(E1180, "aaa"))</f>
        <v>日</v>
      </c>
      <c r="G1180" s="91">
        <f>IFERROR(VLOOKUP($E1180, V医療従事者等!$A:$J, $G$4, FALSE), 0)</f>
        <v>0</v>
      </c>
      <c r="H1180" s="91">
        <f>IFERROR(VLOOKUP($E1180, V医療従事者等!$A:$J, $H$4, FALSE), 0)</f>
        <v>0</v>
      </c>
      <c r="I1180" s="91">
        <f>IFERROR(VLOOKUP($E1180, V医療従事者等!$A:$J, $I$4, FALSE), 0)</f>
        <v>0</v>
      </c>
      <c r="J1180" s="91">
        <f>IFERROR(VLOOKUP($E1180, V医療従事者等!$A:$J, $J$4, FALSE), 0)</f>
        <v>0</v>
      </c>
      <c r="K1180" s="92">
        <f>IFERROR(VLOOKUP($E1180, V一般接種!$A:$G, K$4, FALSE), 0)</f>
        <v>0</v>
      </c>
      <c r="L1180" s="92">
        <f>IFERROR(VLOOKUP($E1180, V一般接種!$A:$G, L$4, FALSE), 0)</f>
        <v>0</v>
      </c>
      <c r="M1180" s="92">
        <f>IFERROR(VLOOKUP($E1180, V一般接種!$A:$G, M$4, FALSE), 0)</f>
        <v>0</v>
      </c>
      <c r="N1180" s="93">
        <f>IFERROR(VLOOKUP($E1180, V一般接種!$A:$G, N$4, FALSE), 0)</f>
        <v>0</v>
      </c>
      <c r="O1180" s="92">
        <f>SUMIF(V職域接種!$C:$C, 'Conv-vaccine'!$E1180, V職域接種!F:F)</f>
        <v>0</v>
      </c>
      <c r="P1180" s="92">
        <f>SUMIF(V職域接種!$C:$C, 'Conv-vaccine'!$E1180, V職域接種!G:G)</f>
        <v>0</v>
      </c>
      <c r="Q1180" s="92">
        <f>_xlfn.MAXIFS(V重複!F:F, V重複!$C:$C, 'Conv-vaccine'!$E1180)</f>
        <v>0</v>
      </c>
      <c r="R1180" s="92">
        <f>_xlfn.MAXIFS(V重複!G:G, V重複!$C:$C, 'Conv-vaccine'!$E1180)</f>
        <v>0</v>
      </c>
      <c r="S1180" s="107">
        <f>SUMIF('V3回目-接種日別'!$A:$A, 'Conv-vaccine'!$E1180, 'V3回目-接種日別'!C:C)</f>
        <v>0</v>
      </c>
    </row>
    <row r="1181" spans="1:19" ht="17.7">
      <c r="A1181" s="49">
        <v>44689</v>
      </c>
      <c r="B1181" s="110">
        <f>IF(COUNTIF($A$7:$A1181, $A1181)&gt;1, 0, IF($E1181="","",G1181+H1181+K1181+L1181+O1181-Q1181))</f>
        <v>0</v>
      </c>
      <c r="C1181" s="110">
        <f>IF(COUNTIF($A$7:$A1181, $A1181)&gt;1, 0, IF($E1181="", "", I1181+J1181+M1181+N1181+P1181-R1181))</f>
        <v>0</v>
      </c>
      <c r="D1181" s="110">
        <f>IF(COUNTIF($A$7:$A1181, $A1181)&gt;1, 0, S1181)</f>
        <v>0</v>
      </c>
      <c r="E1181" s="111">
        <v>44689</v>
      </c>
      <c r="F1181" s="91" t="str">
        <f>IFERROR(VLOOKUP($E1181, V医療従事者等!$A:$J, $F$4, FALSE), TEXT(E1181, "aaa"))</f>
        <v>日</v>
      </c>
      <c r="G1181" s="91">
        <f>IFERROR(VLOOKUP($E1181, V医療従事者等!$A:$J, $G$4, FALSE), 0)</f>
        <v>0</v>
      </c>
      <c r="H1181" s="91">
        <f>IFERROR(VLOOKUP($E1181, V医療従事者等!$A:$J, $H$4, FALSE), 0)</f>
        <v>0</v>
      </c>
      <c r="I1181" s="91">
        <f>IFERROR(VLOOKUP($E1181, V医療従事者等!$A:$J, $I$4, FALSE), 0)</f>
        <v>0</v>
      </c>
      <c r="J1181" s="91">
        <f>IFERROR(VLOOKUP($E1181, V医療従事者等!$A:$J, $J$4, FALSE), 0)</f>
        <v>0</v>
      </c>
      <c r="K1181" s="92">
        <f>IFERROR(VLOOKUP($E1181, V一般接種!$A:$G, K$4, FALSE), 0)</f>
        <v>0</v>
      </c>
      <c r="L1181" s="92">
        <f>IFERROR(VLOOKUP($E1181, V一般接種!$A:$G, L$4, FALSE), 0)</f>
        <v>0</v>
      </c>
      <c r="M1181" s="92">
        <f>IFERROR(VLOOKUP($E1181, V一般接種!$A:$G, M$4, FALSE), 0)</f>
        <v>0</v>
      </c>
      <c r="N1181" s="93">
        <f>IFERROR(VLOOKUP($E1181, V一般接種!$A:$G, N$4, FALSE), 0)</f>
        <v>0</v>
      </c>
      <c r="O1181" s="92">
        <f>SUMIF(V職域接種!$C:$C, 'Conv-vaccine'!$E1181, V職域接種!F:F)</f>
        <v>0</v>
      </c>
      <c r="P1181" s="92">
        <f>SUMIF(V職域接種!$C:$C, 'Conv-vaccine'!$E1181, V職域接種!G:G)</f>
        <v>0</v>
      </c>
      <c r="Q1181" s="92">
        <f>_xlfn.MAXIFS(V重複!F:F, V重複!$C:$C, 'Conv-vaccine'!$E1181)</f>
        <v>0</v>
      </c>
      <c r="R1181" s="92">
        <f>_xlfn.MAXIFS(V重複!G:G, V重複!$C:$C, 'Conv-vaccine'!$E1181)</f>
        <v>0</v>
      </c>
      <c r="S1181" s="107">
        <f>SUMIF('V3回目-接種日別'!$A:$A, 'Conv-vaccine'!$E1181, 'V3回目-接種日別'!C:C)</f>
        <v>0</v>
      </c>
    </row>
    <row r="1182" spans="1:19" ht="17.7">
      <c r="A1182" s="49">
        <v>44689</v>
      </c>
      <c r="B1182" s="110">
        <f>IF(COUNTIF($A$7:$A1182, $A1182)&gt;1, 0, IF($E1182="","",G1182+H1182+K1182+L1182+O1182-Q1182))</f>
        <v>0</v>
      </c>
      <c r="C1182" s="110">
        <f>IF(COUNTIF($A$7:$A1182, $A1182)&gt;1, 0, IF($E1182="", "", I1182+J1182+M1182+N1182+P1182-R1182))</f>
        <v>0</v>
      </c>
      <c r="D1182" s="110">
        <f>IF(COUNTIF($A$7:$A1182, $A1182)&gt;1, 0, S1182)</f>
        <v>0</v>
      </c>
      <c r="E1182" s="111">
        <v>44689</v>
      </c>
      <c r="F1182" s="91" t="str">
        <f>IFERROR(VLOOKUP($E1182, V医療従事者等!$A:$J, $F$4, FALSE), TEXT(E1182, "aaa"))</f>
        <v>日</v>
      </c>
      <c r="G1182" s="91">
        <f>IFERROR(VLOOKUP($E1182, V医療従事者等!$A:$J, $G$4, FALSE), 0)</f>
        <v>0</v>
      </c>
      <c r="H1182" s="91">
        <f>IFERROR(VLOOKUP($E1182, V医療従事者等!$A:$J, $H$4, FALSE), 0)</f>
        <v>0</v>
      </c>
      <c r="I1182" s="91">
        <f>IFERROR(VLOOKUP($E1182, V医療従事者等!$A:$J, $I$4, FALSE), 0)</f>
        <v>0</v>
      </c>
      <c r="J1182" s="91">
        <f>IFERROR(VLOOKUP($E1182, V医療従事者等!$A:$J, $J$4, FALSE), 0)</f>
        <v>0</v>
      </c>
      <c r="K1182" s="92">
        <f>IFERROR(VLOOKUP($E1182, V一般接種!$A:$G, K$4, FALSE), 0)</f>
        <v>0</v>
      </c>
      <c r="L1182" s="92">
        <f>IFERROR(VLOOKUP($E1182, V一般接種!$A:$G, L$4, FALSE), 0)</f>
        <v>0</v>
      </c>
      <c r="M1182" s="92">
        <f>IFERROR(VLOOKUP($E1182, V一般接種!$A:$G, M$4, FALSE), 0)</f>
        <v>0</v>
      </c>
      <c r="N1182" s="93">
        <f>IFERROR(VLOOKUP($E1182, V一般接種!$A:$G, N$4, FALSE), 0)</f>
        <v>0</v>
      </c>
      <c r="O1182" s="92">
        <f>SUMIF(V職域接種!$C:$C, 'Conv-vaccine'!$E1182, V職域接種!F:F)</f>
        <v>0</v>
      </c>
      <c r="P1182" s="92">
        <f>SUMIF(V職域接種!$C:$C, 'Conv-vaccine'!$E1182, V職域接種!G:G)</f>
        <v>0</v>
      </c>
      <c r="Q1182" s="92">
        <f>_xlfn.MAXIFS(V重複!F:F, V重複!$C:$C, 'Conv-vaccine'!$E1182)</f>
        <v>0</v>
      </c>
      <c r="R1182" s="92">
        <f>_xlfn.MAXIFS(V重複!G:G, V重複!$C:$C, 'Conv-vaccine'!$E1182)</f>
        <v>0</v>
      </c>
      <c r="S1182" s="107">
        <f>SUMIF('V3回目-接種日別'!$A:$A, 'Conv-vaccine'!$E1182, 'V3回目-接種日別'!C:C)</f>
        <v>0</v>
      </c>
    </row>
    <row r="1183" spans="1:19" ht="17.7">
      <c r="A1183" s="49">
        <v>44690</v>
      </c>
      <c r="B1183" s="110">
        <f>IF(COUNTIF($A$7:$A1183, $A1183)&gt;1, 0, IF($E1183="","",G1183+H1183+K1183+L1183+O1183-Q1183))</f>
        <v>0</v>
      </c>
      <c r="C1183" s="110">
        <f>IF(COUNTIF($A$7:$A1183, $A1183)&gt;1, 0, IF($E1183="", "", I1183+J1183+M1183+N1183+P1183-R1183))</f>
        <v>0</v>
      </c>
      <c r="D1183" s="110">
        <f>IF(COUNTIF($A$7:$A1183, $A1183)&gt;1, 0, S1183)</f>
        <v>0</v>
      </c>
      <c r="E1183" s="111">
        <v>44690</v>
      </c>
      <c r="F1183" s="91" t="str">
        <f>IFERROR(VLOOKUP($E1183, V医療従事者等!$A:$J, $F$4, FALSE), TEXT(E1183, "aaa"))</f>
        <v>月</v>
      </c>
      <c r="G1183" s="91">
        <f>IFERROR(VLOOKUP($E1183, V医療従事者等!$A:$J, $G$4, FALSE), 0)</f>
        <v>0</v>
      </c>
      <c r="H1183" s="91">
        <f>IFERROR(VLOOKUP($E1183, V医療従事者等!$A:$J, $H$4, FALSE), 0)</f>
        <v>0</v>
      </c>
      <c r="I1183" s="91">
        <f>IFERROR(VLOOKUP($E1183, V医療従事者等!$A:$J, $I$4, FALSE), 0)</f>
        <v>0</v>
      </c>
      <c r="J1183" s="91">
        <f>IFERROR(VLOOKUP($E1183, V医療従事者等!$A:$J, $J$4, FALSE), 0)</f>
        <v>0</v>
      </c>
      <c r="K1183" s="92">
        <f>IFERROR(VLOOKUP($E1183, V一般接種!$A:$G, K$4, FALSE), 0)</f>
        <v>0</v>
      </c>
      <c r="L1183" s="92">
        <f>IFERROR(VLOOKUP($E1183, V一般接種!$A:$G, L$4, FALSE), 0)</f>
        <v>0</v>
      </c>
      <c r="M1183" s="92">
        <f>IFERROR(VLOOKUP($E1183, V一般接種!$A:$G, M$4, FALSE), 0)</f>
        <v>0</v>
      </c>
      <c r="N1183" s="93">
        <f>IFERROR(VLOOKUP($E1183, V一般接種!$A:$G, N$4, FALSE), 0)</f>
        <v>0</v>
      </c>
      <c r="O1183" s="92">
        <f>SUMIF(V職域接種!$C:$C, 'Conv-vaccine'!$E1183, V職域接種!F:F)</f>
        <v>0</v>
      </c>
      <c r="P1183" s="92">
        <f>SUMIF(V職域接種!$C:$C, 'Conv-vaccine'!$E1183, V職域接種!G:G)</f>
        <v>0</v>
      </c>
      <c r="Q1183" s="92">
        <f>_xlfn.MAXIFS(V重複!F:F, V重複!$C:$C, 'Conv-vaccine'!$E1183)</f>
        <v>0</v>
      </c>
      <c r="R1183" s="92">
        <f>_xlfn.MAXIFS(V重複!G:G, V重複!$C:$C, 'Conv-vaccine'!$E1183)</f>
        <v>0</v>
      </c>
      <c r="S1183" s="107">
        <f>SUMIF('V3回目-接種日別'!$A:$A, 'Conv-vaccine'!$E1183, 'V3回目-接種日別'!C:C)</f>
        <v>0</v>
      </c>
    </row>
    <row r="1184" spans="1:19" ht="17.7">
      <c r="A1184" s="49">
        <v>44690</v>
      </c>
      <c r="B1184" s="110">
        <f>IF(COUNTIF($A$7:$A1184, $A1184)&gt;1, 0, IF($E1184="","",G1184+H1184+K1184+L1184+O1184-Q1184))</f>
        <v>0</v>
      </c>
      <c r="C1184" s="110">
        <f>IF(COUNTIF($A$7:$A1184, $A1184)&gt;1, 0, IF($E1184="", "", I1184+J1184+M1184+N1184+P1184-R1184))</f>
        <v>0</v>
      </c>
      <c r="D1184" s="110">
        <f>IF(COUNTIF($A$7:$A1184, $A1184)&gt;1, 0, S1184)</f>
        <v>0</v>
      </c>
      <c r="E1184" s="111">
        <v>44690</v>
      </c>
      <c r="F1184" s="91" t="str">
        <f>IFERROR(VLOOKUP($E1184, V医療従事者等!$A:$J, $F$4, FALSE), TEXT(E1184, "aaa"))</f>
        <v>月</v>
      </c>
      <c r="G1184" s="91">
        <f>IFERROR(VLOOKUP($E1184, V医療従事者等!$A:$J, $G$4, FALSE), 0)</f>
        <v>0</v>
      </c>
      <c r="H1184" s="91">
        <f>IFERROR(VLOOKUP($E1184, V医療従事者等!$A:$J, $H$4, FALSE), 0)</f>
        <v>0</v>
      </c>
      <c r="I1184" s="91">
        <f>IFERROR(VLOOKUP($E1184, V医療従事者等!$A:$J, $I$4, FALSE), 0)</f>
        <v>0</v>
      </c>
      <c r="J1184" s="91">
        <f>IFERROR(VLOOKUP($E1184, V医療従事者等!$A:$J, $J$4, FALSE), 0)</f>
        <v>0</v>
      </c>
      <c r="K1184" s="92">
        <f>IFERROR(VLOOKUP($E1184, V一般接種!$A:$G, K$4, FALSE), 0)</f>
        <v>0</v>
      </c>
      <c r="L1184" s="92">
        <f>IFERROR(VLOOKUP($E1184, V一般接種!$A:$G, L$4, FALSE), 0)</f>
        <v>0</v>
      </c>
      <c r="M1184" s="92">
        <f>IFERROR(VLOOKUP($E1184, V一般接種!$A:$G, M$4, FALSE), 0)</f>
        <v>0</v>
      </c>
      <c r="N1184" s="93">
        <f>IFERROR(VLOOKUP($E1184, V一般接種!$A:$G, N$4, FALSE), 0)</f>
        <v>0</v>
      </c>
      <c r="O1184" s="92">
        <f>SUMIF(V職域接種!$C:$C, 'Conv-vaccine'!$E1184, V職域接種!F:F)</f>
        <v>0</v>
      </c>
      <c r="P1184" s="92">
        <f>SUMIF(V職域接種!$C:$C, 'Conv-vaccine'!$E1184, V職域接種!G:G)</f>
        <v>0</v>
      </c>
      <c r="Q1184" s="92">
        <f>_xlfn.MAXIFS(V重複!F:F, V重複!$C:$C, 'Conv-vaccine'!$E1184)</f>
        <v>0</v>
      </c>
      <c r="R1184" s="92">
        <f>_xlfn.MAXIFS(V重複!G:G, V重複!$C:$C, 'Conv-vaccine'!$E1184)</f>
        <v>0</v>
      </c>
      <c r="S1184" s="107">
        <f>SUMIF('V3回目-接種日別'!$A:$A, 'Conv-vaccine'!$E1184, 'V3回目-接種日別'!C:C)</f>
        <v>0</v>
      </c>
    </row>
    <row r="1185" spans="1:19" ht="17.7">
      <c r="A1185" s="49">
        <v>44690</v>
      </c>
      <c r="B1185" s="110">
        <f>IF(COUNTIF($A$7:$A1185, $A1185)&gt;1, 0, IF($E1185="","",G1185+H1185+K1185+L1185+O1185-Q1185))</f>
        <v>0</v>
      </c>
      <c r="C1185" s="110">
        <f>IF(COUNTIF($A$7:$A1185, $A1185)&gt;1, 0, IF($E1185="", "", I1185+J1185+M1185+N1185+P1185-R1185))</f>
        <v>0</v>
      </c>
      <c r="D1185" s="110">
        <f>IF(COUNTIF($A$7:$A1185, $A1185)&gt;1, 0, S1185)</f>
        <v>0</v>
      </c>
      <c r="E1185" s="111">
        <v>44690</v>
      </c>
      <c r="F1185" s="91" t="str">
        <f>IFERROR(VLOOKUP($E1185, V医療従事者等!$A:$J, $F$4, FALSE), TEXT(E1185, "aaa"))</f>
        <v>月</v>
      </c>
      <c r="G1185" s="91">
        <f>IFERROR(VLOOKUP($E1185, V医療従事者等!$A:$J, $G$4, FALSE), 0)</f>
        <v>0</v>
      </c>
      <c r="H1185" s="91">
        <f>IFERROR(VLOOKUP($E1185, V医療従事者等!$A:$J, $H$4, FALSE), 0)</f>
        <v>0</v>
      </c>
      <c r="I1185" s="91">
        <f>IFERROR(VLOOKUP($E1185, V医療従事者等!$A:$J, $I$4, FALSE), 0)</f>
        <v>0</v>
      </c>
      <c r="J1185" s="91">
        <f>IFERROR(VLOOKUP($E1185, V医療従事者等!$A:$J, $J$4, FALSE), 0)</f>
        <v>0</v>
      </c>
      <c r="K1185" s="92">
        <f>IFERROR(VLOOKUP($E1185, V一般接種!$A:$G, K$4, FALSE), 0)</f>
        <v>0</v>
      </c>
      <c r="L1185" s="92">
        <f>IFERROR(VLOOKUP($E1185, V一般接種!$A:$G, L$4, FALSE), 0)</f>
        <v>0</v>
      </c>
      <c r="M1185" s="92">
        <f>IFERROR(VLOOKUP($E1185, V一般接種!$A:$G, M$4, FALSE), 0)</f>
        <v>0</v>
      </c>
      <c r="N1185" s="93">
        <f>IFERROR(VLOOKUP($E1185, V一般接種!$A:$G, N$4, FALSE), 0)</f>
        <v>0</v>
      </c>
      <c r="O1185" s="92">
        <f>SUMIF(V職域接種!$C:$C, 'Conv-vaccine'!$E1185, V職域接種!F:F)</f>
        <v>0</v>
      </c>
      <c r="P1185" s="92">
        <f>SUMIF(V職域接種!$C:$C, 'Conv-vaccine'!$E1185, V職域接種!G:G)</f>
        <v>0</v>
      </c>
      <c r="Q1185" s="92">
        <f>_xlfn.MAXIFS(V重複!F:F, V重複!$C:$C, 'Conv-vaccine'!$E1185)</f>
        <v>0</v>
      </c>
      <c r="R1185" s="92">
        <f>_xlfn.MAXIFS(V重複!G:G, V重複!$C:$C, 'Conv-vaccine'!$E1185)</f>
        <v>0</v>
      </c>
      <c r="S1185" s="107">
        <f>SUMIF('V3回目-接種日別'!$A:$A, 'Conv-vaccine'!$E1185, 'V3回目-接種日別'!C:C)</f>
        <v>0</v>
      </c>
    </row>
    <row r="1186" spans="1:19" ht="17.7">
      <c r="A1186" s="49">
        <v>44691</v>
      </c>
      <c r="B1186" s="110">
        <f>IF(COUNTIF($A$7:$A1186, $A1186)&gt;1, 0, IF($E1186="","",G1186+H1186+K1186+L1186+O1186-Q1186))</f>
        <v>0</v>
      </c>
      <c r="C1186" s="110">
        <f>IF(COUNTIF($A$7:$A1186, $A1186)&gt;1, 0, IF($E1186="", "", I1186+J1186+M1186+N1186+P1186-R1186))</f>
        <v>0</v>
      </c>
      <c r="D1186" s="110">
        <f>IF(COUNTIF($A$7:$A1186, $A1186)&gt;1, 0, S1186)</f>
        <v>0</v>
      </c>
      <c r="E1186" s="111">
        <v>44691</v>
      </c>
      <c r="F1186" s="91" t="str">
        <f>IFERROR(VLOOKUP($E1186, V医療従事者等!$A:$J, $F$4, FALSE), TEXT(E1186, "aaa"))</f>
        <v>火</v>
      </c>
      <c r="G1186" s="91">
        <f>IFERROR(VLOOKUP($E1186, V医療従事者等!$A:$J, $G$4, FALSE), 0)</f>
        <v>0</v>
      </c>
      <c r="H1186" s="91">
        <f>IFERROR(VLOOKUP($E1186, V医療従事者等!$A:$J, $H$4, FALSE), 0)</f>
        <v>0</v>
      </c>
      <c r="I1186" s="91">
        <f>IFERROR(VLOOKUP($E1186, V医療従事者等!$A:$J, $I$4, FALSE), 0)</f>
        <v>0</v>
      </c>
      <c r="J1186" s="91">
        <f>IFERROR(VLOOKUP($E1186, V医療従事者等!$A:$J, $J$4, FALSE), 0)</f>
        <v>0</v>
      </c>
      <c r="K1186" s="92">
        <f>IFERROR(VLOOKUP($E1186, V一般接種!$A:$G, K$4, FALSE), 0)</f>
        <v>0</v>
      </c>
      <c r="L1186" s="92">
        <f>IFERROR(VLOOKUP($E1186, V一般接種!$A:$G, L$4, FALSE), 0)</f>
        <v>0</v>
      </c>
      <c r="M1186" s="92">
        <f>IFERROR(VLOOKUP($E1186, V一般接種!$A:$G, M$4, FALSE), 0)</f>
        <v>0</v>
      </c>
      <c r="N1186" s="93">
        <f>IFERROR(VLOOKUP($E1186, V一般接種!$A:$G, N$4, FALSE), 0)</f>
        <v>0</v>
      </c>
      <c r="O1186" s="92">
        <f>SUMIF(V職域接種!$C:$C, 'Conv-vaccine'!$E1186, V職域接種!F:F)</f>
        <v>0</v>
      </c>
      <c r="P1186" s="92">
        <f>SUMIF(V職域接種!$C:$C, 'Conv-vaccine'!$E1186, V職域接種!G:G)</f>
        <v>0</v>
      </c>
      <c r="Q1186" s="92">
        <f>_xlfn.MAXIFS(V重複!F:F, V重複!$C:$C, 'Conv-vaccine'!$E1186)</f>
        <v>0</v>
      </c>
      <c r="R1186" s="92">
        <f>_xlfn.MAXIFS(V重複!G:G, V重複!$C:$C, 'Conv-vaccine'!$E1186)</f>
        <v>0</v>
      </c>
      <c r="S1186" s="107">
        <f>SUMIF('V3回目-接種日別'!$A:$A, 'Conv-vaccine'!$E1186, 'V3回目-接種日別'!C:C)</f>
        <v>0</v>
      </c>
    </row>
    <row r="1187" spans="1:19" ht="17.7">
      <c r="A1187" s="49">
        <v>44691</v>
      </c>
      <c r="B1187" s="110">
        <f>IF(COUNTIF($A$7:$A1187, $A1187)&gt;1, 0, IF($E1187="","",G1187+H1187+K1187+L1187+O1187-Q1187))</f>
        <v>0</v>
      </c>
      <c r="C1187" s="110">
        <f>IF(COUNTIF($A$7:$A1187, $A1187)&gt;1, 0, IF($E1187="", "", I1187+J1187+M1187+N1187+P1187-R1187))</f>
        <v>0</v>
      </c>
      <c r="D1187" s="110">
        <f>IF(COUNTIF($A$7:$A1187, $A1187)&gt;1, 0, S1187)</f>
        <v>0</v>
      </c>
      <c r="E1187" s="111">
        <v>44691</v>
      </c>
      <c r="F1187" s="91" t="str">
        <f>IFERROR(VLOOKUP($E1187, V医療従事者等!$A:$J, $F$4, FALSE), TEXT(E1187, "aaa"))</f>
        <v>火</v>
      </c>
      <c r="G1187" s="91">
        <f>IFERROR(VLOOKUP($E1187, V医療従事者等!$A:$J, $G$4, FALSE), 0)</f>
        <v>0</v>
      </c>
      <c r="H1187" s="91">
        <f>IFERROR(VLOOKUP($E1187, V医療従事者等!$A:$J, $H$4, FALSE), 0)</f>
        <v>0</v>
      </c>
      <c r="I1187" s="91">
        <f>IFERROR(VLOOKUP($E1187, V医療従事者等!$A:$J, $I$4, FALSE), 0)</f>
        <v>0</v>
      </c>
      <c r="J1187" s="91">
        <f>IFERROR(VLOOKUP($E1187, V医療従事者等!$A:$J, $J$4, FALSE), 0)</f>
        <v>0</v>
      </c>
      <c r="K1187" s="92">
        <f>IFERROR(VLOOKUP($E1187, V一般接種!$A:$G, K$4, FALSE), 0)</f>
        <v>0</v>
      </c>
      <c r="L1187" s="92">
        <f>IFERROR(VLOOKUP($E1187, V一般接種!$A:$G, L$4, FALSE), 0)</f>
        <v>0</v>
      </c>
      <c r="M1187" s="92">
        <f>IFERROR(VLOOKUP($E1187, V一般接種!$A:$G, M$4, FALSE), 0)</f>
        <v>0</v>
      </c>
      <c r="N1187" s="93">
        <f>IFERROR(VLOOKUP($E1187, V一般接種!$A:$G, N$4, FALSE), 0)</f>
        <v>0</v>
      </c>
      <c r="O1187" s="92">
        <f>SUMIF(V職域接種!$C:$C, 'Conv-vaccine'!$E1187, V職域接種!F:F)</f>
        <v>0</v>
      </c>
      <c r="P1187" s="92">
        <f>SUMIF(V職域接種!$C:$C, 'Conv-vaccine'!$E1187, V職域接種!G:G)</f>
        <v>0</v>
      </c>
      <c r="Q1187" s="92">
        <f>_xlfn.MAXIFS(V重複!F:F, V重複!$C:$C, 'Conv-vaccine'!$E1187)</f>
        <v>0</v>
      </c>
      <c r="R1187" s="92">
        <f>_xlfn.MAXIFS(V重複!G:G, V重複!$C:$C, 'Conv-vaccine'!$E1187)</f>
        <v>0</v>
      </c>
      <c r="S1187" s="107">
        <f>SUMIF('V3回目-接種日別'!$A:$A, 'Conv-vaccine'!$E1187, 'V3回目-接種日別'!C:C)</f>
        <v>0</v>
      </c>
    </row>
    <row r="1188" spans="1:19" ht="17.7">
      <c r="A1188" s="49">
        <v>44691</v>
      </c>
      <c r="B1188" s="110">
        <f>IF(COUNTIF($A$7:$A1188, $A1188)&gt;1, 0, IF($E1188="","",G1188+H1188+K1188+L1188+O1188-Q1188))</f>
        <v>0</v>
      </c>
      <c r="C1188" s="110">
        <f>IF(COUNTIF($A$7:$A1188, $A1188)&gt;1, 0, IF($E1188="", "", I1188+J1188+M1188+N1188+P1188-R1188))</f>
        <v>0</v>
      </c>
      <c r="D1188" s="110">
        <f>IF(COUNTIF($A$7:$A1188, $A1188)&gt;1, 0, S1188)</f>
        <v>0</v>
      </c>
      <c r="E1188" s="111">
        <v>44691</v>
      </c>
      <c r="F1188" s="91" t="str">
        <f>IFERROR(VLOOKUP($E1188, V医療従事者等!$A:$J, $F$4, FALSE), TEXT(E1188, "aaa"))</f>
        <v>火</v>
      </c>
      <c r="G1188" s="91">
        <f>IFERROR(VLOOKUP($E1188, V医療従事者等!$A:$J, $G$4, FALSE), 0)</f>
        <v>0</v>
      </c>
      <c r="H1188" s="91">
        <f>IFERROR(VLOOKUP($E1188, V医療従事者等!$A:$J, $H$4, FALSE), 0)</f>
        <v>0</v>
      </c>
      <c r="I1188" s="91">
        <f>IFERROR(VLOOKUP($E1188, V医療従事者等!$A:$J, $I$4, FALSE), 0)</f>
        <v>0</v>
      </c>
      <c r="J1188" s="91">
        <f>IFERROR(VLOOKUP($E1188, V医療従事者等!$A:$J, $J$4, FALSE), 0)</f>
        <v>0</v>
      </c>
      <c r="K1188" s="92">
        <f>IFERROR(VLOOKUP($E1188, V一般接種!$A:$G, K$4, FALSE), 0)</f>
        <v>0</v>
      </c>
      <c r="L1188" s="92">
        <f>IFERROR(VLOOKUP($E1188, V一般接種!$A:$G, L$4, FALSE), 0)</f>
        <v>0</v>
      </c>
      <c r="M1188" s="92">
        <f>IFERROR(VLOOKUP($E1188, V一般接種!$A:$G, M$4, FALSE), 0)</f>
        <v>0</v>
      </c>
      <c r="N1188" s="93">
        <f>IFERROR(VLOOKUP($E1188, V一般接種!$A:$G, N$4, FALSE), 0)</f>
        <v>0</v>
      </c>
      <c r="O1188" s="92">
        <f>SUMIF(V職域接種!$C:$C, 'Conv-vaccine'!$E1188, V職域接種!F:F)</f>
        <v>0</v>
      </c>
      <c r="P1188" s="92">
        <f>SUMIF(V職域接種!$C:$C, 'Conv-vaccine'!$E1188, V職域接種!G:G)</f>
        <v>0</v>
      </c>
      <c r="Q1188" s="92">
        <f>_xlfn.MAXIFS(V重複!F:F, V重複!$C:$C, 'Conv-vaccine'!$E1188)</f>
        <v>0</v>
      </c>
      <c r="R1188" s="92">
        <f>_xlfn.MAXIFS(V重複!G:G, V重複!$C:$C, 'Conv-vaccine'!$E1188)</f>
        <v>0</v>
      </c>
      <c r="S1188" s="107">
        <f>SUMIF('V3回目-接種日別'!$A:$A, 'Conv-vaccine'!$E1188, 'V3回目-接種日別'!C:C)</f>
        <v>0</v>
      </c>
    </row>
    <row r="1189" spans="1:19" ht="17.7">
      <c r="A1189" s="49">
        <v>44692</v>
      </c>
      <c r="B1189" s="110">
        <f>IF(COUNTIF($A$7:$A1189, $A1189)&gt;1, 0, IF($E1189="","",G1189+H1189+K1189+L1189+O1189-Q1189))</f>
        <v>0</v>
      </c>
      <c r="C1189" s="110">
        <f>IF(COUNTIF($A$7:$A1189, $A1189)&gt;1, 0, IF($E1189="", "", I1189+J1189+M1189+N1189+P1189-R1189))</f>
        <v>0</v>
      </c>
      <c r="D1189" s="110">
        <f>IF(COUNTIF($A$7:$A1189, $A1189)&gt;1, 0, S1189)</f>
        <v>0</v>
      </c>
      <c r="E1189" s="111">
        <v>44692</v>
      </c>
      <c r="F1189" s="91" t="str">
        <f>IFERROR(VLOOKUP($E1189, V医療従事者等!$A:$J, $F$4, FALSE), TEXT(E1189, "aaa"))</f>
        <v>水</v>
      </c>
      <c r="G1189" s="91">
        <f>IFERROR(VLOOKUP($E1189, V医療従事者等!$A:$J, $G$4, FALSE), 0)</f>
        <v>0</v>
      </c>
      <c r="H1189" s="91">
        <f>IFERROR(VLOOKUP($E1189, V医療従事者等!$A:$J, $H$4, FALSE), 0)</f>
        <v>0</v>
      </c>
      <c r="I1189" s="91">
        <f>IFERROR(VLOOKUP($E1189, V医療従事者等!$A:$J, $I$4, FALSE), 0)</f>
        <v>0</v>
      </c>
      <c r="J1189" s="91">
        <f>IFERROR(VLOOKUP($E1189, V医療従事者等!$A:$J, $J$4, FALSE), 0)</f>
        <v>0</v>
      </c>
      <c r="K1189" s="92">
        <f>IFERROR(VLOOKUP($E1189, V一般接種!$A:$G, K$4, FALSE), 0)</f>
        <v>0</v>
      </c>
      <c r="L1189" s="92">
        <f>IFERROR(VLOOKUP($E1189, V一般接種!$A:$G, L$4, FALSE), 0)</f>
        <v>0</v>
      </c>
      <c r="M1189" s="92">
        <f>IFERROR(VLOOKUP($E1189, V一般接種!$A:$G, M$4, FALSE), 0)</f>
        <v>0</v>
      </c>
      <c r="N1189" s="93">
        <f>IFERROR(VLOOKUP($E1189, V一般接種!$A:$G, N$4, FALSE), 0)</f>
        <v>0</v>
      </c>
      <c r="O1189" s="92">
        <f>SUMIF(V職域接種!$C:$C, 'Conv-vaccine'!$E1189, V職域接種!F:F)</f>
        <v>0</v>
      </c>
      <c r="P1189" s="92">
        <f>SUMIF(V職域接種!$C:$C, 'Conv-vaccine'!$E1189, V職域接種!G:G)</f>
        <v>0</v>
      </c>
      <c r="Q1189" s="92">
        <f>_xlfn.MAXIFS(V重複!F:F, V重複!$C:$C, 'Conv-vaccine'!$E1189)</f>
        <v>0</v>
      </c>
      <c r="R1189" s="92">
        <f>_xlfn.MAXIFS(V重複!G:G, V重複!$C:$C, 'Conv-vaccine'!$E1189)</f>
        <v>0</v>
      </c>
      <c r="S1189" s="107">
        <f>SUMIF('V3回目-接種日別'!$A:$A, 'Conv-vaccine'!$E1189, 'V3回目-接種日別'!C:C)</f>
        <v>0</v>
      </c>
    </row>
    <row r="1190" spans="1:19" ht="17.7">
      <c r="A1190" s="49">
        <v>44692</v>
      </c>
      <c r="B1190" s="110">
        <f>IF(COUNTIF($A$7:$A1190, $A1190)&gt;1, 0, IF($E1190="","",G1190+H1190+K1190+L1190+O1190-Q1190))</f>
        <v>0</v>
      </c>
      <c r="C1190" s="110">
        <f>IF(COUNTIF($A$7:$A1190, $A1190)&gt;1, 0, IF($E1190="", "", I1190+J1190+M1190+N1190+P1190-R1190))</f>
        <v>0</v>
      </c>
      <c r="D1190" s="110">
        <f>IF(COUNTIF($A$7:$A1190, $A1190)&gt;1, 0, S1190)</f>
        <v>0</v>
      </c>
      <c r="E1190" s="111">
        <v>44692</v>
      </c>
      <c r="F1190" s="91" t="str">
        <f>IFERROR(VLOOKUP($E1190, V医療従事者等!$A:$J, $F$4, FALSE), TEXT(E1190, "aaa"))</f>
        <v>水</v>
      </c>
      <c r="G1190" s="91">
        <f>IFERROR(VLOOKUP($E1190, V医療従事者等!$A:$J, $G$4, FALSE), 0)</f>
        <v>0</v>
      </c>
      <c r="H1190" s="91">
        <f>IFERROR(VLOOKUP($E1190, V医療従事者等!$A:$J, $H$4, FALSE), 0)</f>
        <v>0</v>
      </c>
      <c r="I1190" s="91">
        <f>IFERROR(VLOOKUP($E1190, V医療従事者等!$A:$J, $I$4, FALSE), 0)</f>
        <v>0</v>
      </c>
      <c r="J1190" s="91">
        <f>IFERROR(VLOOKUP($E1190, V医療従事者等!$A:$J, $J$4, FALSE), 0)</f>
        <v>0</v>
      </c>
      <c r="K1190" s="92">
        <f>IFERROR(VLOOKUP($E1190, V一般接種!$A:$G, K$4, FALSE), 0)</f>
        <v>0</v>
      </c>
      <c r="L1190" s="92">
        <f>IFERROR(VLOOKUP($E1190, V一般接種!$A:$G, L$4, FALSE), 0)</f>
        <v>0</v>
      </c>
      <c r="M1190" s="92">
        <f>IFERROR(VLOOKUP($E1190, V一般接種!$A:$G, M$4, FALSE), 0)</f>
        <v>0</v>
      </c>
      <c r="N1190" s="93">
        <f>IFERROR(VLOOKUP($E1190, V一般接種!$A:$G, N$4, FALSE), 0)</f>
        <v>0</v>
      </c>
      <c r="O1190" s="92">
        <f>SUMIF(V職域接種!$C:$C, 'Conv-vaccine'!$E1190, V職域接種!F:F)</f>
        <v>0</v>
      </c>
      <c r="P1190" s="92">
        <f>SUMIF(V職域接種!$C:$C, 'Conv-vaccine'!$E1190, V職域接種!G:G)</f>
        <v>0</v>
      </c>
      <c r="Q1190" s="92">
        <f>_xlfn.MAXIFS(V重複!F:F, V重複!$C:$C, 'Conv-vaccine'!$E1190)</f>
        <v>0</v>
      </c>
      <c r="R1190" s="92">
        <f>_xlfn.MAXIFS(V重複!G:G, V重複!$C:$C, 'Conv-vaccine'!$E1190)</f>
        <v>0</v>
      </c>
      <c r="S1190" s="107">
        <f>SUMIF('V3回目-接種日別'!$A:$A, 'Conv-vaccine'!$E1190, 'V3回目-接種日別'!C:C)</f>
        <v>0</v>
      </c>
    </row>
    <row r="1191" spans="1:19" ht="17.7">
      <c r="A1191" s="49">
        <v>44692</v>
      </c>
      <c r="B1191" s="110">
        <f>IF(COUNTIF($A$7:$A1191, $A1191)&gt;1, 0, IF($E1191="","",G1191+H1191+K1191+L1191+O1191-Q1191))</f>
        <v>0</v>
      </c>
      <c r="C1191" s="110">
        <f>IF(COUNTIF($A$7:$A1191, $A1191)&gt;1, 0, IF($E1191="", "", I1191+J1191+M1191+N1191+P1191-R1191))</f>
        <v>0</v>
      </c>
      <c r="D1191" s="110">
        <f>IF(COUNTIF($A$7:$A1191, $A1191)&gt;1, 0, S1191)</f>
        <v>0</v>
      </c>
      <c r="E1191" s="111">
        <v>44692</v>
      </c>
      <c r="F1191" s="91" t="str">
        <f>IFERROR(VLOOKUP($E1191, V医療従事者等!$A:$J, $F$4, FALSE), TEXT(E1191, "aaa"))</f>
        <v>水</v>
      </c>
      <c r="G1191" s="91">
        <f>IFERROR(VLOOKUP($E1191, V医療従事者等!$A:$J, $G$4, FALSE), 0)</f>
        <v>0</v>
      </c>
      <c r="H1191" s="91">
        <f>IFERROR(VLOOKUP($E1191, V医療従事者等!$A:$J, $H$4, FALSE), 0)</f>
        <v>0</v>
      </c>
      <c r="I1191" s="91">
        <f>IFERROR(VLOOKUP($E1191, V医療従事者等!$A:$J, $I$4, FALSE), 0)</f>
        <v>0</v>
      </c>
      <c r="J1191" s="91">
        <f>IFERROR(VLOOKUP($E1191, V医療従事者等!$A:$J, $J$4, FALSE), 0)</f>
        <v>0</v>
      </c>
      <c r="K1191" s="92">
        <f>IFERROR(VLOOKUP($E1191, V一般接種!$A:$G, K$4, FALSE), 0)</f>
        <v>0</v>
      </c>
      <c r="L1191" s="92">
        <f>IFERROR(VLOOKUP($E1191, V一般接種!$A:$G, L$4, FALSE), 0)</f>
        <v>0</v>
      </c>
      <c r="M1191" s="92">
        <f>IFERROR(VLOOKUP($E1191, V一般接種!$A:$G, M$4, FALSE), 0)</f>
        <v>0</v>
      </c>
      <c r="N1191" s="93">
        <f>IFERROR(VLOOKUP($E1191, V一般接種!$A:$G, N$4, FALSE), 0)</f>
        <v>0</v>
      </c>
      <c r="O1191" s="92">
        <f>SUMIF(V職域接種!$C:$C, 'Conv-vaccine'!$E1191, V職域接種!F:F)</f>
        <v>0</v>
      </c>
      <c r="P1191" s="92">
        <f>SUMIF(V職域接種!$C:$C, 'Conv-vaccine'!$E1191, V職域接種!G:G)</f>
        <v>0</v>
      </c>
      <c r="Q1191" s="92">
        <f>_xlfn.MAXIFS(V重複!F:F, V重複!$C:$C, 'Conv-vaccine'!$E1191)</f>
        <v>0</v>
      </c>
      <c r="R1191" s="92">
        <f>_xlfn.MAXIFS(V重複!G:G, V重複!$C:$C, 'Conv-vaccine'!$E1191)</f>
        <v>0</v>
      </c>
      <c r="S1191" s="107">
        <f>SUMIF('V3回目-接種日別'!$A:$A, 'Conv-vaccine'!$E1191, 'V3回目-接種日別'!C:C)</f>
        <v>0</v>
      </c>
    </row>
    <row r="1192" spans="1:19" ht="17.7">
      <c r="A1192" s="49">
        <v>44693</v>
      </c>
      <c r="B1192" s="110">
        <f>IF(COUNTIF($A$7:$A1192, $A1192)&gt;1, 0, IF($E1192="","",G1192+H1192+K1192+L1192+O1192-Q1192))</f>
        <v>0</v>
      </c>
      <c r="C1192" s="110">
        <f>IF(COUNTIF($A$7:$A1192, $A1192)&gt;1, 0, IF($E1192="", "", I1192+J1192+M1192+N1192+P1192-R1192))</f>
        <v>0</v>
      </c>
      <c r="D1192" s="110">
        <f>IF(COUNTIF($A$7:$A1192, $A1192)&gt;1, 0, S1192)</f>
        <v>0</v>
      </c>
      <c r="E1192" s="111">
        <v>44693</v>
      </c>
      <c r="F1192" s="91" t="str">
        <f>IFERROR(VLOOKUP($E1192, V医療従事者等!$A:$J, $F$4, FALSE), TEXT(E1192, "aaa"))</f>
        <v>木</v>
      </c>
      <c r="G1192" s="91">
        <f>IFERROR(VLOOKUP($E1192, V医療従事者等!$A:$J, $G$4, FALSE), 0)</f>
        <v>0</v>
      </c>
      <c r="H1192" s="91">
        <f>IFERROR(VLOOKUP($E1192, V医療従事者等!$A:$J, $H$4, FALSE), 0)</f>
        <v>0</v>
      </c>
      <c r="I1192" s="91">
        <f>IFERROR(VLOOKUP($E1192, V医療従事者等!$A:$J, $I$4, FALSE), 0)</f>
        <v>0</v>
      </c>
      <c r="J1192" s="91">
        <f>IFERROR(VLOOKUP($E1192, V医療従事者等!$A:$J, $J$4, FALSE), 0)</f>
        <v>0</v>
      </c>
      <c r="K1192" s="92">
        <f>IFERROR(VLOOKUP($E1192, V一般接種!$A:$G, K$4, FALSE), 0)</f>
        <v>0</v>
      </c>
      <c r="L1192" s="92">
        <f>IFERROR(VLOOKUP($E1192, V一般接種!$A:$G, L$4, FALSE), 0)</f>
        <v>0</v>
      </c>
      <c r="M1192" s="92">
        <f>IFERROR(VLOOKUP($E1192, V一般接種!$A:$G, M$4, FALSE), 0)</f>
        <v>0</v>
      </c>
      <c r="N1192" s="93">
        <f>IFERROR(VLOOKUP($E1192, V一般接種!$A:$G, N$4, FALSE), 0)</f>
        <v>0</v>
      </c>
      <c r="O1192" s="92">
        <f>SUMIF(V職域接種!$C:$C, 'Conv-vaccine'!$E1192, V職域接種!F:F)</f>
        <v>0</v>
      </c>
      <c r="P1192" s="92">
        <f>SUMIF(V職域接種!$C:$C, 'Conv-vaccine'!$E1192, V職域接種!G:G)</f>
        <v>0</v>
      </c>
      <c r="Q1192" s="92">
        <f>_xlfn.MAXIFS(V重複!F:F, V重複!$C:$C, 'Conv-vaccine'!$E1192)</f>
        <v>0</v>
      </c>
      <c r="R1192" s="92">
        <f>_xlfn.MAXIFS(V重複!G:G, V重複!$C:$C, 'Conv-vaccine'!$E1192)</f>
        <v>0</v>
      </c>
      <c r="S1192" s="107">
        <f>SUMIF('V3回目-接種日別'!$A:$A, 'Conv-vaccine'!$E1192, 'V3回目-接種日別'!C:C)</f>
        <v>0</v>
      </c>
    </row>
    <row r="1193" spans="1:19" ht="17.7">
      <c r="A1193" s="49">
        <v>44693</v>
      </c>
      <c r="B1193" s="110">
        <f>IF(COUNTIF($A$7:$A1193, $A1193)&gt;1, 0, IF($E1193="","",G1193+H1193+K1193+L1193+O1193-Q1193))</f>
        <v>0</v>
      </c>
      <c r="C1193" s="110">
        <f>IF(COUNTIF($A$7:$A1193, $A1193)&gt;1, 0, IF($E1193="", "", I1193+J1193+M1193+N1193+P1193-R1193))</f>
        <v>0</v>
      </c>
      <c r="D1193" s="110">
        <f>IF(COUNTIF($A$7:$A1193, $A1193)&gt;1, 0, S1193)</f>
        <v>0</v>
      </c>
      <c r="E1193" s="111">
        <v>44693</v>
      </c>
      <c r="F1193" s="91" t="str">
        <f>IFERROR(VLOOKUP($E1193, V医療従事者等!$A:$J, $F$4, FALSE), TEXT(E1193, "aaa"))</f>
        <v>木</v>
      </c>
      <c r="G1193" s="91">
        <f>IFERROR(VLOOKUP($E1193, V医療従事者等!$A:$J, $G$4, FALSE), 0)</f>
        <v>0</v>
      </c>
      <c r="H1193" s="91">
        <f>IFERROR(VLOOKUP($E1193, V医療従事者等!$A:$J, $H$4, FALSE), 0)</f>
        <v>0</v>
      </c>
      <c r="I1193" s="91">
        <f>IFERROR(VLOOKUP($E1193, V医療従事者等!$A:$J, $I$4, FALSE), 0)</f>
        <v>0</v>
      </c>
      <c r="J1193" s="91">
        <f>IFERROR(VLOOKUP($E1193, V医療従事者等!$A:$J, $J$4, FALSE), 0)</f>
        <v>0</v>
      </c>
      <c r="K1193" s="92">
        <f>IFERROR(VLOOKUP($E1193, V一般接種!$A:$G, K$4, FALSE), 0)</f>
        <v>0</v>
      </c>
      <c r="L1193" s="92">
        <f>IFERROR(VLOOKUP($E1193, V一般接種!$A:$G, L$4, FALSE), 0)</f>
        <v>0</v>
      </c>
      <c r="M1193" s="92">
        <f>IFERROR(VLOOKUP($E1193, V一般接種!$A:$G, M$4, FALSE), 0)</f>
        <v>0</v>
      </c>
      <c r="N1193" s="93">
        <f>IFERROR(VLOOKUP($E1193, V一般接種!$A:$G, N$4, FALSE), 0)</f>
        <v>0</v>
      </c>
      <c r="O1193" s="92">
        <f>SUMIF(V職域接種!$C:$C, 'Conv-vaccine'!$E1193, V職域接種!F:F)</f>
        <v>0</v>
      </c>
      <c r="P1193" s="92">
        <f>SUMIF(V職域接種!$C:$C, 'Conv-vaccine'!$E1193, V職域接種!G:G)</f>
        <v>0</v>
      </c>
      <c r="Q1193" s="92">
        <f>_xlfn.MAXIFS(V重複!F:F, V重複!$C:$C, 'Conv-vaccine'!$E1193)</f>
        <v>0</v>
      </c>
      <c r="R1193" s="92">
        <f>_xlfn.MAXIFS(V重複!G:G, V重複!$C:$C, 'Conv-vaccine'!$E1193)</f>
        <v>0</v>
      </c>
      <c r="S1193" s="107">
        <f>SUMIF('V3回目-接種日別'!$A:$A, 'Conv-vaccine'!$E1193, 'V3回目-接種日別'!C:C)</f>
        <v>0</v>
      </c>
    </row>
    <row r="1194" spans="1:19" ht="17.7">
      <c r="A1194" s="49">
        <v>44693</v>
      </c>
      <c r="B1194" s="110">
        <f>IF(COUNTIF($A$7:$A1194, $A1194)&gt;1, 0, IF($E1194="","",G1194+H1194+K1194+L1194+O1194-Q1194))</f>
        <v>0</v>
      </c>
      <c r="C1194" s="110">
        <f>IF(COUNTIF($A$7:$A1194, $A1194)&gt;1, 0, IF($E1194="", "", I1194+J1194+M1194+N1194+P1194-R1194))</f>
        <v>0</v>
      </c>
      <c r="D1194" s="110">
        <f>IF(COUNTIF($A$7:$A1194, $A1194)&gt;1, 0, S1194)</f>
        <v>0</v>
      </c>
      <c r="E1194" s="111">
        <v>44693</v>
      </c>
      <c r="F1194" s="91" t="str">
        <f>IFERROR(VLOOKUP($E1194, V医療従事者等!$A:$J, $F$4, FALSE), TEXT(E1194, "aaa"))</f>
        <v>木</v>
      </c>
      <c r="G1194" s="91">
        <f>IFERROR(VLOOKUP($E1194, V医療従事者等!$A:$J, $G$4, FALSE), 0)</f>
        <v>0</v>
      </c>
      <c r="H1194" s="91">
        <f>IFERROR(VLOOKUP($E1194, V医療従事者等!$A:$J, $H$4, FALSE), 0)</f>
        <v>0</v>
      </c>
      <c r="I1194" s="91">
        <f>IFERROR(VLOOKUP($E1194, V医療従事者等!$A:$J, $I$4, FALSE), 0)</f>
        <v>0</v>
      </c>
      <c r="J1194" s="91">
        <f>IFERROR(VLOOKUP($E1194, V医療従事者等!$A:$J, $J$4, FALSE), 0)</f>
        <v>0</v>
      </c>
      <c r="K1194" s="92">
        <f>IFERROR(VLOOKUP($E1194, V一般接種!$A:$G, K$4, FALSE), 0)</f>
        <v>0</v>
      </c>
      <c r="L1194" s="92">
        <f>IFERROR(VLOOKUP($E1194, V一般接種!$A:$G, L$4, FALSE), 0)</f>
        <v>0</v>
      </c>
      <c r="M1194" s="92">
        <f>IFERROR(VLOOKUP($E1194, V一般接種!$A:$G, M$4, FALSE), 0)</f>
        <v>0</v>
      </c>
      <c r="N1194" s="93">
        <f>IFERROR(VLOOKUP($E1194, V一般接種!$A:$G, N$4, FALSE), 0)</f>
        <v>0</v>
      </c>
      <c r="O1194" s="92">
        <f>SUMIF(V職域接種!$C:$C, 'Conv-vaccine'!$E1194, V職域接種!F:F)</f>
        <v>0</v>
      </c>
      <c r="P1194" s="92">
        <f>SUMIF(V職域接種!$C:$C, 'Conv-vaccine'!$E1194, V職域接種!G:G)</f>
        <v>0</v>
      </c>
      <c r="Q1194" s="92">
        <f>_xlfn.MAXIFS(V重複!F:F, V重複!$C:$C, 'Conv-vaccine'!$E1194)</f>
        <v>0</v>
      </c>
      <c r="R1194" s="92">
        <f>_xlfn.MAXIFS(V重複!G:G, V重複!$C:$C, 'Conv-vaccine'!$E1194)</f>
        <v>0</v>
      </c>
      <c r="S1194" s="107">
        <f>SUMIF('V3回目-接種日別'!$A:$A, 'Conv-vaccine'!$E1194, 'V3回目-接種日別'!C:C)</f>
        <v>0</v>
      </c>
    </row>
    <row r="1195" spans="1:19" ht="17.7">
      <c r="A1195" s="49">
        <v>44694</v>
      </c>
      <c r="B1195" s="110">
        <f>IF(COUNTIF($A$7:$A1195, $A1195)&gt;1, 0, IF($E1195="","",G1195+H1195+K1195+L1195+O1195-Q1195))</f>
        <v>0</v>
      </c>
      <c r="C1195" s="110">
        <f>IF(COUNTIF($A$7:$A1195, $A1195)&gt;1, 0, IF($E1195="", "", I1195+J1195+M1195+N1195+P1195-R1195))</f>
        <v>0</v>
      </c>
      <c r="D1195" s="110">
        <f>IF(COUNTIF($A$7:$A1195, $A1195)&gt;1, 0, S1195)</f>
        <v>0</v>
      </c>
      <c r="E1195" s="111">
        <v>44694</v>
      </c>
      <c r="F1195" s="91" t="str">
        <f>IFERROR(VLOOKUP($E1195, V医療従事者等!$A:$J, $F$4, FALSE), TEXT(E1195, "aaa"))</f>
        <v>金</v>
      </c>
      <c r="G1195" s="91">
        <f>IFERROR(VLOOKUP($E1195, V医療従事者等!$A:$J, $G$4, FALSE), 0)</f>
        <v>0</v>
      </c>
      <c r="H1195" s="91">
        <f>IFERROR(VLOOKUP($E1195, V医療従事者等!$A:$J, $H$4, FALSE), 0)</f>
        <v>0</v>
      </c>
      <c r="I1195" s="91">
        <f>IFERROR(VLOOKUP($E1195, V医療従事者等!$A:$J, $I$4, FALSE), 0)</f>
        <v>0</v>
      </c>
      <c r="J1195" s="91">
        <f>IFERROR(VLOOKUP($E1195, V医療従事者等!$A:$J, $J$4, FALSE), 0)</f>
        <v>0</v>
      </c>
      <c r="K1195" s="92">
        <f>IFERROR(VLOOKUP($E1195, V一般接種!$A:$G, K$4, FALSE), 0)</f>
        <v>0</v>
      </c>
      <c r="L1195" s="92">
        <f>IFERROR(VLOOKUP($E1195, V一般接種!$A:$G, L$4, FALSE), 0)</f>
        <v>0</v>
      </c>
      <c r="M1195" s="92">
        <f>IFERROR(VLOOKUP($E1195, V一般接種!$A:$G, M$4, FALSE), 0)</f>
        <v>0</v>
      </c>
      <c r="N1195" s="93">
        <f>IFERROR(VLOOKUP($E1195, V一般接種!$A:$G, N$4, FALSE), 0)</f>
        <v>0</v>
      </c>
      <c r="O1195" s="92">
        <f>SUMIF(V職域接種!$C:$C, 'Conv-vaccine'!$E1195, V職域接種!F:F)</f>
        <v>0</v>
      </c>
      <c r="P1195" s="92">
        <f>SUMIF(V職域接種!$C:$C, 'Conv-vaccine'!$E1195, V職域接種!G:G)</f>
        <v>0</v>
      </c>
      <c r="Q1195" s="92">
        <f>_xlfn.MAXIFS(V重複!F:F, V重複!$C:$C, 'Conv-vaccine'!$E1195)</f>
        <v>0</v>
      </c>
      <c r="R1195" s="92">
        <f>_xlfn.MAXIFS(V重複!G:G, V重複!$C:$C, 'Conv-vaccine'!$E1195)</f>
        <v>0</v>
      </c>
      <c r="S1195" s="107">
        <f>SUMIF('V3回目-接種日別'!$A:$A, 'Conv-vaccine'!$E1195, 'V3回目-接種日別'!C:C)</f>
        <v>0</v>
      </c>
    </row>
    <row r="1196" spans="1:19" ht="17.7">
      <c r="A1196" s="49">
        <v>44694</v>
      </c>
      <c r="B1196" s="110">
        <f>IF(COUNTIF($A$7:$A1196, $A1196)&gt;1, 0, IF($E1196="","",G1196+H1196+K1196+L1196+O1196-Q1196))</f>
        <v>0</v>
      </c>
      <c r="C1196" s="110">
        <f>IF(COUNTIF($A$7:$A1196, $A1196)&gt;1, 0, IF($E1196="", "", I1196+J1196+M1196+N1196+P1196-R1196))</f>
        <v>0</v>
      </c>
      <c r="D1196" s="110">
        <f>IF(COUNTIF($A$7:$A1196, $A1196)&gt;1, 0, S1196)</f>
        <v>0</v>
      </c>
      <c r="E1196" s="111">
        <v>44694</v>
      </c>
      <c r="F1196" s="91" t="str">
        <f>IFERROR(VLOOKUP($E1196, V医療従事者等!$A:$J, $F$4, FALSE), TEXT(E1196, "aaa"))</f>
        <v>金</v>
      </c>
      <c r="G1196" s="91">
        <f>IFERROR(VLOOKUP($E1196, V医療従事者等!$A:$J, $G$4, FALSE), 0)</f>
        <v>0</v>
      </c>
      <c r="H1196" s="91">
        <f>IFERROR(VLOOKUP($E1196, V医療従事者等!$A:$J, $H$4, FALSE), 0)</f>
        <v>0</v>
      </c>
      <c r="I1196" s="91">
        <f>IFERROR(VLOOKUP($E1196, V医療従事者等!$A:$J, $I$4, FALSE), 0)</f>
        <v>0</v>
      </c>
      <c r="J1196" s="91">
        <f>IFERROR(VLOOKUP($E1196, V医療従事者等!$A:$J, $J$4, FALSE), 0)</f>
        <v>0</v>
      </c>
      <c r="K1196" s="92">
        <f>IFERROR(VLOOKUP($E1196, V一般接種!$A:$G, K$4, FALSE), 0)</f>
        <v>0</v>
      </c>
      <c r="L1196" s="92">
        <f>IFERROR(VLOOKUP($E1196, V一般接種!$A:$G, L$4, FALSE), 0)</f>
        <v>0</v>
      </c>
      <c r="M1196" s="92">
        <f>IFERROR(VLOOKUP($E1196, V一般接種!$A:$G, M$4, FALSE), 0)</f>
        <v>0</v>
      </c>
      <c r="N1196" s="93">
        <f>IFERROR(VLOOKUP($E1196, V一般接種!$A:$G, N$4, FALSE), 0)</f>
        <v>0</v>
      </c>
      <c r="O1196" s="92">
        <f>SUMIF(V職域接種!$C:$C, 'Conv-vaccine'!$E1196, V職域接種!F:F)</f>
        <v>0</v>
      </c>
      <c r="P1196" s="92">
        <f>SUMIF(V職域接種!$C:$C, 'Conv-vaccine'!$E1196, V職域接種!G:G)</f>
        <v>0</v>
      </c>
      <c r="Q1196" s="92">
        <f>_xlfn.MAXIFS(V重複!F:F, V重複!$C:$C, 'Conv-vaccine'!$E1196)</f>
        <v>0</v>
      </c>
      <c r="R1196" s="92">
        <f>_xlfn.MAXIFS(V重複!G:G, V重複!$C:$C, 'Conv-vaccine'!$E1196)</f>
        <v>0</v>
      </c>
      <c r="S1196" s="107">
        <f>SUMIF('V3回目-接種日別'!$A:$A, 'Conv-vaccine'!$E1196, 'V3回目-接種日別'!C:C)</f>
        <v>0</v>
      </c>
    </row>
    <row r="1197" spans="1:19" ht="17.7">
      <c r="A1197" s="49">
        <v>44694</v>
      </c>
      <c r="B1197" s="110">
        <f>IF(COUNTIF($A$7:$A1197, $A1197)&gt;1, 0, IF($E1197="","",G1197+H1197+K1197+L1197+O1197-Q1197))</f>
        <v>0</v>
      </c>
      <c r="C1197" s="110">
        <f>IF(COUNTIF($A$7:$A1197, $A1197)&gt;1, 0, IF($E1197="", "", I1197+J1197+M1197+N1197+P1197-R1197))</f>
        <v>0</v>
      </c>
      <c r="D1197" s="110">
        <f>IF(COUNTIF($A$7:$A1197, $A1197)&gt;1, 0, S1197)</f>
        <v>0</v>
      </c>
      <c r="E1197" s="111">
        <v>44694</v>
      </c>
      <c r="F1197" s="91" t="str">
        <f>IFERROR(VLOOKUP($E1197, V医療従事者等!$A:$J, $F$4, FALSE), TEXT(E1197, "aaa"))</f>
        <v>金</v>
      </c>
      <c r="G1197" s="91">
        <f>IFERROR(VLOOKUP($E1197, V医療従事者等!$A:$J, $G$4, FALSE), 0)</f>
        <v>0</v>
      </c>
      <c r="H1197" s="91">
        <f>IFERROR(VLOOKUP($E1197, V医療従事者等!$A:$J, $H$4, FALSE), 0)</f>
        <v>0</v>
      </c>
      <c r="I1197" s="91">
        <f>IFERROR(VLOOKUP($E1197, V医療従事者等!$A:$J, $I$4, FALSE), 0)</f>
        <v>0</v>
      </c>
      <c r="J1197" s="91">
        <f>IFERROR(VLOOKUP($E1197, V医療従事者等!$A:$J, $J$4, FALSE), 0)</f>
        <v>0</v>
      </c>
      <c r="K1197" s="92">
        <f>IFERROR(VLOOKUP($E1197, V一般接種!$A:$G, K$4, FALSE), 0)</f>
        <v>0</v>
      </c>
      <c r="L1197" s="92">
        <f>IFERROR(VLOOKUP($E1197, V一般接種!$A:$G, L$4, FALSE), 0)</f>
        <v>0</v>
      </c>
      <c r="M1197" s="92">
        <f>IFERROR(VLOOKUP($E1197, V一般接種!$A:$G, M$4, FALSE), 0)</f>
        <v>0</v>
      </c>
      <c r="N1197" s="93">
        <f>IFERROR(VLOOKUP($E1197, V一般接種!$A:$G, N$4, FALSE), 0)</f>
        <v>0</v>
      </c>
      <c r="O1197" s="92">
        <f>SUMIF(V職域接種!$C:$C, 'Conv-vaccine'!$E1197, V職域接種!F:F)</f>
        <v>0</v>
      </c>
      <c r="P1197" s="92">
        <f>SUMIF(V職域接種!$C:$C, 'Conv-vaccine'!$E1197, V職域接種!G:G)</f>
        <v>0</v>
      </c>
      <c r="Q1197" s="92">
        <f>_xlfn.MAXIFS(V重複!F:F, V重複!$C:$C, 'Conv-vaccine'!$E1197)</f>
        <v>0</v>
      </c>
      <c r="R1197" s="92">
        <f>_xlfn.MAXIFS(V重複!G:G, V重複!$C:$C, 'Conv-vaccine'!$E1197)</f>
        <v>0</v>
      </c>
      <c r="S1197" s="107">
        <f>SUMIF('V3回目-接種日別'!$A:$A, 'Conv-vaccine'!$E1197, 'V3回目-接種日別'!C:C)</f>
        <v>0</v>
      </c>
    </row>
    <row r="1198" spans="1:19" ht="17.7">
      <c r="A1198" s="49">
        <v>44695</v>
      </c>
      <c r="B1198" s="110">
        <f>IF(COUNTIF($A$7:$A1198, $A1198)&gt;1, 0, IF($E1198="","",G1198+H1198+K1198+L1198+O1198-Q1198))</f>
        <v>0</v>
      </c>
      <c r="C1198" s="110">
        <f>IF(COUNTIF($A$7:$A1198, $A1198)&gt;1, 0, IF($E1198="", "", I1198+J1198+M1198+N1198+P1198-R1198))</f>
        <v>0</v>
      </c>
      <c r="D1198" s="110">
        <f>IF(COUNTIF($A$7:$A1198, $A1198)&gt;1, 0, S1198)</f>
        <v>0</v>
      </c>
      <c r="E1198" s="111">
        <v>44695</v>
      </c>
      <c r="F1198" s="91" t="str">
        <f>IFERROR(VLOOKUP($E1198, V医療従事者等!$A:$J, $F$4, FALSE), TEXT(E1198, "aaa"))</f>
        <v>土</v>
      </c>
      <c r="G1198" s="91">
        <f>IFERROR(VLOOKUP($E1198, V医療従事者等!$A:$J, $G$4, FALSE), 0)</f>
        <v>0</v>
      </c>
      <c r="H1198" s="91">
        <f>IFERROR(VLOOKUP($E1198, V医療従事者等!$A:$J, $H$4, FALSE), 0)</f>
        <v>0</v>
      </c>
      <c r="I1198" s="91">
        <f>IFERROR(VLOOKUP($E1198, V医療従事者等!$A:$J, $I$4, FALSE), 0)</f>
        <v>0</v>
      </c>
      <c r="J1198" s="91">
        <f>IFERROR(VLOOKUP($E1198, V医療従事者等!$A:$J, $J$4, FALSE), 0)</f>
        <v>0</v>
      </c>
      <c r="K1198" s="92">
        <f>IFERROR(VLOOKUP($E1198, V一般接種!$A:$G, K$4, FALSE), 0)</f>
        <v>0</v>
      </c>
      <c r="L1198" s="92">
        <f>IFERROR(VLOOKUP($E1198, V一般接種!$A:$G, L$4, FALSE), 0)</f>
        <v>0</v>
      </c>
      <c r="M1198" s="92">
        <f>IFERROR(VLOOKUP($E1198, V一般接種!$A:$G, M$4, FALSE), 0)</f>
        <v>0</v>
      </c>
      <c r="N1198" s="93">
        <f>IFERROR(VLOOKUP($E1198, V一般接種!$A:$G, N$4, FALSE), 0)</f>
        <v>0</v>
      </c>
      <c r="O1198" s="92">
        <f>SUMIF(V職域接種!$C:$C, 'Conv-vaccine'!$E1198, V職域接種!F:F)</f>
        <v>0</v>
      </c>
      <c r="P1198" s="92">
        <f>SUMIF(V職域接種!$C:$C, 'Conv-vaccine'!$E1198, V職域接種!G:G)</f>
        <v>0</v>
      </c>
      <c r="Q1198" s="92">
        <f>_xlfn.MAXIFS(V重複!F:F, V重複!$C:$C, 'Conv-vaccine'!$E1198)</f>
        <v>0</v>
      </c>
      <c r="R1198" s="92">
        <f>_xlfn.MAXIFS(V重複!G:G, V重複!$C:$C, 'Conv-vaccine'!$E1198)</f>
        <v>0</v>
      </c>
      <c r="S1198" s="107">
        <f>SUMIF('V3回目-接種日別'!$A:$A, 'Conv-vaccine'!$E1198, 'V3回目-接種日別'!C:C)</f>
        <v>0</v>
      </c>
    </row>
    <row r="1199" spans="1:19" ht="17.7">
      <c r="A1199" s="49">
        <v>44695</v>
      </c>
      <c r="B1199" s="110">
        <f>IF(COUNTIF($A$7:$A1199, $A1199)&gt;1, 0, IF($E1199="","",G1199+H1199+K1199+L1199+O1199-Q1199))</f>
        <v>0</v>
      </c>
      <c r="C1199" s="110">
        <f>IF(COUNTIF($A$7:$A1199, $A1199)&gt;1, 0, IF($E1199="", "", I1199+J1199+M1199+N1199+P1199-R1199))</f>
        <v>0</v>
      </c>
      <c r="D1199" s="110">
        <f>IF(COUNTIF($A$7:$A1199, $A1199)&gt;1, 0, S1199)</f>
        <v>0</v>
      </c>
      <c r="E1199" s="111">
        <v>44695</v>
      </c>
      <c r="F1199" s="91" t="str">
        <f>IFERROR(VLOOKUP($E1199, V医療従事者等!$A:$J, $F$4, FALSE), TEXT(E1199, "aaa"))</f>
        <v>土</v>
      </c>
      <c r="G1199" s="91">
        <f>IFERROR(VLOOKUP($E1199, V医療従事者等!$A:$J, $G$4, FALSE), 0)</f>
        <v>0</v>
      </c>
      <c r="H1199" s="91">
        <f>IFERROR(VLOOKUP($E1199, V医療従事者等!$A:$J, $H$4, FALSE), 0)</f>
        <v>0</v>
      </c>
      <c r="I1199" s="91">
        <f>IFERROR(VLOOKUP($E1199, V医療従事者等!$A:$J, $I$4, FALSE), 0)</f>
        <v>0</v>
      </c>
      <c r="J1199" s="91">
        <f>IFERROR(VLOOKUP($E1199, V医療従事者等!$A:$J, $J$4, FALSE), 0)</f>
        <v>0</v>
      </c>
      <c r="K1199" s="92">
        <f>IFERROR(VLOOKUP($E1199, V一般接種!$A:$G, K$4, FALSE), 0)</f>
        <v>0</v>
      </c>
      <c r="L1199" s="92">
        <f>IFERROR(VLOOKUP($E1199, V一般接種!$A:$G, L$4, FALSE), 0)</f>
        <v>0</v>
      </c>
      <c r="M1199" s="92">
        <f>IFERROR(VLOOKUP($E1199, V一般接種!$A:$G, M$4, FALSE), 0)</f>
        <v>0</v>
      </c>
      <c r="N1199" s="93">
        <f>IFERROR(VLOOKUP($E1199, V一般接種!$A:$G, N$4, FALSE), 0)</f>
        <v>0</v>
      </c>
      <c r="O1199" s="92">
        <f>SUMIF(V職域接種!$C:$C, 'Conv-vaccine'!$E1199, V職域接種!F:F)</f>
        <v>0</v>
      </c>
      <c r="P1199" s="92">
        <f>SUMIF(V職域接種!$C:$C, 'Conv-vaccine'!$E1199, V職域接種!G:G)</f>
        <v>0</v>
      </c>
      <c r="Q1199" s="92">
        <f>_xlfn.MAXIFS(V重複!F:F, V重複!$C:$C, 'Conv-vaccine'!$E1199)</f>
        <v>0</v>
      </c>
      <c r="R1199" s="92">
        <f>_xlfn.MAXIFS(V重複!G:G, V重複!$C:$C, 'Conv-vaccine'!$E1199)</f>
        <v>0</v>
      </c>
      <c r="S1199" s="107">
        <f>SUMIF('V3回目-接種日別'!$A:$A, 'Conv-vaccine'!$E1199, 'V3回目-接種日別'!C:C)</f>
        <v>0</v>
      </c>
    </row>
    <row r="1200" spans="1:19" ht="17.7">
      <c r="A1200" s="49">
        <v>44695</v>
      </c>
      <c r="B1200" s="110">
        <f>IF(COUNTIF($A$7:$A1200, $A1200)&gt;1, 0, IF($E1200="","",G1200+H1200+K1200+L1200+O1200-Q1200))</f>
        <v>0</v>
      </c>
      <c r="C1200" s="110">
        <f>IF(COUNTIF($A$7:$A1200, $A1200)&gt;1, 0, IF($E1200="", "", I1200+J1200+M1200+N1200+P1200-R1200))</f>
        <v>0</v>
      </c>
      <c r="D1200" s="110">
        <f>IF(COUNTIF($A$7:$A1200, $A1200)&gt;1, 0, S1200)</f>
        <v>0</v>
      </c>
      <c r="E1200" s="111">
        <v>44695</v>
      </c>
      <c r="F1200" s="91" t="str">
        <f>IFERROR(VLOOKUP($E1200, V医療従事者等!$A:$J, $F$4, FALSE), TEXT(E1200, "aaa"))</f>
        <v>土</v>
      </c>
      <c r="G1200" s="91">
        <f>IFERROR(VLOOKUP($E1200, V医療従事者等!$A:$J, $G$4, FALSE), 0)</f>
        <v>0</v>
      </c>
      <c r="H1200" s="91">
        <f>IFERROR(VLOOKUP($E1200, V医療従事者等!$A:$J, $H$4, FALSE), 0)</f>
        <v>0</v>
      </c>
      <c r="I1200" s="91">
        <f>IFERROR(VLOOKUP($E1200, V医療従事者等!$A:$J, $I$4, FALSE), 0)</f>
        <v>0</v>
      </c>
      <c r="J1200" s="91">
        <f>IFERROR(VLOOKUP($E1200, V医療従事者等!$A:$J, $J$4, FALSE), 0)</f>
        <v>0</v>
      </c>
      <c r="K1200" s="92">
        <f>IFERROR(VLOOKUP($E1200, V一般接種!$A:$G, K$4, FALSE), 0)</f>
        <v>0</v>
      </c>
      <c r="L1200" s="92">
        <f>IFERROR(VLOOKUP($E1200, V一般接種!$A:$G, L$4, FALSE), 0)</f>
        <v>0</v>
      </c>
      <c r="M1200" s="92">
        <f>IFERROR(VLOOKUP($E1200, V一般接種!$A:$G, M$4, FALSE), 0)</f>
        <v>0</v>
      </c>
      <c r="N1200" s="93">
        <f>IFERROR(VLOOKUP($E1200, V一般接種!$A:$G, N$4, FALSE), 0)</f>
        <v>0</v>
      </c>
      <c r="O1200" s="92">
        <f>SUMIF(V職域接種!$C:$C, 'Conv-vaccine'!$E1200, V職域接種!F:F)</f>
        <v>0</v>
      </c>
      <c r="P1200" s="92">
        <f>SUMIF(V職域接種!$C:$C, 'Conv-vaccine'!$E1200, V職域接種!G:G)</f>
        <v>0</v>
      </c>
      <c r="Q1200" s="92">
        <f>_xlfn.MAXIFS(V重複!F:F, V重複!$C:$C, 'Conv-vaccine'!$E1200)</f>
        <v>0</v>
      </c>
      <c r="R1200" s="92">
        <f>_xlfn.MAXIFS(V重複!G:G, V重複!$C:$C, 'Conv-vaccine'!$E1200)</f>
        <v>0</v>
      </c>
      <c r="S1200" s="107">
        <f>SUMIF('V3回目-接種日別'!$A:$A, 'Conv-vaccine'!$E1200, 'V3回目-接種日別'!C:C)</f>
        <v>0</v>
      </c>
    </row>
    <row r="1201" spans="1:19" ht="17.7">
      <c r="A1201" s="49">
        <v>44696</v>
      </c>
      <c r="B1201" s="110">
        <f>IF(COUNTIF($A$7:$A1201, $A1201)&gt;1, 0, IF($E1201="","",G1201+H1201+K1201+L1201+O1201-Q1201))</f>
        <v>0</v>
      </c>
      <c r="C1201" s="110">
        <f>IF(COUNTIF($A$7:$A1201, $A1201)&gt;1, 0, IF($E1201="", "", I1201+J1201+M1201+N1201+P1201-R1201))</f>
        <v>0</v>
      </c>
      <c r="D1201" s="110">
        <f>IF(COUNTIF($A$7:$A1201, $A1201)&gt;1, 0, S1201)</f>
        <v>0</v>
      </c>
      <c r="E1201" s="111">
        <v>44696</v>
      </c>
      <c r="F1201" s="91" t="str">
        <f>IFERROR(VLOOKUP($E1201, V医療従事者等!$A:$J, $F$4, FALSE), TEXT(E1201, "aaa"))</f>
        <v>日</v>
      </c>
      <c r="G1201" s="91">
        <f>IFERROR(VLOOKUP($E1201, V医療従事者等!$A:$J, $G$4, FALSE), 0)</f>
        <v>0</v>
      </c>
      <c r="H1201" s="91">
        <f>IFERROR(VLOOKUP($E1201, V医療従事者等!$A:$J, $H$4, FALSE), 0)</f>
        <v>0</v>
      </c>
      <c r="I1201" s="91">
        <f>IFERROR(VLOOKUP($E1201, V医療従事者等!$A:$J, $I$4, FALSE), 0)</f>
        <v>0</v>
      </c>
      <c r="J1201" s="91">
        <f>IFERROR(VLOOKUP($E1201, V医療従事者等!$A:$J, $J$4, FALSE), 0)</f>
        <v>0</v>
      </c>
      <c r="K1201" s="92">
        <f>IFERROR(VLOOKUP($E1201, V一般接種!$A:$G, K$4, FALSE), 0)</f>
        <v>0</v>
      </c>
      <c r="L1201" s="92">
        <f>IFERROR(VLOOKUP($E1201, V一般接種!$A:$G, L$4, FALSE), 0)</f>
        <v>0</v>
      </c>
      <c r="M1201" s="92">
        <f>IFERROR(VLOOKUP($E1201, V一般接種!$A:$G, M$4, FALSE), 0)</f>
        <v>0</v>
      </c>
      <c r="N1201" s="93">
        <f>IFERROR(VLOOKUP($E1201, V一般接種!$A:$G, N$4, FALSE), 0)</f>
        <v>0</v>
      </c>
      <c r="O1201" s="92">
        <f>SUMIF(V職域接種!$C:$C, 'Conv-vaccine'!$E1201, V職域接種!F:F)</f>
        <v>0</v>
      </c>
      <c r="P1201" s="92">
        <f>SUMIF(V職域接種!$C:$C, 'Conv-vaccine'!$E1201, V職域接種!G:G)</f>
        <v>0</v>
      </c>
      <c r="Q1201" s="92">
        <f>_xlfn.MAXIFS(V重複!F:F, V重複!$C:$C, 'Conv-vaccine'!$E1201)</f>
        <v>0</v>
      </c>
      <c r="R1201" s="92">
        <f>_xlfn.MAXIFS(V重複!G:G, V重複!$C:$C, 'Conv-vaccine'!$E1201)</f>
        <v>0</v>
      </c>
      <c r="S1201" s="107">
        <f>SUMIF('V3回目-接種日別'!$A:$A, 'Conv-vaccine'!$E1201, 'V3回目-接種日別'!C:C)</f>
        <v>0</v>
      </c>
    </row>
    <row r="1202" spans="1:19" ht="17.7">
      <c r="A1202" s="49">
        <v>44696</v>
      </c>
      <c r="B1202" s="110">
        <f>IF(COUNTIF($A$7:$A1202, $A1202)&gt;1, 0, IF($E1202="","",G1202+H1202+K1202+L1202+O1202-Q1202))</f>
        <v>0</v>
      </c>
      <c r="C1202" s="110">
        <f>IF(COUNTIF($A$7:$A1202, $A1202)&gt;1, 0, IF($E1202="", "", I1202+J1202+M1202+N1202+P1202-R1202))</f>
        <v>0</v>
      </c>
      <c r="D1202" s="110">
        <f>IF(COUNTIF($A$7:$A1202, $A1202)&gt;1, 0, S1202)</f>
        <v>0</v>
      </c>
      <c r="E1202" s="111">
        <v>44696</v>
      </c>
      <c r="F1202" s="91" t="str">
        <f>IFERROR(VLOOKUP($E1202, V医療従事者等!$A:$J, $F$4, FALSE), TEXT(E1202, "aaa"))</f>
        <v>日</v>
      </c>
      <c r="G1202" s="91">
        <f>IFERROR(VLOOKUP($E1202, V医療従事者等!$A:$J, $G$4, FALSE), 0)</f>
        <v>0</v>
      </c>
      <c r="H1202" s="91">
        <f>IFERROR(VLOOKUP($E1202, V医療従事者等!$A:$J, $H$4, FALSE), 0)</f>
        <v>0</v>
      </c>
      <c r="I1202" s="91">
        <f>IFERROR(VLOOKUP($E1202, V医療従事者等!$A:$J, $I$4, FALSE), 0)</f>
        <v>0</v>
      </c>
      <c r="J1202" s="91">
        <f>IFERROR(VLOOKUP($E1202, V医療従事者等!$A:$J, $J$4, FALSE), 0)</f>
        <v>0</v>
      </c>
      <c r="K1202" s="92">
        <f>IFERROR(VLOOKUP($E1202, V一般接種!$A:$G, K$4, FALSE), 0)</f>
        <v>0</v>
      </c>
      <c r="L1202" s="92">
        <f>IFERROR(VLOOKUP($E1202, V一般接種!$A:$G, L$4, FALSE), 0)</f>
        <v>0</v>
      </c>
      <c r="M1202" s="92">
        <f>IFERROR(VLOOKUP($E1202, V一般接種!$A:$G, M$4, FALSE), 0)</f>
        <v>0</v>
      </c>
      <c r="N1202" s="93">
        <f>IFERROR(VLOOKUP($E1202, V一般接種!$A:$G, N$4, FALSE), 0)</f>
        <v>0</v>
      </c>
      <c r="O1202" s="92">
        <f>SUMIF(V職域接種!$C:$C, 'Conv-vaccine'!$E1202, V職域接種!F:F)</f>
        <v>0</v>
      </c>
      <c r="P1202" s="92">
        <f>SUMIF(V職域接種!$C:$C, 'Conv-vaccine'!$E1202, V職域接種!G:G)</f>
        <v>0</v>
      </c>
      <c r="Q1202" s="92">
        <f>_xlfn.MAXIFS(V重複!F:F, V重複!$C:$C, 'Conv-vaccine'!$E1202)</f>
        <v>0</v>
      </c>
      <c r="R1202" s="92">
        <f>_xlfn.MAXIFS(V重複!G:G, V重複!$C:$C, 'Conv-vaccine'!$E1202)</f>
        <v>0</v>
      </c>
      <c r="S1202" s="107">
        <f>SUMIF('V3回目-接種日別'!$A:$A, 'Conv-vaccine'!$E1202, 'V3回目-接種日別'!C:C)</f>
        <v>0</v>
      </c>
    </row>
    <row r="1203" spans="1:19" ht="17.7">
      <c r="A1203" s="49">
        <v>44696</v>
      </c>
      <c r="B1203" s="110">
        <f>IF(COUNTIF($A$7:$A1203, $A1203)&gt;1, 0, IF($E1203="","",G1203+H1203+K1203+L1203+O1203-Q1203))</f>
        <v>0</v>
      </c>
      <c r="C1203" s="110">
        <f>IF(COUNTIF($A$7:$A1203, $A1203)&gt;1, 0, IF($E1203="", "", I1203+J1203+M1203+N1203+P1203-R1203))</f>
        <v>0</v>
      </c>
      <c r="D1203" s="110">
        <f>IF(COUNTIF($A$7:$A1203, $A1203)&gt;1, 0, S1203)</f>
        <v>0</v>
      </c>
      <c r="E1203" s="111">
        <v>44696</v>
      </c>
      <c r="F1203" s="91" t="str">
        <f>IFERROR(VLOOKUP($E1203, V医療従事者等!$A:$J, $F$4, FALSE), TEXT(E1203, "aaa"))</f>
        <v>日</v>
      </c>
      <c r="G1203" s="91">
        <f>IFERROR(VLOOKUP($E1203, V医療従事者等!$A:$J, $G$4, FALSE), 0)</f>
        <v>0</v>
      </c>
      <c r="H1203" s="91">
        <f>IFERROR(VLOOKUP($E1203, V医療従事者等!$A:$J, $H$4, FALSE), 0)</f>
        <v>0</v>
      </c>
      <c r="I1203" s="91">
        <f>IFERROR(VLOOKUP($E1203, V医療従事者等!$A:$J, $I$4, FALSE), 0)</f>
        <v>0</v>
      </c>
      <c r="J1203" s="91">
        <f>IFERROR(VLOOKUP($E1203, V医療従事者等!$A:$J, $J$4, FALSE), 0)</f>
        <v>0</v>
      </c>
      <c r="K1203" s="92">
        <f>IFERROR(VLOOKUP($E1203, V一般接種!$A:$G, K$4, FALSE), 0)</f>
        <v>0</v>
      </c>
      <c r="L1203" s="92">
        <f>IFERROR(VLOOKUP($E1203, V一般接種!$A:$G, L$4, FALSE), 0)</f>
        <v>0</v>
      </c>
      <c r="M1203" s="92">
        <f>IFERROR(VLOOKUP($E1203, V一般接種!$A:$G, M$4, FALSE), 0)</f>
        <v>0</v>
      </c>
      <c r="N1203" s="93">
        <f>IFERROR(VLOOKUP($E1203, V一般接種!$A:$G, N$4, FALSE), 0)</f>
        <v>0</v>
      </c>
      <c r="O1203" s="92">
        <f>SUMIF(V職域接種!$C:$C, 'Conv-vaccine'!$E1203, V職域接種!F:F)</f>
        <v>0</v>
      </c>
      <c r="P1203" s="92">
        <f>SUMIF(V職域接種!$C:$C, 'Conv-vaccine'!$E1203, V職域接種!G:G)</f>
        <v>0</v>
      </c>
      <c r="Q1203" s="92">
        <f>_xlfn.MAXIFS(V重複!F:F, V重複!$C:$C, 'Conv-vaccine'!$E1203)</f>
        <v>0</v>
      </c>
      <c r="R1203" s="92">
        <f>_xlfn.MAXIFS(V重複!G:G, V重複!$C:$C, 'Conv-vaccine'!$E1203)</f>
        <v>0</v>
      </c>
      <c r="S1203" s="107">
        <f>SUMIF('V3回目-接種日別'!$A:$A, 'Conv-vaccine'!$E1203, 'V3回目-接種日別'!C:C)</f>
        <v>0</v>
      </c>
    </row>
    <row r="1204" spans="1:19" ht="17.7">
      <c r="A1204" s="49">
        <v>44697</v>
      </c>
      <c r="B1204" s="110">
        <f>IF(COUNTIF($A$7:$A1204, $A1204)&gt;1, 0, IF($E1204="","",G1204+H1204+K1204+L1204+O1204-Q1204))</f>
        <v>0</v>
      </c>
      <c r="C1204" s="110">
        <f>IF(COUNTIF($A$7:$A1204, $A1204)&gt;1, 0, IF($E1204="", "", I1204+J1204+M1204+N1204+P1204-R1204))</f>
        <v>0</v>
      </c>
      <c r="D1204" s="110">
        <f>IF(COUNTIF($A$7:$A1204, $A1204)&gt;1, 0, S1204)</f>
        <v>0</v>
      </c>
      <c r="E1204" s="111">
        <v>44697</v>
      </c>
      <c r="F1204" s="91" t="str">
        <f>IFERROR(VLOOKUP($E1204, V医療従事者等!$A:$J, $F$4, FALSE), TEXT(E1204, "aaa"))</f>
        <v>月</v>
      </c>
      <c r="G1204" s="91">
        <f>IFERROR(VLOOKUP($E1204, V医療従事者等!$A:$J, $G$4, FALSE), 0)</f>
        <v>0</v>
      </c>
      <c r="H1204" s="91">
        <f>IFERROR(VLOOKUP($E1204, V医療従事者等!$A:$J, $H$4, FALSE), 0)</f>
        <v>0</v>
      </c>
      <c r="I1204" s="91">
        <f>IFERROR(VLOOKUP($E1204, V医療従事者等!$A:$J, $I$4, FALSE), 0)</f>
        <v>0</v>
      </c>
      <c r="J1204" s="91">
        <f>IFERROR(VLOOKUP($E1204, V医療従事者等!$A:$J, $J$4, FALSE), 0)</f>
        <v>0</v>
      </c>
      <c r="K1204" s="92">
        <f>IFERROR(VLOOKUP($E1204, V一般接種!$A:$G, K$4, FALSE), 0)</f>
        <v>0</v>
      </c>
      <c r="L1204" s="92">
        <f>IFERROR(VLOOKUP($E1204, V一般接種!$A:$G, L$4, FALSE), 0)</f>
        <v>0</v>
      </c>
      <c r="M1204" s="92">
        <f>IFERROR(VLOOKUP($E1204, V一般接種!$A:$G, M$4, FALSE), 0)</f>
        <v>0</v>
      </c>
      <c r="N1204" s="93">
        <f>IFERROR(VLOOKUP($E1204, V一般接種!$A:$G, N$4, FALSE), 0)</f>
        <v>0</v>
      </c>
      <c r="O1204" s="92">
        <f>SUMIF(V職域接種!$C:$C, 'Conv-vaccine'!$E1204, V職域接種!F:F)</f>
        <v>0</v>
      </c>
      <c r="P1204" s="92">
        <f>SUMIF(V職域接種!$C:$C, 'Conv-vaccine'!$E1204, V職域接種!G:G)</f>
        <v>0</v>
      </c>
      <c r="Q1204" s="92">
        <f>_xlfn.MAXIFS(V重複!F:F, V重複!$C:$C, 'Conv-vaccine'!$E1204)</f>
        <v>0</v>
      </c>
      <c r="R1204" s="92">
        <f>_xlfn.MAXIFS(V重複!G:G, V重複!$C:$C, 'Conv-vaccine'!$E1204)</f>
        <v>0</v>
      </c>
      <c r="S1204" s="107">
        <f>SUMIF('V3回目-接種日別'!$A:$A, 'Conv-vaccine'!$E1204, 'V3回目-接種日別'!C:C)</f>
        <v>0</v>
      </c>
    </row>
    <row r="1205" spans="1:19" ht="17.7">
      <c r="A1205" s="49">
        <v>44697</v>
      </c>
      <c r="B1205" s="110">
        <f>IF(COUNTIF($A$7:$A1205, $A1205)&gt;1, 0, IF($E1205="","",G1205+H1205+K1205+L1205+O1205-Q1205))</f>
        <v>0</v>
      </c>
      <c r="C1205" s="110">
        <f>IF(COUNTIF($A$7:$A1205, $A1205)&gt;1, 0, IF($E1205="", "", I1205+J1205+M1205+N1205+P1205-R1205))</f>
        <v>0</v>
      </c>
      <c r="D1205" s="110">
        <f>IF(COUNTIF($A$7:$A1205, $A1205)&gt;1, 0, S1205)</f>
        <v>0</v>
      </c>
      <c r="E1205" s="111">
        <v>44697</v>
      </c>
      <c r="F1205" s="91" t="str">
        <f>IFERROR(VLOOKUP($E1205, V医療従事者等!$A:$J, $F$4, FALSE), TEXT(E1205, "aaa"))</f>
        <v>月</v>
      </c>
      <c r="G1205" s="91">
        <f>IFERROR(VLOOKUP($E1205, V医療従事者等!$A:$J, $G$4, FALSE), 0)</f>
        <v>0</v>
      </c>
      <c r="H1205" s="91">
        <f>IFERROR(VLOOKUP($E1205, V医療従事者等!$A:$J, $H$4, FALSE), 0)</f>
        <v>0</v>
      </c>
      <c r="I1205" s="91">
        <f>IFERROR(VLOOKUP($E1205, V医療従事者等!$A:$J, $I$4, FALSE), 0)</f>
        <v>0</v>
      </c>
      <c r="J1205" s="91">
        <f>IFERROR(VLOOKUP($E1205, V医療従事者等!$A:$J, $J$4, FALSE), 0)</f>
        <v>0</v>
      </c>
      <c r="K1205" s="92">
        <f>IFERROR(VLOOKUP($E1205, V一般接種!$A:$G, K$4, FALSE), 0)</f>
        <v>0</v>
      </c>
      <c r="L1205" s="92">
        <f>IFERROR(VLOOKUP($E1205, V一般接種!$A:$G, L$4, FALSE), 0)</f>
        <v>0</v>
      </c>
      <c r="M1205" s="92">
        <f>IFERROR(VLOOKUP($E1205, V一般接種!$A:$G, M$4, FALSE), 0)</f>
        <v>0</v>
      </c>
      <c r="N1205" s="93">
        <f>IFERROR(VLOOKUP($E1205, V一般接種!$A:$G, N$4, FALSE), 0)</f>
        <v>0</v>
      </c>
      <c r="O1205" s="92">
        <f>SUMIF(V職域接種!$C:$C, 'Conv-vaccine'!$E1205, V職域接種!F:F)</f>
        <v>0</v>
      </c>
      <c r="P1205" s="92">
        <f>SUMIF(V職域接種!$C:$C, 'Conv-vaccine'!$E1205, V職域接種!G:G)</f>
        <v>0</v>
      </c>
      <c r="Q1205" s="92">
        <f>_xlfn.MAXIFS(V重複!F:F, V重複!$C:$C, 'Conv-vaccine'!$E1205)</f>
        <v>0</v>
      </c>
      <c r="R1205" s="92">
        <f>_xlfn.MAXIFS(V重複!G:G, V重複!$C:$C, 'Conv-vaccine'!$E1205)</f>
        <v>0</v>
      </c>
      <c r="S1205" s="107">
        <f>SUMIF('V3回目-接種日別'!$A:$A, 'Conv-vaccine'!$E1205, 'V3回目-接種日別'!C:C)</f>
        <v>0</v>
      </c>
    </row>
    <row r="1206" spans="1:19" ht="17.7">
      <c r="A1206" s="49">
        <v>44697</v>
      </c>
      <c r="B1206" s="110">
        <f>IF(COUNTIF($A$7:$A1206, $A1206)&gt;1, 0, IF($E1206="","",G1206+H1206+K1206+L1206+O1206-Q1206))</f>
        <v>0</v>
      </c>
      <c r="C1206" s="110">
        <f>IF(COUNTIF($A$7:$A1206, $A1206)&gt;1, 0, IF($E1206="", "", I1206+J1206+M1206+N1206+P1206-R1206))</f>
        <v>0</v>
      </c>
      <c r="D1206" s="110">
        <f>IF(COUNTIF($A$7:$A1206, $A1206)&gt;1, 0, S1206)</f>
        <v>0</v>
      </c>
      <c r="E1206" s="111">
        <v>44697</v>
      </c>
      <c r="F1206" s="91" t="str">
        <f>IFERROR(VLOOKUP($E1206, V医療従事者等!$A:$J, $F$4, FALSE), TEXT(E1206, "aaa"))</f>
        <v>月</v>
      </c>
      <c r="G1206" s="91">
        <f>IFERROR(VLOOKUP($E1206, V医療従事者等!$A:$J, $G$4, FALSE), 0)</f>
        <v>0</v>
      </c>
      <c r="H1206" s="91">
        <f>IFERROR(VLOOKUP($E1206, V医療従事者等!$A:$J, $H$4, FALSE), 0)</f>
        <v>0</v>
      </c>
      <c r="I1206" s="91">
        <f>IFERROR(VLOOKUP($E1206, V医療従事者等!$A:$J, $I$4, FALSE), 0)</f>
        <v>0</v>
      </c>
      <c r="J1206" s="91">
        <f>IFERROR(VLOOKUP($E1206, V医療従事者等!$A:$J, $J$4, FALSE), 0)</f>
        <v>0</v>
      </c>
      <c r="K1206" s="92">
        <f>IFERROR(VLOOKUP($E1206, V一般接種!$A:$G, K$4, FALSE), 0)</f>
        <v>0</v>
      </c>
      <c r="L1206" s="92">
        <f>IFERROR(VLOOKUP($E1206, V一般接種!$A:$G, L$4, FALSE), 0)</f>
        <v>0</v>
      </c>
      <c r="M1206" s="92">
        <f>IFERROR(VLOOKUP($E1206, V一般接種!$A:$G, M$4, FALSE), 0)</f>
        <v>0</v>
      </c>
      <c r="N1206" s="93">
        <f>IFERROR(VLOOKUP($E1206, V一般接種!$A:$G, N$4, FALSE), 0)</f>
        <v>0</v>
      </c>
      <c r="O1206" s="92">
        <f>SUMIF(V職域接種!$C:$C, 'Conv-vaccine'!$E1206, V職域接種!F:F)</f>
        <v>0</v>
      </c>
      <c r="P1206" s="92">
        <f>SUMIF(V職域接種!$C:$C, 'Conv-vaccine'!$E1206, V職域接種!G:G)</f>
        <v>0</v>
      </c>
      <c r="Q1206" s="92">
        <f>_xlfn.MAXIFS(V重複!F:F, V重複!$C:$C, 'Conv-vaccine'!$E1206)</f>
        <v>0</v>
      </c>
      <c r="R1206" s="92">
        <f>_xlfn.MAXIFS(V重複!G:G, V重複!$C:$C, 'Conv-vaccine'!$E1206)</f>
        <v>0</v>
      </c>
      <c r="S1206" s="107">
        <f>SUMIF('V3回目-接種日別'!$A:$A, 'Conv-vaccine'!$E1206, 'V3回目-接種日別'!C:C)</f>
        <v>0</v>
      </c>
    </row>
    <row r="1207" spans="1:19" ht="17.7">
      <c r="A1207" s="49">
        <v>44698</v>
      </c>
      <c r="B1207" s="110">
        <f>IF(COUNTIF($A$7:$A1207, $A1207)&gt;1, 0, IF($E1207="","",G1207+H1207+K1207+L1207+O1207-Q1207))</f>
        <v>0</v>
      </c>
      <c r="C1207" s="110">
        <f>IF(COUNTIF($A$7:$A1207, $A1207)&gt;1, 0, IF($E1207="", "", I1207+J1207+M1207+N1207+P1207-R1207))</f>
        <v>0</v>
      </c>
      <c r="D1207" s="110">
        <f>IF(COUNTIF($A$7:$A1207, $A1207)&gt;1, 0, S1207)</f>
        <v>0</v>
      </c>
      <c r="E1207" s="111">
        <v>44698</v>
      </c>
      <c r="F1207" s="91" t="str">
        <f>IFERROR(VLOOKUP($E1207, V医療従事者等!$A:$J, $F$4, FALSE), TEXT(E1207, "aaa"))</f>
        <v>火</v>
      </c>
      <c r="G1207" s="91">
        <f>IFERROR(VLOOKUP($E1207, V医療従事者等!$A:$J, $G$4, FALSE), 0)</f>
        <v>0</v>
      </c>
      <c r="H1207" s="91">
        <f>IFERROR(VLOOKUP($E1207, V医療従事者等!$A:$J, $H$4, FALSE), 0)</f>
        <v>0</v>
      </c>
      <c r="I1207" s="91">
        <f>IFERROR(VLOOKUP($E1207, V医療従事者等!$A:$J, $I$4, FALSE), 0)</f>
        <v>0</v>
      </c>
      <c r="J1207" s="91">
        <f>IFERROR(VLOOKUP($E1207, V医療従事者等!$A:$J, $J$4, FALSE), 0)</f>
        <v>0</v>
      </c>
      <c r="K1207" s="92">
        <f>IFERROR(VLOOKUP($E1207, V一般接種!$A:$G, K$4, FALSE), 0)</f>
        <v>0</v>
      </c>
      <c r="L1207" s="92">
        <f>IFERROR(VLOOKUP($E1207, V一般接種!$A:$G, L$4, FALSE), 0)</f>
        <v>0</v>
      </c>
      <c r="M1207" s="92">
        <f>IFERROR(VLOOKUP($E1207, V一般接種!$A:$G, M$4, FALSE), 0)</f>
        <v>0</v>
      </c>
      <c r="N1207" s="93">
        <f>IFERROR(VLOOKUP($E1207, V一般接種!$A:$G, N$4, FALSE), 0)</f>
        <v>0</v>
      </c>
      <c r="O1207" s="92">
        <f>SUMIF(V職域接種!$C:$C, 'Conv-vaccine'!$E1207, V職域接種!F:F)</f>
        <v>0</v>
      </c>
      <c r="P1207" s="92">
        <f>SUMIF(V職域接種!$C:$C, 'Conv-vaccine'!$E1207, V職域接種!G:G)</f>
        <v>0</v>
      </c>
      <c r="Q1207" s="92">
        <f>_xlfn.MAXIFS(V重複!F:F, V重複!$C:$C, 'Conv-vaccine'!$E1207)</f>
        <v>0</v>
      </c>
      <c r="R1207" s="92">
        <f>_xlfn.MAXIFS(V重複!G:G, V重複!$C:$C, 'Conv-vaccine'!$E1207)</f>
        <v>0</v>
      </c>
      <c r="S1207" s="107">
        <f>SUMIF('V3回目-接種日別'!$A:$A, 'Conv-vaccine'!$E1207, 'V3回目-接種日別'!C:C)</f>
        <v>0</v>
      </c>
    </row>
    <row r="1208" spans="1:19" ht="17.7">
      <c r="A1208" s="49">
        <v>44698</v>
      </c>
      <c r="B1208" s="110">
        <f>IF(COUNTIF($A$7:$A1208, $A1208)&gt;1, 0, IF($E1208="","",G1208+H1208+K1208+L1208+O1208-Q1208))</f>
        <v>0</v>
      </c>
      <c r="C1208" s="110">
        <f>IF(COUNTIF($A$7:$A1208, $A1208)&gt;1, 0, IF($E1208="", "", I1208+J1208+M1208+N1208+P1208-R1208))</f>
        <v>0</v>
      </c>
      <c r="D1208" s="110">
        <f>IF(COUNTIF($A$7:$A1208, $A1208)&gt;1, 0, S1208)</f>
        <v>0</v>
      </c>
      <c r="E1208" s="111">
        <v>44698</v>
      </c>
      <c r="F1208" s="91" t="str">
        <f>IFERROR(VLOOKUP($E1208, V医療従事者等!$A:$J, $F$4, FALSE), TEXT(E1208, "aaa"))</f>
        <v>火</v>
      </c>
      <c r="G1208" s="91">
        <f>IFERROR(VLOOKUP($E1208, V医療従事者等!$A:$J, $G$4, FALSE), 0)</f>
        <v>0</v>
      </c>
      <c r="H1208" s="91">
        <f>IFERROR(VLOOKUP($E1208, V医療従事者等!$A:$J, $H$4, FALSE), 0)</f>
        <v>0</v>
      </c>
      <c r="I1208" s="91">
        <f>IFERROR(VLOOKUP($E1208, V医療従事者等!$A:$J, $I$4, FALSE), 0)</f>
        <v>0</v>
      </c>
      <c r="J1208" s="91">
        <f>IFERROR(VLOOKUP($E1208, V医療従事者等!$A:$J, $J$4, FALSE), 0)</f>
        <v>0</v>
      </c>
      <c r="K1208" s="92">
        <f>IFERROR(VLOOKUP($E1208, V一般接種!$A:$G, K$4, FALSE), 0)</f>
        <v>0</v>
      </c>
      <c r="L1208" s="92">
        <f>IFERROR(VLOOKUP($E1208, V一般接種!$A:$G, L$4, FALSE), 0)</f>
        <v>0</v>
      </c>
      <c r="M1208" s="92">
        <f>IFERROR(VLOOKUP($E1208, V一般接種!$A:$G, M$4, FALSE), 0)</f>
        <v>0</v>
      </c>
      <c r="N1208" s="93">
        <f>IFERROR(VLOOKUP($E1208, V一般接種!$A:$G, N$4, FALSE), 0)</f>
        <v>0</v>
      </c>
      <c r="O1208" s="92">
        <f>SUMIF(V職域接種!$C:$C, 'Conv-vaccine'!$E1208, V職域接種!F:F)</f>
        <v>0</v>
      </c>
      <c r="P1208" s="92">
        <f>SUMIF(V職域接種!$C:$C, 'Conv-vaccine'!$E1208, V職域接種!G:G)</f>
        <v>0</v>
      </c>
      <c r="Q1208" s="92">
        <f>_xlfn.MAXIFS(V重複!F:F, V重複!$C:$C, 'Conv-vaccine'!$E1208)</f>
        <v>0</v>
      </c>
      <c r="R1208" s="92">
        <f>_xlfn.MAXIFS(V重複!G:G, V重複!$C:$C, 'Conv-vaccine'!$E1208)</f>
        <v>0</v>
      </c>
      <c r="S1208" s="107">
        <f>SUMIF('V3回目-接種日別'!$A:$A, 'Conv-vaccine'!$E1208, 'V3回目-接種日別'!C:C)</f>
        <v>0</v>
      </c>
    </row>
    <row r="1209" spans="1:19" ht="17.7">
      <c r="A1209" s="49">
        <v>44698</v>
      </c>
      <c r="B1209" s="110">
        <f>IF(COUNTIF($A$7:$A1209, $A1209)&gt;1, 0, IF($E1209="","",G1209+H1209+K1209+L1209+O1209-Q1209))</f>
        <v>0</v>
      </c>
      <c r="C1209" s="110">
        <f>IF(COUNTIF($A$7:$A1209, $A1209)&gt;1, 0, IF($E1209="", "", I1209+J1209+M1209+N1209+P1209-R1209))</f>
        <v>0</v>
      </c>
      <c r="D1209" s="110">
        <f>IF(COUNTIF($A$7:$A1209, $A1209)&gt;1, 0, S1209)</f>
        <v>0</v>
      </c>
      <c r="E1209" s="111">
        <v>44698</v>
      </c>
      <c r="F1209" s="91" t="str">
        <f>IFERROR(VLOOKUP($E1209, V医療従事者等!$A:$J, $F$4, FALSE), TEXT(E1209, "aaa"))</f>
        <v>火</v>
      </c>
      <c r="G1209" s="91">
        <f>IFERROR(VLOOKUP($E1209, V医療従事者等!$A:$J, $G$4, FALSE), 0)</f>
        <v>0</v>
      </c>
      <c r="H1209" s="91">
        <f>IFERROR(VLOOKUP($E1209, V医療従事者等!$A:$J, $H$4, FALSE), 0)</f>
        <v>0</v>
      </c>
      <c r="I1209" s="91">
        <f>IFERROR(VLOOKUP($E1209, V医療従事者等!$A:$J, $I$4, FALSE), 0)</f>
        <v>0</v>
      </c>
      <c r="J1209" s="91">
        <f>IFERROR(VLOOKUP($E1209, V医療従事者等!$A:$J, $J$4, FALSE), 0)</f>
        <v>0</v>
      </c>
      <c r="K1209" s="92">
        <f>IFERROR(VLOOKUP($E1209, V一般接種!$A:$G, K$4, FALSE), 0)</f>
        <v>0</v>
      </c>
      <c r="L1209" s="92">
        <f>IFERROR(VLOOKUP($E1209, V一般接種!$A:$G, L$4, FALSE), 0)</f>
        <v>0</v>
      </c>
      <c r="M1209" s="92">
        <f>IFERROR(VLOOKUP($E1209, V一般接種!$A:$G, M$4, FALSE), 0)</f>
        <v>0</v>
      </c>
      <c r="N1209" s="93">
        <f>IFERROR(VLOOKUP($E1209, V一般接種!$A:$G, N$4, FALSE), 0)</f>
        <v>0</v>
      </c>
      <c r="O1209" s="92">
        <f>SUMIF(V職域接種!$C:$C, 'Conv-vaccine'!$E1209, V職域接種!F:F)</f>
        <v>0</v>
      </c>
      <c r="P1209" s="92">
        <f>SUMIF(V職域接種!$C:$C, 'Conv-vaccine'!$E1209, V職域接種!G:G)</f>
        <v>0</v>
      </c>
      <c r="Q1209" s="92">
        <f>_xlfn.MAXIFS(V重複!F:F, V重複!$C:$C, 'Conv-vaccine'!$E1209)</f>
        <v>0</v>
      </c>
      <c r="R1209" s="92">
        <f>_xlfn.MAXIFS(V重複!G:G, V重複!$C:$C, 'Conv-vaccine'!$E1209)</f>
        <v>0</v>
      </c>
      <c r="S1209" s="107">
        <f>SUMIF('V3回目-接種日別'!$A:$A, 'Conv-vaccine'!$E1209, 'V3回目-接種日別'!C:C)</f>
        <v>0</v>
      </c>
    </row>
    <row r="1210" spans="1:19" ht="17.7">
      <c r="A1210" s="49">
        <v>44699</v>
      </c>
      <c r="B1210" s="110">
        <f>IF(COUNTIF($A$7:$A1210, $A1210)&gt;1, 0, IF($E1210="","",G1210+H1210+K1210+L1210+O1210-Q1210))</f>
        <v>0</v>
      </c>
      <c r="C1210" s="110">
        <f>IF(COUNTIF($A$7:$A1210, $A1210)&gt;1, 0, IF($E1210="", "", I1210+J1210+M1210+N1210+P1210-R1210))</f>
        <v>0</v>
      </c>
      <c r="D1210" s="110">
        <f>IF(COUNTIF($A$7:$A1210, $A1210)&gt;1, 0, S1210)</f>
        <v>0</v>
      </c>
      <c r="E1210" s="111">
        <v>44699</v>
      </c>
      <c r="F1210" s="91" t="str">
        <f>IFERROR(VLOOKUP($E1210, V医療従事者等!$A:$J, $F$4, FALSE), TEXT(E1210, "aaa"))</f>
        <v>水</v>
      </c>
      <c r="G1210" s="91">
        <f>IFERROR(VLOOKUP($E1210, V医療従事者等!$A:$J, $G$4, FALSE), 0)</f>
        <v>0</v>
      </c>
      <c r="H1210" s="91">
        <f>IFERROR(VLOOKUP($E1210, V医療従事者等!$A:$J, $H$4, FALSE), 0)</f>
        <v>0</v>
      </c>
      <c r="I1210" s="91">
        <f>IFERROR(VLOOKUP($E1210, V医療従事者等!$A:$J, $I$4, FALSE), 0)</f>
        <v>0</v>
      </c>
      <c r="J1210" s="91">
        <f>IFERROR(VLOOKUP($E1210, V医療従事者等!$A:$J, $J$4, FALSE), 0)</f>
        <v>0</v>
      </c>
      <c r="K1210" s="92">
        <f>IFERROR(VLOOKUP($E1210, V一般接種!$A:$G, K$4, FALSE), 0)</f>
        <v>0</v>
      </c>
      <c r="L1210" s="92">
        <f>IFERROR(VLOOKUP($E1210, V一般接種!$A:$G, L$4, FALSE), 0)</f>
        <v>0</v>
      </c>
      <c r="M1210" s="92">
        <f>IFERROR(VLOOKUP($E1210, V一般接種!$A:$G, M$4, FALSE), 0)</f>
        <v>0</v>
      </c>
      <c r="N1210" s="93">
        <f>IFERROR(VLOOKUP($E1210, V一般接種!$A:$G, N$4, FALSE), 0)</f>
        <v>0</v>
      </c>
      <c r="O1210" s="92">
        <f>SUMIF(V職域接種!$C:$C, 'Conv-vaccine'!$E1210, V職域接種!F:F)</f>
        <v>0</v>
      </c>
      <c r="P1210" s="92">
        <f>SUMIF(V職域接種!$C:$C, 'Conv-vaccine'!$E1210, V職域接種!G:G)</f>
        <v>0</v>
      </c>
      <c r="Q1210" s="92">
        <f>_xlfn.MAXIFS(V重複!F:F, V重複!$C:$C, 'Conv-vaccine'!$E1210)</f>
        <v>0</v>
      </c>
      <c r="R1210" s="92">
        <f>_xlfn.MAXIFS(V重複!G:G, V重複!$C:$C, 'Conv-vaccine'!$E1210)</f>
        <v>0</v>
      </c>
      <c r="S1210" s="107">
        <f>SUMIF('V3回目-接種日別'!$A:$A, 'Conv-vaccine'!$E1210, 'V3回目-接種日別'!C:C)</f>
        <v>0</v>
      </c>
    </row>
    <row r="1211" spans="1:19" ht="17.7">
      <c r="A1211" s="49">
        <v>44699</v>
      </c>
      <c r="B1211" s="110">
        <f>IF(COUNTIF($A$7:$A1211, $A1211)&gt;1, 0, IF($E1211="","",G1211+H1211+K1211+L1211+O1211-Q1211))</f>
        <v>0</v>
      </c>
      <c r="C1211" s="110">
        <f>IF(COUNTIF($A$7:$A1211, $A1211)&gt;1, 0, IF($E1211="", "", I1211+J1211+M1211+N1211+P1211-R1211))</f>
        <v>0</v>
      </c>
      <c r="D1211" s="110">
        <f>IF(COUNTIF($A$7:$A1211, $A1211)&gt;1, 0, S1211)</f>
        <v>0</v>
      </c>
      <c r="E1211" s="111">
        <v>44699</v>
      </c>
      <c r="F1211" s="91" t="str">
        <f>IFERROR(VLOOKUP($E1211, V医療従事者等!$A:$J, $F$4, FALSE), TEXT(E1211, "aaa"))</f>
        <v>水</v>
      </c>
      <c r="G1211" s="91">
        <f>IFERROR(VLOOKUP($E1211, V医療従事者等!$A:$J, $G$4, FALSE), 0)</f>
        <v>0</v>
      </c>
      <c r="H1211" s="91">
        <f>IFERROR(VLOOKUP($E1211, V医療従事者等!$A:$J, $H$4, FALSE), 0)</f>
        <v>0</v>
      </c>
      <c r="I1211" s="91">
        <f>IFERROR(VLOOKUP($E1211, V医療従事者等!$A:$J, $I$4, FALSE), 0)</f>
        <v>0</v>
      </c>
      <c r="J1211" s="91">
        <f>IFERROR(VLOOKUP($E1211, V医療従事者等!$A:$J, $J$4, FALSE), 0)</f>
        <v>0</v>
      </c>
      <c r="K1211" s="92">
        <f>IFERROR(VLOOKUP($E1211, V一般接種!$A:$G, K$4, FALSE), 0)</f>
        <v>0</v>
      </c>
      <c r="L1211" s="92">
        <f>IFERROR(VLOOKUP($E1211, V一般接種!$A:$G, L$4, FALSE), 0)</f>
        <v>0</v>
      </c>
      <c r="M1211" s="92">
        <f>IFERROR(VLOOKUP($E1211, V一般接種!$A:$G, M$4, FALSE), 0)</f>
        <v>0</v>
      </c>
      <c r="N1211" s="93">
        <f>IFERROR(VLOOKUP($E1211, V一般接種!$A:$G, N$4, FALSE), 0)</f>
        <v>0</v>
      </c>
      <c r="O1211" s="92">
        <f>SUMIF(V職域接種!$C:$C, 'Conv-vaccine'!$E1211, V職域接種!F:F)</f>
        <v>0</v>
      </c>
      <c r="P1211" s="92">
        <f>SUMIF(V職域接種!$C:$C, 'Conv-vaccine'!$E1211, V職域接種!G:G)</f>
        <v>0</v>
      </c>
      <c r="Q1211" s="92">
        <f>_xlfn.MAXIFS(V重複!F:F, V重複!$C:$C, 'Conv-vaccine'!$E1211)</f>
        <v>0</v>
      </c>
      <c r="R1211" s="92">
        <f>_xlfn.MAXIFS(V重複!G:G, V重複!$C:$C, 'Conv-vaccine'!$E1211)</f>
        <v>0</v>
      </c>
      <c r="S1211" s="107">
        <f>SUMIF('V3回目-接種日別'!$A:$A, 'Conv-vaccine'!$E1211, 'V3回目-接種日別'!C:C)</f>
        <v>0</v>
      </c>
    </row>
    <row r="1212" spans="1:19" ht="17.7">
      <c r="A1212" s="49">
        <v>44699</v>
      </c>
      <c r="B1212" s="110">
        <f>IF(COUNTIF($A$7:$A1212, $A1212)&gt;1, 0, IF($E1212="","",G1212+H1212+K1212+L1212+O1212-Q1212))</f>
        <v>0</v>
      </c>
      <c r="C1212" s="110">
        <f>IF(COUNTIF($A$7:$A1212, $A1212)&gt;1, 0, IF($E1212="", "", I1212+J1212+M1212+N1212+P1212-R1212))</f>
        <v>0</v>
      </c>
      <c r="D1212" s="110">
        <f>IF(COUNTIF($A$7:$A1212, $A1212)&gt;1, 0, S1212)</f>
        <v>0</v>
      </c>
      <c r="E1212" s="111">
        <v>44699</v>
      </c>
      <c r="F1212" s="91" t="str">
        <f>IFERROR(VLOOKUP($E1212, V医療従事者等!$A:$J, $F$4, FALSE), TEXT(E1212, "aaa"))</f>
        <v>水</v>
      </c>
      <c r="G1212" s="91">
        <f>IFERROR(VLOOKUP($E1212, V医療従事者等!$A:$J, $G$4, FALSE), 0)</f>
        <v>0</v>
      </c>
      <c r="H1212" s="91">
        <f>IFERROR(VLOOKUP($E1212, V医療従事者等!$A:$J, $H$4, FALSE), 0)</f>
        <v>0</v>
      </c>
      <c r="I1212" s="91">
        <f>IFERROR(VLOOKUP($E1212, V医療従事者等!$A:$J, $I$4, FALSE), 0)</f>
        <v>0</v>
      </c>
      <c r="J1212" s="91">
        <f>IFERROR(VLOOKUP($E1212, V医療従事者等!$A:$J, $J$4, FALSE), 0)</f>
        <v>0</v>
      </c>
      <c r="K1212" s="92">
        <f>IFERROR(VLOOKUP($E1212, V一般接種!$A:$G, K$4, FALSE), 0)</f>
        <v>0</v>
      </c>
      <c r="L1212" s="92">
        <f>IFERROR(VLOOKUP($E1212, V一般接種!$A:$G, L$4, FALSE), 0)</f>
        <v>0</v>
      </c>
      <c r="M1212" s="92">
        <f>IFERROR(VLOOKUP($E1212, V一般接種!$A:$G, M$4, FALSE), 0)</f>
        <v>0</v>
      </c>
      <c r="N1212" s="93">
        <f>IFERROR(VLOOKUP($E1212, V一般接種!$A:$G, N$4, FALSE), 0)</f>
        <v>0</v>
      </c>
      <c r="O1212" s="92">
        <f>SUMIF(V職域接種!$C:$C, 'Conv-vaccine'!$E1212, V職域接種!F:F)</f>
        <v>0</v>
      </c>
      <c r="P1212" s="92">
        <f>SUMIF(V職域接種!$C:$C, 'Conv-vaccine'!$E1212, V職域接種!G:G)</f>
        <v>0</v>
      </c>
      <c r="Q1212" s="92">
        <f>_xlfn.MAXIFS(V重複!F:F, V重複!$C:$C, 'Conv-vaccine'!$E1212)</f>
        <v>0</v>
      </c>
      <c r="R1212" s="92">
        <f>_xlfn.MAXIFS(V重複!G:G, V重複!$C:$C, 'Conv-vaccine'!$E1212)</f>
        <v>0</v>
      </c>
      <c r="S1212" s="107">
        <f>SUMIF('V3回目-接種日別'!$A:$A, 'Conv-vaccine'!$E1212, 'V3回目-接種日別'!C:C)</f>
        <v>0</v>
      </c>
    </row>
    <row r="1213" spans="1:19" ht="17.7">
      <c r="A1213" s="49">
        <v>44700</v>
      </c>
      <c r="B1213" s="110">
        <f>IF(COUNTIF($A$7:$A1213, $A1213)&gt;1, 0, IF($E1213="","",G1213+H1213+K1213+L1213+O1213-Q1213))</f>
        <v>0</v>
      </c>
      <c r="C1213" s="110">
        <f>IF(COUNTIF($A$7:$A1213, $A1213)&gt;1, 0, IF($E1213="", "", I1213+J1213+M1213+N1213+P1213-R1213))</f>
        <v>0</v>
      </c>
      <c r="D1213" s="110">
        <f>IF(COUNTIF($A$7:$A1213, $A1213)&gt;1, 0, S1213)</f>
        <v>0</v>
      </c>
      <c r="E1213" s="111">
        <v>44700</v>
      </c>
      <c r="F1213" s="91" t="str">
        <f>IFERROR(VLOOKUP($E1213, V医療従事者等!$A:$J, $F$4, FALSE), TEXT(E1213, "aaa"))</f>
        <v>木</v>
      </c>
      <c r="G1213" s="91">
        <f>IFERROR(VLOOKUP($E1213, V医療従事者等!$A:$J, $G$4, FALSE), 0)</f>
        <v>0</v>
      </c>
      <c r="H1213" s="91">
        <f>IFERROR(VLOOKUP($E1213, V医療従事者等!$A:$J, $H$4, FALSE), 0)</f>
        <v>0</v>
      </c>
      <c r="I1213" s="91">
        <f>IFERROR(VLOOKUP($E1213, V医療従事者等!$A:$J, $I$4, FALSE), 0)</f>
        <v>0</v>
      </c>
      <c r="J1213" s="91">
        <f>IFERROR(VLOOKUP($E1213, V医療従事者等!$A:$J, $J$4, FALSE), 0)</f>
        <v>0</v>
      </c>
      <c r="K1213" s="92">
        <f>IFERROR(VLOOKUP($E1213, V一般接種!$A:$G, K$4, FALSE), 0)</f>
        <v>0</v>
      </c>
      <c r="L1213" s="92">
        <f>IFERROR(VLOOKUP($E1213, V一般接種!$A:$G, L$4, FALSE), 0)</f>
        <v>0</v>
      </c>
      <c r="M1213" s="92">
        <f>IFERROR(VLOOKUP($E1213, V一般接種!$A:$G, M$4, FALSE), 0)</f>
        <v>0</v>
      </c>
      <c r="N1213" s="93">
        <f>IFERROR(VLOOKUP($E1213, V一般接種!$A:$G, N$4, FALSE), 0)</f>
        <v>0</v>
      </c>
      <c r="O1213" s="92">
        <f>SUMIF(V職域接種!$C:$C, 'Conv-vaccine'!$E1213, V職域接種!F:F)</f>
        <v>0</v>
      </c>
      <c r="P1213" s="92">
        <f>SUMIF(V職域接種!$C:$C, 'Conv-vaccine'!$E1213, V職域接種!G:G)</f>
        <v>0</v>
      </c>
      <c r="Q1213" s="92">
        <f>_xlfn.MAXIFS(V重複!F:F, V重複!$C:$C, 'Conv-vaccine'!$E1213)</f>
        <v>0</v>
      </c>
      <c r="R1213" s="92">
        <f>_xlfn.MAXIFS(V重複!G:G, V重複!$C:$C, 'Conv-vaccine'!$E1213)</f>
        <v>0</v>
      </c>
      <c r="S1213" s="107">
        <f>SUMIF('V3回目-接種日別'!$A:$A, 'Conv-vaccine'!$E1213, 'V3回目-接種日別'!C:C)</f>
        <v>0</v>
      </c>
    </row>
    <row r="1214" spans="1:19" ht="17.7">
      <c r="A1214" s="49">
        <v>44700</v>
      </c>
      <c r="B1214" s="110">
        <f>IF(COUNTIF($A$7:$A1214, $A1214)&gt;1, 0, IF($E1214="","",G1214+H1214+K1214+L1214+O1214-Q1214))</f>
        <v>0</v>
      </c>
      <c r="C1214" s="110">
        <f>IF(COUNTIF($A$7:$A1214, $A1214)&gt;1, 0, IF($E1214="", "", I1214+J1214+M1214+N1214+P1214-R1214))</f>
        <v>0</v>
      </c>
      <c r="D1214" s="110">
        <f>IF(COUNTIF($A$7:$A1214, $A1214)&gt;1, 0, S1214)</f>
        <v>0</v>
      </c>
      <c r="E1214" s="111">
        <v>44700</v>
      </c>
      <c r="F1214" s="91" t="str">
        <f>IFERROR(VLOOKUP($E1214, V医療従事者等!$A:$J, $F$4, FALSE), TEXT(E1214, "aaa"))</f>
        <v>木</v>
      </c>
      <c r="G1214" s="91">
        <f>IFERROR(VLOOKUP($E1214, V医療従事者等!$A:$J, $G$4, FALSE), 0)</f>
        <v>0</v>
      </c>
      <c r="H1214" s="91">
        <f>IFERROR(VLOOKUP($E1214, V医療従事者等!$A:$J, $H$4, FALSE), 0)</f>
        <v>0</v>
      </c>
      <c r="I1214" s="91">
        <f>IFERROR(VLOOKUP($E1214, V医療従事者等!$A:$J, $I$4, FALSE), 0)</f>
        <v>0</v>
      </c>
      <c r="J1214" s="91">
        <f>IFERROR(VLOOKUP($E1214, V医療従事者等!$A:$J, $J$4, FALSE), 0)</f>
        <v>0</v>
      </c>
      <c r="K1214" s="92">
        <f>IFERROR(VLOOKUP($E1214, V一般接種!$A:$G, K$4, FALSE), 0)</f>
        <v>0</v>
      </c>
      <c r="L1214" s="92">
        <f>IFERROR(VLOOKUP($E1214, V一般接種!$A:$G, L$4, FALSE), 0)</f>
        <v>0</v>
      </c>
      <c r="M1214" s="92">
        <f>IFERROR(VLOOKUP($E1214, V一般接種!$A:$G, M$4, FALSE), 0)</f>
        <v>0</v>
      </c>
      <c r="N1214" s="93">
        <f>IFERROR(VLOOKUP($E1214, V一般接種!$A:$G, N$4, FALSE), 0)</f>
        <v>0</v>
      </c>
      <c r="O1214" s="92">
        <f>SUMIF(V職域接種!$C:$C, 'Conv-vaccine'!$E1214, V職域接種!F:F)</f>
        <v>0</v>
      </c>
      <c r="P1214" s="92">
        <f>SUMIF(V職域接種!$C:$C, 'Conv-vaccine'!$E1214, V職域接種!G:G)</f>
        <v>0</v>
      </c>
      <c r="Q1214" s="92">
        <f>_xlfn.MAXIFS(V重複!F:F, V重複!$C:$C, 'Conv-vaccine'!$E1214)</f>
        <v>0</v>
      </c>
      <c r="R1214" s="92">
        <f>_xlfn.MAXIFS(V重複!G:G, V重複!$C:$C, 'Conv-vaccine'!$E1214)</f>
        <v>0</v>
      </c>
      <c r="S1214" s="107">
        <f>SUMIF('V3回目-接種日別'!$A:$A, 'Conv-vaccine'!$E1214, 'V3回目-接種日別'!C:C)</f>
        <v>0</v>
      </c>
    </row>
    <row r="1215" spans="1:19" ht="17.7">
      <c r="A1215" s="49">
        <v>44700</v>
      </c>
      <c r="B1215" s="110">
        <f>IF(COUNTIF($A$7:$A1215, $A1215)&gt;1, 0, IF($E1215="","",G1215+H1215+K1215+L1215+O1215-Q1215))</f>
        <v>0</v>
      </c>
      <c r="C1215" s="110">
        <f>IF(COUNTIF($A$7:$A1215, $A1215)&gt;1, 0, IF($E1215="", "", I1215+J1215+M1215+N1215+P1215-R1215))</f>
        <v>0</v>
      </c>
      <c r="D1215" s="110">
        <f>IF(COUNTIF($A$7:$A1215, $A1215)&gt;1, 0, S1215)</f>
        <v>0</v>
      </c>
      <c r="E1215" s="111">
        <v>44700</v>
      </c>
      <c r="F1215" s="91" t="str">
        <f>IFERROR(VLOOKUP($E1215, V医療従事者等!$A:$J, $F$4, FALSE), TEXT(E1215, "aaa"))</f>
        <v>木</v>
      </c>
      <c r="G1215" s="91">
        <f>IFERROR(VLOOKUP($E1215, V医療従事者等!$A:$J, $G$4, FALSE), 0)</f>
        <v>0</v>
      </c>
      <c r="H1215" s="91">
        <f>IFERROR(VLOOKUP($E1215, V医療従事者等!$A:$J, $H$4, FALSE), 0)</f>
        <v>0</v>
      </c>
      <c r="I1215" s="91">
        <f>IFERROR(VLOOKUP($E1215, V医療従事者等!$A:$J, $I$4, FALSE), 0)</f>
        <v>0</v>
      </c>
      <c r="J1215" s="91">
        <f>IFERROR(VLOOKUP($E1215, V医療従事者等!$A:$J, $J$4, FALSE), 0)</f>
        <v>0</v>
      </c>
      <c r="K1215" s="92">
        <f>IFERROR(VLOOKUP($E1215, V一般接種!$A:$G, K$4, FALSE), 0)</f>
        <v>0</v>
      </c>
      <c r="L1215" s="92">
        <f>IFERROR(VLOOKUP($E1215, V一般接種!$A:$G, L$4, FALSE), 0)</f>
        <v>0</v>
      </c>
      <c r="M1215" s="92">
        <f>IFERROR(VLOOKUP($E1215, V一般接種!$A:$G, M$4, FALSE), 0)</f>
        <v>0</v>
      </c>
      <c r="N1215" s="93">
        <f>IFERROR(VLOOKUP($E1215, V一般接種!$A:$G, N$4, FALSE), 0)</f>
        <v>0</v>
      </c>
      <c r="O1215" s="92">
        <f>SUMIF(V職域接種!$C:$C, 'Conv-vaccine'!$E1215, V職域接種!F:F)</f>
        <v>0</v>
      </c>
      <c r="P1215" s="92">
        <f>SUMIF(V職域接種!$C:$C, 'Conv-vaccine'!$E1215, V職域接種!G:G)</f>
        <v>0</v>
      </c>
      <c r="Q1215" s="92">
        <f>_xlfn.MAXIFS(V重複!F:F, V重複!$C:$C, 'Conv-vaccine'!$E1215)</f>
        <v>0</v>
      </c>
      <c r="R1215" s="92">
        <f>_xlfn.MAXIFS(V重複!G:G, V重複!$C:$C, 'Conv-vaccine'!$E1215)</f>
        <v>0</v>
      </c>
      <c r="S1215" s="107">
        <f>SUMIF('V3回目-接種日別'!$A:$A, 'Conv-vaccine'!$E1215, 'V3回目-接種日別'!C:C)</f>
        <v>0</v>
      </c>
    </row>
    <row r="1216" spans="1:19" ht="17.7">
      <c r="A1216" s="49">
        <v>44701</v>
      </c>
      <c r="B1216" s="110">
        <f>IF(COUNTIF($A$7:$A1216, $A1216)&gt;1, 0, IF($E1216="","",G1216+H1216+K1216+L1216+O1216-Q1216))</f>
        <v>0</v>
      </c>
      <c r="C1216" s="110">
        <f>IF(COUNTIF($A$7:$A1216, $A1216)&gt;1, 0, IF($E1216="", "", I1216+J1216+M1216+N1216+P1216-R1216))</f>
        <v>0</v>
      </c>
      <c r="D1216" s="110">
        <f>IF(COUNTIF($A$7:$A1216, $A1216)&gt;1, 0, S1216)</f>
        <v>0</v>
      </c>
      <c r="E1216" s="111">
        <v>44701</v>
      </c>
      <c r="F1216" s="91" t="str">
        <f>IFERROR(VLOOKUP($E1216, V医療従事者等!$A:$J, $F$4, FALSE), TEXT(E1216, "aaa"))</f>
        <v>金</v>
      </c>
      <c r="G1216" s="91">
        <f>IFERROR(VLOOKUP($E1216, V医療従事者等!$A:$J, $G$4, FALSE), 0)</f>
        <v>0</v>
      </c>
      <c r="H1216" s="91">
        <f>IFERROR(VLOOKUP($E1216, V医療従事者等!$A:$J, $H$4, FALSE), 0)</f>
        <v>0</v>
      </c>
      <c r="I1216" s="91">
        <f>IFERROR(VLOOKUP($E1216, V医療従事者等!$A:$J, $I$4, FALSE), 0)</f>
        <v>0</v>
      </c>
      <c r="J1216" s="91">
        <f>IFERROR(VLOOKUP($E1216, V医療従事者等!$A:$J, $J$4, FALSE), 0)</f>
        <v>0</v>
      </c>
      <c r="K1216" s="92">
        <f>IFERROR(VLOOKUP($E1216, V一般接種!$A:$G, K$4, FALSE), 0)</f>
        <v>0</v>
      </c>
      <c r="L1216" s="92">
        <f>IFERROR(VLOOKUP($E1216, V一般接種!$A:$G, L$4, FALSE), 0)</f>
        <v>0</v>
      </c>
      <c r="M1216" s="92">
        <f>IFERROR(VLOOKUP($E1216, V一般接種!$A:$G, M$4, FALSE), 0)</f>
        <v>0</v>
      </c>
      <c r="N1216" s="93">
        <f>IFERROR(VLOOKUP($E1216, V一般接種!$A:$G, N$4, FALSE), 0)</f>
        <v>0</v>
      </c>
      <c r="O1216" s="92">
        <f>SUMIF(V職域接種!$C:$C, 'Conv-vaccine'!$E1216, V職域接種!F:F)</f>
        <v>0</v>
      </c>
      <c r="P1216" s="92">
        <f>SUMIF(V職域接種!$C:$C, 'Conv-vaccine'!$E1216, V職域接種!G:G)</f>
        <v>0</v>
      </c>
      <c r="Q1216" s="92">
        <f>_xlfn.MAXIFS(V重複!F:F, V重複!$C:$C, 'Conv-vaccine'!$E1216)</f>
        <v>0</v>
      </c>
      <c r="R1216" s="92">
        <f>_xlfn.MAXIFS(V重複!G:G, V重複!$C:$C, 'Conv-vaccine'!$E1216)</f>
        <v>0</v>
      </c>
      <c r="S1216" s="107">
        <f>SUMIF('V3回目-接種日別'!$A:$A, 'Conv-vaccine'!$E1216, 'V3回目-接種日別'!C:C)</f>
        <v>0</v>
      </c>
    </row>
    <row r="1217" spans="1:19" ht="17.7">
      <c r="A1217" s="49">
        <v>44701</v>
      </c>
      <c r="B1217" s="110">
        <f>IF(COUNTIF($A$7:$A1217, $A1217)&gt;1, 0, IF($E1217="","",G1217+H1217+K1217+L1217+O1217-Q1217))</f>
        <v>0</v>
      </c>
      <c r="C1217" s="110">
        <f>IF(COUNTIF($A$7:$A1217, $A1217)&gt;1, 0, IF($E1217="", "", I1217+J1217+M1217+N1217+P1217-R1217))</f>
        <v>0</v>
      </c>
      <c r="D1217" s="110">
        <f>IF(COUNTIF($A$7:$A1217, $A1217)&gt;1, 0, S1217)</f>
        <v>0</v>
      </c>
      <c r="E1217" s="111">
        <v>44701</v>
      </c>
      <c r="F1217" s="91" t="str">
        <f>IFERROR(VLOOKUP($E1217, V医療従事者等!$A:$J, $F$4, FALSE), TEXT(E1217, "aaa"))</f>
        <v>金</v>
      </c>
      <c r="G1217" s="91">
        <f>IFERROR(VLOOKUP($E1217, V医療従事者等!$A:$J, $G$4, FALSE), 0)</f>
        <v>0</v>
      </c>
      <c r="H1217" s="91">
        <f>IFERROR(VLOOKUP($E1217, V医療従事者等!$A:$J, $H$4, FALSE), 0)</f>
        <v>0</v>
      </c>
      <c r="I1217" s="91">
        <f>IFERROR(VLOOKUP($E1217, V医療従事者等!$A:$J, $I$4, FALSE), 0)</f>
        <v>0</v>
      </c>
      <c r="J1217" s="91">
        <f>IFERROR(VLOOKUP($E1217, V医療従事者等!$A:$J, $J$4, FALSE), 0)</f>
        <v>0</v>
      </c>
      <c r="K1217" s="92">
        <f>IFERROR(VLOOKUP($E1217, V一般接種!$A:$G, K$4, FALSE), 0)</f>
        <v>0</v>
      </c>
      <c r="L1217" s="92">
        <f>IFERROR(VLOOKUP($E1217, V一般接種!$A:$G, L$4, FALSE), 0)</f>
        <v>0</v>
      </c>
      <c r="M1217" s="92">
        <f>IFERROR(VLOOKUP($E1217, V一般接種!$A:$G, M$4, FALSE), 0)</f>
        <v>0</v>
      </c>
      <c r="N1217" s="93">
        <f>IFERROR(VLOOKUP($E1217, V一般接種!$A:$G, N$4, FALSE), 0)</f>
        <v>0</v>
      </c>
      <c r="O1217" s="92">
        <f>SUMIF(V職域接種!$C:$C, 'Conv-vaccine'!$E1217, V職域接種!F:F)</f>
        <v>0</v>
      </c>
      <c r="P1217" s="92">
        <f>SUMIF(V職域接種!$C:$C, 'Conv-vaccine'!$E1217, V職域接種!G:G)</f>
        <v>0</v>
      </c>
      <c r="Q1217" s="92">
        <f>_xlfn.MAXIFS(V重複!F:F, V重複!$C:$C, 'Conv-vaccine'!$E1217)</f>
        <v>0</v>
      </c>
      <c r="R1217" s="92">
        <f>_xlfn.MAXIFS(V重複!G:G, V重複!$C:$C, 'Conv-vaccine'!$E1217)</f>
        <v>0</v>
      </c>
      <c r="S1217" s="107">
        <f>SUMIF('V3回目-接種日別'!$A:$A, 'Conv-vaccine'!$E1217, 'V3回目-接種日別'!C:C)</f>
        <v>0</v>
      </c>
    </row>
    <row r="1218" spans="1:19" ht="17.7">
      <c r="A1218" s="49">
        <v>44701</v>
      </c>
      <c r="B1218" s="110">
        <f>IF(COUNTIF($A$7:$A1218, $A1218)&gt;1, 0, IF($E1218="","",G1218+H1218+K1218+L1218+O1218-Q1218))</f>
        <v>0</v>
      </c>
      <c r="C1218" s="110">
        <f>IF(COUNTIF($A$7:$A1218, $A1218)&gt;1, 0, IF($E1218="", "", I1218+J1218+M1218+N1218+P1218-R1218))</f>
        <v>0</v>
      </c>
      <c r="D1218" s="110">
        <f>IF(COUNTIF($A$7:$A1218, $A1218)&gt;1, 0, S1218)</f>
        <v>0</v>
      </c>
      <c r="E1218" s="111">
        <v>44701</v>
      </c>
      <c r="F1218" s="91" t="str">
        <f>IFERROR(VLOOKUP($E1218, V医療従事者等!$A:$J, $F$4, FALSE), TEXT(E1218, "aaa"))</f>
        <v>金</v>
      </c>
      <c r="G1218" s="91">
        <f>IFERROR(VLOOKUP($E1218, V医療従事者等!$A:$J, $G$4, FALSE), 0)</f>
        <v>0</v>
      </c>
      <c r="H1218" s="91">
        <f>IFERROR(VLOOKUP($E1218, V医療従事者等!$A:$J, $H$4, FALSE), 0)</f>
        <v>0</v>
      </c>
      <c r="I1218" s="91">
        <f>IFERROR(VLOOKUP($E1218, V医療従事者等!$A:$J, $I$4, FALSE), 0)</f>
        <v>0</v>
      </c>
      <c r="J1218" s="91">
        <f>IFERROR(VLOOKUP($E1218, V医療従事者等!$A:$J, $J$4, FALSE), 0)</f>
        <v>0</v>
      </c>
      <c r="K1218" s="92">
        <f>IFERROR(VLOOKUP($E1218, V一般接種!$A:$G, K$4, FALSE), 0)</f>
        <v>0</v>
      </c>
      <c r="L1218" s="92">
        <f>IFERROR(VLOOKUP($E1218, V一般接種!$A:$G, L$4, FALSE), 0)</f>
        <v>0</v>
      </c>
      <c r="M1218" s="92">
        <f>IFERROR(VLOOKUP($E1218, V一般接種!$A:$G, M$4, FALSE), 0)</f>
        <v>0</v>
      </c>
      <c r="N1218" s="93">
        <f>IFERROR(VLOOKUP($E1218, V一般接種!$A:$G, N$4, FALSE), 0)</f>
        <v>0</v>
      </c>
      <c r="O1218" s="92">
        <f>SUMIF(V職域接種!$C:$C, 'Conv-vaccine'!$E1218, V職域接種!F:F)</f>
        <v>0</v>
      </c>
      <c r="P1218" s="92">
        <f>SUMIF(V職域接種!$C:$C, 'Conv-vaccine'!$E1218, V職域接種!G:G)</f>
        <v>0</v>
      </c>
      <c r="Q1218" s="92">
        <f>_xlfn.MAXIFS(V重複!F:F, V重複!$C:$C, 'Conv-vaccine'!$E1218)</f>
        <v>0</v>
      </c>
      <c r="R1218" s="92">
        <f>_xlfn.MAXIFS(V重複!G:G, V重複!$C:$C, 'Conv-vaccine'!$E1218)</f>
        <v>0</v>
      </c>
      <c r="S1218" s="107">
        <f>SUMIF('V3回目-接種日別'!$A:$A, 'Conv-vaccine'!$E1218, 'V3回目-接種日別'!C:C)</f>
        <v>0</v>
      </c>
    </row>
    <row r="1219" spans="1:19" ht="17.7">
      <c r="A1219" s="49">
        <v>44702</v>
      </c>
      <c r="B1219" s="110">
        <f>IF(COUNTIF($A$7:$A1219, $A1219)&gt;1, 0, IF($E1219="","",G1219+H1219+K1219+L1219+O1219-Q1219))</f>
        <v>0</v>
      </c>
      <c r="C1219" s="110">
        <f>IF(COUNTIF($A$7:$A1219, $A1219)&gt;1, 0, IF($E1219="", "", I1219+J1219+M1219+N1219+P1219-R1219))</f>
        <v>0</v>
      </c>
      <c r="D1219" s="110">
        <f>IF(COUNTIF($A$7:$A1219, $A1219)&gt;1, 0, S1219)</f>
        <v>0</v>
      </c>
      <c r="E1219" s="111">
        <v>44702</v>
      </c>
      <c r="F1219" s="91" t="str">
        <f>IFERROR(VLOOKUP($E1219, V医療従事者等!$A:$J, $F$4, FALSE), TEXT(E1219, "aaa"))</f>
        <v>土</v>
      </c>
      <c r="G1219" s="91">
        <f>IFERROR(VLOOKUP($E1219, V医療従事者等!$A:$J, $G$4, FALSE), 0)</f>
        <v>0</v>
      </c>
      <c r="H1219" s="91">
        <f>IFERROR(VLOOKUP($E1219, V医療従事者等!$A:$J, $H$4, FALSE), 0)</f>
        <v>0</v>
      </c>
      <c r="I1219" s="91">
        <f>IFERROR(VLOOKUP($E1219, V医療従事者等!$A:$J, $I$4, FALSE), 0)</f>
        <v>0</v>
      </c>
      <c r="J1219" s="91">
        <f>IFERROR(VLOOKUP($E1219, V医療従事者等!$A:$J, $J$4, FALSE), 0)</f>
        <v>0</v>
      </c>
      <c r="K1219" s="92">
        <f>IFERROR(VLOOKUP($E1219, V一般接種!$A:$G, K$4, FALSE), 0)</f>
        <v>0</v>
      </c>
      <c r="L1219" s="92">
        <f>IFERROR(VLOOKUP($E1219, V一般接種!$A:$G, L$4, FALSE), 0)</f>
        <v>0</v>
      </c>
      <c r="M1219" s="92">
        <f>IFERROR(VLOOKUP($E1219, V一般接種!$A:$G, M$4, FALSE), 0)</f>
        <v>0</v>
      </c>
      <c r="N1219" s="93">
        <f>IFERROR(VLOOKUP($E1219, V一般接種!$A:$G, N$4, FALSE), 0)</f>
        <v>0</v>
      </c>
      <c r="O1219" s="92">
        <f>SUMIF(V職域接種!$C:$C, 'Conv-vaccine'!$E1219, V職域接種!F:F)</f>
        <v>0</v>
      </c>
      <c r="P1219" s="92">
        <f>SUMIF(V職域接種!$C:$C, 'Conv-vaccine'!$E1219, V職域接種!G:G)</f>
        <v>0</v>
      </c>
      <c r="Q1219" s="92">
        <f>_xlfn.MAXIFS(V重複!F:F, V重複!$C:$C, 'Conv-vaccine'!$E1219)</f>
        <v>0</v>
      </c>
      <c r="R1219" s="92">
        <f>_xlfn.MAXIFS(V重複!G:G, V重複!$C:$C, 'Conv-vaccine'!$E1219)</f>
        <v>0</v>
      </c>
      <c r="S1219" s="107">
        <f>SUMIF('V3回目-接種日別'!$A:$A, 'Conv-vaccine'!$E1219, 'V3回目-接種日別'!C:C)</f>
        <v>0</v>
      </c>
    </row>
    <row r="1220" spans="1:19" ht="17.7">
      <c r="A1220" s="49">
        <v>44702</v>
      </c>
      <c r="B1220" s="110">
        <f>IF(COUNTIF($A$7:$A1220, $A1220)&gt;1, 0, IF($E1220="","",G1220+H1220+K1220+L1220+O1220-Q1220))</f>
        <v>0</v>
      </c>
      <c r="C1220" s="110">
        <f>IF(COUNTIF($A$7:$A1220, $A1220)&gt;1, 0, IF($E1220="", "", I1220+J1220+M1220+N1220+P1220-R1220))</f>
        <v>0</v>
      </c>
      <c r="D1220" s="110">
        <f>IF(COUNTIF($A$7:$A1220, $A1220)&gt;1, 0, S1220)</f>
        <v>0</v>
      </c>
      <c r="E1220" s="111">
        <v>44702</v>
      </c>
      <c r="F1220" s="91" t="str">
        <f>IFERROR(VLOOKUP($E1220, V医療従事者等!$A:$J, $F$4, FALSE), TEXT(E1220, "aaa"))</f>
        <v>土</v>
      </c>
      <c r="G1220" s="91">
        <f>IFERROR(VLOOKUP($E1220, V医療従事者等!$A:$J, $G$4, FALSE), 0)</f>
        <v>0</v>
      </c>
      <c r="H1220" s="91">
        <f>IFERROR(VLOOKUP($E1220, V医療従事者等!$A:$J, $H$4, FALSE), 0)</f>
        <v>0</v>
      </c>
      <c r="I1220" s="91">
        <f>IFERROR(VLOOKUP($E1220, V医療従事者等!$A:$J, $I$4, FALSE), 0)</f>
        <v>0</v>
      </c>
      <c r="J1220" s="91">
        <f>IFERROR(VLOOKUP($E1220, V医療従事者等!$A:$J, $J$4, FALSE), 0)</f>
        <v>0</v>
      </c>
      <c r="K1220" s="92">
        <f>IFERROR(VLOOKUP($E1220, V一般接種!$A:$G, K$4, FALSE), 0)</f>
        <v>0</v>
      </c>
      <c r="L1220" s="92">
        <f>IFERROR(VLOOKUP($E1220, V一般接種!$A:$G, L$4, FALSE), 0)</f>
        <v>0</v>
      </c>
      <c r="M1220" s="92">
        <f>IFERROR(VLOOKUP($E1220, V一般接種!$A:$G, M$4, FALSE), 0)</f>
        <v>0</v>
      </c>
      <c r="N1220" s="93">
        <f>IFERROR(VLOOKUP($E1220, V一般接種!$A:$G, N$4, FALSE), 0)</f>
        <v>0</v>
      </c>
      <c r="O1220" s="92">
        <f>SUMIF(V職域接種!$C:$C, 'Conv-vaccine'!$E1220, V職域接種!F:F)</f>
        <v>0</v>
      </c>
      <c r="P1220" s="92">
        <f>SUMIF(V職域接種!$C:$C, 'Conv-vaccine'!$E1220, V職域接種!G:G)</f>
        <v>0</v>
      </c>
      <c r="Q1220" s="92">
        <f>_xlfn.MAXIFS(V重複!F:F, V重複!$C:$C, 'Conv-vaccine'!$E1220)</f>
        <v>0</v>
      </c>
      <c r="R1220" s="92">
        <f>_xlfn.MAXIFS(V重複!G:G, V重複!$C:$C, 'Conv-vaccine'!$E1220)</f>
        <v>0</v>
      </c>
      <c r="S1220" s="107">
        <f>SUMIF('V3回目-接種日別'!$A:$A, 'Conv-vaccine'!$E1220, 'V3回目-接種日別'!C:C)</f>
        <v>0</v>
      </c>
    </row>
    <row r="1221" spans="1:19" ht="17.7">
      <c r="A1221" s="49">
        <v>44702</v>
      </c>
      <c r="B1221" s="110">
        <f>IF(COUNTIF($A$7:$A1221, $A1221)&gt;1, 0, IF($E1221="","",G1221+H1221+K1221+L1221+O1221-Q1221))</f>
        <v>0</v>
      </c>
      <c r="C1221" s="110">
        <f>IF(COUNTIF($A$7:$A1221, $A1221)&gt;1, 0, IF($E1221="", "", I1221+J1221+M1221+N1221+P1221-R1221))</f>
        <v>0</v>
      </c>
      <c r="D1221" s="110">
        <f>IF(COUNTIF($A$7:$A1221, $A1221)&gt;1, 0, S1221)</f>
        <v>0</v>
      </c>
      <c r="E1221" s="111">
        <v>44702</v>
      </c>
      <c r="F1221" s="91" t="str">
        <f>IFERROR(VLOOKUP($E1221, V医療従事者等!$A:$J, $F$4, FALSE), TEXT(E1221, "aaa"))</f>
        <v>土</v>
      </c>
      <c r="G1221" s="91">
        <f>IFERROR(VLOOKUP($E1221, V医療従事者等!$A:$J, $G$4, FALSE), 0)</f>
        <v>0</v>
      </c>
      <c r="H1221" s="91">
        <f>IFERROR(VLOOKUP($E1221, V医療従事者等!$A:$J, $H$4, FALSE), 0)</f>
        <v>0</v>
      </c>
      <c r="I1221" s="91">
        <f>IFERROR(VLOOKUP($E1221, V医療従事者等!$A:$J, $I$4, FALSE), 0)</f>
        <v>0</v>
      </c>
      <c r="J1221" s="91">
        <f>IFERROR(VLOOKUP($E1221, V医療従事者等!$A:$J, $J$4, FALSE), 0)</f>
        <v>0</v>
      </c>
      <c r="K1221" s="92">
        <f>IFERROR(VLOOKUP($E1221, V一般接種!$A:$G, K$4, FALSE), 0)</f>
        <v>0</v>
      </c>
      <c r="L1221" s="92">
        <f>IFERROR(VLOOKUP($E1221, V一般接種!$A:$G, L$4, FALSE), 0)</f>
        <v>0</v>
      </c>
      <c r="M1221" s="92">
        <f>IFERROR(VLOOKUP($E1221, V一般接種!$A:$G, M$4, FALSE), 0)</f>
        <v>0</v>
      </c>
      <c r="N1221" s="93">
        <f>IFERROR(VLOOKUP($E1221, V一般接種!$A:$G, N$4, FALSE), 0)</f>
        <v>0</v>
      </c>
      <c r="O1221" s="92">
        <f>SUMIF(V職域接種!$C:$C, 'Conv-vaccine'!$E1221, V職域接種!F:F)</f>
        <v>0</v>
      </c>
      <c r="P1221" s="92">
        <f>SUMIF(V職域接種!$C:$C, 'Conv-vaccine'!$E1221, V職域接種!G:G)</f>
        <v>0</v>
      </c>
      <c r="Q1221" s="92">
        <f>_xlfn.MAXIFS(V重複!F:F, V重複!$C:$C, 'Conv-vaccine'!$E1221)</f>
        <v>0</v>
      </c>
      <c r="R1221" s="92">
        <f>_xlfn.MAXIFS(V重複!G:G, V重複!$C:$C, 'Conv-vaccine'!$E1221)</f>
        <v>0</v>
      </c>
      <c r="S1221" s="107">
        <f>SUMIF('V3回目-接種日別'!$A:$A, 'Conv-vaccine'!$E1221, 'V3回目-接種日別'!C:C)</f>
        <v>0</v>
      </c>
    </row>
    <row r="1222" spans="1:19" ht="17.7">
      <c r="A1222" s="49">
        <v>44703</v>
      </c>
      <c r="B1222" s="110">
        <f>IF(COUNTIF($A$7:$A1222, $A1222)&gt;1, 0, IF($E1222="","",G1222+H1222+K1222+L1222+O1222-Q1222))</f>
        <v>0</v>
      </c>
      <c r="C1222" s="110">
        <f>IF(COUNTIF($A$7:$A1222, $A1222)&gt;1, 0, IF($E1222="", "", I1222+J1222+M1222+N1222+P1222-R1222))</f>
        <v>0</v>
      </c>
      <c r="D1222" s="110">
        <f>IF(COUNTIF($A$7:$A1222, $A1222)&gt;1, 0, S1222)</f>
        <v>0</v>
      </c>
      <c r="E1222" s="111">
        <v>44703</v>
      </c>
      <c r="F1222" s="91" t="str">
        <f>IFERROR(VLOOKUP($E1222, V医療従事者等!$A:$J, $F$4, FALSE), TEXT(E1222, "aaa"))</f>
        <v>日</v>
      </c>
      <c r="G1222" s="91">
        <f>IFERROR(VLOOKUP($E1222, V医療従事者等!$A:$J, $G$4, FALSE), 0)</f>
        <v>0</v>
      </c>
      <c r="H1222" s="91">
        <f>IFERROR(VLOOKUP($E1222, V医療従事者等!$A:$J, $H$4, FALSE), 0)</f>
        <v>0</v>
      </c>
      <c r="I1222" s="91">
        <f>IFERROR(VLOOKUP($E1222, V医療従事者等!$A:$J, $I$4, FALSE), 0)</f>
        <v>0</v>
      </c>
      <c r="J1222" s="91">
        <f>IFERROR(VLOOKUP($E1222, V医療従事者等!$A:$J, $J$4, FALSE), 0)</f>
        <v>0</v>
      </c>
      <c r="K1222" s="92">
        <f>IFERROR(VLOOKUP($E1222, V一般接種!$A:$G, K$4, FALSE), 0)</f>
        <v>0</v>
      </c>
      <c r="L1222" s="92">
        <f>IFERROR(VLOOKUP($E1222, V一般接種!$A:$G, L$4, FALSE), 0)</f>
        <v>0</v>
      </c>
      <c r="M1222" s="92">
        <f>IFERROR(VLOOKUP($E1222, V一般接種!$A:$G, M$4, FALSE), 0)</f>
        <v>0</v>
      </c>
      <c r="N1222" s="93">
        <f>IFERROR(VLOOKUP($E1222, V一般接種!$A:$G, N$4, FALSE), 0)</f>
        <v>0</v>
      </c>
      <c r="O1222" s="92">
        <f>SUMIF(V職域接種!$C:$C, 'Conv-vaccine'!$E1222, V職域接種!F:F)</f>
        <v>0</v>
      </c>
      <c r="P1222" s="92">
        <f>SUMIF(V職域接種!$C:$C, 'Conv-vaccine'!$E1222, V職域接種!G:G)</f>
        <v>0</v>
      </c>
      <c r="Q1222" s="92">
        <f>_xlfn.MAXIFS(V重複!F:F, V重複!$C:$C, 'Conv-vaccine'!$E1222)</f>
        <v>0</v>
      </c>
      <c r="R1222" s="92">
        <f>_xlfn.MAXIFS(V重複!G:G, V重複!$C:$C, 'Conv-vaccine'!$E1222)</f>
        <v>0</v>
      </c>
      <c r="S1222" s="107">
        <f>SUMIF('V3回目-接種日別'!$A:$A, 'Conv-vaccine'!$E1222, 'V3回目-接種日別'!C:C)</f>
        <v>0</v>
      </c>
    </row>
    <row r="1223" spans="1:19" ht="17.7">
      <c r="A1223" s="49">
        <v>44703</v>
      </c>
      <c r="B1223" s="110">
        <f>IF(COUNTIF($A$7:$A1223, $A1223)&gt;1, 0, IF($E1223="","",G1223+H1223+K1223+L1223+O1223-Q1223))</f>
        <v>0</v>
      </c>
      <c r="C1223" s="110">
        <f>IF(COUNTIF($A$7:$A1223, $A1223)&gt;1, 0, IF($E1223="", "", I1223+J1223+M1223+N1223+P1223-R1223))</f>
        <v>0</v>
      </c>
      <c r="D1223" s="110">
        <f>IF(COUNTIF($A$7:$A1223, $A1223)&gt;1, 0, S1223)</f>
        <v>0</v>
      </c>
      <c r="E1223" s="111">
        <v>44703</v>
      </c>
      <c r="F1223" s="91" t="str">
        <f>IFERROR(VLOOKUP($E1223, V医療従事者等!$A:$J, $F$4, FALSE), TEXT(E1223, "aaa"))</f>
        <v>日</v>
      </c>
      <c r="G1223" s="91">
        <f>IFERROR(VLOOKUP($E1223, V医療従事者等!$A:$J, $G$4, FALSE), 0)</f>
        <v>0</v>
      </c>
      <c r="H1223" s="91">
        <f>IFERROR(VLOOKUP($E1223, V医療従事者等!$A:$J, $H$4, FALSE), 0)</f>
        <v>0</v>
      </c>
      <c r="I1223" s="91">
        <f>IFERROR(VLOOKUP($E1223, V医療従事者等!$A:$J, $I$4, FALSE), 0)</f>
        <v>0</v>
      </c>
      <c r="J1223" s="91">
        <f>IFERROR(VLOOKUP($E1223, V医療従事者等!$A:$J, $J$4, FALSE), 0)</f>
        <v>0</v>
      </c>
      <c r="K1223" s="92">
        <f>IFERROR(VLOOKUP($E1223, V一般接種!$A:$G, K$4, FALSE), 0)</f>
        <v>0</v>
      </c>
      <c r="L1223" s="92">
        <f>IFERROR(VLOOKUP($E1223, V一般接種!$A:$G, L$4, FALSE), 0)</f>
        <v>0</v>
      </c>
      <c r="M1223" s="92">
        <f>IFERROR(VLOOKUP($E1223, V一般接種!$A:$G, M$4, FALSE), 0)</f>
        <v>0</v>
      </c>
      <c r="N1223" s="93">
        <f>IFERROR(VLOOKUP($E1223, V一般接種!$A:$G, N$4, FALSE), 0)</f>
        <v>0</v>
      </c>
      <c r="O1223" s="92">
        <f>SUMIF(V職域接種!$C:$C, 'Conv-vaccine'!$E1223, V職域接種!F:F)</f>
        <v>0</v>
      </c>
      <c r="P1223" s="92">
        <f>SUMIF(V職域接種!$C:$C, 'Conv-vaccine'!$E1223, V職域接種!G:G)</f>
        <v>0</v>
      </c>
      <c r="Q1223" s="92">
        <f>_xlfn.MAXIFS(V重複!F:F, V重複!$C:$C, 'Conv-vaccine'!$E1223)</f>
        <v>0</v>
      </c>
      <c r="R1223" s="92">
        <f>_xlfn.MAXIFS(V重複!G:G, V重複!$C:$C, 'Conv-vaccine'!$E1223)</f>
        <v>0</v>
      </c>
      <c r="S1223" s="107">
        <f>SUMIF('V3回目-接種日別'!$A:$A, 'Conv-vaccine'!$E1223, 'V3回目-接種日別'!C:C)</f>
        <v>0</v>
      </c>
    </row>
    <row r="1224" spans="1:19" ht="17.7">
      <c r="A1224" s="49">
        <v>44703</v>
      </c>
      <c r="B1224" s="110">
        <f>IF(COUNTIF($A$7:$A1224, $A1224)&gt;1, 0, IF($E1224="","",G1224+H1224+K1224+L1224+O1224-Q1224))</f>
        <v>0</v>
      </c>
      <c r="C1224" s="110">
        <f>IF(COUNTIF($A$7:$A1224, $A1224)&gt;1, 0, IF($E1224="", "", I1224+J1224+M1224+N1224+P1224-R1224))</f>
        <v>0</v>
      </c>
      <c r="D1224" s="110">
        <f>IF(COUNTIF($A$7:$A1224, $A1224)&gt;1, 0, S1224)</f>
        <v>0</v>
      </c>
      <c r="E1224" s="111">
        <v>44703</v>
      </c>
      <c r="F1224" s="91" t="str">
        <f>IFERROR(VLOOKUP($E1224, V医療従事者等!$A:$J, $F$4, FALSE), TEXT(E1224, "aaa"))</f>
        <v>日</v>
      </c>
      <c r="G1224" s="91">
        <f>IFERROR(VLOOKUP($E1224, V医療従事者等!$A:$J, $G$4, FALSE), 0)</f>
        <v>0</v>
      </c>
      <c r="H1224" s="91">
        <f>IFERROR(VLOOKUP($E1224, V医療従事者等!$A:$J, $H$4, FALSE), 0)</f>
        <v>0</v>
      </c>
      <c r="I1224" s="91">
        <f>IFERROR(VLOOKUP($E1224, V医療従事者等!$A:$J, $I$4, FALSE), 0)</f>
        <v>0</v>
      </c>
      <c r="J1224" s="91">
        <f>IFERROR(VLOOKUP($E1224, V医療従事者等!$A:$J, $J$4, FALSE), 0)</f>
        <v>0</v>
      </c>
      <c r="K1224" s="92">
        <f>IFERROR(VLOOKUP($E1224, V一般接種!$A:$G, K$4, FALSE), 0)</f>
        <v>0</v>
      </c>
      <c r="L1224" s="92">
        <f>IFERROR(VLOOKUP($E1224, V一般接種!$A:$G, L$4, FALSE), 0)</f>
        <v>0</v>
      </c>
      <c r="M1224" s="92">
        <f>IFERROR(VLOOKUP($E1224, V一般接種!$A:$G, M$4, FALSE), 0)</f>
        <v>0</v>
      </c>
      <c r="N1224" s="93">
        <f>IFERROR(VLOOKUP($E1224, V一般接種!$A:$G, N$4, FALSE), 0)</f>
        <v>0</v>
      </c>
      <c r="O1224" s="92">
        <f>SUMIF(V職域接種!$C:$C, 'Conv-vaccine'!$E1224, V職域接種!F:F)</f>
        <v>0</v>
      </c>
      <c r="P1224" s="92">
        <f>SUMIF(V職域接種!$C:$C, 'Conv-vaccine'!$E1224, V職域接種!G:G)</f>
        <v>0</v>
      </c>
      <c r="Q1224" s="92">
        <f>_xlfn.MAXIFS(V重複!F:F, V重複!$C:$C, 'Conv-vaccine'!$E1224)</f>
        <v>0</v>
      </c>
      <c r="R1224" s="92">
        <f>_xlfn.MAXIFS(V重複!G:G, V重複!$C:$C, 'Conv-vaccine'!$E1224)</f>
        <v>0</v>
      </c>
      <c r="S1224" s="107">
        <f>SUMIF('V3回目-接種日別'!$A:$A, 'Conv-vaccine'!$E1224, 'V3回目-接種日別'!C:C)</f>
        <v>0</v>
      </c>
    </row>
    <row r="1225" spans="1:19" ht="17.7">
      <c r="A1225" s="49">
        <v>44704</v>
      </c>
      <c r="B1225" s="110">
        <f>IF(COUNTIF($A$7:$A1225, $A1225)&gt;1, 0, IF($E1225="","",G1225+H1225+K1225+L1225+O1225-Q1225))</f>
        <v>0</v>
      </c>
      <c r="C1225" s="110">
        <f>IF(COUNTIF($A$7:$A1225, $A1225)&gt;1, 0, IF($E1225="", "", I1225+J1225+M1225+N1225+P1225-R1225))</f>
        <v>0</v>
      </c>
      <c r="D1225" s="110">
        <f>IF(COUNTIF($A$7:$A1225, $A1225)&gt;1, 0, S1225)</f>
        <v>0</v>
      </c>
      <c r="E1225" s="111">
        <v>44704</v>
      </c>
      <c r="F1225" s="91" t="str">
        <f>IFERROR(VLOOKUP($E1225, V医療従事者等!$A:$J, $F$4, FALSE), TEXT(E1225, "aaa"))</f>
        <v>月</v>
      </c>
      <c r="G1225" s="91">
        <f>IFERROR(VLOOKUP($E1225, V医療従事者等!$A:$J, $G$4, FALSE), 0)</f>
        <v>0</v>
      </c>
      <c r="H1225" s="91">
        <f>IFERROR(VLOOKUP($E1225, V医療従事者等!$A:$J, $H$4, FALSE), 0)</f>
        <v>0</v>
      </c>
      <c r="I1225" s="91">
        <f>IFERROR(VLOOKUP($E1225, V医療従事者等!$A:$J, $I$4, FALSE), 0)</f>
        <v>0</v>
      </c>
      <c r="J1225" s="91">
        <f>IFERROR(VLOOKUP($E1225, V医療従事者等!$A:$J, $J$4, FALSE), 0)</f>
        <v>0</v>
      </c>
      <c r="K1225" s="92">
        <f>IFERROR(VLOOKUP($E1225, V一般接種!$A:$G, K$4, FALSE), 0)</f>
        <v>0</v>
      </c>
      <c r="L1225" s="92">
        <f>IFERROR(VLOOKUP($E1225, V一般接種!$A:$G, L$4, FALSE), 0)</f>
        <v>0</v>
      </c>
      <c r="M1225" s="92">
        <f>IFERROR(VLOOKUP($E1225, V一般接種!$A:$G, M$4, FALSE), 0)</f>
        <v>0</v>
      </c>
      <c r="N1225" s="93">
        <f>IFERROR(VLOOKUP($E1225, V一般接種!$A:$G, N$4, FALSE), 0)</f>
        <v>0</v>
      </c>
      <c r="O1225" s="92">
        <f>SUMIF(V職域接種!$C:$C, 'Conv-vaccine'!$E1225, V職域接種!F:F)</f>
        <v>0</v>
      </c>
      <c r="P1225" s="92">
        <f>SUMIF(V職域接種!$C:$C, 'Conv-vaccine'!$E1225, V職域接種!G:G)</f>
        <v>0</v>
      </c>
      <c r="Q1225" s="92">
        <f>_xlfn.MAXIFS(V重複!F:F, V重複!$C:$C, 'Conv-vaccine'!$E1225)</f>
        <v>0</v>
      </c>
      <c r="R1225" s="92">
        <f>_xlfn.MAXIFS(V重複!G:G, V重複!$C:$C, 'Conv-vaccine'!$E1225)</f>
        <v>0</v>
      </c>
      <c r="S1225" s="107">
        <f>SUMIF('V3回目-接種日別'!$A:$A, 'Conv-vaccine'!$E1225, 'V3回目-接種日別'!C:C)</f>
        <v>0</v>
      </c>
    </row>
    <row r="1226" spans="1:19" ht="17.7">
      <c r="A1226" s="49">
        <v>44704</v>
      </c>
      <c r="B1226" s="110">
        <f>IF(COUNTIF($A$7:$A1226, $A1226)&gt;1, 0, IF($E1226="","",G1226+H1226+K1226+L1226+O1226-Q1226))</f>
        <v>0</v>
      </c>
      <c r="C1226" s="110">
        <f>IF(COUNTIF($A$7:$A1226, $A1226)&gt;1, 0, IF($E1226="", "", I1226+J1226+M1226+N1226+P1226-R1226))</f>
        <v>0</v>
      </c>
      <c r="D1226" s="110">
        <f>IF(COUNTIF($A$7:$A1226, $A1226)&gt;1, 0, S1226)</f>
        <v>0</v>
      </c>
      <c r="E1226" s="111">
        <v>44704</v>
      </c>
      <c r="F1226" s="91" t="str">
        <f>IFERROR(VLOOKUP($E1226, V医療従事者等!$A:$J, $F$4, FALSE), TEXT(E1226, "aaa"))</f>
        <v>月</v>
      </c>
      <c r="G1226" s="91">
        <f>IFERROR(VLOOKUP($E1226, V医療従事者等!$A:$J, $G$4, FALSE), 0)</f>
        <v>0</v>
      </c>
      <c r="H1226" s="91">
        <f>IFERROR(VLOOKUP($E1226, V医療従事者等!$A:$J, $H$4, FALSE), 0)</f>
        <v>0</v>
      </c>
      <c r="I1226" s="91">
        <f>IFERROR(VLOOKUP($E1226, V医療従事者等!$A:$J, $I$4, FALSE), 0)</f>
        <v>0</v>
      </c>
      <c r="J1226" s="91">
        <f>IFERROR(VLOOKUP($E1226, V医療従事者等!$A:$J, $J$4, FALSE), 0)</f>
        <v>0</v>
      </c>
      <c r="K1226" s="92">
        <f>IFERROR(VLOOKUP($E1226, V一般接種!$A:$G, K$4, FALSE), 0)</f>
        <v>0</v>
      </c>
      <c r="L1226" s="92">
        <f>IFERROR(VLOOKUP($E1226, V一般接種!$A:$G, L$4, FALSE), 0)</f>
        <v>0</v>
      </c>
      <c r="M1226" s="92">
        <f>IFERROR(VLOOKUP($E1226, V一般接種!$A:$G, M$4, FALSE), 0)</f>
        <v>0</v>
      </c>
      <c r="N1226" s="93">
        <f>IFERROR(VLOOKUP($E1226, V一般接種!$A:$G, N$4, FALSE), 0)</f>
        <v>0</v>
      </c>
      <c r="O1226" s="92">
        <f>SUMIF(V職域接種!$C:$C, 'Conv-vaccine'!$E1226, V職域接種!F:F)</f>
        <v>0</v>
      </c>
      <c r="P1226" s="92">
        <f>SUMIF(V職域接種!$C:$C, 'Conv-vaccine'!$E1226, V職域接種!G:G)</f>
        <v>0</v>
      </c>
      <c r="Q1226" s="92">
        <f>_xlfn.MAXIFS(V重複!F:F, V重複!$C:$C, 'Conv-vaccine'!$E1226)</f>
        <v>0</v>
      </c>
      <c r="R1226" s="92">
        <f>_xlfn.MAXIFS(V重複!G:G, V重複!$C:$C, 'Conv-vaccine'!$E1226)</f>
        <v>0</v>
      </c>
      <c r="S1226" s="107">
        <f>SUMIF('V3回目-接種日別'!$A:$A, 'Conv-vaccine'!$E1226, 'V3回目-接種日別'!C:C)</f>
        <v>0</v>
      </c>
    </row>
    <row r="1227" spans="1:19" ht="17.7">
      <c r="A1227" s="49">
        <v>44704</v>
      </c>
      <c r="B1227" s="110">
        <f>IF(COUNTIF($A$7:$A1227, $A1227)&gt;1, 0, IF($E1227="","",G1227+H1227+K1227+L1227+O1227-Q1227))</f>
        <v>0</v>
      </c>
      <c r="C1227" s="110">
        <f>IF(COUNTIF($A$7:$A1227, $A1227)&gt;1, 0, IF($E1227="", "", I1227+J1227+M1227+N1227+P1227-R1227))</f>
        <v>0</v>
      </c>
      <c r="D1227" s="110">
        <f>IF(COUNTIF($A$7:$A1227, $A1227)&gt;1, 0, S1227)</f>
        <v>0</v>
      </c>
      <c r="E1227" s="111">
        <v>44704</v>
      </c>
      <c r="F1227" s="91" t="str">
        <f>IFERROR(VLOOKUP($E1227, V医療従事者等!$A:$J, $F$4, FALSE), TEXT(E1227, "aaa"))</f>
        <v>月</v>
      </c>
      <c r="G1227" s="91">
        <f>IFERROR(VLOOKUP($E1227, V医療従事者等!$A:$J, $G$4, FALSE), 0)</f>
        <v>0</v>
      </c>
      <c r="H1227" s="91">
        <f>IFERROR(VLOOKUP($E1227, V医療従事者等!$A:$J, $H$4, FALSE), 0)</f>
        <v>0</v>
      </c>
      <c r="I1227" s="91">
        <f>IFERROR(VLOOKUP($E1227, V医療従事者等!$A:$J, $I$4, FALSE), 0)</f>
        <v>0</v>
      </c>
      <c r="J1227" s="91">
        <f>IFERROR(VLOOKUP($E1227, V医療従事者等!$A:$J, $J$4, FALSE), 0)</f>
        <v>0</v>
      </c>
      <c r="K1227" s="92">
        <f>IFERROR(VLOOKUP($E1227, V一般接種!$A:$G, K$4, FALSE), 0)</f>
        <v>0</v>
      </c>
      <c r="L1227" s="92">
        <f>IFERROR(VLOOKUP($E1227, V一般接種!$A:$G, L$4, FALSE), 0)</f>
        <v>0</v>
      </c>
      <c r="M1227" s="92">
        <f>IFERROR(VLOOKUP($E1227, V一般接種!$A:$G, M$4, FALSE), 0)</f>
        <v>0</v>
      </c>
      <c r="N1227" s="93">
        <f>IFERROR(VLOOKUP($E1227, V一般接種!$A:$G, N$4, FALSE), 0)</f>
        <v>0</v>
      </c>
      <c r="O1227" s="92">
        <f>SUMIF(V職域接種!$C:$C, 'Conv-vaccine'!$E1227, V職域接種!F:F)</f>
        <v>0</v>
      </c>
      <c r="P1227" s="92">
        <f>SUMIF(V職域接種!$C:$C, 'Conv-vaccine'!$E1227, V職域接種!G:G)</f>
        <v>0</v>
      </c>
      <c r="Q1227" s="92">
        <f>_xlfn.MAXIFS(V重複!F:F, V重複!$C:$C, 'Conv-vaccine'!$E1227)</f>
        <v>0</v>
      </c>
      <c r="R1227" s="92">
        <f>_xlfn.MAXIFS(V重複!G:G, V重複!$C:$C, 'Conv-vaccine'!$E1227)</f>
        <v>0</v>
      </c>
      <c r="S1227" s="107">
        <f>SUMIF('V3回目-接種日別'!$A:$A, 'Conv-vaccine'!$E1227, 'V3回目-接種日別'!C:C)</f>
        <v>0</v>
      </c>
    </row>
    <row r="1228" spans="1:19" ht="17.7">
      <c r="A1228" s="49">
        <v>44705</v>
      </c>
      <c r="B1228" s="110">
        <f>IF(COUNTIF($A$7:$A1228, $A1228)&gt;1, 0, IF($E1228="","",G1228+H1228+K1228+L1228+O1228-Q1228))</f>
        <v>0</v>
      </c>
      <c r="C1228" s="110">
        <f>IF(COUNTIF($A$7:$A1228, $A1228)&gt;1, 0, IF($E1228="", "", I1228+J1228+M1228+N1228+P1228-R1228))</f>
        <v>0</v>
      </c>
      <c r="D1228" s="110">
        <f>IF(COUNTIF($A$7:$A1228, $A1228)&gt;1, 0, S1228)</f>
        <v>0</v>
      </c>
      <c r="E1228" s="111">
        <v>44705</v>
      </c>
      <c r="F1228" s="91" t="str">
        <f>IFERROR(VLOOKUP($E1228, V医療従事者等!$A:$J, $F$4, FALSE), TEXT(E1228, "aaa"))</f>
        <v>火</v>
      </c>
      <c r="G1228" s="91">
        <f>IFERROR(VLOOKUP($E1228, V医療従事者等!$A:$J, $G$4, FALSE), 0)</f>
        <v>0</v>
      </c>
      <c r="H1228" s="91">
        <f>IFERROR(VLOOKUP($E1228, V医療従事者等!$A:$J, $H$4, FALSE), 0)</f>
        <v>0</v>
      </c>
      <c r="I1228" s="91">
        <f>IFERROR(VLOOKUP($E1228, V医療従事者等!$A:$J, $I$4, FALSE), 0)</f>
        <v>0</v>
      </c>
      <c r="J1228" s="91">
        <f>IFERROR(VLOOKUP($E1228, V医療従事者等!$A:$J, $J$4, FALSE), 0)</f>
        <v>0</v>
      </c>
      <c r="K1228" s="92">
        <f>IFERROR(VLOOKUP($E1228, V一般接種!$A:$G, K$4, FALSE), 0)</f>
        <v>0</v>
      </c>
      <c r="L1228" s="92">
        <f>IFERROR(VLOOKUP($E1228, V一般接種!$A:$G, L$4, FALSE), 0)</f>
        <v>0</v>
      </c>
      <c r="M1228" s="92">
        <f>IFERROR(VLOOKUP($E1228, V一般接種!$A:$G, M$4, FALSE), 0)</f>
        <v>0</v>
      </c>
      <c r="N1228" s="93">
        <f>IFERROR(VLOOKUP($E1228, V一般接種!$A:$G, N$4, FALSE), 0)</f>
        <v>0</v>
      </c>
      <c r="O1228" s="92">
        <f>SUMIF(V職域接種!$C:$C, 'Conv-vaccine'!$E1228, V職域接種!F:F)</f>
        <v>0</v>
      </c>
      <c r="P1228" s="92">
        <f>SUMIF(V職域接種!$C:$C, 'Conv-vaccine'!$E1228, V職域接種!G:G)</f>
        <v>0</v>
      </c>
      <c r="Q1228" s="92">
        <f>_xlfn.MAXIFS(V重複!F:F, V重複!$C:$C, 'Conv-vaccine'!$E1228)</f>
        <v>0</v>
      </c>
      <c r="R1228" s="92">
        <f>_xlfn.MAXIFS(V重複!G:G, V重複!$C:$C, 'Conv-vaccine'!$E1228)</f>
        <v>0</v>
      </c>
      <c r="S1228" s="107">
        <f>SUMIF('V3回目-接種日別'!$A:$A, 'Conv-vaccine'!$E1228, 'V3回目-接種日別'!C:C)</f>
        <v>0</v>
      </c>
    </row>
    <row r="1229" spans="1:19" ht="17.7">
      <c r="A1229" s="49">
        <v>44705</v>
      </c>
      <c r="B1229" s="110">
        <f>IF(COUNTIF($A$7:$A1229, $A1229)&gt;1, 0, IF($E1229="","",G1229+H1229+K1229+L1229+O1229-Q1229))</f>
        <v>0</v>
      </c>
      <c r="C1229" s="110">
        <f>IF(COUNTIF($A$7:$A1229, $A1229)&gt;1, 0, IF($E1229="", "", I1229+J1229+M1229+N1229+P1229-R1229))</f>
        <v>0</v>
      </c>
      <c r="D1229" s="110">
        <f>IF(COUNTIF($A$7:$A1229, $A1229)&gt;1, 0, S1229)</f>
        <v>0</v>
      </c>
      <c r="E1229" s="111">
        <v>44705</v>
      </c>
      <c r="F1229" s="91" t="str">
        <f>IFERROR(VLOOKUP($E1229, V医療従事者等!$A:$J, $F$4, FALSE), TEXT(E1229, "aaa"))</f>
        <v>火</v>
      </c>
      <c r="G1229" s="91">
        <f>IFERROR(VLOOKUP($E1229, V医療従事者等!$A:$J, $G$4, FALSE), 0)</f>
        <v>0</v>
      </c>
      <c r="H1229" s="91">
        <f>IFERROR(VLOOKUP($E1229, V医療従事者等!$A:$J, $H$4, FALSE), 0)</f>
        <v>0</v>
      </c>
      <c r="I1229" s="91">
        <f>IFERROR(VLOOKUP($E1229, V医療従事者等!$A:$J, $I$4, FALSE), 0)</f>
        <v>0</v>
      </c>
      <c r="J1229" s="91">
        <f>IFERROR(VLOOKUP($E1229, V医療従事者等!$A:$J, $J$4, FALSE), 0)</f>
        <v>0</v>
      </c>
      <c r="K1229" s="92">
        <f>IFERROR(VLOOKUP($E1229, V一般接種!$A:$G, K$4, FALSE), 0)</f>
        <v>0</v>
      </c>
      <c r="L1229" s="92">
        <f>IFERROR(VLOOKUP($E1229, V一般接種!$A:$G, L$4, FALSE), 0)</f>
        <v>0</v>
      </c>
      <c r="M1229" s="92">
        <f>IFERROR(VLOOKUP($E1229, V一般接種!$A:$G, M$4, FALSE), 0)</f>
        <v>0</v>
      </c>
      <c r="N1229" s="93">
        <f>IFERROR(VLOOKUP($E1229, V一般接種!$A:$G, N$4, FALSE), 0)</f>
        <v>0</v>
      </c>
      <c r="O1229" s="92">
        <f>SUMIF(V職域接種!$C:$C, 'Conv-vaccine'!$E1229, V職域接種!F:F)</f>
        <v>0</v>
      </c>
      <c r="P1229" s="92">
        <f>SUMIF(V職域接種!$C:$C, 'Conv-vaccine'!$E1229, V職域接種!G:G)</f>
        <v>0</v>
      </c>
      <c r="Q1229" s="92">
        <f>_xlfn.MAXIFS(V重複!F:F, V重複!$C:$C, 'Conv-vaccine'!$E1229)</f>
        <v>0</v>
      </c>
      <c r="R1229" s="92">
        <f>_xlfn.MAXIFS(V重複!G:G, V重複!$C:$C, 'Conv-vaccine'!$E1229)</f>
        <v>0</v>
      </c>
      <c r="S1229" s="107">
        <f>SUMIF('V3回目-接種日別'!$A:$A, 'Conv-vaccine'!$E1229, 'V3回目-接種日別'!C:C)</f>
        <v>0</v>
      </c>
    </row>
    <row r="1230" spans="1:19" ht="17.7">
      <c r="A1230" s="49">
        <v>44705</v>
      </c>
      <c r="B1230" s="110">
        <f>IF(COUNTIF($A$7:$A1230, $A1230)&gt;1, 0, IF($E1230="","",G1230+H1230+K1230+L1230+O1230-Q1230))</f>
        <v>0</v>
      </c>
      <c r="C1230" s="110">
        <f>IF(COUNTIF($A$7:$A1230, $A1230)&gt;1, 0, IF($E1230="", "", I1230+J1230+M1230+N1230+P1230-R1230))</f>
        <v>0</v>
      </c>
      <c r="D1230" s="110">
        <f>IF(COUNTIF($A$7:$A1230, $A1230)&gt;1, 0, S1230)</f>
        <v>0</v>
      </c>
      <c r="E1230" s="111">
        <v>44705</v>
      </c>
      <c r="F1230" s="91" t="str">
        <f>IFERROR(VLOOKUP($E1230, V医療従事者等!$A:$J, $F$4, FALSE), TEXT(E1230, "aaa"))</f>
        <v>火</v>
      </c>
      <c r="G1230" s="91">
        <f>IFERROR(VLOOKUP($E1230, V医療従事者等!$A:$J, $G$4, FALSE), 0)</f>
        <v>0</v>
      </c>
      <c r="H1230" s="91">
        <f>IFERROR(VLOOKUP($E1230, V医療従事者等!$A:$J, $H$4, FALSE), 0)</f>
        <v>0</v>
      </c>
      <c r="I1230" s="91">
        <f>IFERROR(VLOOKUP($E1230, V医療従事者等!$A:$J, $I$4, FALSE), 0)</f>
        <v>0</v>
      </c>
      <c r="J1230" s="91">
        <f>IFERROR(VLOOKUP($E1230, V医療従事者等!$A:$J, $J$4, FALSE), 0)</f>
        <v>0</v>
      </c>
      <c r="K1230" s="92">
        <f>IFERROR(VLOOKUP($E1230, V一般接種!$A:$G, K$4, FALSE), 0)</f>
        <v>0</v>
      </c>
      <c r="L1230" s="92">
        <f>IFERROR(VLOOKUP($E1230, V一般接種!$A:$G, L$4, FALSE), 0)</f>
        <v>0</v>
      </c>
      <c r="M1230" s="92">
        <f>IFERROR(VLOOKUP($E1230, V一般接種!$A:$G, M$4, FALSE), 0)</f>
        <v>0</v>
      </c>
      <c r="N1230" s="93">
        <f>IFERROR(VLOOKUP($E1230, V一般接種!$A:$G, N$4, FALSE), 0)</f>
        <v>0</v>
      </c>
      <c r="O1230" s="92">
        <f>SUMIF(V職域接種!$C:$C, 'Conv-vaccine'!$E1230, V職域接種!F:F)</f>
        <v>0</v>
      </c>
      <c r="P1230" s="92">
        <f>SUMIF(V職域接種!$C:$C, 'Conv-vaccine'!$E1230, V職域接種!G:G)</f>
        <v>0</v>
      </c>
      <c r="Q1230" s="92">
        <f>_xlfn.MAXIFS(V重複!F:F, V重複!$C:$C, 'Conv-vaccine'!$E1230)</f>
        <v>0</v>
      </c>
      <c r="R1230" s="92">
        <f>_xlfn.MAXIFS(V重複!G:G, V重複!$C:$C, 'Conv-vaccine'!$E1230)</f>
        <v>0</v>
      </c>
      <c r="S1230" s="107">
        <f>SUMIF('V3回目-接種日別'!$A:$A, 'Conv-vaccine'!$E1230, 'V3回目-接種日別'!C:C)</f>
        <v>0</v>
      </c>
    </row>
    <row r="1231" spans="1:19" ht="17.7">
      <c r="A1231" s="49">
        <v>44706</v>
      </c>
      <c r="B1231" s="110">
        <f>IF(COUNTIF($A$7:$A1231, $A1231)&gt;1, 0, IF($E1231="","",G1231+H1231+K1231+L1231+O1231-Q1231))</f>
        <v>0</v>
      </c>
      <c r="C1231" s="110">
        <f>IF(COUNTIF($A$7:$A1231, $A1231)&gt;1, 0, IF($E1231="", "", I1231+J1231+M1231+N1231+P1231-R1231))</f>
        <v>0</v>
      </c>
      <c r="D1231" s="110">
        <f>IF(COUNTIF($A$7:$A1231, $A1231)&gt;1, 0, S1231)</f>
        <v>0</v>
      </c>
      <c r="E1231" s="111">
        <v>44706</v>
      </c>
      <c r="F1231" s="91" t="str">
        <f>IFERROR(VLOOKUP($E1231, V医療従事者等!$A:$J, $F$4, FALSE), TEXT(E1231, "aaa"))</f>
        <v>水</v>
      </c>
      <c r="G1231" s="91">
        <f>IFERROR(VLOOKUP($E1231, V医療従事者等!$A:$J, $G$4, FALSE), 0)</f>
        <v>0</v>
      </c>
      <c r="H1231" s="91">
        <f>IFERROR(VLOOKUP($E1231, V医療従事者等!$A:$J, $H$4, FALSE), 0)</f>
        <v>0</v>
      </c>
      <c r="I1231" s="91">
        <f>IFERROR(VLOOKUP($E1231, V医療従事者等!$A:$J, $I$4, FALSE), 0)</f>
        <v>0</v>
      </c>
      <c r="J1231" s="91">
        <f>IFERROR(VLOOKUP($E1231, V医療従事者等!$A:$J, $J$4, FALSE), 0)</f>
        <v>0</v>
      </c>
      <c r="K1231" s="92">
        <f>IFERROR(VLOOKUP($E1231, V一般接種!$A:$G, K$4, FALSE), 0)</f>
        <v>0</v>
      </c>
      <c r="L1231" s="92">
        <f>IFERROR(VLOOKUP($E1231, V一般接種!$A:$G, L$4, FALSE), 0)</f>
        <v>0</v>
      </c>
      <c r="M1231" s="92">
        <f>IFERROR(VLOOKUP($E1231, V一般接種!$A:$G, M$4, FALSE), 0)</f>
        <v>0</v>
      </c>
      <c r="N1231" s="93">
        <f>IFERROR(VLOOKUP($E1231, V一般接種!$A:$G, N$4, FALSE), 0)</f>
        <v>0</v>
      </c>
      <c r="O1231" s="92">
        <f>SUMIF(V職域接種!$C:$C, 'Conv-vaccine'!$E1231, V職域接種!F:F)</f>
        <v>0</v>
      </c>
      <c r="P1231" s="92">
        <f>SUMIF(V職域接種!$C:$C, 'Conv-vaccine'!$E1231, V職域接種!G:G)</f>
        <v>0</v>
      </c>
      <c r="Q1231" s="92">
        <f>_xlfn.MAXIFS(V重複!F:F, V重複!$C:$C, 'Conv-vaccine'!$E1231)</f>
        <v>0</v>
      </c>
      <c r="R1231" s="92">
        <f>_xlfn.MAXIFS(V重複!G:G, V重複!$C:$C, 'Conv-vaccine'!$E1231)</f>
        <v>0</v>
      </c>
      <c r="S1231" s="107">
        <f>SUMIF('V3回目-接種日別'!$A:$A, 'Conv-vaccine'!$E1231, 'V3回目-接種日別'!C:C)</f>
        <v>0</v>
      </c>
    </row>
    <row r="1232" spans="1:19" ht="17.7">
      <c r="A1232" s="49">
        <v>44706</v>
      </c>
      <c r="B1232" s="110">
        <f>IF(COUNTIF($A$7:$A1232, $A1232)&gt;1, 0, IF($E1232="","",G1232+H1232+K1232+L1232+O1232-Q1232))</f>
        <v>0</v>
      </c>
      <c r="C1232" s="110">
        <f>IF(COUNTIF($A$7:$A1232, $A1232)&gt;1, 0, IF($E1232="", "", I1232+J1232+M1232+N1232+P1232-R1232))</f>
        <v>0</v>
      </c>
      <c r="D1232" s="110">
        <f>IF(COUNTIF($A$7:$A1232, $A1232)&gt;1, 0, S1232)</f>
        <v>0</v>
      </c>
      <c r="E1232" s="111">
        <v>44706</v>
      </c>
      <c r="F1232" s="91" t="str">
        <f>IFERROR(VLOOKUP($E1232, V医療従事者等!$A:$J, $F$4, FALSE), TEXT(E1232, "aaa"))</f>
        <v>水</v>
      </c>
      <c r="G1232" s="91">
        <f>IFERROR(VLOOKUP($E1232, V医療従事者等!$A:$J, $G$4, FALSE), 0)</f>
        <v>0</v>
      </c>
      <c r="H1232" s="91">
        <f>IFERROR(VLOOKUP($E1232, V医療従事者等!$A:$J, $H$4, FALSE), 0)</f>
        <v>0</v>
      </c>
      <c r="I1232" s="91">
        <f>IFERROR(VLOOKUP($E1232, V医療従事者等!$A:$J, $I$4, FALSE), 0)</f>
        <v>0</v>
      </c>
      <c r="J1232" s="91">
        <f>IFERROR(VLOOKUP($E1232, V医療従事者等!$A:$J, $J$4, FALSE), 0)</f>
        <v>0</v>
      </c>
      <c r="K1232" s="92">
        <f>IFERROR(VLOOKUP($E1232, V一般接種!$A:$G, K$4, FALSE), 0)</f>
        <v>0</v>
      </c>
      <c r="L1232" s="92">
        <f>IFERROR(VLOOKUP($E1232, V一般接種!$A:$G, L$4, FALSE), 0)</f>
        <v>0</v>
      </c>
      <c r="M1232" s="92">
        <f>IFERROR(VLOOKUP($E1232, V一般接種!$A:$G, M$4, FALSE), 0)</f>
        <v>0</v>
      </c>
      <c r="N1232" s="93">
        <f>IFERROR(VLOOKUP($E1232, V一般接種!$A:$G, N$4, FALSE), 0)</f>
        <v>0</v>
      </c>
      <c r="O1232" s="92">
        <f>SUMIF(V職域接種!$C:$C, 'Conv-vaccine'!$E1232, V職域接種!F:F)</f>
        <v>0</v>
      </c>
      <c r="P1232" s="92">
        <f>SUMIF(V職域接種!$C:$C, 'Conv-vaccine'!$E1232, V職域接種!G:G)</f>
        <v>0</v>
      </c>
      <c r="Q1232" s="92">
        <f>_xlfn.MAXIFS(V重複!F:F, V重複!$C:$C, 'Conv-vaccine'!$E1232)</f>
        <v>0</v>
      </c>
      <c r="R1232" s="92">
        <f>_xlfn.MAXIFS(V重複!G:G, V重複!$C:$C, 'Conv-vaccine'!$E1232)</f>
        <v>0</v>
      </c>
      <c r="S1232" s="107">
        <f>SUMIF('V3回目-接種日別'!$A:$A, 'Conv-vaccine'!$E1232, 'V3回目-接種日別'!C:C)</f>
        <v>0</v>
      </c>
    </row>
    <row r="1233" spans="1:19" ht="17.7">
      <c r="A1233" s="49">
        <v>44706</v>
      </c>
      <c r="B1233" s="110">
        <f>IF(COUNTIF($A$7:$A1233, $A1233)&gt;1, 0, IF($E1233="","",G1233+H1233+K1233+L1233+O1233-Q1233))</f>
        <v>0</v>
      </c>
      <c r="C1233" s="110">
        <f>IF(COUNTIF($A$7:$A1233, $A1233)&gt;1, 0, IF($E1233="", "", I1233+J1233+M1233+N1233+P1233-R1233))</f>
        <v>0</v>
      </c>
      <c r="D1233" s="110">
        <f>IF(COUNTIF($A$7:$A1233, $A1233)&gt;1, 0, S1233)</f>
        <v>0</v>
      </c>
      <c r="E1233" s="111">
        <v>44706</v>
      </c>
      <c r="F1233" s="91" t="str">
        <f>IFERROR(VLOOKUP($E1233, V医療従事者等!$A:$J, $F$4, FALSE), TEXT(E1233, "aaa"))</f>
        <v>水</v>
      </c>
      <c r="G1233" s="91">
        <f>IFERROR(VLOOKUP($E1233, V医療従事者等!$A:$J, $G$4, FALSE), 0)</f>
        <v>0</v>
      </c>
      <c r="H1233" s="91">
        <f>IFERROR(VLOOKUP($E1233, V医療従事者等!$A:$J, $H$4, FALSE), 0)</f>
        <v>0</v>
      </c>
      <c r="I1233" s="91">
        <f>IFERROR(VLOOKUP($E1233, V医療従事者等!$A:$J, $I$4, FALSE), 0)</f>
        <v>0</v>
      </c>
      <c r="J1233" s="91">
        <f>IFERROR(VLOOKUP($E1233, V医療従事者等!$A:$J, $J$4, FALSE), 0)</f>
        <v>0</v>
      </c>
      <c r="K1233" s="92">
        <f>IFERROR(VLOOKUP($E1233, V一般接種!$A:$G, K$4, FALSE), 0)</f>
        <v>0</v>
      </c>
      <c r="L1233" s="92">
        <f>IFERROR(VLOOKUP($E1233, V一般接種!$A:$G, L$4, FALSE), 0)</f>
        <v>0</v>
      </c>
      <c r="M1233" s="92">
        <f>IFERROR(VLOOKUP($E1233, V一般接種!$A:$G, M$4, FALSE), 0)</f>
        <v>0</v>
      </c>
      <c r="N1233" s="93">
        <f>IFERROR(VLOOKUP($E1233, V一般接種!$A:$G, N$4, FALSE), 0)</f>
        <v>0</v>
      </c>
      <c r="O1233" s="92">
        <f>SUMIF(V職域接種!$C:$C, 'Conv-vaccine'!$E1233, V職域接種!F:F)</f>
        <v>0</v>
      </c>
      <c r="P1233" s="92">
        <f>SUMIF(V職域接種!$C:$C, 'Conv-vaccine'!$E1233, V職域接種!G:G)</f>
        <v>0</v>
      </c>
      <c r="Q1233" s="92">
        <f>_xlfn.MAXIFS(V重複!F:F, V重複!$C:$C, 'Conv-vaccine'!$E1233)</f>
        <v>0</v>
      </c>
      <c r="R1233" s="92">
        <f>_xlfn.MAXIFS(V重複!G:G, V重複!$C:$C, 'Conv-vaccine'!$E1233)</f>
        <v>0</v>
      </c>
      <c r="S1233" s="107">
        <f>SUMIF('V3回目-接種日別'!$A:$A, 'Conv-vaccine'!$E1233, 'V3回目-接種日別'!C:C)</f>
        <v>0</v>
      </c>
    </row>
    <row r="1234" spans="1:19" ht="17.7">
      <c r="A1234" s="49">
        <v>44707</v>
      </c>
      <c r="B1234" s="110">
        <f>IF(COUNTIF($A$7:$A1234, $A1234)&gt;1, 0, IF($E1234="","",G1234+H1234+K1234+L1234+O1234-Q1234))</f>
        <v>0</v>
      </c>
      <c r="C1234" s="110">
        <f>IF(COUNTIF($A$7:$A1234, $A1234)&gt;1, 0, IF($E1234="", "", I1234+J1234+M1234+N1234+P1234-R1234))</f>
        <v>0</v>
      </c>
      <c r="D1234" s="110">
        <f>IF(COUNTIF($A$7:$A1234, $A1234)&gt;1, 0, S1234)</f>
        <v>0</v>
      </c>
      <c r="E1234" s="111">
        <v>44707</v>
      </c>
      <c r="F1234" s="91" t="str">
        <f>IFERROR(VLOOKUP($E1234, V医療従事者等!$A:$J, $F$4, FALSE), TEXT(E1234, "aaa"))</f>
        <v>木</v>
      </c>
      <c r="G1234" s="91">
        <f>IFERROR(VLOOKUP($E1234, V医療従事者等!$A:$J, $G$4, FALSE), 0)</f>
        <v>0</v>
      </c>
      <c r="H1234" s="91">
        <f>IFERROR(VLOOKUP($E1234, V医療従事者等!$A:$J, $H$4, FALSE), 0)</f>
        <v>0</v>
      </c>
      <c r="I1234" s="91">
        <f>IFERROR(VLOOKUP($E1234, V医療従事者等!$A:$J, $I$4, FALSE), 0)</f>
        <v>0</v>
      </c>
      <c r="J1234" s="91">
        <f>IFERROR(VLOOKUP($E1234, V医療従事者等!$A:$J, $J$4, FALSE), 0)</f>
        <v>0</v>
      </c>
      <c r="K1234" s="92">
        <f>IFERROR(VLOOKUP($E1234, V一般接種!$A:$G, K$4, FALSE), 0)</f>
        <v>0</v>
      </c>
      <c r="L1234" s="92">
        <f>IFERROR(VLOOKUP($E1234, V一般接種!$A:$G, L$4, FALSE), 0)</f>
        <v>0</v>
      </c>
      <c r="M1234" s="92">
        <f>IFERROR(VLOOKUP($E1234, V一般接種!$A:$G, M$4, FALSE), 0)</f>
        <v>0</v>
      </c>
      <c r="N1234" s="93">
        <f>IFERROR(VLOOKUP($E1234, V一般接種!$A:$G, N$4, FALSE), 0)</f>
        <v>0</v>
      </c>
      <c r="O1234" s="92">
        <f>SUMIF(V職域接種!$C:$C, 'Conv-vaccine'!$E1234, V職域接種!F:F)</f>
        <v>0</v>
      </c>
      <c r="P1234" s="92">
        <f>SUMIF(V職域接種!$C:$C, 'Conv-vaccine'!$E1234, V職域接種!G:G)</f>
        <v>0</v>
      </c>
      <c r="Q1234" s="92">
        <f>_xlfn.MAXIFS(V重複!F:F, V重複!$C:$C, 'Conv-vaccine'!$E1234)</f>
        <v>0</v>
      </c>
      <c r="R1234" s="92">
        <f>_xlfn.MAXIFS(V重複!G:G, V重複!$C:$C, 'Conv-vaccine'!$E1234)</f>
        <v>0</v>
      </c>
      <c r="S1234" s="107">
        <f>SUMIF('V3回目-接種日別'!$A:$A, 'Conv-vaccine'!$E1234, 'V3回目-接種日別'!C:C)</f>
        <v>0</v>
      </c>
    </row>
    <row r="1235" spans="1:19" ht="17.7">
      <c r="A1235" s="49">
        <v>44707</v>
      </c>
      <c r="B1235" s="110">
        <f>IF(COUNTIF($A$7:$A1235, $A1235)&gt;1, 0, IF($E1235="","",G1235+H1235+K1235+L1235+O1235-Q1235))</f>
        <v>0</v>
      </c>
      <c r="C1235" s="110">
        <f>IF(COUNTIF($A$7:$A1235, $A1235)&gt;1, 0, IF($E1235="", "", I1235+J1235+M1235+N1235+P1235-R1235))</f>
        <v>0</v>
      </c>
      <c r="D1235" s="110">
        <f>IF(COUNTIF($A$7:$A1235, $A1235)&gt;1, 0, S1235)</f>
        <v>0</v>
      </c>
      <c r="E1235" s="111">
        <v>44707</v>
      </c>
      <c r="F1235" s="91" t="str">
        <f>IFERROR(VLOOKUP($E1235, V医療従事者等!$A:$J, $F$4, FALSE), TEXT(E1235, "aaa"))</f>
        <v>木</v>
      </c>
      <c r="G1235" s="91">
        <f>IFERROR(VLOOKUP($E1235, V医療従事者等!$A:$J, $G$4, FALSE), 0)</f>
        <v>0</v>
      </c>
      <c r="H1235" s="91">
        <f>IFERROR(VLOOKUP($E1235, V医療従事者等!$A:$J, $H$4, FALSE), 0)</f>
        <v>0</v>
      </c>
      <c r="I1235" s="91">
        <f>IFERROR(VLOOKUP($E1235, V医療従事者等!$A:$J, $I$4, FALSE), 0)</f>
        <v>0</v>
      </c>
      <c r="J1235" s="91">
        <f>IFERROR(VLOOKUP($E1235, V医療従事者等!$A:$J, $J$4, FALSE), 0)</f>
        <v>0</v>
      </c>
      <c r="K1235" s="92">
        <f>IFERROR(VLOOKUP($E1235, V一般接種!$A:$G, K$4, FALSE), 0)</f>
        <v>0</v>
      </c>
      <c r="L1235" s="92">
        <f>IFERROR(VLOOKUP($E1235, V一般接種!$A:$G, L$4, FALSE), 0)</f>
        <v>0</v>
      </c>
      <c r="M1235" s="92">
        <f>IFERROR(VLOOKUP($E1235, V一般接種!$A:$G, M$4, FALSE), 0)</f>
        <v>0</v>
      </c>
      <c r="N1235" s="93">
        <f>IFERROR(VLOOKUP($E1235, V一般接種!$A:$G, N$4, FALSE), 0)</f>
        <v>0</v>
      </c>
      <c r="O1235" s="92">
        <f>SUMIF(V職域接種!$C:$C, 'Conv-vaccine'!$E1235, V職域接種!F:F)</f>
        <v>0</v>
      </c>
      <c r="P1235" s="92">
        <f>SUMIF(V職域接種!$C:$C, 'Conv-vaccine'!$E1235, V職域接種!G:G)</f>
        <v>0</v>
      </c>
      <c r="Q1235" s="92">
        <f>_xlfn.MAXIFS(V重複!F:F, V重複!$C:$C, 'Conv-vaccine'!$E1235)</f>
        <v>0</v>
      </c>
      <c r="R1235" s="92">
        <f>_xlfn.MAXIFS(V重複!G:G, V重複!$C:$C, 'Conv-vaccine'!$E1235)</f>
        <v>0</v>
      </c>
      <c r="S1235" s="107">
        <f>SUMIF('V3回目-接種日別'!$A:$A, 'Conv-vaccine'!$E1235, 'V3回目-接種日別'!C:C)</f>
        <v>0</v>
      </c>
    </row>
    <row r="1236" spans="1:19" ht="17.7">
      <c r="A1236" s="49">
        <v>44707</v>
      </c>
      <c r="B1236" s="110">
        <f>IF(COUNTIF($A$7:$A1236, $A1236)&gt;1, 0, IF($E1236="","",G1236+H1236+K1236+L1236+O1236-Q1236))</f>
        <v>0</v>
      </c>
      <c r="C1236" s="110">
        <f>IF(COUNTIF($A$7:$A1236, $A1236)&gt;1, 0, IF($E1236="", "", I1236+J1236+M1236+N1236+P1236-R1236))</f>
        <v>0</v>
      </c>
      <c r="D1236" s="110">
        <f>IF(COUNTIF($A$7:$A1236, $A1236)&gt;1, 0, S1236)</f>
        <v>0</v>
      </c>
      <c r="E1236" s="111">
        <v>44707</v>
      </c>
      <c r="F1236" s="91" t="str">
        <f>IFERROR(VLOOKUP($E1236, V医療従事者等!$A:$J, $F$4, FALSE), TEXT(E1236, "aaa"))</f>
        <v>木</v>
      </c>
      <c r="G1236" s="91">
        <f>IFERROR(VLOOKUP($E1236, V医療従事者等!$A:$J, $G$4, FALSE), 0)</f>
        <v>0</v>
      </c>
      <c r="H1236" s="91">
        <f>IFERROR(VLOOKUP($E1236, V医療従事者等!$A:$J, $H$4, FALSE), 0)</f>
        <v>0</v>
      </c>
      <c r="I1236" s="91">
        <f>IFERROR(VLOOKUP($E1236, V医療従事者等!$A:$J, $I$4, FALSE), 0)</f>
        <v>0</v>
      </c>
      <c r="J1236" s="91">
        <f>IFERROR(VLOOKUP($E1236, V医療従事者等!$A:$J, $J$4, FALSE), 0)</f>
        <v>0</v>
      </c>
      <c r="K1236" s="92">
        <f>IFERROR(VLOOKUP($E1236, V一般接種!$A:$G, K$4, FALSE), 0)</f>
        <v>0</v>
      </c>
      <c r="L1236" s="92">
        <f>IFERROR(VLOOKUP($E1236, V一般接種!$A:$G, L$4, FALSE), 0)</f>
        <v>0</v>
      </c>
      <c r="M1236" s="92">
        <f>IFERROR(VLOOKUP($E1236, V一般接種!$A:$G, M$4, FALSE), 0)</f>
        <v>0</v>
      </c>
      <c r="N1236" s="93">
        <f>IFERROR(VLOOKUP($E1236, V一般接種!$A:$G, N$4, FALSE), 0)</f>
        <v>0</v>
      </c>
      <c r="O1236" s="92">
        <f>SUMIF(V職域接種!$C:$C, 'Conv-vaccine'!$E1236, V職域接種!F:F)</f>
        <v>0</v>
      </c>
      <c r="P1236" s="92">
        <f>SUMIF(V職域接種!$C:$C, 'Conv-vaccine'!$E1236, V職域接種!G:G)</f>
        <v>0</v>
      </c>
      <c r="Q1236" s="92">
        <f>_xlfn.MAXIFS(V重複!F:F, V重複!$C:$C, 'Conv-vaccine'!$E1236)</f>
        <v>0</v>
      </c>
      <c r="R1236" s="92">
        <f>_xlfn.MAXIFS(V重複!G:G, V重複!$C:$C, 'Conv-vaccine'!$E1236)</f>
        <v>0</v>
      </c>
      <c r="S1236" s="107">
        <f>SUMIF('V3回目-接種日別'!$A:$A, 'Conv-vaccine'!$E1236, 'V3回目-接種日別'!C:C)</f>
        <v>0</v>
      </c>
    </row>
    <row r="1237" spans="1:19" ht="17.7">
      <c r="A1237" s="49">
        <v>44708</v>
      </c>
      <c r="B1237" s="110">
        <f>IF(COUNTIF($A$7:$A1237, $A1237)&gt;1, 0, IF($E1237="","",G1237+H1237+K1237+L1237+O1237-Q1237))</f>
        <v>0</v>
      </c>
      <c r="C1237" s="110">
        <f>IF(COUNTIF($A$7:$A1237, $A1237)&gt;1, 0, IF($E1237="", "", I1237+J1237+M1237+N1237+P1237-R1237))</f>
        <v>0</v>
      </c>
      <c r="D1237" s="110">
        <f>IF(COUNTIF($A$7:$A1237, $A1237)&gt;1, 0, S1237)</f>
        <v>0</v>
      </c>
      <c r="E1237" s="111">
        <v>44708</v>
      </c>
      <c r="F1237" s="91" t="str">
        <f>IFERROR(VLOOKUP($E1237, V医療従事者等!$A:$J, $F$4, FALSE), TEXT(E1237, "aaa"))</f>
        <v>金</v>
      </c>
      <c r="G1237" s="91">
        <f>IFERROR(VLOOKUP($E1237, V医療従事者等!$A:$J, $G$4, FALSE), 0)</f>
        <v>0</v>
      </c>
      <c r="H1237" s="91">
        <f>IFERROR(VLOOKUP($E1237, V医療従事者等!$A:$J, $H$4, FALSE), 0)</f>
        <v>0</v>
      </c>
      <c r="I1237" s="91">
        <f>IFERROR(VLOOKUP($E1237, V医療従事者等!$A:$J, $I$4, FALSE), 0)</f>
        <v>0</v>
      </c>
      <c r="J1237" s="91">
        <f>IFERROR(VLOOKUP($E1237, V医療従事者等!$A:$J, $J$4, FALSE), 0)</f>
        <v>0</v>
      </c>
      <c r="K1237" s="92">
        <f>IFERROR(VLOOKUP($E1237, V一般接種!$A:$G, K$4, FALSE), 0)</f>
        <v>0</v>
      </c>
      <c r="L1237" s="92">
        <f>IFERROR(VLOOKUP($E1237, V一般接種!$A:$G, L$4, FALSE), 0)</f>
        <v>0</v>
      </c>
      <c r="M1237" s="92">
        <f>IFERROR(VLOOKUP($E1237, V一般接種!$A:$G, M$4, FALSE), 0)</f>
        <v>0</v>
      </c>
      <c r="N1237" s="93">
        <f>IFERROR(VLOOKUP($E1237, V一般接種!$A:$G, N$4, FALSE), 0)</f>
        <v>0</v>
      </c>
      <c r="O1237" s="92">
        <f>SUMIF(V職域接種!$C:$C, 'Conv-vaccine'!$E1237, V職域接種!F:F)</f>
        <v>0</v>
      </c>
      <c r="P1237" s="92">
        <f>SUMIF(V職域接種!$C:$C, 'Conv-vaccine'!$E1237, V職域接種!G:G)</f>
        <v>0</v>
      </c>
      <c r="Q1237" s="92">
        <f>_xlfn.MAXIFS(V重複!F:F, V重複!$C:$C, 'Conv-vaccine'!$E1237)</f>
        <v>0</v>
      </c>
      <c r="R1237" s="92">
        <f>_xlfn.MAXIFS(V重複!G:G, V重複!$C:$C, 'Conv-vaccine'!$E1237)</f>
        <v>0</v>
      </c>
      <c r="S1237" s="107">
        <f>SUMIF('V3回目-接種日別'!$A:$A, 'Conv-vaccine'!$E1237, 'V3回目-接種日別'!C:C)</f>
        <v>0</v>
      </c>
    </row>
    <row r="1238" spans="1:19" ht="17.7">
      <c r="A1238" s="49">
        <v>44708</v>
      </c>
      <c r="B1238" s="110">
        <f>IF(COUNTIF($A$7:$A1238, $A1238)&gt;1, 0, IF($E1238="","",G1238+H1238+K1238+L1238+O1238-Q1238))</f>
        <v>0</v>
      </c>
      <c r="C1238" s="110">
        <f>IF(COUNTIF($A$7:$A1238, $A1238)&gt;1, 0, IF($E1238="", "", I1238+J1238+M1238+N1238+P1238-R1238))</f>
        <v>0</v>
      </c>
      <c r="D1238" s="110">
        <f>IF(COUNTIF($A$7:$A1238, $A1238)&gt;1, 0, S1238)</f>
        <v>0</v>
      </c>
      <c r="E1238" s="111">
        <v>44708</v>
      </c>
      <c r="F1238" s="91" t="str">
        <f>IFERROR(VLOOKUP($E1238, V医療従事者等!$A:$J, $F$4, FALSE), TEXT(E1238, "aaa"))</f>
        <v>金</v>
      </c>
      <c r="G1238" s="91">
        <f>IFERROR(VLOOKUP($E1238, V医療従事者等!$A:$J, $G$4, FALSE), 0)</f>
        <v>0</v>
      </c>
      <c r="H1238" s="91">
        <f>IFERROR(VLOOKUP($E1238, V医療従事者等!$A:$J, $H$4, FALSE), 0)</f>
        <v>0</v>
      </c>
      <c r="I1238" s="91">
        <f>IFERROR(VLOOKUP($E1238, V医療従事者等!$A:$J, $I$4, FALSE), 0)</f>
        <v>0</v>
      </c>
      <c r="J1238" s="91">
        <f>IFERROR(VLOOKUP($E1238, V医療従事者等!$A:$J, $J$4, FALSE), 0)</f>
        <v>0</v>
      </c>
      <c r="K1238" s="92">
        <f>IFERROR(VLOOKUP($E1238, V一般接種!$A:$G, K$4, FALSE), 0)</f>
        <v>0</v>
      </c>
      <c r="L1238" s="92">
        <f>IFERROR(VLOOKUP($E1238, V一般接種!$A:$G, L$4, FALSE), 0)</f>
        <v>0</v>
      </c>
      <c r="M1238" s="92">
        <f>IFERROR(VLOOKUP($E1238, V一般接種!$A:$G, M$4, FALSE), 0)</f>
        <v>0</v>
      </c>
      <c r="N1238" s="93">
        <f>IFERROR(VLOOKUP($E1238, V一般接種!$A:$G, N$4, FALSE), 0)</f>
        <v>0</v>
      </c>
      <c r="O1238" s="92">
        <f>SUMIF(V職域接種!$C:$C, 'Conv-vaccine'!$E1238, V職域接種!F:F)</f>
        <v>0</v>
      </c>
      <c r="P1238" s="92">
        <f>SUMIF(V職域接種!$C:$C, 'Conv-vaccine'!$E1238, V職域接種!G:G)</f>
        <v>0</v>
      </c>
      <c r="Q1238" s="92">
        <f>_xlfn.MAXIFS(V重複!F:F, V重複!$C:$C, 'Conv-vaccine'!$E1238)</f>
        <v>0</v>
      </c>
      <c r="R1238" s="92">
        <f>_xlfn.MAXIFS(V重複!G:G, V重複!$C:$C, 'Conv-vaccine'!$E1238)</f>
        <v>0</v>
      </c>
      <c r="S1238" s="107">
        <f>SUMIF('V3回目-接種日別'!$A:$A, 'Conv-vaccine'!$E1238, 'V3回目-接種日別'!C:C)</f>
        <v>0</v>
      </c>
    </row>
    <row r="1239" spans="1:19" ht="17.7">
      <c r="A1239" s="49">
        <v>44708</v>
      </c>
      <c r="B1239" s="110">
        <f>IF(COUNTIF($A$7:$A1239, $A1239)&gt;1, 0, IF($E1239="","",G1239+H1239+K1239+L1239+O1239-Q1239))</f>
        <v>0</v>
      </c>
      <c r="C1239" s="110">
        <f>IF(COUNTIF($A$7:$A1239, $A1239)&gt;1, 0, IF($E1239="", "", I1239+J1239+M1239+N1239+P1239-R1239))</f>
        <v>0</v>
      </c>
      <c r="D1239" s="110">
        <f>IF(COUNTIF($A$7:$A1239, $A1239)&gt;1, 0, S1239)</f>
        <v>0</v>
      </c>
      <c r="E1239" s="111">
        <v>44708</v>
      </c>
      <c r="F1239" s="91" t="str">
        <f>IFERROR(VLOOKUP($E1239, V医療従事者等!$A:$J, $F$4, FALSE), TEXT(E1239, "aaa"))</f>
        <v>金</v>
      </c>
      <c r="G1239" s="91">
        <f>IFERROR(VLOOKUP($E1239, V医療従事者等!$A:$J, $G$4, FALSE), 0)</f>
        <v>0</v>
      </c>
      <c r="H1239" s="91">
        <f>IFERROR(VLOOKUP($E1239, V医療従事者等!$A:$J, $H$4, FALSE), 0)</f>
        <v>0</v>
      </c>
      <c r="I1239" s="91">
        <f>IFERROR(VLOOKUP($E1239, V医療従事者等!$A:$J, $I$4, FALSE), 0)</f>
        <v>0</v>
      </c>
      <c r="J1239" s="91">
        <f>IFERROR(VLOOKUP($E1239, V医療従事者等!$A:$J, $J$4, FALSE), 0)</f>
        <v>0</v>
      </c>
      <c r="K1239" s="92">
        <f>IFERROR(VLOOKUP($E1239, V一般接種!$A:$G, K$4, FALSE), 0)</f>
        <v>0</v>
      </c>
      <c r="L1239" s="92">
        <f>IFERROR(VLOOKUP($E1239, V一般接種!$A:$G, L$4, FALSE), 0)</f>
        <v>0</v>
      </c>
      <c r="M1239" s="92">
        <f>IFERROR(VLOOKUP($E1239, V一般接種!$A:$G, M$4, FALSE), 0)</f>
        <v>0</v>
      </c>
      <c r="N1239" s="93">
        <f>IFERROR(VLOOKUP($E1239, V一般接種!$A:$G, N$4, FALSE), 0)</f>
        <v>0</v>
      </c>
      <c r="O1239" s="92">
        <f>SUMIF(V職域接種!$C:$C, 'Conv-vaccine'!$E1239, V職域接種!F:F)</f>
        <v>0</v>
      </c>
      <c r="P1239" s="92">
        <f>SUMIF(V職域接種!$C:$C, 'Conv-vaccine'!$E1239, V職域接種!G:G)</f>
        <v>0</v>
      </c>
      <c r="Q1239" s="92">
        <f>_xlfn.MAXIFS(V重複!F:F, V重複!$C:$C, 'Conv-vaccine'!$E1239)</f>
        <v>0</v>
      </c>
      <c r="R1239" s="92">
        <f>_xlfn.MAXIFS(V重複!G:G, V重複!$C:$C, 'Conv-vaccine'!$E1239)</f>
        <v>0</v>
      </c>
      <c r="S1239" s="107">
        <f>SUMIF('V3回目-接種日別'!$A:$A, 'Conv-vaccine'!$E1239, 'V3回目-接種日別'!C:C)</f>
        <v>0</v>
      </c>
    </row>
    <row r="1240" spans="1:19" ht="17.7">
      <c r="A1240" s="49">
        <v>44709</v>
      </c>
      <c r="B1240" s="110">
        <f>IF(COUNTIF($A$7:$A1240, $A1240)&gt;1, 0, IF($E1240="","",G1240+H1240+K1240+L1240+O1240-Q1240))</f>
        <v>0</v>
      </c>
      <c r="C1240" s="110">
        <f>IF(COUNTIF($A$7:$A1240, $A1240)&gt;1, 0, IF($E1240="", "", I1240+J1240+M1240+N1240+P1240-R1240))</f>
        <v>0</v>
      </c>
      <c r="D1240" s="110">
        <f>IF(COUNTIF($A$7:$A1240, $A1240)&gt;1, 0, S1240)</f>
        <v>0</v>
      </c>
      <c r="E1240" s="111">
        <v>44709</v>
      </c>
      <c r="F1240" s="91" t="str">
        <f>IFERROR(VLOOKUP($E1240, V医療従事者等!$A:$J, $F$4, FALSE), TEXT(E1240, "aaa"))</f>
        <v>土</v>
      </c>
      <c r="G1240" s="91">
        <f>IFERROR(VLOOKUP($E1240, V医療従事者等!$A:$J, $G$4, FALSE), 0)</f>
        <v>0</v>
      </c>
      <c r="H1240" s="91">
        <f>IFERROR(VLOOKUP($E1240, V医療従事者等!$A:$J, $H$4, FALSE), 0)</f>
        <v>0</v>
      </c>
      <c r="I1240" s="91">
        <f>IFERROR(VLOOKUP($E1240, V医療従事者等!$A:$J, $I$4, FALSE), 0)</f>
        <v>0</v>
      </c>
      <c r="J1240" s="91">
        <f>IFERROR(VLOOKUP($E1240, V医療従事者等!$A:$J, $J$4, FALSE), 0)</f>
        <v>0</v>
      </c>
      <c r="K1240" s="92">
        <f>IFERROR(VLOOKUP($E1240, V一般接種!$A:$G, K$4, FALSE), 0)</f>
        <v>0</v>
      </c>
      <c r="L1240" s="92">
        <f>IFERROR(VLOOKUP($E1240, V一般接種!$A:$G, L$4, FALSE), 0)</f>
        <v>0</v>
      </c>
      <c r="M1240" s="92">
        <f>IFERROR(VLOOKUP($E1240, V一般接種!$A:$G, M$4, FALSE), 0)</f>
        <v>0</v>
      </c>
      <c r="N1240" s="93">
        <f>IFERROR(VLOOKUP($E1240, V一般接種!$A:$G, N$4, FALSE), 0)</f>
        <v>0</v>
      </c>
      <c r="O1240" s="92">
        <f>SUMIF(V職域接種!$C:$C, 'Conv-vaccine'!$E1240, V職域接種!F:F)</f>
        <v>0</v>
      </c>
      <c r="P1240" s="92">
        <f>SUMIF(V職域接種!$C:$C, 'Conv-vaccine'!$E1240, V職域接種!G:G)</f>
        <v>0</v>
      </c>
      <c r="Q1240" s="92">
        <f>_xlfn.MAXIFS(V重複!F:F, V重複!$C:$C, 'Conv-vaccine'!$E1240)</f>
        <v>0</v>
      </c>
      <c r="R1240" s="92">
        <f>_xlfn.MAXIFS(V重複!G:G, V重複!$C:$C, 'Conv-vaccine'!$E1240)</f>
        <v>0</v>
      </c>
      <c r="S1240" s="107">
        <f>SUMIF('V3回目-接種日別'!$A:$A, 'Conv-vaccine'!$E1240, 'V3回目-接種日別'!C:C)</f>
        <v>0</v>
      </c>
    </row>
    <row r="1241" spans="1:19" ht="17.7">
      <c r="A1241" s="49">
        <v>44709</v>
      </c>
      <c r="B1241" s="110">
        <f>IF(COUNTIF($A$7:$A1241, $A1241)&gt;1, 0, IF($E1241="","",G1241+H1241+K1241+L1241+O1241-Q1241))</f>
        <v>0</v>
      </c>
      <c r="C1241" s="110">
        <f>IF(COUNTIF($A$7:$A1241, $A1241)&gt;1, 0, IF($E1241="", "", I1241+J1241+M1241+N1241+P1241-R1241))</f>
        <v>0</v>
      </c>
      <c r="D1241" s="110">
        <f>IF(COUNTIF($A$7:$A1241, $A1241)&gt;1, 0, S1241)</f>
        <v>0</v>
      </c>
      <c r="E1241" s="111">
        <v>44709</v>
      </c>
      <c r="F1241" s="91" t="str">
        <f>IFERROR(VLOOKUP($E1241, V医療従事者等!$A:$J, $F$4, FALSE), TEXT(E1241, "aaa"))</f>
        <v>土</v>
      </c>
      <c r="G1241" s="91">
        <f>IFERROR(VLOOKUP($E1241, V医療従事者等!$A:$J, $G$4, FALSE), 0)</f>
        <v>0</v>
      </c>
      <c r="H1241" s="91">
        <f>IFERROR(VLOOKUP($E1241, V医療従事者等!$A:$J, $H$4, FALSE), 0)</f>
        <v>0</v>
      </c>
      <c r="I1241" s="91">
        <f>IFERROR(VLOOKUP($E1241, V医療従事者等!$A:$J, $I$4, FALSE), 0)</f>
        <v>0</v>
      </c>
      <c r="J1241" s="91">
        <f>IFERROR(VLOOKUP($E1241, V医療従事者等!$A:$J, $J$4, FALSE), 0)</f>
        <v>0</v>
      </c>
      <c r="K1241" s="92">
        <f>IFERROR(VLOOKUP($E1241, V一般接種!$A:$G, K$4, FALSE), 0)</f>
        <v>0</v>
      </c>
      <c r="L1241" s="92">
        <f>IFERROR(VLOOKUP($E1241, V一般接種!$A:$G, L$4, FALSE), 0)</f>
        <v>0</v>
      </c>
      <c r="M1241" s="92">
        <f>IFERROR(VLOOKUP($E1241, V一般接種!$A:$G, M$4, FALSE), 0)</f>
        <v>0</v>
      </c>
      <c r="N1241" s="93">
        <f>IFERROR(VLOOKUP($E1241, V一般接種!$A:$G, N$4, FALSE), 0)</f>
        <v>0</v>
      </c>
      <c r="O1241" s="92">
        <f>SUMIF(V職域接種!$C:$C, 'Conv-vaccine'!$E1241, V職域接種!F:F)</f>
        <v>0</v>
      </c>
      <c r="P1241" s="92">
        <f>SUMIF(V職域接種!$C:$C, 'Conv-vaccine'!$E1241, V職域接種!G:G)</f>
        <v>0</v>
      </c>
      <c r="Q1241" s="92">
        <f>_xlfn.MAXIFS(V重複!F:F, V重複!$C:$C, 'Conv-vaccine'!$E1241)</f>
        <v>0</v>
      </c>
      <c r="R1241" s="92">
        <f>_xlfn.MAXIFS(V重複!G:G, V重複!$C:$C, 'Conv-vaccine'!$E1241)</f>
        <v>0</v>
      </c>
      <c r="S1241" s="107">
        <f>SUMIF('V3回目-接種日別'!$A:$A, 'Conv-vaccine'!$E1241, 'V3回目-接種日別'!C:C)</f>
        <v>0</v>
      </c>
    </row>
    <row r="1242" spans="1:19" ht="17.7">
      <c r="A1242" s="49">
        <v>44709</v>
      </c>
      <c r="B1242" s="110">
        <f>IF(COUNTIF($A$7:$A1242, $A1242)&gt;1, 0, IF($E1242="","",G1242+H1242+K1242+L1242+O1242-Q1242))</f>
        <v>0</v>
      </c>
      <c r="C1242" s="110">
        <f>IF(COUNTIF($A$7:$A1242, $A1242)&gt;1, 0, IF($E1242="", "", I1242+J1242+M1242+N1242+P1242-R1242))</f>
        <v>0</v>
      </c>
      <c r="D1242" s="110">
        <f>IF(COUNTIF($A$7:$A1242, $A1242)&gt;1, 0, S1242)</f>
        <v>0</v>
      </c>
      <c r="E1242" s="111">
        <v>44709</v>
      </c>
      <c r="F1242" s="91" t="str">
        <f>IFERROR(VLOOKUP($E1242, V医療従事者等!$A:$J, $F$4, FALSE), TEXT(E1242, "aaa"))</f>
        <v>土</v>
      </c>
      <c r="G1242" s="91">
        <f>IFERROR(VLOOKUP($E1242, V医療従事者等!$A:$J, $G$4, FALSE), 0)</f>
        <v>0</v>
      </c>
      <c r="H1242" s="91">
        <f>IFERROR(VLOOKUP($E1242, V医療従事者等!$A:$J, $H$4, FALSE), 0)</f>
        <v>0</v>
      </c>
      <c r="I1242" s="91">
        <f>IFERROR(VLOOKUP($E1242, V医療従事者等!$A:$J, $I$4, FALSE), 0)</f>
        <v>0</v>
      </c>
      <c r="J1242" s="91">
        <f>IFERROR(VLOOKUP($E1242, V医療従事者等!$A:$J, $J$4, FALSE), 0)</f>
        <v>0</v>
      </c>
      <c r="K1242" s="92">
        <f>IFERROR(VLOOKUP($E1242, V一般接種!$A:$G, K$4, FALSE), 0)</f>
        <v>0</v>
      </c>
      <c r="L1242" s="92">
        <f>IFERROR(VLOOKUP($E1242, V一般接種!$A:$G, L$4, FALSE), 0)</f>
        <v>0</v>
      </c>
      <c r="M1242" s="92">
        <f>IFERROR(VLOOKUP($E1242, V一般接種!$A:$G, M$4, FALSE), 0)</f>
        <v>0</v>
      </c>
      <c r="N1242" s="93">
        <f>IFERROR(VLOOKUP($E1242, V一般接種!$A:$G, N$4, FALSE), 0)</f>
        <v>0</v>
      </c>
      <c r="O1242" s="92">
        <f>SUMIF(V職域接種!$C:$C, 'Conv-vaccine'!$E1242, V職域接種!F:F)</f>
        <v>0</v>
      </c>
      <c r="P1242" s="92">
        <f>SUMIF(V職域接種!$C:$C, 'Conv-vaccine'!$E1242, V職域接種!G:G)</f>
        <v>0</v>
      </c>
      <c r="Q1242" s="92">
        <f>_xlfn.MAXIFS(V重複!F:F, V重複!$C:$C, 'Conv-vaccine'!$E1242)</f>
        <v>0</v>
      </c>
      <c r="R1242" s="92">
        <f>_xlfn.MAXIFS(V重複!G:G, V重複!$C:$C, 'Conv-vaccine'!$E1242)</f>
        <v>0</v>
      </c>
      <c r="S1242" s="107">
        <f>SUMIF('V3回目-接種日別'!$A:$A, 'Conv-vaccine'!$E1242, 'V3回目-接種日別'!C:C)</f>
        <v>0</v>
      </c>
    </row>
    <row r="1243" spans="1:19" ht="17.7">
      <c r="A1243" s="49">
        <v>44710</v>
      </c>
      <c r="B1243" s="110">
        <f>IF(COUNTIF($A$7:$A1243, $A1243)&gt;1, 0, IF($E1243="","",G1243+H1243+K1243+L1243+O1243-Q1243))</f>
        <v>0</v>
      </c>
      <c r="C1243" s="110">
        <f>IF(COUNTIF($A$7:$A1243, $A1243)&gt;1, 0, IF($E1243="", "", I1243+J1243+M1243+N1243+P1243-R1243))</f>
        <v>0</v>
      </c>
      <c r="D1243" s="110">
        <f>IF(COUNTIF($A$7:$A1243, $A1243)&gt;1, 0, S1243)</f>
        <v>0</v>
      </c>
      <c r="E1243" s="111">
        <v>44710</v>
      </c>
      <c r="F1243" s="91" t="str">
        <f>IFERROR(VLOOKUP($E1243, V医療従事者等!$A:$J, $F$4, FALSE), TEXT(E1243, "aaa"))</f>
        <v>日</v>
      </c>
      <c r="G1243" s="91">
        <f>IFERROR(VLOOKUP($E1243, V医療従事者等!$A:$J, $G$4, FALSE), 0)</f>
        <v>0</v>
      </c>
      <c r="H1243" s="91">
        <f>IFERROR(VLOOKUP($E1243, V医療従事者等!$A:$J, $H$4, FALSE), 0)</f>
        <v>0</v>
      </c>
      <c r="I1243" s="91">
        <f>IFERROR(VLOOKUP($E1243, V医療従事者等!$A:$J, $I$4, FALSE), 0)</f>
        <v>0</v>
      </c>
      <c r="J1243" s="91">
        <f>IFERROR(VLOOKUP($E1243, V医療従事者等!$A:$J, $J$4, FALSE), 0)</f>
        <v>0</v>
      </c>
      <c r="K1243" s="92">
        <f>IFERROR(VLOOKUP($E1243, V一般接種!$A:$G, K$4, FALSE), 0)</f>
        <v>0</v>
      </c>
      <c r="L1243" s="92">
        <f>IFERROR(VLOOKUP($E1243, V一般接種!$A:$G, L$4, FALSE), 0)</f>
        <v>0</v>
      </c>
      <c r="M1243" s="92">
        <f>IFERROR(VLOOKUP($E1243, V一般接種!$A:$G, M$4, FALSE), 0)</f>
        <v>0</v>
      </c>
      <c r="N1243" s="93">
        <f>IFERROR(VLOOKUP($E1243, V一般接種!$A:$G, N$4, FALSE), 0)</f>
        <v>0</v>
      </c>
      <c r="O1243" s="92">
        <f>SUMIF(V職域接種!$C:$C, 'Conv-vaccine'!$E1243, V職域接種!F:F)</f>
        <v>0</v>
      </c>
      <c r="P1243" s="92">
        <f>SUMIF(V職域接種!$C:$C, 'Conv-vaccine'!$E1243, V職域接種!G:G)</f>
        <v>0</v>
      </c>
      <c r="Q1243" s="92">
        <f>_xlfn.MAXIFS(V重複!F:F, V重複!$C:$C, 'Conv-vaccine'!$E1243)</f>
        <v>0</v>
      </c>
      <c r="R1243" s="92">
        <f>_xlfn.MAXIFS(V重複!G:G, V重複!$C:$C, 'Conv-vaccine'!$E1243)</f>
        <v>0</v>
      </c>
      <c r="S1243" s="107">
        <f>SUMIF('V3回目-接種日別'!$A:$A, 'Conv-vaccine'!$E1243, 'V3回目-接種日別'!C:C)</f>
        <v>0</v>
      </c>
    </row>
    <row r="1244" spans="1:19" ht="17.7">
      <c r="A1244" s="49">
        <v>44710</v>
      </c>
      <c r="B1244" s="110">
        <f>IF(COUNTIF($A$7:$A1244, $A1244)&gt;1, 0, IF($E1244="","",G1244+H1244+K1244+L1244+O1244-Q1244))</f>
        <v>0</v>
      </c>
      <c r="C1244" s="110">
        <f>IF(COUNTIF($A$7:$A1244, $A1244)&gt;1, 0, IF($E1244="", "", I1244+J1244+M1244+N1244+P1244-R1244))</f>
        <v>0</v>
      </c>
      <c r="D1244" s="110">
        <f>IF(COUNTIF($A$7:$A1244, $A1244)&gt;1, 0, S1244)</f>
        <v>0</v>
      </c>
      <c r="E1244" s="111">
        <v>44710</v>
      </c>
      <c r="F1244" s="91" t="str">
        <f>IFERROR(VLOOKUP($E1244, V医療従事者等!$A:$J, $F$4, FALSE), TEXT(E1244, "aaa"))</f>
        <v>日</v>
      </c>
      <c r="G1244" s="91">
        <f>IFERROR(VLOOKUP($E1244, V医療従事者等!$A:$J, $G$4, FALSE), 0)</f>
        <v>0</v>
      </c>
      <c r="H1244" s="91">
        <f>IFERROR(VLOOKUP($E1244, V医療従事者等!$A:$J, $H$4, FALSE), 0)</f>
        <v>0</v>
      </c>
      <c r="I1244" s="91">
        <f>IFERROR(VLOOKUP($E1244, V医療従事者等!$A:$J, $I$4, FALSE), 0)</f>
        <v>0</v>
      </c>
      <c r="J1244" s="91">
        <f>IFERROR(VLOOKUP($E1244, V医療従事者等!$A:$J, $J$4, FALSE), 0)</f>
        <v>0</v>
      </c>
      <c r="K1244" s="92">
        <f>IFERROR(VLOOKUP($E1244, V一般接種!$A:$G, K$4, FALSE), 0)</f>
        <v>0</v>
      </c>
      <c r="L1244" s="92">
        <f>IFERROR(VLOOKUP($E1244, V一般接種!$A:$G, L$4, FALSE), 0)</f>
        <v>0</v>
      </c>
      <c r="M1244" s="92">
        <f>IFERROR(VLOOKUP($E1244, V一般接種!$A:$G, M$4, FALSE), 0)</f>
        <v>0</v>
      </c>
      <c r="N1244" s="93">
        <f>IFERROR(VLOOKUP($E1244, V一般接種!$A:$G, N$4, FALSE), 0)</f>
        <v>0</v>
      </c>
      <c r="O1244" s="92">
        <f>SUMIF(V職域接種!$C:$C, 'Conv-vaccine'!$E1244, V職域接種!F:F)</f>
        <v>0</v>
      </c>
      <c r="P1244" s="92">
        <f>SUMIF(V職域接種!$C:$C, 'Conv-vaccine'!$E1244, V職域接種!G:G)</f>
        <v>0</v>
      </c>
      <c r="Q1244" s="92">
        <f>_xlfn.MAXIFS(V重複!F:F, V重複!$C:$C, 'Conv-vaccine'!$E1244)</f>
        <v>0</v>
      </c>
      <c r="R1244" s="92">
        <f>_xlfn.MAXIFS(V重複!G:G, V重複!$C:$C, 'Conv-vaccine'!$E1244)</f>
        <v>0</v>
      </c>
      <c r="S1244" s="107">
        <f>SUMIF('V3回目-接種日別'!$A:$A, 'Conv-vaccine'!$E1244, 'V3回目-接種日別'!C:C)</f>
        <v>0</v>
      </c>
    </row>
    <row r="1245" spans="1:19" ht="17.7">
      <c r="A1245" s="49">
        <v>44710</v>
      </c>
      <c r="B1245" s="110">
        <f>IF(COUNTIF($A$7:$A1245, $A1245)&gt;1, 0, IF($E1245="","",G1245+H1245+K1245+L1245+O1245-Q1245))</f>
        <v>0</v>
      </c>
      <c r="C1245" s="110">
        <f>IF(COUNTIF($A$7:$A1245, $A1245)&gt;1, 0, IF($E1245="", "", I1245+J1245+M1245+N1245+P1245-R1245))</f>
        <v>0</v>
      </c>
      <c r="D1245" s="110">
        <f>IF(COUNTIF($A$7:$A1245, $A1245)&gt;1, 0, S1245)</f>
        <v>0</v>
      </c>
      <c r="E1245" s="111">
        <v>44710</v>
      </c>
      <c r="F1245" s="91" t="str">
        <f>IFERROR(VLOOKUP($E1245, V医療従事者等!$A:$J, $F$4, FALSE), TEXT(E1245, "aaa"))</f>
        <v>日</v>
      </c>
      <c r="G1245" s="91">
        <f>IFERROR(VLOOKUP($E1245, V医療従事者等!$A:$J, $G$4, FALSE), 0)</f>
        <v>0</v>
      </c>
      <c r="H1245" s="91">
        <f>IFERROR(VLOOKUP($E1245, V医療従事者等!$A:$J, $H$4, FALSE), 0)</f>
        <v>0</v>
      </c>
      <c r="I1245" s="91">
        <f>IFERROR(VLOOKUP($E1245, V医療従事者等!$A:$J, $I$4, FALSE), 0)</f>
        <v>0</v>
      </c>
      <c r="J1245" s="91">
        <f>IFERROR(VLOOKUP($E1245, V医療従事者等!$A:$J, $J$4, FALSE), 0)</f>
        <v>0</v>
      </c>
      <c r="K1245" s="92">
        <f>IFERROR(VLOOKUP($E1245, V一般接種!$A:$G, K$4, FALSE), 0)</f>
        <v>0</v>
      </c>
      <c r="L1245" s="92">
        <f>IFERROR(VLOOKUP($E1245, V一般接種!$A:$G, L$4, FALSE), 0)</f>
        <v>0</v>
      </c>
      <c r="M1245" s="92">
        <f>IFERROR(VLOOKUP($E1245, V一般接種!$A:$G, M$4, FALSE), 0)</f>
        <v>0</v>
      </c>
      <c r="N1245" s="93">
        <f>IFERROR(VLOOKUP($E1245, V一般接種!$A:$G, N$4, FALSE), 0)</f>
        <v>0</v>
      </c>
      <c r="O1245" s="92">
        <f>SUMIF(V職域接種!$C:$C, 'Conv-vaccine'!$E1245, V職域接種!F:F)</f>
        <v>0</v>
      </c>
      <c r="P1245" s="92">
        <f>SUMIF(V職域接種!$C:$C, 'Conv-vaccine'!$E1245, V職域接種!G:G)</f>
        <v>0</v>
      </c>
      <c r="Q1245" s="92">
        <f>_xlfn.MAXIFS(V重複!F:F, V重複!$C:$C, 'Conv-vaccine'!$E1245)</f>
        <v>0</v>
      </c>
      <c r="R1245" s="92">
        <f>_xlfn.MAXIFS(V重複!G:G, V重複!$C:$C, 'Conv-vaccine'!$E1245)</f>
        <v>0</v>
      </c>
      <c r="S1245" s="107">
        <f>SUMIF('V3回目-接種日別'!$A:$A, 'Conv-vaccine'!$E1245, 'V3回目-接種日別'!C:C)</f>
        <v>0</v>
      </c>
    </row>
    <row r="1246" spans="1:19" ht="17.7">
      <c r="A1246" s="49">
        <v>44711</v>
      </c>
      <c r="B1246" s="110">
        <f>IF(COUNTIF($A$7:$A1246, $A1246)&gt;1, 0, IF($E1246="","",G1246+H1246+K1246+L1246+O1246-Q1246))</f>
        <v>0</v>
      </c>
      <c r="C1246" s="110">
        <f>IF(COUNTIF($A$7:$A1246, $A1246)&gt;1, 0, IF($E1246="", "", I1246+J1246+M1246+N1246+P1246-R1246))</f>
        <v>0</v>
      </c>
      <c r="D1246" s="110">
        <f>IF(COUNTIF($A$7:$A1246, $A1246)&gt;1, 0, S1246)</f>
        <v>0</v>
      </c>
      <c r="E1246" s="111">
        <v>44711</v>
      </c>
      <c r="F1246" s="91" t="str">
        <f>IFERROR(VLOOKUP($E1246, V医療従事者等!$A:$J, $F$4, FALSE), TEXT(E1246, "aaa"))</f>
        <v>月</v>
      </c>
      <c r="G1246" s="91">
        <f>IFERROR(VLOOKUP($E1246, V医療従事者等!$A:$J, $G$4, FALSE), 0)</f>
        <v>0</v>
      </c>
      <c r="H1246" s="91">
        <f>IFERROR(VLOOKUP($E1246, V医療従事者等!$A:$J, $H$4, FALSE), 0)</f>
        <v>0</v>
      </c>
      <c r="I1246" s="91">
        <f>IFERROR(VLOOKUP($E1246, V医療従事者等!$A:$J, $I$4, FALSE), 0)</f>
        <v>0</v>
      </c>
      <c r="J1246" s="91">
        <f>IFERROR(VLOOKUP($E1246, V医療従事者等!$A:$J, $J$4, FALSE), 0)</f>
        <v>0</v>
      </c>
      <c r="K1246" s="92">
        <f>IFERROR(VLOOKUP($E1246, V一般接種!$A:$G, K$4, FALSE), 0)</f>
        <v>0</v>
      </c>
      <c r="L1246" s="92">
        <f>IFERROR(VLOOKUP($E1246, V一般接種!$A:$G, L$4, FALSE), 0)</f>
        <v>0</v>
      </c>
      <c r="M1246" s="92">
        <f>IFERROR(VLOOKUP($E1246, V一般接種!$A:$G, M$4, FALSE), 0)</f>
        <v>0</v>
      </c>
      <c r="N1246" s="93">
        <f>IFERROR(VLOOKUP($E1246, V一般接種!$A:$G, N$4, FALSE), 0)</f>
        <v>0</v>
      </c>
      <c r="O1246" s="92">
        <f>SUMIF(V職域接種!$C:$C, 'Conv-vaccine'!$E1246, V職域接種!F:F)</f>
        <v>0</v>
      </c>
      <c r="P1246" s="92">
        <f>SUMIF(V職域接種!$C:$C, 'Conv-vaccine'!$E1246, V職域接種!G:G)</f>
        <v>0</v>
      </c>
      <c r="Q1246" s="92">
        <f>_xlfn.MAXIFS(V重複!F:F, V重複!$C:$C, 'Conv-vaccine'!$E1246)</f>
        <v>0</v>
      </c>
      <c r="R1246" s="92">
        <f>_xlfn.MAXIFS(V重複!G:G, V重複!$C:$C, 'Conv-vaccine'!$E1246)</f>
        <v>0</v>
      </c>
      <c r="S1246" s="107">
        <f>SUMIF('V3回目-接種日別'!$A:$A, 'Conv-vaccine'!$E1246, 'V3回目-接種日別'!C:C)</f>
        <v>0</v>
      </c>
    </row>
    <row r="1247" spans="1:19" ht="17.7">
      <c r="A1247" s="49">
        <v>44711</v>
      </c>
      <c r="B1247" s="110">
        <f>IF(COUNTIF($A$7:$A1247, $A1247)&gt;1, 0, IF($E1247="","",G1247+H1247+K1247+L1247+O1247-Q1247))</f>
        <v>0</v>
      </c>
      <c r="C1247" s="110">
        <f>IF(COUNTIF($A$7:$A1247, $A1247)&gt;1, 0, IF($E1247="", "", I1247+J1247+M1247+N1247+P1247-R1247))</f>
        <v>0</v>
      </c>
      <c r="D1247" s="110">
        <f>IF(COUNTIF($A$7:$A1247, $A1247)&gt;1, 0, S1247)</f>
        <v>0</v>
      </c>
      <c r="E1247" s="111">
        <v>44711</v>
      </c>
      <c r="F1247" s="91" t="str">
        <f>IFERROR(VLOOKUP($E1247, V医療従事者等!$A:$J, $F$4, FALSE), TEXT(E1247, "aaa"))</f>
        <v>月</v>
      </c>
      <c r="G1247" s="91">
        <f>IFERROR(VLOOKUP($E1247, V医療従事者等!$A:$J, $G$4, FALSE), 0)</f>
        <v>0</v>
      </c>
      <c r="H1247" s="91">
        <f>IFERROR(VLOOKUP($E1247, V医療従事者等!$A:$J, $H$4, FALSE), 0)</f>
        <v>0</v>
      </c>
      <c r="I1247" s="91">
        <f>IFERROR(VLOOKUP($E1247, V医療従事者等!$A:$J, $I$4, FALSE), 0)</f>
        <v>0</v>
      </c>
      <c r="J1247" s="91">
        <f>IFERROR(VLOOKUP($E1247, V医療従事者等!$A:$J, $J$4, FALSE), 0)</f>
        <v>0</v>
      </c>
      <c r="K1247" s="92">
        <f>IFERROR(VLOOKUP($E1247, V一般接種!$A:$G, K$4, FALSE), 0)</f>
        <v>0</v>
      </c>
      <c r="L1247" s="92">
        <f>IFERROR(VLOOKUP($E1247, V一般接種!$A:$G, L$4, FALSE), 0)</f>
        <v>0</v>
      </c>
      <c r="M1247" s="92">
        <f>IFERROR(VLOOKUP($E1247, V一般接種!$A:$G, M$4, FALSE), 0)</f>
        <v>0</v>
      </c>
      <c r="N1247" s="93">
        <f>IFERROR(VLOOKUP($E1247, V一般接種!$A:$G, N$4, FALSE), 0)</f>
        <v>0</v>
      </c>
      <c r="O1247" s="92">
        <f>SUMIF(V職域接種!$C:$C, 'Conv-vaccine'!$E1247, V職域接種!F:F)</f>
        <v>0</v>
      </c>
      <c r="P1247" s="92">
        <f>SUMIF(V職域接種!$C:$C, 'Conv-vaccine'!$E1247, V職域接種!G:G)</f>
        <v>0</v>
      </c>
      <c r="Q1247" s="92">
        <f>_xlfn.MAXIFS(V重複!F:F, V重複!$C:$C, 'Conv-vaccine'!$E1247)</f>
        <v>0</v>
      </c>
      <c r="R1247" s="92">
        <f>_xlfn.MAXIFS(V重複!G:G, V重複!$C:$C, 'Conv-vaccine'!$E1247)</f>
        <v>0</v>
      </c>
      <c r="S1247" s="107">
        <f>SUMIF('V3回目-接種日別'!$A:$A, 'Conv-vaccine'!$E1247, 'V3回目-接種日別'!C:C)</f>
        <v>0</v>
      </c>
    </row>
    <row r="1248" spans="1:19" ht="17.7">
      <c r="A1248" s="49">
        <v>44711</v>
      </c>
      <c r="B1248" s="110">
        <f>IF(COUNTIF($A$7:$A1248, $A1248)&gt;1, 0, IF($E1248="","",G1248+H1248+K1248+L1248+O1248-Q1248))</f>
        <v>0</v>
      </c>
      <c r="C1248" s="110">
        <f>IF(COUNTIF($A$7:$A1248, $A1248)&gt;1, 0, IF($E1248="", "", I1248+J1248+M1248+N1248+P1248-R1248))</f>
        <v>0</v>
      </c>
      <c r="D1248" s="110">
        <f>IF(COUNTIF($A$7:$A1248, $A1248)&gt;1, 0, S1248)</f>
        <v>0</v>
      </c>
      <c r="E1248" s="111">
        <v>44711</v>
      </c>
      <c r="F1248" s="91" t="str">
        <f>IFERROR(VLOOKUP($E1248, V医療従事者等!$A:$J, $F$4, FALSE), TEXT(E1248, "aaa"))</f>
        <v>月</v>
      </c>
      <c r="G1248" s="91">
        <f>IFERROR(VLOOKUP($E1248, V医療従事者等!$A:$J, $G$4, FALSE), 0)</f>
        <v>0</v>
      </c>
      <c r="H1248" s="91">
        <f>IFERROR(VLOOKUP($E1248, V医療従事者等!$A:$J, $H$4, FALSE), 0)</f>
        <v>0</v>
      </c>
      <c r="I1248" s="91">
        <f>IFERROR(VLOOKUP($E1248, V医療従事者等!$A:$J, $I$4, FALSE), 0)</f>
        <v>0</v>
      </c>
      <c r="J1248" s="91">
        <f>IFERROR(VLOOKUP($E1248, V医療従事者等!$A:$J, $J$4, FALSE), 0)</f>
        <v>0</v>
      </c>
      <c r="K1248" s="92">
        <f>IFERROR(VLOOKUP($E1248, V一般接種!$A:$G, K$4, FALSE), 0)</f>
        <v>0</v>
      </c>
      <c r="L1248" s="92">
        <f>IFERROR(VLOOKUP($E1248, V一般接種!$A:$G, L$4, FALSE), 0)</f>
        <v>0</v>
      </c>
      <c r="M1248" s="92">
        <f>IFERROR(VLOOKUP($E1248, V一般接種!$A:$G, M$4, FALSE), 0)</f>
        <v>0</v>
      </c>
      <c r="N1248" s="93">
        <f>IFERROR(VLOOKUP($E1248, V一般接種!$A:$G, N$4, FALSE), 0)</f>
        <v>0</v>
      </c>
      <c r="O1248" s="92">
        <f>SUMIF(V職域接種!$C:$C, 'Conv-vaccine'!$E1248, V職域接種!F:F)</f>
        <v>0</v>
      </c>
      <c r="P1248" s="92">
        <f>SUMIF(V職域接種!$C:$C, 'Conv-vaccine'!$E1248, V職域接種!G:G)</f>
        <v>0</v>
      </c>
      <c r="Q1248" s="92">
        <f>_xlfn.MAXIFS(V重複!F:F, V重複!$C:$C, 'Conv-vaccine'!$E1248)</f>
        <v>0</v>
      </c>
      <c r="R1248" s="92">
        <f>_xlfn.MAXIFS(V重複!G:G, V重複!$C:$C, 'Conv-vaccine'!$E1248)</f>
        <v>0</v>
      </c>
      <c r="S1248" s="107">
        <f>SUMIF('V3回目-接種日別'!$A:$A, 'Conv-vaccine'!$E1248, 'V3回目-接種日別'!C:C)</f>
        <v>0</v>
      </c>
    </row>
    <row r="1249" spans="1:19" ht="17.7">
      <c r="A1249" s="49">
        <v>44712</v>
      </c>
      <c r="B1249" s="110">
        <f>IF(COUNTIF($A$7:$A1249, $A1249)&gt;1, 0, IF($E1249="","",G1249+H1249+K1249+L1249+O1249-Q1249))</f>
        <v>0</v>
      </c>
      <c r="C1249" s="110">
        <f>IF(COUNTIF($A$7:$A1249, $A1249)&gt;1, 0, IF($E1249="", "", I1249+J1249+M1249+N1249+P1249-R1249))</f>
        <v>0</v>
      </c>
      <c r="D1249" s="110">
        <f>IF(COUNTIF($A$7:$A1249, $A1249)&gt;1, 0, S1249)</f>
        <v>0</v>
      </c>
      <c r="E1249" s="111">
        <v>44712</v>
      </c>
      <c r="F1249" s="91" t="str">
        <f>IFERROR(VLOOKUP($E1249, V医療従事者等!$A:$J, $F$4, FALSE), TEXT(E1249, "aaa"))</f>
        <v>火</v>
      </c>
      <c r="G1249" s="91">
        <f>IFERROR(VLOOKUP($E1249, V医療従事者等!$A:$J, $G$4, FALSE), 0)</f>
        <v>0</v>
      </c>
      <c r="H1249" s="91">
        <f>IFERROR(VLOOKUP($E1249, V医療従事者等!$A:$J, $H$4, FALSE), 0)</f>
        <v>0</v>
      </c>
      <c r="I1249" s="91">
        <f>IFERROR(VLOOKUP($E1249, V医療従事者等!$A:$J, $I$4, FALSE), 0)</f>
        <v>0</v>
      </c>
      <c r="J1249" s="91">
        <f>IFERROR(VLOOKUP($E1249, V医療従事者等!$A:$J, $J$4, FALSE), 0)</f>
        <v>0</v>
      </c>
      <c r="K1249" s="92">
        <f>IFERROR(VLOOKUP($E1249, V一般接種!$A:$G, K$4, FALSE), 0)</f>
        <v>0</v>
      </c>
      <c r="L1249" s="92">
        <f>IFERROR(VLOOKUP($E1249, V一般接種!$A:$G, L$4, FALSE), 0)</f>
        <v>0</v>
      </c>
      <c r="M1249" s="92">
        <f>IFERROR(VLOOKUP($E1249, V一般接種!$A:$G, M$4, FALSE), 0)</f>
        <v>0</v>
      </c>
      <c r="N1249" s="93">
        <f>IFERROR(VLOOKUP($E1249, V一般接種!$A:$G, N$4, FALSE), 0)</f>
        <v>0</v>
      </c>
      <c r="O1249" s="92">
        <f>SUMIF(V職域接種!$C:$C, 'Conv-vaccine'!$E1249, V職域接種!F:F)</f>
        <v>0</v>
      </c>
      <c r="P1249" s="92">
        <f>SUMIF(V職域接種!$C:$C, 'Conv-vaccine'!$E1249, V職域接種!G:G)</f>
        <v>0</v>
      </c>
      <c r="Q1249" s="92">
        <f>_xlfn.MAXIFS(V重複!F:F, V重複!$C:$C, 'Conv-vaccine'!$E1249)</f>
        <v>0</v>
      </c>
      <c r="R1249" s="92">
        <f>_xlfn.MAXIFS(V重複!G:G, V重複!$C:$C, 'Conv-vaccine'!$E1249)</f>
        <v>0</v>
      </c>
      <c r="S1249" s="107">
        <f>SUMIF('V3回目-接種日別'!$A:$A, 'Conv-vaccine'!$E1249, 'V3回目-接種日別'!C:C)</f>
        <v>0</v>
      </c>
    </row>
    <row r="1250" spans="1:19" ht="17.7">
      <c r="A1250" s="49">
        <v>44712</v>
      </c>
      <c r="B1250" s="110">
        <f>IF(COUNTIF($A$7:$A1250, $A1250)&gt;1, 0, IF($E1250="","",G1250+H1250+K1250+L1250+O1250-Q1250))</f>
        <v>0</v>
      </c>
      <c r="C1250" s="110">
        <f>IF(COUNTIF($A$7:$A1250, $A1250)&gt;1, 0, IF($E1250="", "", I1250+J1250+M1250+N1250+P1250-R1250))</f>
        <v>0</v>
      </c>
      <c r="D1250" s="110">
        <f>IF(COUNTIF($A$7:$A1250, $A1250)&gt;1, 0, S1250)</f>
        <v>0</v>
      </c>
      <c r="E1250" s="111">
        <v>44712</v>
      </c>
      <c r="F1250" s="91" t="str">
        <f>IFERROR(VLOOKUP($E1250, V医療従事者等!$A:$J, $F$4, FALSE), TEXT(E1250, "aaa"))</f>
        <v>火</v>
      </c>
      <c r="G1250" s="91">
        <f>IFERROR(VLOOKUP($E1250, V医療従事者等!$A:$J, $G$4, FALSE), 0)</f>
        <v>0</v>
      </c>
      <c r="H1250" s="91">
        <f>IFERROR(VLOOKUP($E1250, V医療従事者等!$A:$J, $H$4, FALSE), 0)</f>
        <v>0</v>
      </c>
      <c r="I1250" s="91">
        <f>IFERROR(VLOOKUP($E1250, V医療従事者等!$A:$J, $I$4, FALSE), 0)</f>
        <v>0</v>
      </c>
      <c r="J1250" s="91">
        <f>IFERROR(VLOOKUP($E1250, V医療従事者等!$A:$J, $J$4, FALSE), 0)</f>
        <v>0</v>
      </c>
      <c r="K1250" s="92">
        <f>IFERROR(VLOOKUP($E1250, V一般接種!$A:$G, K$4, FALSE), 0)</f>
        <v>0</v>
      </c>
      <c r="L1250" s="92">
        <f>IFERROR(VLOOKUP($E1250, V一般接種!$A:$G, L$4, FALSE), 0)</f>
        <v>0</v>
      </c>
      <c r="M1250" s="92">
        <f>IFERROR(VLOOKUP($E1250, V一般接種!$A:$G, M$4, FALSE), 0)</f>
        <v>0</v>
      </c>
      <c r="N1250" s="93">
        <f>IFERROR(VLOOKUP($E1250, V一般接種!$A:$G, N$4, FALSE), 0)</f>
        <v>0</v>
      </c>
      <c r="O1250" s="92">
        <f>SUMIF(V職域接種!$C:$C, 'Conv-vaccine'!$E1250, V職域接種!F:F)</f>
        <v>0</v>
      </c>
      <c r="P1250" s="92">
        <f>SUMIF(V職域接種!$C:$C, 'Conv-vaccine'!$E1250, V職域接種!G:G)</f>
        <v>0</v>
      </c>
      <c r="Q1250" s="92">
        <f>_xlfn.MAXIFS(V重複!F:F, V重複!$C:$C, 'Conv-vaccine'!$E1250)</f>
        <v>0</v>
      </c>
      <c r="R1250" s="92">
        <f>_xlfn.MAXIFS(V重複!G:G, V重複!$C:$C, 'Conv-vaccine'!$E1250)</f>
        <v>0</v>
      </c>
      <c r="S1250" s="107">
        <f>SUMIF('V3回目-接種日別'!$A:$A, 'Conv-vaccine'!$E1250, 'V3回目-接種日別'!C:C)</f>
        <v>0</v>
      </c>
    </row>
    <row r="1251" spans="1:19" ht="17.7">
      <c r="A1251" s="49">
        <v>44712</v>
      </c>
      <c r="B1251" s="110">
        <f>IF(COUNTIF($A$7:$A1251, $A1251)&gt;1, 0, IF($E1251="","",G1251+H1251+K1251+L1251+O1251-Q1251))</f>
        <v>0</v>
      </c>
      <c r="C1251" s="110">
        <f>IF(COUNTIF($A$7:$A1251, $A1251)&gt;1, 0, IF($E1251="", "", I1251+J1251+M1251+N1251+P1251-R1251))</f>
        <v>0</v>
      </c>
      <c r="D1251" s="110">
        <f>IF(COUNTIF($A$7:$A1251, $A1251)&gt;1, 0, S1251)</f>
        <v>0</v>
      </c>
      <c r="E1251" s="111">
        <v>44712</v>
      </c>
      <c r="F1251" s="91" t="str">
        <f>IFERROR(VLOOKUP($E1251, V医療従事者等!$A:$J, $F$4, FALSE), TEXT(E1251, "aaa"))</f>
        <v>火</v>
      </c>
      <c r="G1251" s="91">
        <f>IFERROR(VLOOKUP($E1251, V医療従事者等!$A:$J, $G$4, FALSE), 0)</f>
        <v>0</v>
      </c>
      <c r="H1251" s="91">
        <f>IFERROR(VLOOKUP($E1251, V医療従事者等!$A:$J, $H$4, FALSE), 0)</f>
        <v>0</v>
      </c>
      <c r="I1251" s="91">
        <f>IFERROR(VLOOKUP($E1251, V医療従事者等!$A:$J, $I$4, FALSE), 0)</f>
        <v>0</v>
      </c>
      <c r="J1251" s="91">
        <f>IFERROR(VLOOKUP($E1251, V医療従事者等!$A:$J, $J$4, FALSE), 0)</f>
        <v>0</v>
      </c>
      <c r="K1251" s="92">
        <f>IFERROR(VLOOKUP($E1251, V一般接種!$A:$G, K$4, FALSE), 0)</f>
        <v>0</v>
      </c>
      <c r="L1251" s="92">
        <f>IFERROR(VLOOKUP($E1251, V一般接種!$A:$G, L$4, FALSE), 0)</f>
        <v>0</v>
      </c>
      <c r="M1251" s="92">
        <f>IFERROR(VLOOKUP($E1251, V一般接種!$A:$G, M$4, FALSE), 0)</f>
        <v>0</v>
      </c>
      <c r="N1251" s="93">
        <f>IFERROR(VLOOKUP($E1251, V一般接種!$A:$G, N$4, FALSE), 0)</f>
        <v>0</v>
      </c>
      <c r="O1251" s="92">
        <f>SUMIF(V職域接種!$C:$C, 'Conv-vaccine'!$E1251, V職域接種!F:F)</f>
        <v>0</v>
      </c>
      <c r="P1251" s="92">
        <f>SUMIF(V職域接種!$C:$C, 'Conv-vaccine'!$E1251, V職域接種!G:G)</f>
        <v>0</v>
      </c>
      <c r="Q1251" s="92">
        <f>_xlfn.MAXIFS(V重複!F:F, V重複!$C:$C, 'Conv-vaccine'!$E1251)</f>
        <v>0</v>
      </c>
      <c r="R1251" s="92">
        <f>_xlfn.MAXIFS(V重複!G:G, V重複!$C:$C, 'Conv-vaccine'!$E1251)</f>
        <v>0</v>
      </c>
      <c r="S1251" s="107">
        <f>SUMIF('V3回目-接種日別'!$A:$A, 'Conv-vaccine'!$E1251, 'V3回目-接種日別'!C:C)</f>
        <v>0</v>
      </c>
    </row>
    <row r="1252" spans="1:19" ht="17.7">
      <c r="A1252" s="49">
        <v>44713</v>
      </c>
      <c r="B1252" s="110">
        <f>IF(COUNTIF($A$7:$A1252, $A1252)&gt;1, 0, IF($E1252="","",G1252+H1252+K1252+L1252+O1252-Q1252))</f>
        <v>0</v>
      </c>
      <c r="C1252" s="110">
        <f>IF(COUNTIF($A$7:$A1252, $A1252)&gt;1, 0, IF($E1252="", "", I1252+J1252+M1252+N1252+P1252-R1252))</f>
        <v>0</v>
      </c>
      <c r="D1252" s="110">
        <f>IF(COUNTIF($A$7:$A1252, $A1252)&gt;1, 0, S1252)</f>
        <v>0</v>
      </c>
      <c r="E1252" s="111">
        <v>44713</v>
      </c>
      <c r="F1252" s="91" t="str">
        <f>IFERROR(VLOOKUP($E1252, V医療従事者等!$A:$J, $F$4, FALSE), TEXT(E1252, "aaa"))</f>
        <v>水</v>
      </c>
      <c r="G1252" s="91">
        <f>IFERROR(VLOOKUP($E1252, V医療従事者等!$A:$J, $G$4, FALSE), 0)</f>
        <v>0</v>
      </c>
      <c r="H1252" s="91">
        <f>IFERROR(VLOOKUP($E1252, V医療従事者等!$A:$J, $H$4, FALSE), 0)</f>
        <v>0</v>
      </c>
      <c r="I1252" s="91">
        <f>IFERROR(VLOOKUP($E1252, V医療従事者等!$A:$J, $I$4, FALSE), 0)</f>
        <v>0</v>
      </c>
      <c r="J1252" s="91">
        <f>IFERROR(VLOOKUP($E1252, V医療従事者等!$A:$J, $J$4, FALSE), 0)</f>
        <v>0</v>
      </c>
      <c r="K1252" s="92">
        <f>IFERROR(VLOOKUP($E1252, V一般接種!$A:$G, K$4, FALSE), 0)</f>
        <v>0</v>
      </c>
      <c r="L1252" s="92">
        <f>IFERROR(VLOOKUP($E1252, V一般接種!$A:$G, L$4, FALSE), 0)</f>
        <v>0</v>
      </c>
      <c r="M1252" s="92">
        <f>IFERROR(VLOOKUP($E1252, V一般接種!$A:$G, M$4, FALSE), 0)</f>
        <v>0</v>
      </c>
      <c r="N1252" s="93">
        <f>IFERROR(VLOOKUP($E1252, V一般接種!$A:$G, N$4, FALSE), 0)</f>
        <v>0</v>
      </c>
      <c r="O1252" s="92">
        <f>SUMIF(V職域接種!$C:$C, 'Conv-vaccine'!$E1252, V職域接種!F:F)</f>
        <v>0</v>
      </c>
      <c r="P1252" s="92">
        <f>SUMIF(V職域接種!$C:$C, 'Conv-vaccine'!$E1252, V職域接種!G:G)</f>
        <v>0</v>
      </c>
      <c r="Q1252" s="92">
        <f>_xlfn.MAXIFS(V重複!F:F, V重複!$C:$C, 'Conv-vaccine'!$E1252)</f>
        <v>0</v>
      </c>
      <c r="R1252" s="92">
        <f>_xlfn.MAXIFS(V重複!G:G, V重複!$C:$C, 'Conv-vaccine'!$E1252)</f>
        <v>0</v>
      </c>
      <c r="S1252" s="107">
        <f>SUMIF('V3回目-接種日別'!$A:$A, 'Conv-vaccine'!$E1252, 'V3回目-接種日別'!C:C)</f>
        <v>0</v>
      </c>
    </row>
    <row r="1253" spans="1:19" ht="17.7">
      <c r="A1253" s="49">
        <v>44713</v>
      </c>
      <c r="B1253" s="110">
        <f>IF(COUNTIF($A$7:$A1253, $A1253)&gt;1, 0, IF($E1253="","",G1253+H1253+K1253+L1253+O1253-Q1253))</f>
        <v>0</v>
      </c>
      <c r="C1253" s="110">
        <f>IF(COUNTIF($A$7:$A1253, $A1253)&gt;1, 0, IF($E1253="", "", I1253+J1253+M1253+N1253+P1253-R1253))</f>
        <v>0</v>
      </c>
      <c r="D1253" s="110">
        <f>IF(COUNTIF($A$7:$A1253, $A1253)&gt;1, 0, S1253)</f>
        <v>0</v>
      </c>
      <c r="E1253" s="111">
        <v>44713</v>
      </c>
      <c r="F1253" s="91" t="str">
        <f>IFERROR(VLOOKUP($E1253, V医療従事者等!$A:$J, $F$4, FALSE), TEXT(E1253, "aaa"))</f>
        <v>水</v>
      </c>
      <c r="G1253" s="91">
        <f>IFERROR(VLOOKUP($E1253, V医療従事者等!$A:$J, $G$4, FALSE), 0)</f>
        <v>0</v>
      </c>
      <c r="H1253" s="91">
        <f>IFERROR(VLOOKUP($E1253, V医療従事者等!$A:$J, $H$4, FALSE), 0)</f>
        <v>0</v>
      </c>
      <c r="I1253" s="91">
        <f>IFERROR(VLOOKUP($E1253, V医療従事者等!$A:$J, $I$4, FALSE), 0)</f>
        <v>0</v>
      </c>
      <c r="J1253" s="91">
        <f>IFERROR(VLOOKUP($E1253, V医療従事者等!$A:$J, $J$4, FALSE), 0)</f>
        <v>0</v>
      </c>
      <c r="K1253" s="92">
        <f>IFERROR(VLOOKUP($E1253, V一般接種!$A:$G, K$4, FALSE), 0)</f>
        <v>0</v>
      </c>
      <c r="L1253" s="92">
        <f>IFERROR(VLOOKUP($E1253, V一般接種!$A:$G, L$4, FALSE), 0)</f>
        <v>0</v>
      </c>
      <c r="M1253" s="92">
        <f>IFERROR(VLOOKUP($E1253, V一般接種!$A:$G, M$4, FALSE), 0)</f>
        <v>0</v>
      </c>
      <c r="N1253" s="93">
        <f>IFERROR(VLOOKUP($E1253, V一般接種!$A:$G, N$4, FALSE), 0)</f>
        <v>0</v>
      </c>
      <c r="O1253" s="92">
        <f>SUMIF(V職域接種!$C:$C, 'Conv-vaccine'!$E1253, V職域接種!F:F)</f>
        <v>0</v>
      </c>
      <c r="P1253" s="92">
        <f>SUMIF(V職域接種!$C:$C, 'Conv-vaccine'!$E1253, V職域接種!G:G)</f>
        <v>0</v>
      </c>
      <c r="Q1253" s="92">
        <f>_xlfn.MAXIFS(V重複!F:F, V重複!$C:$C, 'Conv-vaccine'!$E1253)</f>
        <v>0</v>
      </c>
      <c r="R1253" s="92">
        <f>_xlfn.MAXIFS(V重複!G:G, V重複!$C:$C, 'Conv-vaccine'!$E1253)</f>
        <v>0</v>
      </c>
      <c r="S1253" s="107">
        <f>SUMIF('V3回目-接種日別'!$A:$A, 'Conv-vaccine'!$E1253, 'V3回目-接種日別'!C:C)</f>
        <v>0</v>
      </c>
    </row>
    <row r="1254" spans="1:19" ht="17.7">
      <c r="A1254" s="49">
        <v>44713</v>
      </c>
      <c r="B1254" s="110">
        <f>IF(COUNTIF($A$7:$A1254, $A1254)&gt;1, 0, IF($E1254="","",G1254+H1254+K1254+L1254+O1254-Q1254))</f>
        <v>0</v>
      </c>
      <c r="C1254" s="110">
        <f>IF(COUNTIF($A$7:$A1254, $A1254)&gt;1, 0, IF($E1254="", "", I1254+J1254+M1254+N1254+P1254-R1254))</f>
        <v>0</v>
      </c>
      <c r="D1254" s="110">
        <f>IF(COUNTIF($A$7:$A1254, $A1254)&gt;1, 0, S1254)</f>
        <v>0</v>
      </c>
      <c r="E1254" s="111">
        <v>44713</v>
      </c>
      <c r="F1254" s="91" t="str">
        <f>IFERROR(VLOOKUP($E1254, V医療従事者等!$A:$J, $F$4, FALSE), TEXT(E1254, "aaa"))</f>
        <v>水</v>
      </c>
      <c r="G1254" s="91">
        <f>IFERROR(VLOOKUP($E1254, V医療従事者等!$A:$J, $G$4, FALSE), 0)</f>
        <v>0</v>
      </c>
      <c r="H1254" s="91">
        <f>IFERROR(VLOOKUP($E1254, V医療従事者等!$A:$J, $H$4, FALSE), 0)</f>
        <v>0</v>
      </c>
      <c r="I1254" s="91">
        <f>IFERROR(VLOOKUP($E1254, V医療従事者等!$A:$J, $I$4, FALSE), 0)</f>
        <v>0</v>
      </c>
      <c r="J1254" s="91">
        <f>IFERROR(VLOOKUP($E1254, V医療従事者等!$A:$J, $J$4, FALSE), 0)</f>
        <v>0</v>
      </c>
      <c r="K1254" s="92">
        <f>IFERROR(VLOOKUP($E1254, V一般接種!$A:$G, K$4, FALSE), 0)</f>
        <v>0</v>
      </c>
      <c r="L1254" s="92">
        <f>IFERROR(VLOOKUP($E1254, V一般接種!$A:$G, L$4, FALSE), 0)</f>
        <v>0</v>
      </c>
      <c r="M1254" s="92">
        <f>IFERROR(VLOOKUP($E1254, V一般接種!$A:$G, M$4, FALSE), 0)</f>
        <v>0</v>
      </c>
      <c r="N1254" s="93">
        <f>IFERROR(VLOOKUP($E1254, V一般接種!$A:$G, N$4, FALSE), 0)</f>
        <v>0</v>
      </c>
      <c r="O1254" s="92">
        <f>SUMIF(V職域接種!$C:$C, 'Conv-vaccine'!$E1254, V職域接種!F:F)</f>
        <v>0</v>
      </c>
      <c r="P1254" s="92">
        <f>SUMIF(V職域接種!$C:$C, 'Conv-vaccine'!$E1254, V職域接種!G:G)</f>
        <v>0</v>
      </c>
      <c r="Q1254" s="92">
        <f>_xlfn.MAXIFS(V重複!F:F, V重複!$C:$C, 'Conv-vaccine'!$E1254)</f>
        <v>0</v>
      </c>
      <c r="R1254" s="92">
        <f>_xlfn.MAXIFS(V重複!G:G, V重複!$C:$C, 'Conv-vaccine'!$E1254)</f>
        <v>0</v>
      </c>
      <c r="S1254" s="107">
        <f>SUMIF('V3回目-接種日別'!$A:$A, 'Conv-vaccine'!$E1254, 'V3回目-接種日別'!C:C)</f>
        <v>0</v>
      </c>
    </row>
    <row r="1255" spans="1:19" ht="17.7">
      <c r="A1255" s="49">
        <v>44714</v>
      </c>
      <c r="B1255" s="110">
        <f>IF(COUNTIF($A$7:$A1255, $A1255)&gt;1, 0, IF($E1255="","",G1255+H1255+K1255+L1255+O1255-Q1255))</f>
        <v>0</v>
      </c>
      <c r="C1255" s="110">
        <f>IF(COUNTIF($A$7:$A1255, $A1255)&gt;1, 0, IF($E1255="", "", I1255+J1255+M1255+N1255+P1255-R1255))</f>
        <v>0</v>
      </c>
      <c r="D1255" s="110">
        <f>IF(COUNTIF($A$7:$A1255, $A1255)&gt;1, 0, S1255)</f>
        <v>0</v>
      </c>
      <c r="E1255" s="111">
        <v>44714</v>
      </c>
      <c r="F1255" s="91" t="str">
        <f>IFERROR(VLOOKUP($E1255, V医療従事者等!$A:$J, $F$4, FALSE), TEXT(E1255, "aaa"))</f>
        <v>木</v>
      </c>
      <c r="G1255" s="91">
        <f>IFERROR(VLOOKUP($E1255, V医療従事者等!$A:$J, $G$4, FALSE), 0)</f>
        <v>0</v>
      </c>
      <c r="H1255" s="91">
        <f>IFERROR(VLOOKUP($E1255, V医療従事者等!$A:$J, $H$4, FALSE), 0)</f>
        <v>0</v>
      </c>
      <c r="I1255" s="91">
        <f>IFERROR(VLOOKUP($E1255, V医療従事者等!$A:$J, $I$4, FALSE), 0)</f>
        <v>0</v>
      </c>
      <c r="J1255" s="91">
        <f>IFERROR(VLOOKUP($E1255, V医療従事者等!$A:$J, $J$4, FALSE), 0)</f>
        <v>0</v>
      </c>
      <c r="K1255" s="92">
        <f>IFERROR(VLOOKUP($E1255, V一般接種!$A:$G, K$4, FALSE), 0)</f>
        <v>0</v>
      </c>
      <c r="L1255" s="92">
        <f>IFERROR(VLOOKUP($E1255, V一般接種!$A:$G, L$4, FALSE), 0)</f>
        <v>0</v>
      </c>
      <c r="M1255" s="92">
        <f>IFERROR(VLOOKUP($E1255, V一般接種!$A:$G, M$4, FALSE), 0)</f>
        <v>0</v>
      </c>
      <c r="N1255" s="93">
        <f>IFERROR(VLOOKUP($E1255, V一般接種!$A:$G, N$4, FALSE), 0)</f>
        <v>0</v>
      </c>
      <c r="O1255" s="92">
        <f>SUMIF(V職域接種!$C:$C, 'Conv-vaccine'!$E1255, V職域接種!F:F)</f>
        <v>0</v>
      </c>
      <c r="P1255" s="92">
        <f>SUMIF(V職域接種!$C:$C, 'Conv-vaccine'!$E1255, V職域接種!G:G)</f>
        <v>0</v>
      </c>
      <c r="Q1255" s="92">
        <f>_xlfn.MAXIFS(V重複!F:F, V重複!$C:$C, 'Conv-vaccine'!$E1255)</f>
        <v>0</v>
      </c>
      <c r="R1255" s="92">
        <f>_xlfn.MAXIFS(V重複!G:G, V重複!$C:$C, 'Conv-vaccine'!$E1255)</f>
        <v>0</v>
      </c>
      <c r="S1255" s="107">
        <f>SUMIF('V3回目-接種日別'!$A:$A, 'Conv-vaccine'!$E1255, 'V3回目-接種日別'!C:C)</f>
        <v>0</v>
      </c>
    </row>
    <row r="1256" spans="1:19" ht="17.7">
      <c r="A1256" s="49">
        <v>44714</v>
      </c>
      <c r="B1256" s="110">
        <f>IF(COUNTIF($A$7:$A1256, $A1256)&gt;1, 0, IF($E1256="","",G1256+H1256+K1256+L1256+O1256-Q1256))</f>
        <v>0</v>
      </c>
      <c r="C1256" s="110">
        <f>IF(COUNTIF($A$7:$A1256, $A1256)&gt;1, 0, IF($E1256="", "", I1256+J1256+M1256+N1256+P1256-R1256))</f>
        <v>0</v>
      </c>
      <c r="D1256" s="110">
        <f>IF(COUNTIF($A$7:$A1256, $A1256)&gt;1, 0, S1256)</f>
        <v>0</v>
      </c>
      <c r="E1256" s="111">
        <v>44714</v>
      </c>
      <c r="F1256" s="91" t="str">
        <f>IFERROR(VLOOKUP($E1256, V医療従事者等!$A:$J, $F$4, FALSE), TEXT(E1256, "aaa"))</f>
        <v>木</v>
      </c>
      <c r="G1256" s="91">
        <f>IFERROR(VLOOKUP($E1256, V医療従事者等!$A:$J, $G$4, FALSE), 0)</f>
        <v>0</v>
      </c>
      <c r="H1256" s="91">
        <f>IFERROR(VLOOKUP($E1256, V医療従事者等!$A:$J, $H$4, FALSE), 0)</f>
        <v>0</v>
      </c>
      <c r="I1256" s="91">
        <f>IFERROR(VLOOKUP($E1256, V医療従事者等!$A:$J, $I$4, FALSE), 0)</f>
        <v>0</v>
      </c>
      <c r="J1256" s="91">
        <f>IFERROR(VLOOKUP($E1256, V医療従事者等!$A:$J, $J$4, FALSE), 0)</f>
        <v>0</v>
      </c>
      <c r="K1256" s="92">
        <f>IFERROR(VLOOKUP($E1256, V一般接種!$A:$G, K$4, FALSE), 0)</f>
        <v>0</v>
      </c>
      <c r="L1256" s="92">
        <f>IFERROR(VLOOKUP($E1256, V一般接種!$A:$G, L$4, FALSE), 0)</f>
        <v>0</v>
      </c>
      <c r="M1256" s="92">
        <f>IFERROR(VLOOKUP($E1256, V一般接種!$A:$G, M$4, FALSE), 0)</f>
        <v>0</v>
      </c>
      <c r="N1256" s="93">
        <f>IFERROR(VLOOKUP($E1256, V一般接種!$A:$G, N$4, FALSE), 0)</f>
        <v>0</v>
      </c>
      <c r="O1256" s="92">
        <f>SUMIF(V職域接種!$C:$C, 'Conv-vaccine'!$E1256, V職域接種!F:F)</f>
        <v>0</v>
      </c>
      <c r="P1256" s="92">
        <f>SUMIF(V職域接種!$C:$C, 'Conv-vaccine'!$E1256, V職域接種!G:G)</f>
        <v>0</v>
      </c>
      <c r="Q1256" s="92">
        <f>_xlfn.MAXIFS(V重複!F:F, V重複!$C:$C, 'Conv-vaccine'!$E1256)</f>
        <v>0</v>
      </c>
      <c r="R1256" s="92">
        <f>_xlfn.MAXIFS(V重複!G:G, V重複!$C:$C, 'Conv-vaccine'!$E1256)</f>
        <v>0</v>
      </c>
      <c r="S1256" s="107">
        <f>SUMIF('V3回目-接種日別'!$A:$A, 'Conv-vaccine'!$E1256, 'V3回目-接種日別'!C:C)</f>
        <v>0</v>
      </c>
    </row>
    <row r="1257" spans="1:19" ht="17.7">
      <c r="A1257" s="49">
        <v>44714</v>
      </c>
      <c r="B1257" s="110">
        <f>IF(COUNTIF($A$7:$A1257, $A1257)&gt;1, 0, IF($E1257="","",G1257+H1257+K1257+L1257+O1257-Q1257))</f>
        <v>0</v>
      </c>
      <c r="C1257" s="110">
        <f>IF(COUNTIF($A$7:$A1257, $A1257)&gt;1, 0, IF($E1257="", "", I1257+J1257+M1257+N1257+P1257-R1257))</f>
        <v>0</v>
      </c>
      <c r="D1257" s="110">
        <f>IF(COUNTIF($A$7:$A1257, $A1257)&gt;1, 0, S1257)</f>
        <v>0</v>
      </c>
      <c r="E1257" s="111">
        <v>44714</v>
      </c>
      <c r="F1257" s="91" t="str">
        <f>IFERROR(VLOOKUP($E1257, V医療従事者等!$A:$J, $F$4, FALSE), TEXT(E1257, "aaa"))</f>
        <v>木</v>
      </c>
      <c r="G1257" s="91">
        <f>IFERROR(VLOOKUP($E1257, V医療従事者等!$A:$J, $G$4, FALSE), 0)</f>
        <v>0</v>
      </c>
      <c r="H1257" s="91">
        <f>IFERROR(VLOOKUP($E1257, V医療従事者等!$A:$J, $H$4, FALSE), 0)</f>
        <v>0</v>
      </c>
      <c r="I1257" s="91">
        <f>IFERROR(VLOOKUP($E1257, V医療従事者等!$A:$J, $I$4, FALSE), 0)</f>
        <v>0</v>
      </c>
      <c r="J1257" s="91">
        <f>IFERROR(VLOOKUP($E1257, V医療従事者等!$A:$J, $J$4, FALSE), 0)</f>
        <v>0</v>
      </c>
      <c r="K1257" s="92">
        <f>IFERROR(VLOOKUP($E1257, V一般接種!$A:$G, K$4, FALSE), 0)</f>
        <v>0</v>
      </c>
      <c r="L1257" s="92">
        <f>IFERROR(VLOOKUP($E1257, V一般接種!$A:$G, L$4, FALSE), 0)</f>
        <v>0</v>
      </c>
      <c r="M1257" s="92">
        <f>IFERROR(VLOOKUP($E1257, V一般接種!$A:$G, M$4, FALSE), 0)</f>
        <v>0</v>
      </c>
      <c r="N1257" s="93">
        <f>IFERROR(VLOOKUP($E1257, V一般接種!$A:$G, N$4, FALSE), 0)</f>
        <v>0</v>
      </c>
      <c r="O1257" s="92">
        <f>SUMIF(V職域接種!$C:$C, 'Conv-vaccine'!$E1257, V職域接種!F:F)</f>
        <v>0</v>
      </c>
      <c r="P1257" s="92">
        <f>SUMIF(V職域接種!$C:$C, 'Conv-vaccine'!$E1257, V職域接種!G:G)</f>
        <v>0</v>
      </c>
      <c r="Q1257" s="92">
        <f>_xlfn.MAXIFS(V重複!F:F, V重複!$C:$C, 'Conv-vaccine'!$E1257)</f>
        <v>0</v>
      </c>
      <c r="R1257" s="92">
        <f>_xlfn.MAXIFS(V重複!G:G, V重複!$C:$C, 'Conv-vaccine'!$E1257)</f>
        <v>0</v>
      </c>
      <c r="S1257" s="107">
        <f>SUMIF('V3回目-接種日別'!$A:$A, 'Conv-vaccine'!$E1257, 'V3回目-接種日別'!C:C)</f>
        <v>0</v>
      </c>
    </row>
    <row r="1258" spans="1:19" ht="17.7">
      <c r="A1258" s="49">
        <v>44715</v>
      </c>
      <c r="B1258" s="110">
        <f>IF(COUNTIF($A$7:$A1258, $A1258)&gt;1, 0, IF($E1258="","",G1258+H1258+K1258+L1258+O1258-Q1258))</f>
        <v>0</v>
      </c>
      <c r="C1258" s="110">
        <f>IF(COUNTIF($A$7:$A1258, $A1258)&gt;1, 0, IF($E1258="", "", I1258+J1258+M1258+N1258+P1258-R1258))</f>
        <v>0</v>
      </c>
      <c r="D1258" s="110">
        <f>IF(COUNTIF($A$7:$A1258, $A1258)&gt;1, 0, S1258)</f>
        <v>0</v>
      </c>
      <c r="E1258" s="111">
        <v>44715</v>
      </c>
      <c r="F1258" s="91" t="str">
        <f>IFERROR(VLOOKUP($E1258, V医療従事者等!$A:$J, $F$4, FALSE), TEXT(E1258, "aaa"))</f>
        <v>金</v>
      </c>
      <c r="G1258" s="91">
        <f>IFERROR(VLOOKUP($E1258, V医療従事者等!$A:$J, $G$4, FALSE), 0)</f>
        <v>0</v>
      </c>
      <c r="H1258" s="91">
        <f>IFERROR(VLOOKUP($E1258, V医療従事者等!$A:$J, $H$4, FALSE), 0)</f>
        <v>0</v>
      </c>
      <c r="I1258" s="91">
        <f>IFERROR(VLOOKUP($E1258, V医療従事者等!$A:$J, $I$4, FALSE), 0)</f>
        <v>0</v>
      </c>
      <c r="J1258" s="91">
        <f>IFERROR(VLOOKUP($E1258, V医療従事者等!$A:$J, $J$4, FALSE), 0)</f>
        <v>0</v>
      </c>
      <c r="K1258" s="92">
        <f>IFERROR(VLOOKUP($E1258, V一般接種!$A:$G, K$4, FALSE), 0)</f>
        <v>0</v>
      </c>
      <c r="L1258" s="92">
        <f>IFERROR(VLOOKUP($E1258, V一般接種!$A:$G, L$4, FALSE), 0)</f>
        <v>0</v>
      </c>
      <c r="M1258" s="92">
        <f>IFERROR(VLOOKUP($E1258, V一般接種!$A:$G, M$4, FALSE), 0)</f>
        <v>0</v>
      </c>
      <c r="N1258" s="93">
        <f>IFERROR(VLOOKUP($E1258, V一般接種!$A:$G, N$4, FALSE), 0)</f>
        <v>0</v>
      </c>
      <c r="O1258" s="92">
        <f>SUMIF(V職域接種!$C:$C, 'Conv-vaccine'!$E1258, V職域接種!F:F)</f>
        <v>0</v>
      </c>
      <c r="P1258" s="92">
        <f>SUMIF(V職域接種!$C:$C, 'Conv-vaccine'!$E1258, V職域接種!G:G)</f>
        <v>0</v>
      </c>
      <c r="Q1258" s="92">
        <f>_xlfn.MAXIFS(V重複!F:F, V重複!$C:$C, 'Conv-vaccine'!$E1258)</f>
        <v>0</v>
      </c>
      <c r="R1258" s="92">
        <f>_xlfn.MAXIFS(V重複!G:G, V重複!$C:$C, 'Conv-vaccine'!$E1258)</f>
        <v>0</v>
      </c>
      <c r="S1258" s="107">
        <f>SUMIF('V3回目-接種日別'!$A:$A, 'Conv-vaccine'!$E1258, 'V3回目-接種日別'!C:C)</f>
        <v>0</v>
      </c>
    </row>
    <row r="1259" spans="1:19" ht="17.7">
      <c r="A1259" s="49">
        <v>44715</v>
      </c>
      <c r="B1259" s="110">
        <f>IF(COUNTIF($A$7:$A1259, $A1259)&gt;1, 0, IF($E1259="","",G1259+H1259+K1259+L1259+O1259-Q1259))</f>
        <v>0</v>
      </c>
      <c r="C1259" s="110">
        <f>IF(COUNTIF($A$7:$A1259, $A1259)&gt;1, 0, IF($E1259="", "", I1259+J1259+M1259+N1259+P1259-R1259))</f>
        <v>0</v>
      </c>
      <c r="D1259" s="110">
        <f>IF(COUNTIF($A$7:$A1259, $A1259)&gt;1, 0, S1259)</f>
        <v>0</v>
      </c>
      <c r="E1259" s="111">
        <v>44715</v>
      </c>
      <c r="F1259" s="91" t="str">
        <f>IFERROR(VLOOKUP($E1259, V医療従事者等!$A:$J, $F$4, FALSE), TEXT(E1259, "aaa"))</f>
        <v>金</v>
      </c>
      <c r="G1259" s="91">
        <f>IFERROR(VLOOKUP($E1259, V医療従事者等!$A:$J, $G$4, FALSE), 0)</f>
        <v>0</v>
      </c>
      <c r="H1259" s="91">
        <f>IFERROR(VLOOKUP($E1259, V医療従事者等!$A:$J, $H$4, FALSE), 0)</f>
        <v>0</v>
      </c>
      <c r="I1259" s="91">
        <f>IFERROR(VLOOKUP($E1259, V医療従事者等!$A:$J, $I$4, FALSE), 0)</f>
        <v>0</v>
      </c>
      <c r="J1259" s="91">
        <f>IFERROR(VLOOKUP($E1259, V医療従事者等!$A:$J, $J$4, FALSE), 0)</f>
        <v>0</v>
      </c>
      <c r="K1259" s="92">
        <f>IFERROR(VLOOKUP($E1259, V一般接種!$A:$G, K$4, FALSE), 0)</f>
        <v>0</v>
      </c>
      <c r="L1259" s="92">
        <f>IFERROR(VLOOKUP($E1259, V一般接種!$A:$G, L$4, FALSE), 0)</f>
        <v>0</v>
      </c>
      <c r="M1259" s="92">
        <f>IFERROR(VLOOKUP($E1259, V一般接種!$A:$G, M$4, FALSE), 0)</f>
        <v>0</v>
      </c>
      <c r="N1259" s="93">
        <f>IFERROR(VLOOKUP($E1259, V一般接種!$A:$G, N$4, FALSE), 0)</f>
        <v>0</v>
      </c>
      <c r="O1259" s="92">
        <f>SUMIF(V職域接種!$C:$C, 'Conv-vaccine'!$E1259, V職域接種!F:F)</f>
        <v>0</v>
      </c>
      <c r="P1259" s="92">
        <f>SUMIF(V職域接種!$C:$C, 'Conv-vaccine'!$E1259, V職域接種!G:G)</f>
        <v>0</v>
      </c>
      <c r="Q1259" s="92">
        <f>_xlfn.MAXIFS(V重複!F:F, V重複!$C:$C, 'Conv-vaccine'!$E1259)</f>
        <v>0</v>
      </c>
      <c r="R1259" s="92">
        <f>_xlfn.MAXIFS(V重複!G:G, V重複!$C:$C, 'Conv-vaccine'!$E1259)</f>
        <v>0</v>
      </c>
      <c r="S1259" s="107">
        <f>SUMIF('V3回目-接種日別'!$A:$A, 'Conv-vaccine'!$E1259, 'V3回目-接種日別'!C:C)</f>
        <v>0</v>
      </c>
    </row>
    <row r="1260" spans="1:19" ht="17.7">
      <c r="A1260" s="49">
        <v>44715</v>
      </c>
      <c r="B1260" s="110">
        <f>IF(COUNTIF($A$7:$A1260, $A1260)&gt;1, 0, IF($E1260="","",G1260+H1260+K1260+L1260+O1260-Q1260))</f>
        <v>0</v>
      </c>
      <c r="C1260" s="110">
        <f>IF(COUNTIF($A$7:$A1260, $A1260)&gt;1, 0, IF($E1260="", "", I1260+J1260+M1260+N1260+P1260-R1260))</f>
        <v>0</v>
      </c>
      <c r="D1260" s="110">
        <f>IF(COUNTIF($A$7:$A1260, $A1260)&gt;1, 0, S1260)</f>
        <v>0</v>
      </c>
      <c r="E1260" s="111">
        <v>44715</v>
      </c>
      <c r="F1260" s="91" t="str">
        <f>IFERROR(VLOOKUP($E1260, V医療従事者等!$A:$J, $F$4, FALSE), TEXT(E1260, "aaa"))</f>
        <v>金</v>
      </c>
      <c r="G1260" s="91">
        <f>IFERROR(VLOOKUP($E1260, V医療従事者等!$A:$J, $G$4, FALSE), 0)</f>
        <v>0</v>
      </c>
      <c r="H1260" s="91">
        <f>IFERROR(VLOOKUP($E1260, V医療従事者等!$A:$J, $H$4, FALSE), 0)</f>
        <v>0</v>
      </c>
      <c r="I1260" s="91">
        <f>IFERROR(VLOOKUP($E1260, V医療従事者等!$A:$J, $I$4, FALSE), 0)</f>
        <v>0</v>
      </c>
      <c r="J1260" s="91">
        <f>IFERROR(VLOOKUP($E1260, V医療従事者等!$A:$J, $J$4, FALSE), 0)</f>
        <v>0</v>
      </c>
      <c r="K1260" s="92">
        <f>IFERROR(VLOOKUP($E1260, V一般接種!$A:$G, K$4, FALSE), 0)</f>
        <v>0</v>
      </c>
      <c r="L1260" s="92">
        <f>IFERROR(VLOOKUP($E1260, V一般接種!$A:$G, L$4, FALSE), 0)</f>
        <v>0</v>
      </c>
      <c r="M1260" s="92">
        <f>IFERROR(VLOOKUP($E1260, V一般接種!$A:$G, M$4, FALSE), 0)</f>
        <v>0</v>
      </c>
      <c r="N1260" s="93">
        <f>IFERROR(VLOOKUP($E1260, V一般接種!$A:$G, N$4, FALSE), 0)</f>
        <v>0</v>
      </c>
      <c r="O1260" s="92">
        <f>SUMIF(V職域接種!$C:$C, 'Conv-vaccine'!$E1260, V職域接種!F:F)</f>
        <v>0</v>
      </c>
      <c r="P1260" s="92">
        <f>SUMIF(V職域接種!$C:$C, 'Conv-vaccine'!$E1260, V職域接種!G:G)</f>
        <v>0</v>
      </c>
      <c r="Q1260" s="92">
        <f>_xlfn.MAXIFS(V重複!F:F, V重複!$C:$C, 'Conv-vaccine'!$E1260)</f>
        <v>0</v>
      </c>
      <c r="R1260" s="92">
        <f>_xlfn.MAXIFS(V重複!G:G, V重複!$C:$C, 'Conv-vaccine'!$E1260)</f>
        <v>0</v>
      </c>
      <c r="S1260" s="107">
        <f>SUMIF('V3回目-接種日別'!$A:$A, 'Conv-vaccine'!$E1260, 'V3回目-接種日別'!C:C)</f>
        <v>0</v>
      </c>
    </row>
    <row r="1261" spans="1:19" ht="17.7">
      <c r="A1261" s="49">
        <v>44716</v>
      </c>
      <c r="B1261" s="110">
        <f>IF(COUNTIF($A$7:$A1261, $A1261)&gt;1, 0, IF($E1261="","",G1261+H1261+K1261+L1261+O1261-Q1261))</f>
        <v>0</v>
      </c>
      <c r="C1261" s="110">
        <f>IF(COUNTIF($A$7:$A1261, $A1261)&gt;1, 0, IF($E1261="", "", I1261+J1261+M1261+N1261+P1261-R1261))</f>
        <v>0</v>
      </c>
      <c r="D1261" s="110">
        <f>IF(COUNTIF($A$7:$A1261, $A1261)&gt;1, 0, S1261)</f>
        <v>0</v>
      </c>
      <c r="E1261" s="111">
        <v>44716</v>
      </c>
      <c r="F1261" s="91" t="str">
        <f>IFERROR(VLOOKUP($E1261, V医療従事者等!$A:$J, $F$4, FALSE), TEXT(E1261, "aaa"))</f>
        <v>土</v>
      </c>
      <c r="G1261" s="91">
        <f>IFERROR(VLOOKUP($E1261, V医療従事者等!$A:$J, $G$4, FALSE), 0)</f>
        <v>0</v>
      </c>
      <c r="H1261" s="91">
        <f>IFERROR(VLOOKUP($E1261, V医療従事者等!$A:$J, $H$4, FALSE), 0)</f>
        <v>0</v>
      </c>
      <c r="I1261" s="91">
        <f>IFERROR(VLOOKUP($E1261, V医療従事者等!$A:$J, $I$4, FALSE), 0)</f>
        <v>0</v>
      </c>
      <c r="J1261" s="91">
        <f>IFERROR(VLOOKUP($E1261, V医療従事者等!$A:$J, $J$4, FALSE), 0)</f>
        <v>0</v>
      </c>
      <c r="K1261" s="92">
        <f>IFERROR(VLOOKUP($E1261, V一般接種!$A:$G, K$4, FALSE), 0)</f>
        <v>0</v>
      </c>
      <c r="L1261" s="92">
        <f>IFERROR(VLOOKUP($E1261, V一般接種!$A:$G, L$4, FALSE), 0)</f>
        <v>0</v>
      </c>
      <c r="M1261" s="92">
        <f>IFERROR(VLOOKUP($E1261, V一般接種!$A:$G, M$4, FALSE), 0)</f>
        <v>0</v>
      </c>
      <c r="N1261" s="93">
        <f>IFERROR(VLOOKUP($E1261, V一般接種!$A:$G, N$4, FALSE), 0)</f>
        <v>0</v>
      </c>
      <c r="O1261" s="92">
        <f>SUMIF(V職域接種!$C:$C, 'Conv-vaccine'!$E1261, V職域接種!F:F)</f>
        <v>0</v>
      </c>
      <c r="P1261" s="92">
        <f>SUMIF(V職域接種!$C:$C, 'Conv-vaccine'!$E1261, V職域接種!G:G)</f>
        <v>0</v>
      </c>
      <c r="Q1261" s="92">
        <f>_xlfn.MAXIFS(V重複!F:F, V重複!$C:$C, 'Conv-vaccine'!$E1261)</f>
        <v>0</v>
      </c>
      <c r="R1261" s="92">
        <f>_xlfn.MAXIFS(V重複!G:G, V重複!$C:$C, 'Conv-vaccine'!$E1261)</f>
        <v>0</v>
      </c>
      <c r="S1261" s="107">
        <f>SUMIF('V3回目-接種日別'!$A:$A, 'Conv-vaccine'!$E1261, 'V3回目-接種日別'!C:C)</f>
        <v>0</v>
      </c>
    </row>
    <row r="1262" spans="1:19" ht="17.7">
      <c r="A1262" s="49">
        <v>44716</v>
      </c>
      <c r="B1262" s="110">
        <f>IF(COUNTIF($A$7:$A1262, $A1262)&gt;1, 0, IF($E1262="","",G1262+H1262+K1262+L1262+O1262-Q1262))</f>
        <v>0</v>
      </c>
      <c r="C1262" s="110">
        <f>IF(COUNTIF($A$7:$A1262, $A1262)&gt;1, 0, IF($E1262="", "", I1262+J1262+M1262+N1262+P1262-R1262))</f>
        <v>0</v>
      </c>
      <c r="D1262" s="110">
        <f>IF(COUNTIF($A$7:$A1262, $A1262)&gt;1, 0, S1262)</f>
        <v>0</v>
      </c>
      <c r="E1262" s="111">
        <v>44716</v>
      </c>
      <c r="F1262" s="91" t="str">
        <f>IFERROR(VLOOKUP($E1262, V医療従事者等!$A:$J, $F$4, FALSE), TEXT(E1262, "aaa"))</f>
        <v>土</v>
      </c>
      <c r="G1262" s="91">
        <f>IFERROR(VLOOKUP($E1262, V医療従事者等!$A:$J, $G$4, FALSE), 0)</f>
        <v>0</v>
      </c>
      <c r="H1262" s="91">
        <f>IFERROR(VLOOKUP($E1262, V医療従事者等!$A:$J, $H$4, FALSE), 0)</f>
        <v>0</v>
      </c>
      <c r="I1262" s="91">
        <f>IFERROR(VLOOKUP($E1262, V医療従事者等!$A:$J, $I$4, FALSE), 0)</f>
        <v>0</v>
      </c>
      <c r="J1262" s="91">
        <f>IFERROR(VLOOKUP($E1262, V医療従事者等!$A:$J, $J$4, FALSE), 0)</f>
        <v>0</v>
      </c>
      <c r="K1262" s="92">
        <f>IFERROR(VLOOKUP($E1262, V一般接種!$A:$G, K$4, FALSE), 0)</f>
        <v>0</v>
      </c>
      <c r="L1262" s="92">
        <f>IFERROR(VLOOKUP($E1262, V一般接種!$A:$G, L$4, FALSE), 0)</f>
        <v>0</v>
      </c>
      <c r="M1262" s="92">
        <f>IFERROR(VLOOKUP($E1262, V一般接種!$A:$G, M$4, FALSE), 0)</f>
        <v>0</v>
      </c>
      <c r="N1262" s="93">
        <f>IFERROR(VLOOKUP($E1262, V一般接種!$A:$G, N$4, FALSE), 0)</f>
        <v>0</v>
      </c>
      <c r="O1262" s="92">
        <f>SUMIF(V職域接種!$C:$C, 'Conv-vaccine'!$E1262, V職域接種!F:F)</f>
        <v>0</v>
      </c>
      <c r="P1262" s="92">
        <f>SUMIF(V職域接種!$C:$C, 'Conv-vaccine'!$E1262, V職域接種!G:G)</f>
        <v>0</v>
      </c>
      <c r="Q1262" s="92">
        <f>_xlfn.MAXIFS(V重複!F:F, V重複!$C:$C, 'Conv-vaccine'!$E1262)</f>
        <v>0</v>
      </c>
      <c r="R1262" s="92">
        <f>_xlfn.MAXIFS(V重複!G:G, V重複!$C:$C, 'Conv-vaccine'!$E1262)</f>
        <v>0</v>
      </c>
      <c r="S1262" s="107">
        <f>SUMIF('V3回目-接種日別'!$A:$A, 'Conv-vaccine'!$E1262, 'V3回目-接種日別'!C:C)</f>
        <v>0</v>
      </c>
    </row>
    <row r="1263" spans="1:19" ht="17.7">
      <c r="A1263" s="49">
        <v>44716</v>
      </c>
      <c r="B1263" s="110">
        <f>IF(COUNTIF($A$7:$A1263, $A1263)&gt;1, 0, IF($E1263="","",G1263+H1263+K1263+L1263+O1263-Q1263))</f>
        <v>0</v>
      </c>
      <c r="C1263" s="110">
        <f>IF(COUNTIF($A$7:$A1263, $A1263)&gt;1, 0, IF($E1263="", "", I1263+J1263+M1263+N1263+P1263-R1263))</f>
        <v>0</v>
      </c>
      <c r="D1263" s="110">
        <f>IF(COUNTIF($A$7:$A1263, $A1263)&gt;1, 0, S1263)</f>
        <v>0</v>
      </c>
      <c r="E1263" s="111">
        <v>44716</v>
      </c>
      <c r="F1263" s="91" t="str">
        <f>IFERROR(VLOOKUP($E1263, V医療従事者等!$A:$J, $F$4, FALSE), TEXT(E1263, "aaa"))</f>
        <v>土</v>
      </c>
      <c r="G1263" s="91">
        <f>IFERROR(VLOOKUP($E1263, V医療従事者等!$A:$J, $G$4, FALSE), 0)</f>
        <v>0</v>
      </c>
      <c r="H1263" s="91">
        <f>IFERROR(VLOOKUP($E1263, V医療従事者等!$A:$J, $H$4, FALSE), 0)</f>
        <v>0</v>
      </c>
      <c r="I1263" s="91">
        <f>IFERROR(VLOOKUP($E1263, V医療従事者等!$A:$J, $I$4, FALSE), 0)</f>
        <v>0</v>
      </c>
      <c r="J1263" s="91">
        <f>IFERROR(VLOOKUP($E1263, V医療従事者等!$A:$J, $J$4, FALSE), 0)</f>
        <v>0</v>
      </c>
      <c r="K1263" s="92">
        <f>IFERROR(VLOOKUP($E1263, V一般接種!$A:$G, K$4, FALSE), 0)</f>
        <v>0</v>
      </c>
      <c r="L1263" s="92">
        <f>IFERROR(VLOOKUP($E1263, V一般接種!$A:$G, L$4, FALSE), 0)</f>
        <v>0</v>
      </c>
      <c r="M1263" s="92">
        <f>IFERROR(VLOOKUP($E1263, V一般接種!$A:$G, M$4, FALSE), 0)</f>
        <v>0</v>
      </c>
      <c r="N1263" s="93">
        <f>IFERROR(VLOOKUP($E1263, V一般接種!$A:$G, N$4, FALSE), 0)</f>
        <v>0</v>
      </c>
      <c r="O1263" s="92">
        <f>SUMIF(V職域接種!$C:$C, 'Conv-vaccine'!$E1263, V職域接種!F:F)</f>
        <v>0</v>
      </c>
      <c r="P1263" s="92">
        <f>SUMIF(V職域接種!$C:$C, 'Conv-vaccine'!$E1263, V職域接種!G:G)</f>
        <v>0</v>
      </c>
      <c r="Q1263" s="92">
        <f>_xlfn.MAXIFS(V重複!F:F, V重複!$C:$C, 'Conv-vaccine'!$E1263)</f>
        <v>0</v>
      </c>
      <c r="R1263" s="92">
        <f>_xlfn.MAXIFS(V重複!G:G, V重複!$C:$C, 'Conv-vaccine'!$E1263)</f>
        <v>0</v>
      </c>
      <c r="S1263" s="107">
        <f>SUMIF('V3回目-接種日別'!$A:$A, 'Conv-vaccine'!$E1263, 'V3回目-接種日別'!C:C)</f>
        <v>0</v>
      </c>
    </row>
    <row r="1264" spans="1:19" ht="17.7">
      <c r="A1264" s="49">
        <v>44717</v>
      </c>
      <c r="B1264" s="110">
        <f>IF(COUNTIF($A$7:$A1264, $A1264)&gt;1, 0, IF($E1264="","",G1264+H1264+K1264+L1264+O1264-Q1264))</f>
        <v>0</v>
      </c>
      <c r="C1264" s="110">
        <f>IF(COUNTIF($A$7:$A1264, $A1264)&gt;1, 0, IF($E1264="", "", I1264+J1264+M1264+N1264+P1264-R1264))</f>
        <v>0</v>
      </c>
      <c r="D1264" s="110">
        <f>IF(COUNTIF($A$7:$A1264, $A1264)&gt;1, 0, S1264)</f>
        <v>0</v>
      </c>
      <c r="E1264" s="111">
        <v>44717</v>
      </c>
      <c r="F1264" s="91" t="str">
        <f>IFERROR(VLOOKUP($E1264, V医療従事者等!$A:$J, $F$4, FALSE), TEXT(E1264, "aaa"))</f>
        <v>日</v>
      </c>
      <c r="G1264" s="91">
        <f>IFERROR(VLOOKUP($E1264, V医療従事者等!$A:$J, $G$4, FALSE), 0)</f>
        <v>0</v>
      </c>
      <c r="H1264" s="91">
        <f>IFERROR(VLOOKUP($E1264, V医療従事者等!$A:$J, $H$4, FALSE), 0)</f>
        <v>0</v>
      </c>
      <c r="I1264" s="91">
        <f>IFERROR(VLOOKUP($E1264, V医療従事者等!$A:$J, $I$4, FALSE), 0)</f>
        <v>0</v>
      </c>
      <c r="J1264" s="91">
        <f>IFERROR(VLOOKUP($E1264, V医療従事者等!$A:$J, $J$4, FALSE), 0)</f>
        <v>0</v>
      </c>
      <c r="K1264" s="92">
        <f>IFERROR(VLOOKUP($E1264, V一般接種!$A:$G, K$4, FALSE), 0)</f>
        <v>0</v>
      </c>
      <c r="L1264" s="92">
        <f>IFERROR(VLOOKUP($E1264, V一般接種!$A:$G, L$4, FALSE), 0)</f>
        <v>0</v>
      </c>
      <c r="M1264" s="92">
        <f>IFERROR(VLOOKUP($E1264, V一般接種!$A:$G, M$4, FALSE), 0)</f>
        <v>0</v>
      </c>
      <c r="N1264" s="93">
        <f>IFERROR(VLOOKUP($E1264, V一般接種!$A:$G, N$4, FALSE), 0)</f>
        <v>0</v>
      </c>
      <c r="O1264" s="92">
        <f>SUMIF(V職域接種!$C:$C, 'Conv-vaccine'!$E1264, V職域接種!F:F)</f>
        <v>0</v>
      </c>
      <c r="P1264" s="92">
        <f>SUMIF(V職域接種!$C:$C, 'Conv-vaccine'!$E1264, V職域接種!G:G)</f>
        <v>0</v>
      </c>
      <c r="Q1264" s="92">
        <f>_xlfn.MAXIFS(V重複!F:F, V重複!$C:$C, 'Conv-vaccine'!$E1264)</f>
        <v>0</v>
      </c>
      <c r="R1264" s="92">
        <f>_xlfn.MAXIFS(V重複!G:G, V重複!$C:$C, 'Conv-vaccine'!$E1264)</f>
        <v>0</v>
      </c>
      <c r="S1264" s="107">
        <f>SUMIF('V3回目-接種日別'!$A:$A, 'Conv-vaccine'!$E1264, 'V3回目-接種日別'!C:C)</f>
        <v>0</v>
      </c>
    </row>
    <row r="1265" spans="1:19" ht="17.7">
      <c r="A1265" s="49">
        <v>44717</v>
      </c>
      <c r="B1265" s="110">
        <f>IF(COUNTIF($A$7:$A1265, $A1265)&gt;1, 0, IF($E1265="","",G1265+H1265+K1265+L1265+O1265-Q1265))</f>
        <v>0</v>
      </c>
      <c r="C1265" s="110">
        <f>IF(COUNTIF($A$7:$A1265, $A1265)&gt;1, 0, IF($E1265="", "", I1265+J1265+M1265+N1265+P1265-R1265))</f>
        <v>0</v>
      </c>
      <c r="D1265" s="110">
        <f>IF(COUNTIF($A$7:$A1265, $A1265)&gt;1, 0, S1265)</f>
        <v>0</v>
      </c>
      <c r="E1265" s="111">
        <v>44717</v>
      </c>
      <c r="F1265" s="91" t="str">
        <f>IFERROR(VLOOKUP($E1265, V医療従事者等!$A:$J, $F$4, FALSE), TEXT(E1265, "aaa"))</f>
        <v>日</v>
      </c>
      <c r="G1265" s="91">
        <f>IFERROR(VLOOKUP($E1265, V医療従事者等!$A:$J, $G$4, FALSE), 0)</f>
        <v>0</v>
      </c>
      <c r="H1265" s="91">
        <f>IFERROR(VLOOKUP($E1265, V医療従事者等!$A:$J, $H$4, FALSE), 0)</f>
        <v>0</v>
      </c>
      <c r="I1265" s="91">
        <f>IFERROR(VLOOKUP($E1265, V医療従事者等!$A:$J, $I$4, FALSE), 0)</f>
        <v>0</v>
      </c>
      <c r="J1265" s="91">
        <f>IFERROR(VLOOKUP($E1265, V医療従事者等!$A:$J, $J$4, FALSE), 0)</f>
        <v>0</v>
      </c>
      <c r="K1265" s="92">
        <f>IFERROR(VLOOKUP($E1265, V一般接種!$A:$G, K$4, FALSE), 0)</f>
        <v>0</v>
      </c>
      <c r="L1265" s="92">
        <f>IFERROR(VLOOKUP($E1265, V一般接種!$A:$G, L$4, FALSE), 0)</f>
        <v>0</v>
      </c>
      <c r="M1265" s="92">
        <f>IFERROR(VLOOKUP($E1265, V一般接種!$A:$G, M$4, FALSE), 0)</f>
        <v>0</v>
      </c>
      <c r="N1265" s="93">
        <f>IFERROR(VLOOKUP($E1265, V一般接種!$A:$G, N$4, FALSE), 0)</f>
        <v>0</v>
      </c>
      <c r="O1265" s="92">
        <f>SUMIF(V職域接種!$C:$C, 'Conv-vaccine'!$E1265, V職域接種!F:F)</f>
        <v>0</v>
      </c>
      <c r="P1265" s="92">
        <f>SUMIF(V職域接種!$C:$C, 'Conv-vaccine'!$E1265, V職域接種!G:G)</f>
        <v>0</v>
      </c>
      <c r="Q1265" s="92">
        <f>_xlfn.MAXIFS(V重複!F:F, V重複!$C:$C, 'Conv-vaccine'!$E1265)</f>
        <v>0</v>
      </c>
      <c r="R1265" s="92">
        <f>_xlfn.MAXIFS(V重複!G:G, V重複!$C:$C, 'Conv-vaccine'!$E1265)</f>
        <v>0</v>
      </c>
      <c r="S1265" s="107">
        <f>SUMIF('V3回目-接種日別'!$A:$A, 'Conv-vaccine'!$E1265, 'V3回目-接種日別'!C:C)</f>
        <v>0</v>
      </c>
    </row>
    <row r="1266" spans="1:19" ht="17.7">
      <c r="A1266" s="49">
        <v>44717</v>
      </c>
      <c r="B1266" s="110">
        <f>IF(COUNTIF($A$7:$A1266, $A1266)&gt;1, 0, IF($E1266="","",G1266+H1266+K1266+L1266+O1266-Q1266))</f>
        <v>0</v>
      </c>
      <c r="C1266" s="110">
        <f>IF(COUNTIF($A$7:$A1266, $A1266)&gt;1, 0, IF($E1266="", "", I1266+J1266+M1266+N1266+P1266-R1266))</f>
        <v>0</v>
      </c>
      <c r="D1266" s="110">
        <f>IF(COUNTIF($A$7:$A1266, $A1266)&gt;1, 0, S1266)</f>
        <v>0</v>
      </c>
      <c r="E1266" s="111">
        <v>44717</v>
      </c>
      <c r="F1266" s="91" t="str">
        <f>IFERROR(VLOOKUP($E1266, V医療従事者等!$A:$J, $F$4, FALSE), TEXT(E1266, "aaa"))</f>
        <v>日</v>
      </c>
      <c r="G1266" s="91">
        <f>IFERROR(VLOOKUP($E1266, V医療従事者等!$A:$J, $G$4, FALSE), 0)</f>
        <v>0</v>
      </c>
      <c r="H1266" s="91">
        <f>IFERROR(VLOOKUP($E1266, V医療従事者等!$A:$J, $H$4, FALSE), 0)</f>
        <v>0</v>
      </c>
      <c r="I1266" s="91">
        <f>IFERROR(VLOOKUP($E1266, V医療従事者等!$A:$J, $I$4, FALSE), 0)</f>
        <v>0</v>
      </c>
      <c r="J1266" s="91">
        <f>IFERROR(VLOOKUP($E1266, V医療従事者等!$A:$J, $J$4, FALSE), 0)</f>
        <v>0</v>
      </c>
      <c r="K1266" s="92">
        <f>IFERROR(VLOOKUP($E1266, V一般接種!$A:$G, K$4, FALSE), 0)</f>
        <v>0</v>
      </c>
      <c r="L1266" s="92">
        <f>IFERROR(VLOOKUP($E1266, V一般接種!$A:$G, L$4, FALSE), 0)</f>
        <v>0</v>
      </c>
      <c r="M1266" s="92">
        <f>IFERROR(VLOOKUP($E1266, V一般接種!$A:$G, M$4, FALSE), 0)</f>
        <v>0</v>
      </c>
      <c r="N1266" s="93">
        <f>IFERROR(VLOOKUP($E1266, V一般接種!$A:$G, N$4, FALSE), 0)</f>
        <v>0</v>
      </c>
      <c r="O1266" s="92">
        <f>SUMIF(V職域接種!$C:$C, 'Conv-vaccine'!$E1266, V職域接種!F:F)</f>
        <v>0</v>
      </c>
      <c r="P1266" s="92">
        <f>SUMIF(V職域接種!$C:$C, 'Conv-vaccine'!$E1266, V職域接種!G:G)</f>
        <v>0</v>
      </c>
      <c r="Q1266" s="92">
        <f>_xlfn.MAXIFS(V重複!F:F, V重複!$C:$C, 'Conv-vaccine'!$E1266)</f>
        <v>0</v>
      </c>
      <c r="R1266" s="92">
        <f>_xlfn.MAXIFS(V重複!G:G, V重複!$C:$C, 'Conv-vaccine'!$E1266)</f>
        <v>0</v>
      </c>
      <c r="S1266" s="107">
        <f>SUMIF('V3回目-接種日別'!$A:$A, 'Conv-vaccine'!$E1266, 'V3回目-接種日別'!C:C)</f>
        <v>0</v>
      </c>
    </row>
    <row r="1267" spans="1:19" ht="17.7">
      <c r="A1267" s="49">
        <v>44718</v>
      </c>
      <c r="B1267" s="110">
        <f>IF(COUNTIF($A$7:$A1267, $A1267)&gt;1, 0, IF($E1267="","",G1267+H1267+K1267+L1267+O1267-Q1267))</f>
        <v>0</v>
      </c>
      <c r="C1267" s="110">
        <f>IF(COUNTIF($A$7:$A1267, $A1267)&gt;1, 0, IF($E1267="", "", I1267+J1267+M1267+N1267+P1267-R1267))</f>
        <v>0</v>
      </c>
      <c r="D1267" s="110">
        <f>IF(COUNTIF($A$7:$A1267, $A1267)&gt;1, 0, S1267)</f>
        <v>0</v>
      </c>
      <c r="E1267" s="111">
        <v>44718</v>
      </c>
      <c r="F1267" s="91" t="str">
        <f>IFERROR(VLOOKUP($E1267, V医療従事者等!$A:$J, $F$4, FALSE), TEXT(E1267, "aaa"))</f>
        <v>月</v>
      </c>
      <c r="G1267" s="91">
        <f>IFERROR(VLOOKUP($E1267, V医療従事者等!$A:$J, $G$4, FALSE), 0)</f>
        <v>0</v>
      </c>
      <c r="H1267" s="91">
        <f>IFERROR(VLOOKUP($E1267, V医療従事者等!$A:$J, $H$4, FALSE), 0)</f>
        <v>0</v>
      </c>
      <c r="I1267" s="91">
        <f>IFERROR(VLOOKUP($E1267, V医療従事者等!$A:$J, $I$4, FALSE), 0)</f>
        <v>0</v>
      </c>
      <c r="J1267" s="91">
        <f>IFERROR(VLOOKUP($E1267, V医療従事者等!$A:$J, $J$4, FALSE), 0)</f>
        <v>0</v>
      </c>
      <c r="K1267" s="92">
        <f>IFERROR(VLOOKUP($E1267, V一般接種!$A:$G, K$4, FALSE), 0)</f>
        <v>0</v>
      </c>
      <c r="L1267" s="92">
        <f>IFERROR(VLOOKUP($E1267, V一般接種!$A:$G, L$4, FALSE), 0)</f>
        <v>0</v>
      </c>
      <c r="M1267" s="92">
        <f>IFERROR(VLOOKUP($E1267, V一般接種!$A:$G, M$4, FALSE), 0)</f>
        <v>0</v>
      </c>
      <c r="N1267" s="93">
        <f>IFERROR(VLOOKUP($E1267, V一般接種!$A:$G, N$4, FALSE), 0)</f>
        <v>0</v>
      </c>
      <c r="O1267" s="92">
        <f>SUMIF(V職域接種!$C:$C, 'Conv-vaccine'!$E1267, V職域接種!F:F)</f>
        <v>0</v>
      </c>
      <c r="P1267" s="92">
        <f>SUMIF(V職域接種!$C:$C, 'Conv-vaccine'!$E1267, V職域接種!G:G)</f>
        <v>0</v>
      </c>
      <c r="Q1267" s="92">
        <f>_xlfn.MAXIFS(V重複!F:F, V重複!$C:$C, 'Conv-vaccine'!$E1267)</f>
        <v>0</v>
      </c>
      <c r="R1267" s="92">
        <f>_xlfn.MAXIFS(V重複!G:G, V重複!$C:$C, 'Conv-vaccine'!$E1267)</f>
        <v>0</v>
      </c>
      <c r="S1267" s="107">
        <f>SUMIF('V3回目-接種日別'!$A:$A, 'Conv-vaccine'!$E1267, 'V3回目-接種日別'!C:C)</f>
        <v>0</v>
      </c>
    </row>
    <row r="1268" spans="1:19" ht="17.7">
      <c r="A1268" s="49">
        <v>44718</v>
      </c>
      <c r="B1268" s="110">
        <f>IF(COUNTIF($A$7:$A1268, $A1268)&gt;1, 0, IF($E1268="","",G1268+H1268+K1268+L1268+O1268-Q1268))</f>
        <v>0</v>
      </c>
      <c r="C1268" s="110">
        <f>IF(COUNTIF($A$7:$A1268, $A1268)&gt;1, 0, IF($E1268="", "", I1268+J1268+M1268+N1268+P1268-R1268))</f>
        <v>0</v>
      </c>
      <c r="D1268" s="110">
        <f>IF(COUNTIF($A$7:$A1268, $A1268)&gt;1, 0, S1268)</f>
        <v>0</v>
      </c>
      <c r="E1268" s="111">
        <v>44718</v>
      </c>
      <c r="F1268" s="91" t="str">
        <f>IFERROR(VLOOKUP($E1268, V医療従事者等!$A:$J, $F$4, FALSE), TEXT(E1268, "aaa"))</f>
        <v>月</v>
      </c>
      <c r="G1268" s="91">
        <f>IFERROR(VLOOKUP($E1268, V医療従事者等!$A:$J, $G$4, FALSE), 0)</f>
        <v>0</v>
      </c>
      <c r="H1268" s="91">
        <f>IFERROR(VLOOKUP($E1268, V医療従事者等!$A:$J, $H$4, FALSE), 0)</f>
        <v>0</v>
      </c>
      <c r="I1268" s="91">
        <f>IFERROR(VLOOKUP($E1268, V医療従事者等!$A:$J, $I$4, FALSE), 0)</f>
        <v>0</v>
      </c>
      <c r="J1268" s="91">
        <f>IFERROR(VLOOKUP($E1268, V医療従事者等!$A:$J, $J$4, FALSE), 0)</f>
        <v>0</v>
      </c>
      <c r="K1268" s="92">
        <f>IFERROR(VLOOKUP($E1268, V一般接種!$A:$G, K$4, FALSE), 0)</f>
        <v>0</v>
      </c>
      <c r="L1268" s="92">
        <f>IFERROR(VLOOKUP($E1268, V一般接種!$A:$G, L$4, FALSE), 0)</f>
        <v>0</v>
      </c>
      <c r="M1268" s="92">
        <f>IFERROR(VLOOKUP($E1268, V一般接種!$A:$G, M$4, FALSE), 0)</f>
        <v>0</v>
      </c>
      <c r="N1268" s="93">
        <f>IFERROR(VLOOKUP($E1268, V一般接種!$A:$G, N$4, FALSE), 0)</f>
        <v>0</v>
      </c>
      <c r="O1268" s="92">
        <f>SUMIF(V職域接種!$C:$C, 'Conv-vaccine'!$E1268, V職域接種!F:F)</f>
        <v>0</v>
      </c>
      <c r="P1268" s="92">
        <f>SUMIF(V職域接種!$C:$C, 'Conv-vaccine'!$E1268, V職域接種!G:G)</f>
        <v>0</v>
      </c>
      <c r="Q1268" s="92">
        <f>_xlfn.MAXIFS(V重複!F:F, V重複!$C:$C, 'Conv-vaccine'!$E1268)</f>
        <v>0</v>
      </c>
      <c r="R1268" s="92">
        <f>_xlfn.MAXIFS(V重複!G:G, V重複!$C:$C, 'Conv-vaccine'!$E1268)</f>
        <v>0</v>
      </c>
      <c r="S1268" s="107">
        <f>SUMIF('V3回目-接種日別'!$A:$A, 'Conv-vaccine'!$E1268, 'V3回目-接種日別'!C:C)</f>
        <v>0</v>
      </c>
    </row>
    <row r="1269" spans="1:19" ht="17.7">
      <c r="A1269" s="49">
        <v>44718</v>
      </c>
      <c r="B1269" s="110">
        <f>IF(COUNTIF($A$7:$A1269, $A1269)&gt;1, 0, IF($E1269="","",G1269+H1269+K1269+L1269+O1269-Q1269))</f>
        <v>0</v>
      </c>
      <c r="C1269" s="110">
        <f>IF(COUNTIF($A$7:$A1269, $A1269)&gt;1, 0, IF($E1269="", "", I1269+J1269+M1269+N1269+P1269-R1269))</f>
        <v>0</v>
      </c>
      <c r="D1269" s="110">
        <f>IF(COUNTIF($A$7:$A1269, $A1269)&gt;1, 0, S1269)</f>
        <v>0</v>
      </c>
      <c r="E1269" s="111">
        <v>44718</v>
      </c>
      <c r="F1269" s="91" t="str">
        <f>IFERROR(VLOOKUP($E1269, V医療従事者等!$A:$J, $F$4, FALSE), TEXT(E1269, "aaa"))</f>
        <v>月</v>
      </c>
      <c r="G1269" s="91">
        <f>IFERROR(VLOOKUP($E1269, V医療従事者等!$A:$J, $G$4, FALSE), 0)</f>
        <v>0</v>
      </c>
      <c r="H1269" s="91">
        <f>IFERROR(VLOOKUP($E1269, V医療従事者等!$A:$J, $H$4, FALSE), 0)</f>
        <v>0</v>
      </c>
      <c r="I1269" s="91">
        <f>IFERROR(VLOOKUP($E1269, V医療従事者等!$A:$J, $I$4, FALSE), 0)</f>
        <v>0</v>
      </c>
      <c r="J1269" s="91">
        <f>IFERROR(VLOOKUP($E1269, V医療従事者等!$A:$J, $J$4, FALSE), 0)</f>
        <v>0</v>
      </c>
      <c r="K1269" s="92">
        <f>IFERROR(VLOOKUP($E1269, V一般接種!$A:$G, K$4, FALSE), 0)</f>
        <v>0</v>
      </c>
      <c r="L1269" s="92">
        <f>IFERROR(VLOOKUP($E1269, V一般接種!$A:$G, L$4, FALSE), 0)</f>
        <v>0</v>
      </c>
      <c r="M1269" s="92">
        <f>IFERROR(VLOOKUP($E1269, V一般接種!$A:$G, M$4, FALSE), 0)</f>
        <v>0</v>
      </c>
      <c r="N1269" s="93">
        <f>IFERROR(VLOOKUP($E1269, V一般接種!$A:$G, N$4, FALSE), 0)</f>
        <v>0</v>
      </c>
      <c r="O1269" s="92">
        <f>SUMIF(V職域接種!$C:$C, 'Conv-vaccine'!$E1269, V職域接種!F:F)</f>
        <v>0</v>
      </c>
      <c r="P1269" s="92">
        <f>SUMIF(V職域接種!$C:$C, 'Conv-vaccine'!$E1269, V職域接種!G:G)</f>
        <v>0</v>
      </c>
      <c r="Q1269" s="92">
        <f>_xlfn.MAXIFS(V重複!F:F, V重複!$C:$C, 'Conv-vaccine'!$E1269)</f>
        <v>0</v>
      </c>
      <c r="R1269" s="92">
        <f>_xlfn.MAXIFS(V重複!G:G, V重複!$C:$C, 'Conv-vaccine'!$E1269)</f>
        <v>0</v>
      </c>
      <c r="S1269" s="107">
        <f>SUMIF('V3回目-接種日別'!$A:$A, 'Conv-vaccine'!$E1269, 'V3回目-接種日別'!C:C)</f>
        <v>0</v>
      </c>
    </row>
    <row r="1270" spans="1:19" ht="17.7">
      <c r="A1270" s="49">
        <v>44719</v>
      </c>
      <c r="B1270" s="110">
        <f>IF(COUNTIF($A$7:$A1270, $A1270)&gt;1, 0, IF($E1270="","",G1270+H1270+K1270+L1270+O1270-Q1270))</f>
        <v>0</v>
      </c>
      <c r="C1270" s="110">
        <f>IF(COUNTIF($A$7:$A1270, $A1270)&gt;1, 0, IF($E1270="", "", I1270+J1270+M1270+N1270+P1270-R1270))</f>
        <v>0</v>
      </c>
      <c r="D1270" s="110">
        <f>IF(COUNTIF($A$7:$A1270, $A1270)&gt;1, 0, S1270)</f>
        <v>0</v>
      </c>
      <c r="E1270" s="111">
        <v>44719</v>
      </c>
      <c r="F1270" s="91" t="str">
        <f>IFERROR(VLOOKUP($E1270, V医療従事者等!$A:$J, $F$4, FALSE), TEXT(E1270, "aaa"))</f>
        <v>火</v>
      </c>
      <c r="G1270" s="91">
        <f>IFERROR(VLOOKUP($E1270, V医療従事者等!$A:$J, $G$4, FALSE), 0)</f>
        <v>0</v>
      </c>
      <c r="H1270" s="91">
        <f>IFERROR(VLOOKUP($E1270, V医療従事者等!$A:$J, $H$4, FALSE), 0)</f>
        <v>0</v>
      </c>
      <c r="I1270" s="91">
        <f>IFERROR(VLOOKUP($E1270, V医療従事者等!$A:$J, $I$4, FALSE), 0)</f>
        <v>0</v>
      </c>
      <c r="J1270" s="91">
        <f>IFERROR(VLOOKUP($E1270, V医療従事者等!$A:$J, $J$4, FALSE), 0)</f>
        <v>0</v>
      </c>
      <c r="K1270" s="92">
        <f>IFERROR(VLOOKUP($E1270, V一般接種!$A:$G, K$4, FALSE), 0)</f>
        <v>0</v>
      </c>
      <c r="L1270" s="92">
        <f>IFERROR(VLOOKUP($E1270, V一般接種!$A:$G, L$4, FALSE), 0)</f>
        <v>0</v>
      </c>
      <c r="M1270" s="92">
        <f>IFERROR(VLOOKUP($E1270, V一般接種!$A:$G, M$4, FALSE), 0)</f>
        <v>0</v>
      </c>
      <c r="N1270" s="93">
        <f>IFERROR(VLOOKUP($E1270, V一般接種!$A:$G, N$4, FALSE), 0)</f>
        <v>0</v>
      </c>
      <c r="O1270" s="92">
        <f>SUMIF(V職域接種!$C:$C, 'Conv-vaccine'!$E1270, V職域接種!F:F)</f>
        <v>0</v>
      </c>
      <c r="P1270" s="92">
        <f>SUMIF(V職域接種!$C:$C, 'Conv-vaccine'!$E1270, V職域接種!G:G)</f>
        <v>0</v>
      </c>
      <c r="Q1270" s="92">
        <f>_xlfn.MAXIFS(V重複!F:F, V重複!$C:$C, 'Conv-vaccine'!$E1270)</f>
        <v>0</v>
      </c>
      <c r="R1270" s="92">
        <f>_xlfn.MAXIFS(V重複!G:G, V重複!$C:$C, 'Conv-vaccine'!$E1270)</f>
        <v>0</v>
      </c>
      <c r="S1270" s="107">
        <f>SUMIF('V3回目-接種日別'!$A:$A, 'Conv-vaccine'!$E1270, 'V3回目-接種日別'!C:C)</f>
        <v>0</v>
      </c>
    </row>
    <row r="1271" spans="1:19" ht="17.7">
      <c r="A1271" s="49">
        <v>44719</v>
      </c>
      <c r="B1271" s="110">
        <f>IF(COUNTIF($A$7:$A1271, $A1271)&gt;1, 0, IF($E1271="","",G1271+H1271+K1271+L1271+O1271-Q1271))</f>
        <v>0</v>
      </c>
      <c r="C1271" s="110">
        <f>IF(COUNTIF($A$7:$A1271, $A1271)&gt;1, 0, IF($E1271="", "", I1271+J1271+M1271+N1271+P1271-R1271))</f>
        <v>0</v>
      </c>
      <c r="D1271" s="110">
        <f>IF(COUNTIF($A$7:$A1271, $A1271)&gt;1, 0, S1271)</f>
        <v>0</v>
      </c>
      <c r="E1271" s="111">
        <v>44719</v>
      </c>
      <c r="F1271" s="91" t="str">
        <f>IFERROR(VLOOKUP($E1271, V医療従事者等!$A:$J, $F$4, FALSE), TEXT(E1271, "aaa"))</f>
        <v>火</v>
      </c>
      <c r="G1271" s="91">
        <f>IFERROR(VLOOKUP($E1271, V医療従事者等!$A:$J, $G$4, FALSE), 0)</f>
        <v>0</v>
      </c>
      <c r="H1271" s="91">
        <f>IFERROR(VLOOKUP($E1271, V医療従事者等!$A:$J, $H$4, FALSE), 0)</f>
        <v>0</v>
      </c>
      <c r="I1271" s="91">
        <f>IFERROR(VLOOKUP($E1271, V医療従事者等!$A:$J, $I$4, FALSE), 0)</f>
        <v>0</v>
      </c>
      <c r="J1271" s="91">
        <f>IFERROR(VLOOKUP($E1271, V医療従事者等!$A:$J, $J$4, FALSE), 0)</f>
        <v>0</v>
      </c>
      <c r="K1271" s="92">
        <f>IFERROR(VLOOKUP($E1271, V一般接種!$A:$G, K$4, FALSE), 0)</f>
        <v>0</v>
      </c>
      <c r="L1271" s="92">
        <f>IFERROR(VLOOKUP($E1271, V一般接種!$A:$G, L$4, FALSE), 0)</f>
        <v>0</v>
      </c>
      <c r="M1271" s="92">
        <f>IFERROR(VLOOKUP($E1271, V一般接種!$A:$G, M$4, FALSE), 0)</f>
        <v>0</v>
      </c>
      <c r="N1271" s="93">
        <f>IFERROR(VLOOKUP($E1271, V一般接種!$A:$G, N$4, FALSE), 0)</f>
        <v>0</v>
      </c>
      <c r="O1271" s="92">
        <f>SUMIF(V職域接種!$C:$C, 'Conv-vaccine'!$E1271, V職域接種!F:F)</f>
        <v>0</v>
      </c>
      <c r="P1271" s="92">
        <f>SUMIF(V職域接種!$C:$C, 'Conv-vaccine'!$E1271, V職域接種!G:G)</f>
        <v>0</v>
      </c>
      <c r="Q1271" s="92">
        <f>_xlfn.MAXIFS(V重複!F:F, V重複!$C:$C, 'Conv-vaccine'!$E1271)</f>
        <v>0</v>
      </c>
      <c r="R1271" s="92">
        <f>_xlfn.MAXIFS(V重複!G:G, V重複!$C:$C, 'Conv-vaccine'!$E1271)</f>
        <v>0</v>
      </c>
      <c r="S1271" s="107">
        <f>SUMIF('V3回目-接種日別'!$A:$A, 'Conv-vaccine'!$E1271, 'V3回目-接種日別'!C:C)</f>
        <v>0</v>
      </c>
    </row>
    <row r="1272" spans="1:19" ht="17.7">
      <c r="A1272" s="49">
        <v>44719</v>
      </c>
      <c r="B1272" s="110">
        <f>IF(COUNTIF($A$7:$A1272, $A1272)&gt;1, 0, IF($E1272="","",G1272+H1272+K1272+L1272+O1272-Q1272))</f>
        <v>0</v>
      </c>
      <c r="C1272" s="110">
        <f>IF(COUNTIF($A$7:$A1272, $A1272)&gt;1, 0, IF($E1272="", "", I1272+J1272+M1272+N1272+P1272-R1272))</f>
        <v>0</v>
      </c>
      <c r="D1272" s="110">
        <f>IF(COUNTIF($A$7:$A1272, $A1272)&gt;1, 0, S1272)</f>
        <v>0</v>
      </c>
      <c r="E1272" s="111">
        <v>44719</v>
      </c>
      <c r="F1272" s="91" t="str">
        <f>IFERROR(VLOOKUP($E1272, V医療従事者等!$A:$J, $F$4, FALSE), TEXT(E1272, "aaa"))</f>
        <v>火</v>
      </c>
      <c r="G1272" s="91">
        <f>IFERROR(VLOOKUP($E1272, V医療従事者等!$A:$J, $G$4, FALSE), 0)</f>
        <v>0</v>
      </c>
      <c r="H1272" s="91">
        <f>IFERROR(VLOOKUP($E1272, V医療従事者等!$A:$J, $H$4, FALSE), 0)</f>
        <v>0</v>
      </c>
      <c r="I1272" s="91">
        <f>IFERROR(VLOOKUP($E1272, V医療従事者等!$A:$J, $I$4, FALSE), 0)</f>
        <v>0</v>
      </c>
      <c r="J1272" s="91">
        <f>IFERROR(VLOOKUP($E1272, V医療従事者等!$A:$J, $J$4, FALSE), 0)</f>
        <v>0</v>
      </c>
      <c r="K1272" s="92">
        <f>IFERROR(VLOOKUP($E1272, V一般接種!$A:$G, K$4, FALSE), 0)</f>
        <v>0</v>
      </c>
      <c r="L1272" s="92">
        <f>IFERROR(VLOOKUP($E1272, V一般接種!$A:$G, L$4, FALSE), 0)</f>
        <v>0</v>
      </c>
      <c r="M1272" s="92">
        <f>IFERROR(VLOOKUP($E1272, V一般接種!$A:$G, M$4, FALSE), 0)</f>
        <v>0</v>
      </c>
      <c r="N1272" s="93">
        <f>IFERROR(VLOOKUP($E1272, V一般接種!$A:$G, N$4, FALSE), 0)</f>
        <v>0</v>
      </c>
      <c r="O1272" s="92">
        <f>SUMIF(V職域接種!$C:$C, 'Conv-vaccine'!$E1272, V職域接種!F:F)</f>
        <v>0</v>
      </c>
      <c r="P1272" s="92">
        <f>SUMIF(V職域接種!$C:$C, 'Conv-vaccine'!$E1272, V職域接種!G:G)</f>
        <v>0</v>
      </c>
      <c r="Q1272" s="92">
        <f>_xlfn.MAXIFS(V重複!F:F, V重複!$C:$C, 'Conv-vaccine'!$E1272)</f>
        <v>0</v>
      </c>
      <c r="R1272" s="92">
        <f>_xlfn.MAXIFS(V重複!G:G, V重複!$C:$C, 'Conv-vaccine'!$E1272)</f>
        <v>0</v>
      </c>
      <c r="S1272" s="107">
        <f>SUMIF('V3回目-接種日別'!$A:$A, 'Conv-vaccine'!$E1272, 'V3回目-接種日別'!C:C)</f>
        <v>0</v>
      </c>
    </row>
    <row r="1273" spans="1:19" ht="17.7">
      <c r="A1273" s="49">
        <v>44720</v>
      </c>
      <c r="B1273" s="110">
        <f>IF(COUNTIF($A$7:$A1273, $A1273)&gt;1, 0, IF($E1273="","",G1273+H1273+K1273+L1273+O1273-Q1273))</f>
        <v>0</v>
      </c>
      <c r="C1273" s="110">
        <f>IF(COUNTIF($A$7:$A1273, $A1273)&gt;1, 0, IF($E1273="", "", I1273+J1273+M1273+N1273+P1273-R1273))</f>
        <v>0</v>
      </c>
      <c r="D1273" s="110">
        <f>IF(COUNTIF($A$7:$A1273, $A1273)&gt;1, 0, S1273)</f>
        <v>0</v>
      </c>
      <c r="E1273" s="111">
        <v>44720</v>
      </c>
      <c r="F1273" s="91" t="str">
        <f>IFERROR(VLOOKUP($E1273, V医療従事者等!$A:$J, $F$4, FALSE), TEXT(E1273, "aaa"))</f>
        <v>水</v>
      </c>
      <c r="G1273" s="91">
        <f>IFERROR(VLOOKUP($E1273, V医療従事者等!$A:$J, $G$4, FALSE), 0)</f>
        <v>0</v>
      </c>
      <c r="H1273" s="91">
        <f>IFERROR(VLOOKUP($E1273, V医療従事者等!$A:$J, $H$4, FALSE), 0)</f>
        <v>0</v>
      </c>
      <c r="I1273" s="91">
        <f>IFERROR(VLOOKUP($E1273, V医療従事者等!$A:$J, $I$4, FALSE), 0)</f>
        <v>0</v>
      </c>
      <c r="J1273" s="91">
        <f>IFERROR(VLOOKUP($E1273, V医療従事者等!$A:$J, $J$4, FALSE), 0)</f>
        <v>0</v>
      </c>
      <c r="K1273" s="92">
        <f>IFERROR(VLOOKUP($E1273, V一般接種!$A:$G, K$4, FALSE), 0)</f>
        <v>0</v>
      </c>
      <c r="L1273" s="92">
        <f>IFERROR(VLOOKUP($E1273, V一般接種!$A:$G, L$4, FALSE), 0)</f>
        <v>0</v>
      </c>
      <c r="M1273" s="92">
        <f>IFERROR(VLOOKUP($E1273, V一般接種!$A:$G, M$4, FALSE), 0)</f>
        <v>0</v>
      </c>
      <c r="N1273" s="93">
        <f>IFERROR(VLOOKUP($E1273, V一般接種!$A:$G, N$4, FALSE), 0)</f>
        <v>0</v>
      </c>
      <c r="O1273" s="92">
        <f>SUMIF(V職域接種!$C:$C, 'Conv-vaccine'!$E1273, V職域接種!F:F)</f>
        <v>0</v>
      </c>
      <c r="P1273" s="92">
        <f>SUMIF(V職域接種!$C:$C, 'Conv-vaccine'!$E1273, V職域接種!G:G)</f>
        <v>0</v>
      </c>
      <c r="Q1273" s="92">
        <f>_xlfn.MAXIFS(V重複!F:F, V重複!$C:$C, 'Conv-vaccine'!$E1273)</f>
        <v>0</v>
      </c>
      <c r="R1273" s="92">
        <f>_xlfn.MAXIFS(V重複!G:G, V重複!$C:$C, 'Conv-vaccine'!$E1273)</f>
        <v>0</v>
      </c>
      <c r="S1273" s="107">
        <f>SUMIF('V3回目-接種日別'!$A:$A, 'Conv-vaccine'!$E1273, 'V3回目-接種日別'!C:C)</f>
        <v>0</v>
      </c>
    </row>
    <row r="1274" spans="1:19" ht="17.7">
      <c r="A1274" s="49">
        <v>44720</v>
      </c>
      <c r="B1274" s="110">
        <f>IF(COUNTIF($A$7:$A1274, $A1274)&gt;1, 0, IF($E1274="","",G1274+H1274+K1274+L1274+O1274-Q1274))</f>
        <v>0</v>
      </c>
      <c r="C1274" s="110">
        <f>IF(COUNTIF($A$7:$A1274, $A1274)&gt;1, 0, IF($E1274="", "", I1274+J1274+M1274+N1274+P1274-R1274))</f>
        <v>0</v>
      </c>
      <c r="D1274" s="110">
        <f>IF(COUNTIF($A$7:$A1274, $A1274)&gt;1, 0, S1274)</f>
        <v>0</v>
      </c>
      <c r="E1274" s="111">
        <v>44720</v>
      </c>
      <c r="F1274" s="91" t="str">
        <f>IFERROR(VLOOKUP($E1274, V医療従事者等!$A:$J, $F$4, FALSE), TEXT(E1274, "aaa"))</f>
        <v>水</v>
      </c>
      <c r="G1274" s="91">
        <f>IFERROR(VLOOKUP($E1274, V医療従事者等!$A:$J, $G$4, FALSE), 0)</f>
        <v>0</v>
      </c>
      <c r="H1274" s="91">
        <f>IFERROR(VLOOKUP($E1274, V医療従事者等!$A:$J, $H$4, FALSE), 0)</f>
        <v>0</v>
      </c>
      <c r="I1274" s="91">
        <f>IFERROR(VLOOKUP($E1274, V医療従事者等!$A:$J, $I$4, FALSE), 0)</f>
        <v>0</v>
      </c>
      <c r="J1274" s="91">
        <f>IFERROR(VLOOKUP($E1274, V医療従事者等!$A:$J, $J$4, FALSE), 0)</f>
        <v>0</v>
      </c>
      <c r="K1274" s="92">
        <f>IFERROR(VLOOKUP($E1274, V一般接種!$A:$G, K$4, FALSE), 0)</f>
        <v>0</v>
      </c>
      <c r="L1274" s="92">
        <f>IFERROR(VLOOKUP($E1274, V一般接種!$A:$G, L$4, FALSE), 0)</f>
        <v>0</v>
      </c>
      <c r="M1274" s="92">
        <f>IFERROR(VLOOKUP($E1274, V一般接種!$A:$G, M$4, FALSE), 0)</f>
        <v>0</v>
      </c>
      <c r="N1274" s="93">
        <f>IFERROR(VLOOKUP($E1274, V一般接種!$A:$G, N$4, FALSE), 0)</f>
        <v>0</v>
      </c>
      <c r="O1274" s="92">
        <f>SUMIF(V職域接種!$C:$C, 'Conv-vaccine'!$E1274, V職域接種!F:F)</f>
        <v>0</v>
      </c>
      <c r="P1274" s="92">
        <f>SUMIF(V職域接種!$C:$C, 'Conv-vaccine'!$E1274, V職域接種!G:G)</f>
        <v>0</v>
      </c>
      <c r="Q1274" s="92">
        <f>_xlfn.MAXIFS(V重複!F:F, V重複!$C:$C, 'Conv-vaccine'!$E1274)</f>
        <v>0</v>
      </c>
      <c r="R1274" s="92">
        <f>_xlfn.MAXIFS(V重複!G:G, V重複!$C:$C, 'Conv-vaccine'!$E1274)</f>
        <v>0</v>
      </c>
      <c r="S1274" s="107">
        <f>SUMIF('V3回目-接種日別'!$A:$A, 'Conv-vaccine'!$E1274, 'V3回目-接種日別'!C:C)</f>
        <v>0</v>
      </c>
    </row>
    <row r="1275" spans="1:19" ht="17.7">
      <c r="A1275" s="49">
        <v>44720</v>
      </c>
      <c r="B1275" s="110">
        <f>IF(COUNTIF($A$7:$A1275, $A1275)&gt;1, 0, IF($E1275="","",G1275+H1275+K1275+L1275+O1275-Q1275))</f>
        <v>0</v>
      </c>
      <c r="C1275" s="110">
        <f>IF(COUNTIF($A$7:$A1275, $A1275)&gt;1, 0, IF($E1275="", "", I1275+J1275+M1275+N1275+P1275-R1275))</f>
        <v>0</v>
      </c>
      <c r="D1275" s="110">
        <f>IF(COUNTIF($A$7:$A1275, $A1275)&gt;1, 0, S1275)</f>
        <v>0</v>
      </c>
      <c r="E1275" s="111">
        <v>44720</v>
      </c>
      <c r="F1275" s="91" t="str">
        <f>IFERROR(VLOOKUP($E1275, V医療従事者等!$A:$J, $F$4, FALSE), TEXT(E1275, "aaa"))</f>
        <v>水</v>
      </c>
      <c r="G1275" s="91">
        <f>IFERROR(VLOOKUP($E1275, V医療従事者等!$A:$J, $G$4, FALSE), 0)</f>
        <v>0</v>
      </c>
      <c r="H1275" s="91">
        <f>IFERROR(VLOOKUP($E1275, V医療従事者等!$A:$J, $H$4, FALSE), 0)</f>
        <v>0</v>
      </c>
      <c r="I1275" s="91">
        <f>IFERROR(VLOOKUP($E1275, V医療従事者等!$A:$J, $I$4, FALSE), 0)</f>
        <v>0</v>
      </c>
      <c r="J1275" s="91">
        <f>IFERROR(VLOOKUP($E1275, V医療従事者等!$A:$J, $J$4, FALSE), 0)</f>
        <v>0</v>
      </c>
      <c r="K1275" s="92">
        <f>IFERROR(VLOOKUP($E1275, V一般接種!$A:$G, K$4, FALSE), 0)</f>
        <v>0</v>
      </c>
      <c r="L1275" s="92">
        <f>IFERROR(VLOOKUP($E1275, V一般接種!$A:$G, L$4, FALSE), 0)</f>
        <v>0</v>
      </c>
      <c r="M1275" s="92">
        <f>IFERROR(VLOOKUP($E1275, V一般接種!$A:$G, M$4, FALSE), 0)</f>
        <v>0</v>
      </c>
      <c r="N1275" s="93">
        <f>IFERROR(VLOOKUP($E1275, V一般接種!$A:$G, N$4, FALSE), 0)</f>
        <v>0</v>
      </c>
      <c r="O1275" s="92">
        <f>SUMIF(V職域接種!$C:$C, 'Conv-vaccine'!$E1275, V職域接種!F:F)</f>
        <v>0</v>
      </c>
      <c r="P1275" s="92">
        <f>SUMIF(V職域接種!$C:$C, 'Conv-vaccine'!$E1275, V職域接種!G:G)</f>
        <v>0</v>
      </c>
      <c r="Q1275" s="92">
        <f>_xlfn.MAXIFS(V重複!F:F, V重複!$C:$C, 'Conv-vaccine'!$E1275)</f>
        <v>0</v>
      </c>
      <c r="R1275" s="92">
        <f>_xlfn.MAXIFS(V重複!G:G, V重複!$C:$C, 'Conv-vaccine'!$E1275)</f>
        <v>0</v>
      </c>
      <c r="S1275" s="107">
        <f>SUMIF('V3回目-接種日別'!$A:$A, 'Conv-vaccine'!$E1275, 'V3回目-接種日別'!C:C)</f>
        <v>0</v>
      </c>
    </row>
    <row r="1276" spans="1:19" ht="17.7">
      <c r="A1276" s="49">
        <v>44721</v>
      </c>
      <c r="B1276" s="110">
        <f>IF(COUNTIF($A$7:$A1276, $A1276)&gt;1, 0, IF($E1276="","",G1276+H1276+K1276+L1276+O1276-Q1276))</f>
        <v>0</v>
      </c>
      <c r="C1276" s="110">
        <f>IF(COUNTIF($A$7:$A1276, $A1276)&gt;1, 0, IF($E1276="", "", I1276+J1276+M1276+N1276+P1276-R1276))</f>
        <v>0</v>
      </c>
      <c r="D1276" s="110">
        <f>IF(COUNTIF($A$7:$A1276, $A1276)&gt;1, 0, S1276)</f>
        <v>0</v>
      </c>
      <c r="E1276" s="111">
        <v>44721</v>
      </c>
      <c r="F1276" s="91" t="str">
        <f>IFERROR(VLOOKUP($E1276, V医療従事者等!$A:$J, $F$4, FALSE), TEXT(E1276, "aaa"))</f>
        <v>木</v>
      </c>
      <c r="G1276" s="91">
        <f>IFERROR(VLOOKUP($E1276, V医療従事者等!$A:$J, $G$4, FALSE), 0)</f>
        <v>0</v>
      </c>
      <c r="H1276" s="91">
        <f>IFERROR(VLOOKUP($E1276, V医療従事者等!$A:$J, $H$4, FALSE), 0)</f>
        <v>0</v>
      </c>
      <c r="I1276" s="91">
        <f>IFERROR(VLOOKUP($E1276, V医療従事者等!$A:$J, $I$4, FALSE), 0)</f>
        <v>0</v>
      </c>
      <c r="J1276" s="91">
        <f>IFERROR(VLOOKUP($E1276, V医療従事者等!$A:$J, $J$4, FALSE), 0)</f>
        <v>0</v>
      </c>
      <c r="K1276" s="92">
        <f>IFERROR(VLOOKUP($E1276, V一般接種!$A:$G, K$4, FALSE), 0)</f>
        <v>0</v>
      </c>
      <c r="L1276" s="92">
        <f>IFERROR(VLOOKUP($E1276, V一般接種!$A:$G, L$4, FALSE), 0)</f>
        <v>0</v>
      </c>
      <c r="M1276" s="92">
        <f>IFERROR(VLOOKUP($E1276, V一般接種!$A:$G, M$4, FALSE), 0)</f>
        <v>0</v>
      </c>
      <c r="N1276" s="93">
        <f>IFERROR(VLOOKUP($E1276, V一般接種!$A:$G, N$4, FALSE), 0)</f>
        <v>0</v>
      </c>
      <c r="O1276" s="92">
        <f>SUMIF(V職域接種!$C:$C, 'Conv-vaccine'!$E1276, V職域接種!F:F)</f>
        <v>0</v>
      </c>
      <c r="P1276" s="92">
        <f>SUMIF(V職域接種!$C:$C, 'Conv-vaccine'!$E1276, V職域接種!G:G)</f>
        <v>0</v>
      </c>
      <c r="Q1276" s="92">
        <f>_xlfn.MAXIFS(V重複!F:F, V重複!$C:$C, 'Conv-vaccine'!$E1276)</f>
        <v>0</v>
      </c>
      <c r="R1276" s="92">
        <f>_xlfn.MAXIFS(V重複!G:G, V重複!$C:$C, 'Conv-vaccine'!$E1276)</f>
        <v>0</v>
      </c>
      <c r="S1276" s="107">
        <f>SUMIF('V3回目-接種日別'!$A:$A, 'Conv-vaccine'!$E1276, 'V3回目-接種日別'!C:C)</f>
        <v>0</v>
      </c>
    </row>
    <row r="1277" spans="1:19" ht="17.7">
      <c r="A1277" s="49">
        <v>44721</v>
      </c>
      <c r="B1277" s="110">
        <f>IF(COUNTIF($A$7:$A1277, $A1277)&gt;1, 0, IF($E1277="","",G1277+H1277+K1277+L1277+O1277-Q1277))</f>
        <v>0</v>
      </c>
      <c r="C1277" s="110">
        <f>IF(COUNTIF($A$7:$A1277, $A1277)&gt;1, 0, IF($E1277="", "", I1277+J1277+M1277+N1277+P1277-R1277))</f>
        <v>0</v>
      </c>
      <c r="D1277" s="110">
        <f>IF(COUNTIF($A$7:$A1277, $A1277)&gt;1, 0, S1277)</f>
        <v>0</v>
      </c>
      <c r="E1277" s="111">
        <v>44721</v>
      </c>
      <c r="F1277" s="91" t="str">
        <f>IFERROR(VLOOKUP($E1277, V医療従事者等!$A:$J, $F$4, FALSE), TEXT(E1277, "aaa"))</f>
        <v>木</v>
      </c>
      <c r="G1277" s="91">
        <f>IFERROR(VLOOKUP($E1277, V医療従事者等!$A:$J, $G$4, FALSE), 0)</f>
        <v>0</v>
      </c>
      <c r="H1277" s="91">
        <f>IFERROR(VLOOKUP($E1277, V医療従事者等!$A:$J, $H$4, FALSE), 0)</f>
        <v>0</v>
      </c>
      <c r="I1277" s="91">
        <f>IFERROR(VLOOKUP($E1277, V医療従事者等!$A:$J, $I$4, FALSE), 0)</f>
        <v>0</v>
      </c>
      <c r="J1277" s="91">
        <f>IFERROR(VLOOKUP($E1277, V医療従事者等!$A:$J, $J$4, FALSE), 0)</f>
        <v>0</v>
      </c>
      <c r="K1277" s="92">
        <f>IFERROR(VLOOKUP($E1277, V一般接種!$A:$G, K$4, FALSE), 0)</f>
        <v>0</v>
      </c>
      <c r="L1277" s="92">
        <f>IFERROR(VLOOKUP($E1277, V一般接種!$A:$G, L$4, FALSE), 0)</f>
        <v>0</v>
      </c>
      <c r="M1277" s="92">
        <f>IFERROR(VLOOKUP($E1277, V一般接種!$A:$G, M$4, FALSE), 0)</f>
        <v>0</v>
      </c>
      <c r="N1277" s="93">
        <f>IFERROR(VLOOKUP($E1277, V一般接種!$A:$G, N$4, FALSE), 0)</f>
        <v>0</v>
      </c>
      <c r="O1277" s="92">
        <f>SUMIF(V職域接種!$C:$C, 'Conv-vaccine'!$E1277, V職域接種!F:F)</f>
        <v>0</v>
      </c>
      <c r="P1277" s="92">
        <f>SUMIF(V職域接種!$C:$C, 'Conv-vaccine'!$E1277, V職域接種!G:G)</f>
        <v>0</v>
      </c>
      <c r="Q1277" s="92">
        <f>_xlfn.MAXIFS(V重複!F:F, V重複!$C:$C, 'Conv-vaccine'!$E1277)</f>
        <v>0</v>
      </c>
      <c r="R1277" s="92">
        <f>_xlfn.MAXIFS(V重複!G:G, V重複!$C:$C, 'Conv-vaccine'!$E1277)</f>
        <v>0</v>
      </c>
      <c r="S1277" s="107">
        <f>SUMIF('V3回目-接種日別'!$A:$A, 'Conv-vaccine'!$E1277, 'V3回目-接種日別'!C:C)</f>
        <v>0</v>
      </c>
    </row>
    <row r="1278" spans="1:19" ht="17.7">
      <c r="A1278" s="49">
        <v>44721</v>
      </c>
      <c r="B1278" s="110">
        <f>IF(COUNTIF($A$7:$A1278, $A1278)&gt;1, 0, IF($E1278="","",G1278+H1278+K1278+L1278+O1278-Q1278))</f>
        <v>0</v>
      </c>
      <c r="C1278" s="110">
        <f>IF(COUNTIF($A$7:$A1278, $A1278)&gt;1, 0, IF($E1278="", "", I1278+J1278+M1278+N1278+P1278-R1278))</f>
        <v>0</v>
      </c>
      <c r="D1278" s="110">
        <f>IF(COUNTIF($A$7:$A1278, $A1278)&gt;1, 0, S1278)</f>
        <v>0</v>
      </c>
      <c r="E1278" s="111">
        <v>44721</v>
      </c>
      <c r="F1278" s="91" t="str">
        <f>IFERROR(VLOOKUP($E1278, V医療従事者等!$A:$J, $F$4, FALSE), TEXT(E1278, "aaa"))</f>
        <v>木</v>
      </c>
      <c r="G1278" s="91">
        <f>IFERROR(VLOOKUP($E1278, V医療従事者等!$A:$J, $G$4, FALSE), 0)</f>
        <v>0</v>
      </c>
      <c r="H1278" s="91">
        <f>IFERROR(VLOOKUP($E1278, V医療従事者等!$A:$J, $H$4, FALSE), 0)</f>
        <v>0</v>
      </c>
      <c r="I1278" s="91">
        <f>IFERROR(VLOOKUP($E1278, V医療従事者等!$A:$J, $I$4, FALSE), 0)</f>
        <v>0</v>
      </c>
      <c r="J1278" s="91">
        <f>IFERROR(VLOOKUP($E1278, V医療従事者等!$A:$J, $J$4, FALSE), 0)</f>
        <v>0</v>
      </c>
      <c r="K1278" s="92">
        <f>IFERROR(VLOOKUP($E1278, V一般接種!$A:$G, K$4, FALSE), 0)</f>
        <v>0</v>
      </c>
      <c r="L1278" s="92">
        <f>IFERROR(VLOOKUP($E1278, V一般接種!$A:$G, L$4, FALSE), 0)</f>
        <v>0</v>
      </c>
      <c r="M1278" s="92">
        <f>IFERROR(VLOOKUP($E1278, V一般接種!$A:$G, M$4, FALSE), 0)</f>
        <v>0</v>
      </c>
      <c r="N1278" s="93">
        <f>IFERROR(VLOOKUP($E1278, V一般接種!$A:$G, N$4, FALSE), 0)</f>
        <v>0</v>
      </c>
      <c r="O1278" s="92">
        <f>SUMIF(V職域接種!$C:$C, 'Conv-vaccine'!$E1278, V職域接種!F:F)</f>
        <v>0</v>
      </c>
      <c r="P1278" s="92">
        <f>SUMIF(V職域接種!$C:$C, 'Conv-vaccine'!$E1278, V職域接種!G:G)</f>
        <v>0</v>
      </c>
      <c r="Q1278" s="92">
        <f>_xlfn.MAXIFS(V重複!F:F, V重複!$C:$C, 'Conv-vaccine'!$E1278)</f>
        <v>0</v>
      </c>
      <c r="R1278" s="92">
        <f>_xlfn.MAXIFS(V重複!G:G, V重複!$C:$C, 'Conv-vaccine'!$E1278)</f>
        <v>0</v>
      </c>
      <c r="S1278" s="107">
        <f>SUMIF('V3回目-接種日別'!$A:$A, 'Conv-vaccine'!$E1278, 'V3回目-接種日別'!C:C)</f>
        <v>0</v>
      </c>
    </row>
    <row r="1279" spans="1:19" ht="17.7">
      <c r="A1279" s="49">
        <v>44722</v>
      </c>
      <c r="B1279" s="110">
        <f>IF(COUNTIF($A$7:$A1279, $A1279)&gt;1, 0, IF($E1279="","",G1279+H1279+K1279+L1279+O1279-Q1279))</f>
        <v>0</v>
      </c>
      <c r="C1279" s="110">
        <f>IF(COUNTIF($A$7:$A1279, $A1279)&gt;1, 0, IF($E1279="", "", I1279+J1279+M1279+N1279+P1279-R1279))</f>
        <v>0</v>
      </c>
      <c r="D1279" s="110">
        <f>IF(COUNTIF($A$7:$A1279, $A1279)&gt;1, 0, S1279)</f>
        <v>0</v>
      </c>
      <c r="E1279" s="111">
        <v>44722</v>
      </c>
      <c r="F1279" s="91" t="str">
        <f>IFERROR(VLOOKUP($E1279, V医療従事者等!$A:$J, $F$4, FALSE), TEXT(E1279, "aaa"))</f>
        <v>金</v>
      </c>
      <c r="G1279" s="91">
        <f>IFERROR(VLOOKUP($E1279, V医療従事者等!$A:$J, $G$4, FALSE), 0)</f>
        <v>0</v>
      </c>
      <c r="H1279" s="91">
        <f>IFERROR(VLOOKUP($E1279, V医療従事者等!$A:$J, $H$4, FALSE), 0)</f>
        <v>0</v>
      </c>
      <c r="I1279" s="91">
        <f>IFERROR(VLOOKUP($E1279, V医療従事者等!$A:$J, $I$4, FALSE), 0)</f>
        <v>0</v>
      </c>
      <c r="J1279" s="91">
        <f>IFERROR(VLOOKUP($E1279, V医療従事者等!$A:$J, $J$4, FALSE), 0)</f>
        <v>0</v>
      </c>
      <c r="K1279" s="92">
        <f>IFERROR(VLOOKUP($E1279, V一般接種!$A:$G, K$4, FALSE), 0)</f>
        <v>0</v>
      </c>
      <c r="L1279" s="92">
        <f>IFERROR(VLOOKUP($E1279, V一般接種!$A:$G, L$4, FALSE), 0)</f>
        <v>0</v>
      </c>
      <c r="M1279" s="92">
        <f>IFERROR(VLOOKUP($E1279, V一般接種!$A:$G, M$4, FALSE), 0)</f>
        <v>0</v>
      </c>
      <c r="N1279" s="93">
        <f>IFERROR(VLOOKUP($E1279, V一般接種!$A:$G, N$4, FALSE), 0)</f>
        <v>0</v>
      </c>
      <c r="O1279" s="92">
        <f>SUMIF(V職域接種!$C:$C, 'Conv-vaccine'!$E1279, V職域接種!F:F)</f>
        <v>0</v>
      </c>
      <c r="P1279" s="92">
        <f>SUMIF(V職域接種!$C:$C, 'Conv-vaccine'!$E1279, V職域接種!G:G)</f>
        <v>0</v>
      </c>
      <c r="Q1279" s="92">
        <f>_xlfn.MAXIFS(V重複!F:F, V重複!$C:$C, 'Conv-vaccine'!$E1279)</f>
        <v>0</v>
      </c>
      <c r="R1279" s="92">
        <f>_xlfn.MAXIFS(V重複!G:G, V重複!$C:$C, 'Conv-vaccine'!$E1279)</f>
        <v>0</v>
      </c>
      <c r="S1279" s="107">
        <f>SUMIF('V3回目-接種日別'!$A:$A, 'Conv-vaccine'!$E1279, 'V3回目-接種日別'!C:C)</f>
        <v>0</v>
      </c>
    </row>
    <row r="1280" spans="1:19" ht="17.7">
      <c r="A1280" s="49">
        <v>44722</v>
      </c>
      <c r="B1280" s="110">
        <f>IF(COUNTIF($A$7:$A1280, $A1280)&gt;1, 0, IF($E1280="","",G1280+H1280+K1280+L1280+O1280-Q1280))</f>
        <v>0</v>
      </c>
      <c r="C1280" s="110">
        <f>IF(COUNTIF($A$7:$A1280, $A1280)&gt;1, 0, IF($E1280="", "", I1280+J1280+M1280+N1280+P1280-R1280))</f>
        <v>0</v>
      </c>
      <c r="D1280" s="110">
        <f>IF(COUNTIF($A$7:$A1280, $A1280)&gt;1, 0, S1280)</f>
        <v>0</v>
      </c>
      <c r="E1280" s="111">
        <v>44722</v>
      </c>
      <c r="F1280" s="91" t="str">
        <f>IFERROR(VLOOKUP($E1280, V医療従事者等!$A:$J, $F$4, FALSE), TEXT(E1280, "aaa"))</f>
        <v>金</v>
      </c>
      <c r="G1280" s="91">
        <f>IFERROR(VLOOKUP($E1280, V医療従事者等!$A:$J, $G$4, FALSE), 0)</f>
        <v>0</v>
      </c>
      <c r="H1280" s="91">
        <f>IFERROR(VLOOKUP($E1280, V医療従事者等!$A:$J, $H$4, FALSE), 0)</f>
        <v>0</v>
      </c>
      <c r="I1280" s="91">
        <f>IFERROR(VLOOKUP($E1280, V医療従事者等!$A:$J, $I$4, FALSE), 0)</f>
        <v>0</v>
      </c>
      <c r="J1280" s="91">
        <f>IFERROR(VLOOKUP($E1280, V医療従事者等!$A:$J, $J$4, FALSE), 0)</f>
        <v>0</v>
      </c>
      <c r="K1280" s="92">
        <f>IFERROR(VLOOKUP($E1280, V一般接種!$A:$G, K$4, FALSE), 0)</f>
        <v>0</v>
      </c>
      <c r="L1280" s="92">
        <f>IFERROR(VLOOKUP($E1280, V一般接種!$A:$G, L$4, FALSE), 0)</f>
        <v>0</v>
      </c>
      <c r="M1280" s="92">
        <f>IFERROR(VLOOKUP($E1280, V一般接種!$A:$G, M$4, FALSE), 0)</f>
        <v>0</v>
      </c>
      <c r="N1280" s="93">
        <f>IFERROR(VLOOKUP($E1280, V一般接種!$A:$G, N$4, FALSE), 0)</f>
        <v>0</v>
      </c>
      <c r="O1280" s="92">
        <f>SUMIF(V職域接種!$C:$C, 'Conv-vaccine'!$E1280, V職域接種!F:F)</f>
        <v>0</v>
      </c>
      <c r="P1280" s="92">
        <f>SUMIF(V職域接種!$C:$C, 'Conv-vaccine'!$E1280, V職域接種!G:G)</f>
        <v>0</v>
      </c>
      <c r="Q1280" s="92">
        <f>_xlfn.MAXIFS(V重複!F:F, V重複!$C:$C, 'Conv-vaccine'!$E1280)</f>
        <v>0</v>
      </c>
      <c r="R1280" s="92">
        <f>_xlfn.MAXIFS(V重複!G:G, V重複!$C:$C, 'Conv-vaccine'!$E1280)</f>
        <v>0</v>
      </c>
      <c r="S1280" s="107">
        <f>SUMIF('V3回目-接種日別'!$A:$A, 'Conv-vaccine'!$E1280, 'V3回目-接種日別'!C:C)</f>
        <v>0</v>
      </c>
    </row>
    <row r="1281" spans="1:19" ht="17.7">
      <c r="A1281" s="49">
        <v>44722</v>
      </c>
      <c r="B1281" s="110">
        <f>IF(COUNTIF($A$7:$A1281, $A1281)&gt;1, 0, IF($E1281="","",G1281+H1281+K1281+L1281+O1281-Q1281))</f>
        <v>0</v>
      </c>
      <c r="C1281" s="110">
        <f>IF(COUNTIF($A$7:$A1281, $A1281)&gt;1, 0, IF($E1281="", "", I1281+J1281+M1281+N1281+P1281-R1281))</f>
        <v>0</v>
      </c>
      <c r="D1281" s="110">
        <f>IF(COUNTIF($A$7:$A1281, $A1281)&gt;1, 0, S1281)</f>
        <v>0</v>
      </c>
      <c r="E1281" s="111">
        <v>44722</v>
      </c>
      <c r="F1281" s="91" t="str">
        <f>IFERROR(VLOOKUP($E1281, V医療従事者等!$A:$J, $F$4, FALSE), TEXT(E1281, "aaa"))</f>
        <v>金</v>
      </c>
      <c r="G1281" s="91">
        <f>IFERROR(VLOOKUP($E1281, V医療従事者等!$A:$J, $G$4, FALSE), 0)</f>
        <v>0</v>
      </c>
      <c r="H1281" s="91">
        <f>IFERROR(VLOOKUP($E1281, V医療従事者等!$A:$J, $H$4, FALSE), 0)</f>
        <v>0</v>
      </c>
      <c r="I1281" s="91">
        <f>IFERROR(VLOOKUP($E1281, V医療従事者等!$A:$J, $I$4, FALSE), 0)</f>
        <v>0</v>
      </c>
      <c r="J1281" s="91">
        <f>IFERROR(VLOOKUP($E1281, V医療従事者等!$A:$J, $J$4, FALSE), 0)</f>
        <v>0</v>
      </c>
      <c r="K1281" s="92">
        <f>IFERROR(VLOOKUP($E1281, V一般接種!$A:$G, K$4, FALSE), 0)</f>
        <v>0</v>
      </c>
      <c r="L1281" s="92">
        <f>IFERROR(VLOOKUP($E1281, V一般接種!$A:$G, L$4, FALSE), 0)</f>
        <v>0</v>
      </c>
      <c r="M1281" s="92">
        <f>IFERROR(VLOOKUP($E1281, V一般接種!$A:$G, M$4, FALSE), 0)</f>
        <v>0</v>
      </c>
      <c r="N1281" s="93">
        <f>IFERROR(VLOOKUP($E1281, V一般接種!$A:$G, N$4, FALSE), 0)</f>
        <v>0</v>
      </c>
      <c r="O1281" s="92">
        <f>SUMIF(V職域接種!$C:$C, 'Conv-vaccine'!$E1281, V職域接種!F:F)</f>
        <v>0</v>
      </c>
      <c r="P1281" s="92">
        <f>SUMIF(V職域接種!$C:$C, 'Conv-vaccine'!$E1281, V職域接種!G:G)</f>
        <v>0</v>
      </c>
      <c r="Q1281" s="92">
        <f>_xlfn.MAXIFS(V重複!F:F, V重複!$C:$C, 'Conv-vaccine'!$E1281)</f>
        <v>0</v>
      </c>
      <c r="R1281" s="92">
        <f>_xlfn.MAXIFS(V重複!G:G, V重複!$C:$C, 'Conv-vaccine'!$E1281)</f>
        <v>0</v>
      </c>
      <c r="S1281" s="107">
        <f>SUMIF('V3回目-接種日別'!$A:$A, 'Conv-vaccine'!$E1281, 'V3回目-接種日別'!C:C)</f>
        <v>0</v>
      </c>
    </row>
    <row r="1282" spans="1:19" ht="17.7">
      <c r="A1282" s="49">
        <v>44723</v>
      </c>
      <c r="B1282" s="110">
        <f>IF(COUNTIF($A$7:$A1282, $A1282)&gt;1, 0, IF($E1282="","",G1282+H1282+K1282+L1282+O1282-Q1282))</f>
        <v>0</v>
      </c>
      <c r="C1282" s="110">
        <f>IF(COUNTIF($A$7:$A1282, $A1282)&gt;1, 0, IF($E1282="", "", I1282+J1282+M1282+N1282+P1282-R1282))</f>
        <v>0</v>
      </c>
      <c r="D1282" s="110">
        <f>IF(COUNTIF($A$7:$A1282, $A1282)&gt;1, 0, S1282)</f>
        <v>0</v>
      </c>
      <c r="E1282" s="111">
        <v>44723</v>
      </c>
      <c r="F1282" s="91" t="str">
        <f>IFERROR(VLOOKUP($E1282, V医療従事者等!$A:$J, $F$4, FALSE), TEXT(E1282, "aaa"))</f>
        <v>土</v>
      </c>
      <c r="G1282" s="91">
        <f>IFERROR(VLOOKUP($E1282, V医療従事者等!$A:$J, $G$4, FALSE), 0)</f>
        <v>0</v>
      </c>
      <c r="H1282" s="91">
        <f>IFERROR(VLOOKUP($E1282, V医療従事者等!$A:$J, $H$4, FALSE), 0)</f>
        <v>0</v>
      </c>
      <c r="I1282" s="91">
        <f>IFERROR(VLOOKUP($E1282, V医療従事者等!$A:$J, $I$4, FALSE), 0)</f>
        <v>0</v>
      </c>
      <c r="J1282" s="91">
        <f>IFERROR(VLOOKUP($E1282, V医療従事者等!$A:$J, $J$4, FALSE), 0)</f>
        <v>0</v>
      </c>
      <c r="K1282" s="92">
        <f>IFERROR(VLOOKUP($E1282, V一般接種!$A:$G, K$4, FALSE), 0)</f>
        <v>0</v>
      </c>
      <c r="L1282" s="92">
        <f>IFERROR(VLOOKUP($E1282, V一般接種!$A:$G, L$4, FALSE), 0)</f>
        <v>0</v>
      </c>
      <c r="M1282" s="92">
        <f>IFERROR(VLOOKUP($E1282, V一般接種!$A:$G, M$4, FALSE), 0)</f>
        <v>0</v>
      </c>
      <c r="N1282" s="93">
        <f>IFERROR(VLOOKUP($E1282, V一般接種!$A:$G, N$4, FALSE), 0)</f>
        <v>0</v>
      </c>
      <c r="O1282" s="92">
        <f>SUMIF(V職域接種!$C:$C, 'Conv-vaccine'!$E1282, V職域接種!F:F)</f>
        <v>0</v>
      </c>
      <c r="P1282" s="92">
        <f>SUMIF(V職域接種!$C:$C, 'Conv-vaccine'!$E1282, V職域接種!G:G)</f>
        <v>0</v>
      </c>
      <c r="Q1282" s="92">
        <f>_xlfn.MAXIFS(V重複!F:F, V重複!$C:$C, 'Conv-vaccine'!$E1282)</f>
        <v>0</v>
      </c>
      <c r="R1282" s="92">
        <f>_xlfn.MAXIFS(V重複!G:G, V重複!$C:$C, 'Conv-vaccine'!$E1282)</f>
        <v>0</v>
      </c>
      <c r="S1282" s="107">
        <f>SUMIF('V3回目-接種日別'!$A:$A, 'Conv-vaccine'!$E1282, 'V3回目-接種日別'!C:C)</f>
        <v>0</v>
      </c>
    </row>
    <row r="1283" spans="1:19" ht="17.7">
      <c r="A1283" s="49">
        <v>44723</v>
      </c>
      <c r="B1283" s="110">
        <f>IF(COUNTIF($A$7:$A1283, $A1283)&gt;1, 0, IF($E1283="","",G1283+H1283+K1283+L1283+O1283-Q1283))</f>
        <v>0</v>
      </c>
      <c r="C1283" s="110">
        <f>IF(COUNTIF($A$7:$A1283, $A1283)&gt;1, 0, IF($E1283="", "", I1283+J1283+M1283+N1283+P1283-R1283))</f>
        <v>0</v>
      </c>
      <c r="D1283" s="110">
        <f>IF(COUNTIF($A$7:$A1283, $A1283)&gt;1, 0, S1283)</f>
        <v>0</v>
      </c>
      <c r="E1283" s="111">
        <v>44723</v>
      </c>
      <c r="F1283" s="91" t="str">
        <f>IFERROR(VLOOKUP($E1283, V医療従事者等!$A:$J, $F$4, FALSE), TEXT(E1283, "aaa"))</f>
        <v>土</v>
      </c>
      <c r="G1283" s="91">
        <f>IFERROR(VLOOKUP($E1283, V医療従事者等!$A:$J, $G$4, FALSE), 0)</f>
        <v>0</v>
      </c>
      <c r="H1283" s="91">
        <f>IFERROR(VLOOKUP($E1283, V医療従事者等!$A:$J, $H$4, FALSE), 0)</f>
        <v>0</v>
      </c>
      <c r="I1283" s="91">
        <f>IFERROR(VLOOKUP($E1283, V医療従事者等!$A:$J, $I$4, FALSE), 0)</f>
        <v>0</v>
      </c>
      <c r="J1283" s="91">
        <f>IFERROR(VLOOKUP($E1283, V医療従事者等!$A:$J, $J$4, FALSE), 0)</f>
        <v>0</v>
      </c>
      <c r="K1283" s="92">
        <f>IFERROR(VLOOKUP($E1283, V一般接種!$A:$G, K$4, FALSE), 0)</f>
        <v>0</v>
      </c>
      <c r="L1283" s="92">
        <f>IFERROR(VLOOKUP($E1283, V一般接種!$A:$G, L$4, FALSE), 0)</f>
        <v>0</v>
      </c>
      <c r="M1283" s="92">
        <f>IFERROR(VLOOKUP($E1283, V一般接種!$A:$G, M$4, FALSE), 0)</f>
        <v>0</v>
      </c>
      <c r="N1283" s="93">
        <f>IFERROR(VLOOKUP($E1283, V一般接種!$A:$G, N$4, FALSE), 0)</f>
        <v>0</v>
      </c>
      <c r="O1283" s="92">
        <f>SUMIF(V職域接種!$C:$C, 'Conv-vaccine'!$E1283, V職域接種!F:F)</f>
        <v>0</v>
      </c>
      <c r="P1283" s="92">
        <f>SUMIF(V職域接種!$C:$C, 'Conv-vaccine'!$E1283, V職域接種!G:G)</f>
        <v>0</v>
      </c>
      <c r="Q1283" s="92">
        <f>_xlfn.MAXIFS(V重複!F:F, V重複!$C:$C, 'Conv-vaccine'!$E1283)</f>
        <v>0</v>
      </c>
      <c r="R1283" s="92">
        <f>_xlfn.MAXIFS(V重複!G:G, V重複!$C:$C, 'Conv-vaccine'!$E1283)</f>
        <v>0</v>
      </c>
      <c r="S1283" s="107">
        <f>SUMIF('V3回目-接種日別'!$A:$A, 'Conv-vaccine'!$E1283, 'V3回目-接種日別'!C:C)</f>
        <v>0</v>
      </c>
    </row>
    <row r="1284" spans="1:19" ht="17.7">
      <c r="A1284" s="49">
        <v>44723</v>
      </c>
      <c r="B1284" s="110">
        <f>IF(COUNTIF($A$7:$A1284, $A1284)&gt;1, 0, IF($E1284="","",G1284+H1284+K1284+L1284+O1284-Q1284))</f>
        <v>0</v>
      </c>
      <c r="C1284" s="110">
        <f>IF(COUNTIF($A$7:$A1284, $A1284)&gt;1, 0, IF($E1284="", "", I1284+J1284+M1284+N1284+P1284-R1284))</f>
        <v>0</v>
      </c>
      <c r="D1284" s="110">
        <f>IF(COUNTIF($A$7:$A1284, $A1284)&gt;1, 0, S1284)</f>
        <v>0</v>
      </c>
      <c r="E1284" s="111">
        <v>44723</v>
      </c>
      <c r="F1284" s="91" t="str">
        <f>IFERROR(VLOOKUP($E1284, V医療従事者等!$A:$J, $F$4, FALSE), TEXT(E1284, "aaa"))</f>
        <v>土</v>
      </c>
      <c r="G1284" s="91">
        <f>IFERROR(VLOOKUP($E1284, V医療従事者等!$A:$J, $G$4, FALSE), 0)</f>
        <v>0</v>
      </c>
      <c r="H1284" s="91">
        <f>IFERROR(VLOOKUP($E1284, V医療従事者等!$A:$J, $H$4, FALSE), 0)</f>
        <v>0</v>
      </c>
      <c r="I1284" s="91">
        <f>IFERROR(VLOOKUP($E1284, V医療従事者等!$A:$J, $I$4, FALSE), 0)</f>
        <v>0</v>
      </c>
      <c r="J1284" s="91">
        <f>IFERROR(VLOOKUP($E1284, V医療従事者等!$A:$J, $J$4, FALSE), 0)</f>
        <v>0</v>
      </c>
      <c r="K1284" s="92">
        <f>IFERROR(VLOOKUP($E1284, V一般接種!$A:$G, K$4, FALSE), 0)</f>
        <v>0</v>
      </c>
      <c r="L1284" s="92">
        <f>IFERROR(VLOOKUP($E1284, V一般接種!$A:$G, L$4, FALSE), 0)</f>
        <v>0</v>
      </c>
      <c r="M1284" s="92">
        <f>IFERROR(VLOOKUP($E1284, V一般接種!$A:$G, M$4, FALSE), 0)</f>
        <v>0</v>
      </c>
      <c r="N1284" s="93">
        <f>IFERROR(VLOOKUP($E1284, V一般接種!$A:$G, N$4, FALSE), 0)</f>
        <v>0</v>
      </c>
      <c r="O1284" s="92">
        <f>SUMIF(V職域接種!$C:$C, 'Conv-vaccine'!$E1284, V職域接種!F:F)</f>
        <v>0</v>
      </c>
      <c r="P1284" s="92">
        <f>SUMIF(V職域接種!$C:$C, 'Conv-vaccine'!$E1284, V職域接種!G:G)</f>
        <v>0</v>
      </c>
      <c r="Q1284" s="92">
        <f>_xlfn.MAXIFS(V重複!F:F, V重複!$C:$C, 'Conv-vaccine'!$E1284)</f>
        <v>0</v>
      </c>
      <c r="R1284" s="92">
        <f>_xlfn.MAXIFS(V重複!G:G, V重複!$C:$C, 'Conv-vaccine'!$E1284)</f>
        <v>0</v>
      </c>
      <c r="S1284" s="107">
        <f>SUMIF('V3回目-接種日別'!$A:$A, 'Conv-vaccine'!$E1284, 'V3回目-接種日別'!C:C)</f>
        <v>0</v>
      </c>
    </row>
    <row r="1285" spans="1:19" ht="17.7">
      <c r="A1285" s="49">
        <v>44724</v>
      </c>
      <c r="B1285" s="110">
        <f>IF(COUNTIF($A$7:$A1285, $A1285)&gt;1, 0, IF($E1285="","",G1285+H1285+K1285+L1285+O1285-Q1285))</f>
        <v>0</v>
      </c>
      <c r="C1285" s="110">
        <f>IF(COUNTIF($A$7:$A1285, $A1285)&gt;1, 0, IF($E1285="", "", I1285+J1285+M1285+N1285+P1285-R1285))</f>
        <v>0</v>
      </c>
      <c r="D1285" s="110">
        <f>IF(COUNTIF($A$7:$A1285, $A1285)&gt;1, 0, S1285)</f>
        <v>0</v>
      </c>
      <c r="E1285" s="111">
        <v>44724</v>
      </c>
      <c r="F1285" s="91" t="str">
        <f>IFERROR(VLOOKUP($E1285, V医療従事者等!$A:$J, $F$4, FALSE), TEXT(E1285, "aaa"))</f>
        <v>日</v>
      </c>
      <c r="G1285" s="91">
        <f>IFERROR(VLOOKUP($E1285, V医療従事者等!$A:$J, $G$4, FALSE), 0)</f>
        <v>0</v>
      </c>
      <c r="H1285" s="91">
        <f>IFERROR(VLOOKUP($E1285, V医療従事者等!$A:$J, $H$4, FALSE), 0)</f>
        <v>0</v>
      </c>
      <c r="I1285" s="91">
        <f>IFERROR(VLOOKUP($E1285, V医療従事者等!$A:$J, $I$4, FALSE), 0)</f>
        <v>0</v>
      </c>
      <c r="J1285" s="91">
        <f>IFERROR(VLOOKUP($E1285, V医療従事者等!$A:$J, $J$4, FALSE), 0)</f>
        <v>0</v>
      </c>
      <c r="K1285" s="92">
        <f>IFERROR(VLOOKUP($E1285, V一般接種!$A:$G, K$4, FALSE), 0)</f>
        <v>0</v>
      </c>
      <c r="L1285" s="92">
        <f>IFERROR(VLOOKUP($E1285, V一般接種!$A:$G, L$4, FALSE), 0)</f>
        <v>0</v>
      </c>
      <c r="M1285" s="92">
        <f>IFERROR(VLOOKUP($E1285, V一般接種!$A:$G, M$4, FALSE), 0)</f>
        <v>0</v>
      </c>
      <c r="N1285" s="93">
        <f>IFERROR(VLOOKUP($E1285, V一般接種!$A:$G, N$4, FALSE), 0)</f>
        <v>0</v>
      </c>
      <c r="O1285" s="92">
        <f>SUMIF(V職域接種!$C:$C, 'Conv-vaccine'!$E1285, V職域接種!F:F)</f>
        <v>0</v>
      </c>
      <c r="P1285" s="92">
        <f>SUMIF(V職域接種!$C:$C, 'Conv-vaccine'!$E1285, V職域接種!G:G)</f>
        <v>0</v>
      </c>
      <c r="Q1285" s="92">
        <f>_xlfn.MAXIFS(V重複!F:F, V重複!$C:$C, 'Conv-vaccine'!$E1285)</f>
        <v>0</v>
      </c>
      <c r="R1285" s="92">
        <f>_xlfn.MAXIFS(V重複!G:G, V重複!$C:$C, 'Conv-vaccine'!$E1285)</f>
        <v>0</v>
      </c>
      <c r="S1285" s="107">
        <f>SUMIF('V3回目-接種日別'!$A:$A, 'Conv-vaccine'!$E1285, 'V3回目-接種日別'!C:C)</f>
        <v>0</v>
      </c>
    </row>
    <row r="1286" spans="1:19" ht="17.7">
      <c r="A1286" s="49">
        <v>44724</v>
      </c>
      <c r="B1286" s="110">
        <f>IF(COUNTIF($A$7:$A1286, $A1286)&gt;1, 0, IF($E1286="","",G1286+H1286+K1286+L1286+O1286-Q1286))</f>
        <v>0</v>
      </c>
      <c r="C1286" s="110">
        <f>IF(COUNTIF($A$7:$A1286, $A1286)&gt;1, 0, IF($E1286="", "", I1286+J1286+M1286+N1286+P1286-R1286))</f>
        <v>0</v>
      </c>
      <c r="D1286" s="110">
        <f>IF(COUNTIF($A$7:$A1286, $A1286)&gt;1, 0, S1286)</f>
        <v>0</v>
      </c>
      <c r="E1286" s="111">
        <v>44724</v>
      </c>
      <c r="F1286" s="91" t="str">
        <f>IFERROR(VLOOKUP($E1286, V医療従事者等!$A:$J, $F$4, FALSE), TEXT(E1286, "aaa"))</f>
        <v>日</v>
      </c>
      <c r="G1286" s="91">
        <f>IFERROR(VLOOKUP($E1286, V医療従事者等!$A:$J, $G$4, FALSE), 0)</f>
        <v>0</v>
      </c>
      <c r="H1286" s="91">
        <f>IFERROR(VLOOKUP($E1286, V医療従事者等!$A:$J, $H$4, FALSE), 0)</f>
        <v>0</v>
      </c>
      <c r="I1286" s="91">
        <f>IFERROR(VLOOKUP($E1286, V医療従事者等!$A:$J, $I$4, FALSE), 0)</f>
        <v>0</v>
      </c>
      <c r="J1286" s="91">
        <f>IFERROR(VLOOKUP($E1286, V医療従事者等!$A:$J, $J$4, FALSE), 0)</f>
        <v>0</v>
      </c>
      <c r="K1286" s="92">
        <f>IFERROR(VLOOKUP($E1286, V一般接種!$A:$G, K$4, FALSE), 0)</f>
        <v>0</v>
      </c>
      <c r="L1286" s="92">
        <f>IFERROR(VLOOKUP($E1286, V一般接種!$A:$G, L$4, FALSE), 0)</f>
        <v>0</v>
      </c>
      <c r="M1286" s="92">
        <f>IFERROR(VLOOKUP($E1286, V一般接種!$A:$G, M$4, FALSE), 0)</f>
        <v>0</v>
      </c>
      <c r="N1286" s="93">
        <f>IFERROR(VLOOKUP($E1286, V一般接種!$A:$G, N$4, FALSE), 0)</f>
        <v>0</v>
      </c>
      <c r="O1286" s="92">
        <f>SUMIF(V職域接種!$C:$C, 'Conv-vaccine'!$E1286, V職域接種!F:F)</f>
        <v>0</v>
      </c>
      <c r="P1286" s="92">
        <f>SUMIF(V職域接種!$C:$C, 'Conv-vaccine'!$E1286, V職域接種!G:G)</f>
        <v>0</v>
      </c>
      <c r="Q1286" s="92">
        <f>_xlfn.MAXIFS(V重複!F:F, V重複!$C:$C, 'Conv-vaccine'!$E1286)</f>
        <v>0</v>
      </c>
      <c r="R1286" s="92">
        <f>_xlfn.MAXIFS(V重複!G:G, V重複!$C:$C, 'Conv-vaccine'!$E1286)</f>
        <v>0</v>
      </c>
      <c r="S1286" s="107">
        <f>SUMIF('V3回目-接種日別'!$A:$A, 'Conv-vaccine'!$E1286, 'V3回目-接種日別'!C:C)</f>
        <v>0</v>
      </c>
    </row>
    <row r="1287" spans="1:19" ht="17.7">
      <c r="A1287" s="49">
        <v>44724</v>
      </c>
      <c r="B1287" s="110">
        <f>IF(COUNTIF($A$7:$A1287, $A1287)&gt;1, 0, IF($E1287="","",G1287+H1287+K1287+L1287+O1287-Q1287))</f>
        <v>0</v>
      </c>
      <c r="C1287" s="110">
        <f>IF(COUNTIF($A$7:$A1287, $A1287)&gt;1, 0, IF($E1287="", "", I1287+J1287+M1287+N1287+P1287-R1287))</f>
        <v>0</v>
      </c>
      <c r="D1287" s="110">
        <f>IF(COUNTIF($A$7:$A1287, $A1287)&gt;1, 0, S1287)</f>
        <v>0</v>
      </c>
      <c r="E1287" s="111">
        <v>44724</v>
      </c>
      <c r="F1287" s="91" t="str">
        <f>IFERROR(VLOOKUP($E1287, V医療従事者等!$A:$J, $F$4, FALSE), TEXT(E1287, "aaa"))</f>
        <v>日</v>
      </c>
      <c r="G1287" s="91">
        <f>IFERROR(VLOOKUP($E1287, V医療従事者等!$A:$J, $G$4, FALSE), 0)</f>
        <v>0</v>
      </c>
      <c r="H1287" s="91">
        <f>IFERROR(VLOOKUP($E1287, V医療従事者等!$A:$J, $H$4, FALSE), 0)</f>
        <v>0</v>
      </c>
      <c r="I1287" s="91">
        <f>IFERROR(VLOOKUP($E1287, V医療従事者等!$A:$J, $I$4, FALSE), 0)</f>
        <v>0</v>
      </c>
      <c r="J1287" s="91">
        <f>IFERROR(VLOOKUP($E1287, V医療従事者等!$A:$J, $J$4, FALSE), 0)</f>
        <v>0</v>
      </c>
      <c r="K1287" s="92">
        <f>IFERROR(VLOOKUP($E1287, V一般接種!$A:$G, K$4, FALSE), 0)</f>
        <v>0</v>
      </c>
      <c r="L1287" s="92">
        <f>IFERROR(VLOOKUP($E1287, V一般接種!$A:$G, L$4, FALSE), 0)</f>
        <v>0</v>
      </c>
      <c r="M1287" s="92">
        <f>IFERROR(VLOOKUP($E1287, V一般接種!$A:$G, M$4, FALSE), 0)</f>
        <v>0</v>
      </c>
      <c r="N1287" s="93">
        <f>IFERROR(VLOOKUP($E1287, V一般接種!$A:$G, N$4, FALSE), 0)</f>
        <v>0</v>
      </c>
      <c r="O1287" s="92">
        <f>SUMIF(V職域接種!$C:$C, 'Conv-vaccine'!$E1287, V職域接種!F:F)</f>
        <v>0</v>
      </c>
      <c r="P1287" s="92">
        <f>SUMIF(V職域接種!$C:$C, 'Conv-vaccine'!$E1287, V職域接種!G:G)</f>
        <v>0</v>
      </c>
      <c r="Q1287" s="92">
        <f>_xlfn.MAXIFS(V重複!F:F, V重複!$C:$C, 'Conv-vaccine'!$E1287)</f>
        <v>0</v>
      </c>
      <c r="R1287" s="92">
        <f>_xlfn.MAXIFS(V重複!G:G, V重複!$C:$C, 'Conv-vaccine'!$E1287)</f>
        <v>0</v>
      </c>
      <c r="S1287" s="107">
        <f>SUMIF('V3回目-接種日別'!$A:$A, 'Conv-vaccine'!$E1287, 'V3回目-接種日別'!C:C)</f>
        <v>0</v>
      </c>
    </row>
    <row r="1288" spans="1:19" ht="17.7">
      <c r="A1288" s="49">
        <v>44725</v>
      </c>
      <c r="B1288" s="110">
        <f>IF(COUNTIF($A$7:$A1288, $A1288)&gt;1, 0, IF($E1288="","",G1288+H1288+K1288+L1288+O1288-Q1288))</f>
        <v>0</v>
      </c>
      <c r="C1288" s="110">
        <f>IF(COUNTIF($A$7:$A1288, $A1288)&gt;1, 0, IF($E1288="", "", I1288+J1288+M1288+N1288+P1288-R1288))</f>
        <v>0</v>
      </c>
      <c r="D1288" s="110">
        <f>IF(COUNTIF($A$7:$A1288, $A1288)&gt;1, 0, S1288)</f>
        <v>0</v>
      </c>
      <c r="E1288" s="111">
        <v>44725</v>
      </c>
      <c r="F1288" s="91" t="str">
        <f>IFERROR(VLOOKUP($E1288, V医療従事者等!$A:$J, $F$4, FALSE), TEXT(E1288, "aaa"))</f>
        <v>月</v>
      </c>
      <c r="G1288" s="91">
        <f>IFERROR(VLOOKUP($E1288, V医療従事者等!$A:$J, $G$4, FALSE), 0)</f>
        <v>0</v>
      </c>
      <c r="H1288" s="91">
        <f>IFERROR(VLOOKUP($E1288, V医療従事者等!$A:$J, $H$4, FALSE), 0)</f>
        <v>0</v>
      </c>
      <c r="I1288" s="91">
        <f>IFERROR(VLOOKUP($E1288, V医療従事者等!$A:$J, $I$4, FALSE), 0)</f>
        <v>0</v>
      </c>
      <c r="J1288" s="91">
        <f>IFERROR(VLOOKUP($E1288, V医療従事者等!$A:$J, $J$4, FALSE), 0)</f>
        <v>0</v>
      </c>
      <c r="K1288" s="92">
        <f>IFERROR(VLOOKUP($E1288, V一般接種!$A:$G, K$4, FALSE), 0)</f>
        <v>0</v>
      </c>
      <c r="L1288" s="92">
        <f>IFERROR(VLOOKUP($E1288, V一般接種!$A:$G, L$4, FALSE), 0)</f>
        <v>0</v>
      </c>
      <c r="M1288" s="92">
        <f>IFERROR(VLOOKUP($E1288, V一般接種!$A:$G, M$4, FALSE), 0)</f>
        <v>0</v>
      </c>
      <c r="N1288" s="93">
        <f>IFERROR(VLOOKUP($E1288, V一般接種!$A:$G, N$4, FALSE), 0)</f>
        <v>0</v>
      </c>
      <c r="O1288" s="92">
        <f>SUMIF(V職域接種!$C:$C, 'Conv-vaccine'!$E1288, V職域接種!F:F)</f>
        <v>0</v>
      </c>
      <c r="P1288" s="92">
        <f>SUMIF(V職域接種!$C:$C, 'Conv-vaccine'!$E1288, V職域接種!G:G)</f>
        <v>0</v>
      </c>
      <c r="Q1288" s="92">
        <f>_xlfn.MAXIFS(V重複!F:F, V重複!$C:$C, 'Conv-vaccine'!$E1288)</f>
        <v>0</v>
      </c>
      <c r="R1288" s="92">
        <f>_xlfn.MAXIFS(V重複!G:G, V重複!$C:$C, 'Conv-vaccine'!$E1288)</f>
        <v>0</v>
      </c>
      <c r="S1288" s="107">
        <f>SUMIF('V3回目-接種日別'!$A:$A, 'Conv-vaccine'!$E1288, 'V3回目-接種日別'!C:C)</f>
        <v>0</v>
      </c>
    </row>
    <row r="1289" spans="1:19" ht="17.7">
      <c r="A1289" s="49">
        <v>44725</v>
      </c>
      <c r="B1289" s="110">
        <f>IF(COUNTIF($A$7:$A1289, $A1289)&gt;1, 0, IF($E1289="","",G1289+H1289+K1289+L1289+O1289-Q1289))</f>
        <v>0</v>
      </c>
      <c r="C1289" s="110">
        <f>IF(COUNTIF($A$7:$A1289, $A1289)&gt;1, 0, IF($E1289="", "", I1289+J1289+M1289+N1289+P1289-R1289))</f>
        <v>0</v>
      </c>
      <c r="D1289" s="110">
        <f>IF(COUNTIF($A$7:$A1289, $A1289)&gt;1, 0, S1289)</f>
        <v>0</v>
      </c>
      <c r="E1289" s="111">
        <v>44725</v>
      </c>
      <c r="F1289" s="91" t="str">
        <f>IFERROR(VLOOKUP($E1289, V医療従事者等!$A:$J, $F$4, FALSE), TEXT(E1289, "aaa"))</f>
        <v>月</v>
      </c>
      <c r="G1289" s="91">
        <f>IFERROR(VLOOKUP($E1289, V医療従事者等!$A:$J, $G$4, FALSE), 0)</f>
        <v>0</v>
      </c>
      <c r="H1289" s="91">
        <f>IFERROR(VLOOKUP($E1289, V医療従事者等!$A:$J, $H$4, FALSE), 0)</f>
        <v>0</v>
      </c>
      <c r="I1289" s="91">
        <f>IFERROR(VLOOKUP($E1289, V医療従事者等!$A:$J, $I$4, FALSE), 0)</f>
        <v>0</v>
      </c>
      <c r="J1289" s="91">
        <f>IFERROR(VLOOKUP($E1289, V医療従事者等!$A:$J, $J$4, FALSE), 0)</f>
        <v>0</v>
      </c>
      <c r="K1289" s="92">
        <f>IFERROR(VLOOKUP($E1289, V一般接種!$A:$G, K$4, FALSE), 0)</f>
        <v>0</v>
      </c>
      <c r="L1289" s="92">
        <f>IFERROR(VLOOKUP($E1289, V一般接種!$A:$G, L$4, FALSE), 0)</f>
        <v>0</v>
      </c>
      <c r="M1289" s="92">
        <f>IFERROR(VLOOKUP($E1289, V一般接種!$A:$G, M$4, FALSE), 0)</f>
        <v>0</v>
      </c>
      <c r="N1289" s="93">
        <f>IFERROR(VLOOKUP($E1289, V一般接種!$A:$G, N$4, FALSE), 0)</f>
        <v>0</v>
      </c>
      <c r="O1289" s="92">
        <f>SUMIF(V職域接種!$C:$C, 'Conv-vaccine'!$E1289, V職域接種!F:F)</f>
        <v>0</v>
      </c>
      <c r="P1289" s="92">
        <f>SUMIF(V職域接種!$C:$C, 'Conv-vaccine'!$E1289, V職域接種!G:G)</f>
        <v>0</v>
      </c>
      <c r="Q1289" s="92">
        <f>_xlfn.MAXIFS(V重複!F:F, V重複!$C:$C, 'Conv-vaccine'!$E1289)</f>
        <v>0</v>
      </c>
      <c r="R1289" s="92">
        <f>_xlfn.MAXIFS(V重複!G:G, V重複!$C:$C, 'Conv-vaccine'!$E1289)</f>
        <v>0</v>
      </c>
      <c r="S1289" s="107">
        <f>SUMIF('V3回目-接種日別'!$A:$A, 'Conv-vaccine'!$E1289, 'V3回目-接種日別'!C:C)</f>
        <v>0</v>
      </c>
    </row>
    <row r="1290" spans="1:19" ht="17.7">
      <c r="A1290" s="49">
        <v>44725</v>
      </c>
      <c r="B1290" s="110">
        <f>IF(COUNTIF($A$7:$A1290, $A1290)&gt;1, 0, IF($E1290="","",G1290+H1290+K1290+L1290+O1290-Q1290))</f>
        <v>0</v>
      </c>
      <c r="C1290" s="110">
        <f>IF(COUNTIF($A$7:$A1290, $A1290)&gt;1, 0, IF($E1290="", "", I1290+J1290+M1290+N1290+P1290-R1290))</f>
        <v>0</v>
      </c>
      <c r="D1290" s="110">
        <f>IF(COUNTIF($A$7:$A1290, $A1290)&gt;1, 0, S1290)</f>
        <v>0</v>
      </c>
      <c r="E1290" s="111">
        <v>44725</v>
      </c>
      <c r="F1290" s="91" t="str">
        <f>IFERROR(VLOOKUP($E1290, V医療従事者等!$A:$J, $F$4, FALSE), TEXT(E1290, "aaa"))</f>
        <v>月</v>
      </c>
      <c r="G1290" s="91">
        <f>IFERROR(VLOOKUP($E1290, V医療従事者等!$A:$J, $G$4, FALSE), 0)</f>
        <v>0</v>
      </c>
      <c r="H1290" s="91">
        <f>IFERROR(VLOOKUP($E1290, V医療従事者等!$A:$J, $H$4, FALSE), 0)</f>
        <v>0</v>
      </c>
      <c r="I1290" s="91">
        <f>IFERROR(VLOOKUP($E1290, V医療従事者等!$A:$J, $I$4, FALSE), 0)</f>
        <v>0</v>
      </c>
      <c r="J1290" s="91">
        <f>IFERROR(VLOOKUP($E1290, V医療従事者等!$A:$J, $J$4, FALSE), 0)</f>
        <v>0</v>
      </c>
      <c r="K1290" s="92">
        <f>IFERROR(VLOOKUP($E1290, V一般接種!$A:$G, K$4, FALSE), 0)</f>
        <v>0</v>
      </c>
      <c r="L1290" s="92">
        <f>IFERROR(VLOOKUP($E1290, V一般接種!$A:$G, L$4, FALSE), 0)</f>
        <v>0</v>
      </c>
      <c r="M1290" s="92">
        <f>IFERROR(VLOOKUP($E1290, V一般接種!$A:$G, M$4, FALSE), 0)</f>
        <v>0</v>
      </c>
      <c r="N1290" s="93">
        <f>IFERROR(VLOOKUP($E1290, V一般接種!$A:$G, N$4, FALSE), 0)</f>
        <v>0</v>
      </c>
      <c r="O1290" s="92">
        <f>SUMIF(V職域接種!$C:$C, 'Conv-vaccine'!$E1290, V職域接種!F:F)</f>
        <v>0</v>
      </c>
      <c r="P1290" s="92">
        <f>SUMIF(V職域接種!$C:$C, 'Conv-vaccine'!$E1290, V職域接種!G:G)</f>
        <v>0</v>
      </c>
      <c r="Q1290" s="92">
        <f>_xlfn.MAXIFS(V重複!F:F, V重複!$C:$C, 'Conv-vaccine'!$E1290)</f>
        <v>0</v>
      </c>
      <c r="R1290" s="92">
        <f>_xlfn.MAXIFS(V重複!G:G, V重複!$C:$C, 'Conv-vaccine'!$E1290)</f>
        <v>0</v>
      </c>
      <c r="S1290" s="107">
        <f>SUMIF('V3回目-接種日別'!$A:$A, 'Conv-vaccine'!$E1290, 'V3回目-接種日別'!C:C)</f>
        <v>0</v>
      </c>
    </row>
    <row r="1291" spans="1:19" ht="17.7">
      <c r="A1291" s="49">
        <v>44726</v>
      </c>
      <c r="B1291" s="110">
        <f>IF(COUNTIF($A$7:$A1291, $A1291)&gt;1, 0, IF($E1291="","",G1291+H1291+K1291+L1291+O1291-Q1291))</f>
        <v>0</v>
      </c>
      <c r="C1291" s="110">
        <f>IF(COUNTIF($A$7:$A1291, $A1291)&gt;1, 0, IF($E1291="", "", I1291+J1291+M1291+N1291+P1291-R1291))</f>
        <v>0</v>
      </c>
      <c r="D1291" s="110">
        <f>IF(COUNTIF($A$7:$A1291, $A1291)&gt;1, 0, S1291)</f>
        <v>0</v>
      </c>
      <c r="E1291" s="111">
        <v>44726</v>
      </c>
      <c r="F1291" s="91" t="str">
        <f>IFERROR(VLOOKUP($E1291, V医療従事者等!$A:$J, $F$4, FALSE), TEXT(E1291, "aaa"))</f>
        <v>火</v>
      </c>
      <c r="G1291" s="91">
        <f>IFERROR(VLOOKUP($E1291, V医療従事者等!$A:$J, $G$4, FALSE), 0)</f>
        <v>0</v>
      </c>
      <c r="H1291" s="91">
        <f>IFERROR(VLOOKUP($E1291, V医療従事者等!$A:$J, $H$4, FALSE), 0)</f>
        <v>0</v>
      </c>
      <c r="I1291" s="91">
        <f>IFERROR(VLOOKUP($E1291, V医療従事者等!$A:$J, $I$4, FALSE), 0)</f>
        <v>0</v>
      </c>
      <c r="J1291" s="91">
        <f>IFERROR(VLOOKUP($E1291, V医療従事者等!$A:$J, $J$4, FALSE), 0)</f>
        <v>0</v>
      </c>
      <c r="K1291" s="92">
        <f>IFERROR(VLOOKUP($E1291, V一般接種!$A:$G, K$4, FALSE), 0)</f>
        <v>0</v>
      </c>
      <c r="L1291" s="92">
        <f>IFERROR(VLOOKUP($E1291, V一般接種!$A:$G, L$4, FALSE), 0)</f>
        <v>0</v>
      </c>
      <c r="M1291" s="92">
        <f>IFERROR(VLOOKUP($E1291, V一般接種!$A:$G, M$4, FALSE), 0)</f>
        <v>0</v>
      </c>
      <c r="N1291" s="93">
        <f>IFERROR(VLOOKUP($E1291, V一般接種!$A:$G, N$4, FALSE), 0)</f>
        <v>0</v>
      </c>
      <c r="O1291" s="92">
        <f>SUMIF(V職域接種!$C:$C, 'Conv-vaccine'!$E1291, V職域接種!F:F)</f>
        <v>0</v>
      </c>
      <c r="P1291" s="92">
        <f>SUMIF(V職域接種!$C:$C, 'Conv-vaccine'!$E1291, V職域接種!G:G)</f>
        <v>0</v>
      </c>
      <c r="Q1291" s="92">
        <f>_xlfn.MAXIFS(V重複!F:F, V重複!$C:$C, 'Conv-vaccine'!$E1291)</f>
        <v>0</v>
      </c>
      <c r="R1291" s="92">
        <f>_xlfn.MAXIFS(V重複!G:G, V重複!$C:$C, 'Conv-vaccine'!$E1291)</f>
        <v>0</v>
      </c>
      <c r="S1291" s="107">
        <f>SUMIF('V3回目-接種日別'!$A:$A, 'Conv-vaccine'!$E1291, 'V3回目-接種日別'!C:C)</f>
        <v>0</v>
      </c>
    </row>
    <row r="1292" spans="1:19" ht="17.7">
      <c r="A1292" s="49">
        <v>44726</v>
      </c>
      <c r="B1292" s="110">
        <f>IF(COUNTIF($A$7:$A1292, $A1292)&gt;1, 0, IF($E1292="","",G1292+H1292+K1292+L1292+O1292-Q1292))</f>
        <v>0</v>
      </c>
      <c r="C1292" s="110">
        <f>IF(COUNTIF($A$7:$A1292, $A1292)&gt;1, 0, IF($E1292="", "", I1292+J1292+M1292+N1292+P1292-R1292))</f>
        <v>0</v>
      </c>
      <c r="D1292" s="110">
        <f>IF(COUNTIF($A$7:$A1292, $A1292)&gt;1, 0, S1292)</f>
        <v>0</v>
      </c>
      <c r="E1292" s="111">
        <v>44726</v>
      </c>
      <c r="F1292" s="91" t="str">
        <f>IFERROR(VLOOKUP($E1292, V医療従事者等!$A:$J, $F$4, FALSE), TEXT(E1292, "aaa"))</f>
        <v>火</v>
      </c>
      <c r="G1292" s="91">
        <f>IFERROR(VLOOKUP($E1292, V医療従事者等!$A:$J, $G$4, FALSE), 0)</f>
        <v>0</v>
      </c>
      <c r="H1292" s="91">
        <f>IFERROR(VLOOKUP($E1292, V医療従事者等!$A:$J, $H$4, FALSE), 0)</f>
        <v>0</v>
      </c>
      <c r="I1292" s="91">
        <f>IFERROR(VLOOKUP($E1292, V医療従事者等!$A:$J, $I$4, FALSE), 0)</f>
        <v>0</v>
      </c>
      <c r="J1292" s="91">
        <f>IFERROR(VLOOKUP($E1292, V医療従事者等!$A:$J, $J$4, FALSE), 0)</f>
        <v>0</v>
      </c>
      <c r="K1292" s="92">
        <f>IFERROR(VLOOKUP($E1292, V一般接種!$A:$G, K$4, FALSE), 0)</f>
        <v>0</v>
      </c>
      <c r="L1292" s="92">
        <f>IFERROR(VLOOKUP($E1292, V一般接種!$A:$G, L$4, FALSE), 0)</f>
        <v>0</v>
      </c>
      <c r="M1292" s="92">
        <f>IFERROR(VLOOKUP($E1292, V一般接種!$A:$G, M$4, FALSE), 0)</f>
        <v>0</v>
      </c>
      <c r="N1292" s="93">
        <f>IFERROR(VLOOKUP($E1292, V一般接種!$A:$G, N$4, FALSE), 0)</f>
        <v>0</v>
      </c>
      <c r="O1292" s="92">
        <f>SUMIF(V職域接種!$C:$C, 'Conv-vaccine'!$E1292, V職域接種!F:F)</f>
        <v>0</v>
      </c>
      <c r="P1292" s="92">
        <f>SUMIF(V職域接種!$C:$C, 'Conv-vaccine'!$E1292, V職域接種!G:G)</f>
        <v>0</v>
      </c>
      <c r="Q1292" s="92">
        <f>_xlfn.MAXIFS(V重複!F:F, V重複!$C:$C, 'Conv-vaccine'!$E1292)</f>
        <v>0</v>
      </c>
      <c r="R1292" s="92">
        <f>_xlfn.MAXIFS(V重複!G:G, V重複!$C:$C, 'Conv-vaccine'!$E1292)</f>
        <v>0</v>
      </c>
      <c r="S1292" s="107">
        <f>SUMIF('V3回目-接種日別'!$A:$A, 'Conv-vaccine'!$E1292, 'V3回目-接種日別'!C:C)</f>
        <v>0</v>
      </c>
    </row>
    <row r="1293" spans="1:19" ht="17.7">
      <c r="A1293" s="49">
        <v>44726</v>
      </c>
      <c r="B1293" s="110">
        <f>IF(COUNTIF($A$7:$A1293, $A1293)&gt;1, 0, IF($E1293="","",G1293+H1293+K1293+L1293+O1293-Q1293))</f>
        <v>0</v>
      </c>
      <c r="C1293" s="110">
        <f>IF(COUNTIF($A$7:$A1293, $A1293)&gt;1, 0, IF($E1293="", "", I1293+J1293+M1293+N1293+P1293-R1293))</f>
        <v>0</v>
      </c>
      <c r="D1293" s="110">
        <f>IF(COUNTIF($A$7:$A1293, $A1293)&gt;1, 0, S1293)</f>
        <v>0</v>
      </c>
      <c r="E1293" s="111">
        <v>44726</v>
      </c>
      <c r="F1293" s="91" t="str">
        <f>IFERROR(VLOOKUP($E1293, V医療従事者等!$A:$J, $F$4, FALSE), TEXT(E1293, "aaa"))</f>
        <v>火</v>
      </c>
      <c r="G1293" s="91">
        <f>IFERROR(VLOOKUP($E1293, V医療従事者等!$A:$J, $G$4, FALSE), 0)</f>
        <v>0</v>
      </c>
      <c r="H1293" s="91">
        <f>IFERROR(VLOOKUP($E1293, V医療従事者等!$A:$J, $H$4, FALSE), 0)</f>
        <v>0</v>
      </c>
      <c r="I1293" s="91">
        <f>IFERROR(VLOOKUP($E1293, V医療従事者等!$A:$J, $I$4, FALSE), 0)</f>
        <v>0</v>
      </c>
      <c r="J1293" s="91">
        <f>IFERROR(VLOOKUP($E1293, V医療従事者等!$A:$J, $J$4, FALSE), 0)</f>
        <v>0</v>
      </c>
      <c r="K1293" s="92">
        <f>IFERROR(VLOOKUP($E1293, V一般接種!$A:$G, K$4, FALSE), 0)</f>
        <v>0</v>
      </c>
      <c r="L1293" s="92">
        <f>IFERROR(VLOOKUP($E1293, V一般接種!$A:$G, L$4, FALSE), 0)</f>
        <v>0</v>
      </c>
      <c r="M1293" s="92">
        <f>IFERROR(VLOOKUP($E1293, V一般接種!$A:$G, M$4, FALSE), 0)</f>
        <v>0</v>
      </c>
      <c r="N1293" s="93">
        <f>IFERROR(VLOOKUP($E1293, V一般接種!$A:$G, N$4, FALSE), 0)</f>
        <v>0</v>
      </c>
      <c r="O1293" s="92">
        <f>SUMIF(V職域接種!$C:$C, 'Conv-vaccine'!$E1293, V職域接種!F:F)</f>
        <v>0</v>
      </c>
      <c r="P1293" s="92">
        <f>SUMIF(V職域接種!$C:$C, 'Conv-vaccine'!$E1293, V職域接種!G:G)</f>
        <v>0</v>
      </c>
      <c r="Q1293" s="92">
        <f>_xlfn.MAXIFS(V重複!F:F, V重複!$C:$C, 'Conv-vaccine'!$E1293)</f>
        <v>0</v>
      </c>
      <c r="R1293" s="92">
        <f>_xlfn.MAXIFS(V重複!G:G, V重複!$C:$C, 'Conv-vaccine'!$E1293)</f>
        <v>0</v>
      </c>
      <c r="S1293" s="107">
        <f>SUMIF('V3回目-接種日別'!$A:$A, 'Conv-vaccine'!$E1293, 'V3回目-接種日別'!C:C)</f>
        <v>0</v>
      </c>
    </row>
    <row r="1294" spans="1:19" ht="17.7">
      <c r="A1294" s="49">
        <v>44727</v>
      </c>
      <c r="B1294" s="110">
        <f>IF(COUNTIF($A$7:$A1294, $A1294)&gt;1, 0, IF($E1294="","",G1294+H1294+K1294+L1294+O1294-Q1294))</f>
        <v>0</v>
      </c>
      <c r="C1294" s="110">
        <f>IF(COUNTIF($A$7:$A1294, $A1294)&gt;1, 0, IF($E1294="", "", I1294+J1294+M1294+N1294+P1294-R1294))</f>
        <v>0</v>
      </c>
      <c r="D1294" s="110">
        <f>IF(COUNTIF($A$7:$A1294, $A1294)&gt;1, 0, S1294)</f>
        <v>0</v>
      </c>
      <c r="E1294" s="111">
        <v>44727</v>
      </c>
      <c r="F1294" s="91" t="str">
        <f>IFERROR(VLOOKUP($E1294, V医療従事者等!$A:$J, $F$4, FALSE), TEXT(E1294, "aaa"))</f>
        <v>水</v>
      </c>
      <c r="G1294" s="91">
        <f>IFERROR(VLOOKUP($E1294, V医療従事者等!$A:$J, $G$4, FALSE), 0)</f>
        <v>0</v>
      </c>
      <c r="H1294" s="91">
        <f>IFERROR(VLOOKUP($E1294, V医療従事者等!$A:$J, $H$4, FALSE), 0)</f>
        <v>0</v>
      </c>
      <c r="I1294" s="91">
        <f>IFERROR(VLOOKUP($E1294, V医療従事者等!$A:$J, $I$4, FALSE), 0)</f>
        <v>0</v>
      </c>
      <c r="J1294" s="91">
        <f>IFERROR(VLOOKUP($E1294, V医療従事者等!$A:$J, $J$4, FALSE), 0)</f>
        <v>0</v>
      </c>
      <c r="K1294" s="92">
        <f>IFERROR(VLOOKUP($E1294, V一般接種!$A:$G, K$4, FALSE), 0)</f>
        <v>0</v>
      </c>
      <c r="L1294" s="92">
        <f>IFERROR(VLOOKUP($E1294, V一般接種!$A:$G, L$4, FALSE), 0)</f>
        <v>0</v>
      </c>
      <c r="M1294" s="92">
        <f>IFERROR(VLOOKUP($E1294, V一般接種!$A:$G, M$4, FALSE), 0)</f>
        <v>0</v>
      </c>
      <c r="N1294" s="93">
        <f>IFERROR(VLOOKUP($E1294, V一般接種!$A:$G, N$4, FALSE), 0)</f>
        <v>0</v>
      </c>
      <c r="O1294" s="92">
        <f>SUMIF(V職域接種!$C:$C, 'Conv-vaccine'!$E1294, V職域接種!F:F)</f>
        <v>0</v>
      </c>
      <c r="P1294" s="92">
        <f>SUMIF(V職域接種!$C:$C, 'Conv-vaccine'!$E1294, V職域接種!G:G)</f>
        <v>0</v>
      </c>
      <c r="Q1294" s="92">
        <f>_xlfn.MAXIFS(V重複!F:F, V重複!$C:$C, 'Conv-vaccine'!$E1294)</f>
        <v>0</v>
      </c>
      <c r="R1294" s="92">
        <f>_xlfn.MAXIFS(V重複!G:G, V重複!$C:$C, 'Conv-vaccine'!$E1294)</f>
        <v>0</v>
      </c>
      <c r="S1294" s="107">
        <f>SUMIF('V3回目-接種日別'!$A:$A, 'Conv-vaccine'!$E1294, 'V3回目-接種日別'!C:C)</f>
        <v>0</v>
      </c>
    </row>
    <row r="1295" spans="1:19" ht="17.7">
      <c r="A1295" s="49">
        <v>44727</v>
      </c>
      <c r="B1295" s="110">
        <f>IF(COUNTIF($A$7:$A1295, $A1295)&gt;1, 0, IF($E1295="","",G1295+H1295+K1295+L1295+O1295-Q1295))</f>
        <v>0</v>
      </c>
      <c r="C1295" s="110">
        <f>IF(COUNTIF($A$7:$A1295, $A1295)&gt;1, 0, IF($E1295="", "", I1295+J1295+M1295+N1295+P1295-R1295))</f>
        <v>0</v>
      </c>
      <c r="D1295" s="110">
        <f>IF(COUNTIF($A$7:$A1295, $A1295)&gt;1, 0, S1295)</f>
        <v>0</v>
      </c>
      <c r="E1295" s="111">
        <v>44727</v>
      </c>
      <c r="F1295" s="91" t="str">
        <f>IFERROR(VLOOKUP($E1295, V医療従事者等!$A:$J, $F$4, FALSE), TEXT(E1295, "aaa"))</f>
        <v>水</v>
      </c>
      <c r="G1295" s="91">
        <f>IFERROR(VLOOKUP($E1295, V医療従事者等!$A:$J, $G$4, FALSE), 0)</f>
        <v>0</v>
      </c>
      <c r="H1295" s="91">
        <f>IFERROR(VLOOKUP($E1295, V医療従事者等!$A:$J, $H$4, FALSE), 0)</f>
        <v>0</v>
      </c>
      <c r="I1295" s="91">
        <f>IFERROR(VLOOKUP($E1295, V医療従事者等!$A:$J, $I$4, FALSE), 0)</f>
        <v>0</v>
      </c>
      <c r="J1295" s="91">
        <f>IFERROR(VLOOKUP($E1295, V医療従事者等!$A:$J, $J$4, FALSE), 0)</f>
        <v>0</v>
      </c>
      <c r="K1295" s="92">
        <f>IFERROR(VLOOKUP($E1295, V一般接種!$A:$G, K$4, FALSE), 0)</f>
        <v>0</v>
      </c>
      <c r="L1295" s="92">
        <f>IFERROR(VLOOKUP($E1295, V一般接種!$A:$G, L$4, FALSE), 0)</f>
        <v>0</v>
      </c>
      <c r="M1295" s="92">
        <f>IFERROR(VLOOKUP($E1295, V一般接種!$A:$G, M$4, FALSE), 0)</f>
        <v>0</v>
      </c>
      <c r="N1295" s="93">
        <f>IFERROR(VLOOKUP($E1295, V一般接種!$A:$G, N$4, FALSE), 0)</f>
        <v>0</v>
      </c>
      <c r="O1295" s="92">
        <f>SUMIF(V職域接種!$C:$C, 'Conv-vaccine'!$E1295, V職域接種!F:F)</f>
        <v>0</v>
      </c>
      <c r="P1295" s="92">
        <f>SUMIF(V職域接種!$C:$C, 'Conv-vaccine'!$E1295, V職域接種!G:G)</f>
        <v>0</v>
      </c>
      <c r="Q1295" s="92">
        <f>_xlfn.MAXIFS(V重複!F:F, V重複!$C:$C, 'Conv-vaccine'!$E1295)</f>
        <v>0</v>
      </c>
      <c r="R1295" s="92">
        <f>_xlfn.MAXIFS(V重複!G:G, V重複!$C:$C, 'Conv-vaccine'!$E1295)</f>
        <v>0</v>
      </c>
      <c r="S1295" s="107">
        <f>SUMIF('V3回目-接種日別'!$A:$A, 'Conv-vaccine'!$E1295, 'V3回目-接種日別'!C:C)</f>
        <v>0</v>
      </c>
    </row>
    <row r="1296" spans="1:19" ht="17.7">
      <c r="A1296" s="49">
        <v>44727</v>
      </c>
      <c r="B1296" s="110">
        <f>IF(COUNTIF($A$7:$A1296, $A1296)&gt;1, 0, IF($E1296="","",G1296+H1296+K1296+L1296+O1296-Q1296))</f>
        <v>0</v>
      </c>
      <c r="C1296" s="110">
        <f>IF(COUNTIF($A$7:$A1296, $A1296)&gt;1, 0, IF($E1296="", "", I1296+J1296+M1296+N1296+P1296-R1296))</f>
        <v>0</v>
      </c>
      <c r="D1296" s="110">
        <f>IF(COUNTIF($A$7:$A1296, $A1296)&gt;1, 0, S1296)</f>
        <v>0</v>
      </c>
      <c r="E1296" s="111">
        <v>44727</v>
      </c>
      <c r="F1296" s="91" t="str">
        <f>IFERROR(VLOOKUP($E1296, V医療従事者等!$A:$J, $F$4, FALSE), TEXT(E1296, "aaa"))</f>
        <v>水</v>
      </c>
      <c r="G1296" s="91">
        <f>IFERROR(VLOOKUP($E1296, V医療従事者等!$A:$J, $G$4, FALSE), 0)</f>
        <v>0</v>
      </c>
      <c r="H1296" s="91">
        <f>IFERROR(VLOOKUP($E1296, V医療従事者等!$A:$J, $H$4, FALSE), 0)</f>
        <v>0</v>
      </c>
      <c r="I1296" s="91">
        <f>IFERROR(VLOOKUP($E1296, V医療従事者等!$A:$J, $I$4, FALSE), 0)</f>
        <v>0</v>
      </c>
      <c r="J1296" s="91">
        <f>IFERROR(VLOOKUP($E1296, V医療従事者等!$A:$J, $J$4, FALSE), 0)</f>
        <v>0</v>
      </c>
      <c r="K1296" s="92">
        <f>IFERROR(VLOOKUP($E1296, V一般接種!$A:$G, K$4, FALSE), 0)</f>
        <v>0</v>
      </c>
      <c r="L1296" s="92">
        <f>IFERROR(VLOOKUP($E1296, V一般接種!$A:$G, L$4, FALSE), 0)</f>
        <v>0</v>
      </c>
      <c r="M1296" s="92">
        <f>IFERROR(VLOOKUP($E1296, V一般接種!$A:$G, M$4, FALSE), 0)</f>
        <v>0</v>
      </c>
      <c r="N1296" s="93">
        <f>IFERROR(VLOOKUP($E1296, V一般接種!$A:$G, N$4, FALSE), 0)</f>
        <v>0</v>
      </c>
      <c r="O1296" s="92">
        <f>SUMIF(V職域接種!$C:$C, 'Conv-vaccine'!$E1296, V職域接種!F:F)</f>
        <v>0</v>
      </c>
      <c r="P1296" s="92">
        <f>SUMIF(V職域接種!$C:$C, 'Conv-vaccine'!$E1296, V職域接種!G:G)</f>
        <v>0</v>
      </c>
      <c r="Q1296" s="92">
        <f>_xlfn.MAXIFS(V重複!F:F, V重複!$C:$C, 'Conv-vaccine'!$E1296)</f>
        <v>0</v>
      </c>
      <c r="R1296" s="92">
        <f>_xlfn.MAXIFS(V重複!G:G, V重複!$C:$C, 'Conv-vaccine'!$E1296)</f>
        <v>0</v>
      </c>
      <c r="S1296" s="107">
        <f>SUMIF('V3回目-接種日別'!$A:$A, 'Conv-vaccine'!$E1296, 'V3回目-接種日別'!C:C)</f>
        <v>0</v>
      </c>
    </row>
    <row r="1297" spans="1:19" ht="17.7">
      <c r="A1297" s="49">
        <v>44728</v>
      </c>
      <c r="B1297" s="110">
        <f>IF(COUNTIF($A$7:$A1297, $A1297)&gt;1, 0, IF($E1297="","",G1297+H1297+K1297+L1297+O1297-Q1297))</f>
        <v>0</v>
      </c>
      <c r="C1297" s="110">
        <f>IF(COUNTIF($A$7:$A1297, $A1297)&gt;1, 0, IF($E1297="", "", I1297+J1297+M1297+N1297+P1297-R1297))</f>
        <v>0</v>
      </c>
      <c r="D1297" s="110">
        <f>IF(COUNTIF($A$7:$A1297, $A1297)&gt;1, 0, S1297)</f>
        <v>0</v>
      </c>
      <c r="E1297" s="111">
        <v>44728</v>
      </c>
      <c r="F1297" s="91" t="str">
        <f>IFERROR(VLOOKUP($E1297, V医療従事者等!$A:$J, $F$4, FALSE), TEXT(E1297, "aaa"))</f>
        <v>木</v>
      </c>
      <c r="G1297" s="91">
        <f>IFERROR(VLOOKUP($E1297, V医療従事者等!$A:$J, $G$4, FALSE), 0)</f>
        <v>0</v>
      </c>
      <c r="H1297" s="91">
        <f>IFERROR(VLOOKUP($E1297, V医療従事者等!$A:$J, $H$4, FALSE), 0)</f>
        <v>0</v>
      </c>
      <c r="I1297" s="91">
        <f>IFERROR(VLOOKUP($E1297, V医療従事者等!$A:$J, $I$4, FALSE), 0)</f>
        <v>0</v>
      </c>
      <c r="J1297" s="91">
        <f>IFERROR(VLOOKUP($E1297, V医療従事者等!$A:$J, $J$4, FALSE), 0)</f>
        <v>0</v>
      </c>
      <c r="K1297" s="92">
        <f>IFERROR(VLOOKUP($E1297, V一般接種!$A:$G, K$4, FALSE), 0)</f>
        <v>0</v>
      </c>
      <c r="L1297" s="92">
        <f>IFERROR(VLOOKUP($E1297, V一般接種!$A:$G, L$4, FALSE), 0)</f>
        <v>0</v>
      </c>
      <c r="M1297" s="92">
        <f>IFERROR(VLOOKUP($E1297, V一般接種!$A:$G, M$4, FALSE), 0)</f>
        <v>0</v>
      </c>
      <c r="N1297" s="93">
        <f>IFERROR(VLOOKUP($E1297, V一般接種!$A:$G, N$4, FALSE), 0)</f>
        <v>0</v>
      </c>
      <c r="O1297" s="92">
        <f>SUMIF(V職域接種!$C:$C, 'Conv-vaccine'!$E1297, V職域接種!F:F)</f>
        <v>0</v>
      </c>
      <c r="P1297" s="92">
        <f>SUMIF(V職域接種!$C:$C, 'Conv-vaccine'!$E1297, V職域接種!G:G)</f>
        <v>0</v>
      </c>
      <c r="Q1297" s="92">
        <f>_xlfn.MAXIFS(V重複!F:F, V重複!$C:$C, 'Conv-vaccine'!$E1297)</f>
        <v>0</v>
      </c>
      <c r="R1297" s="92">
        <f>_xlfn.MAXIFS(V重複!G:G, V重複!$C:$C, 'Conv-vaccine'!$E1297)</f>
        <v>0</v>
      </c>
      <c r="S1297" s="107">
        <f>SUMIF('V3回目-接種日別'!$A:$A, 'Conv-vaccine'!$E1297, 'V3回目-接種日別'!C:C)</f>
        <v>0</v>
      </c>
    </row>
    <row r="1298" spans="1:19" ht="17.7">
      <c r="A1298" s="49">
        <v>44728</v>
      </c>
      <c r="B1298" s="110">
        <f>IF(COUNTIF($A$7:$A1298, $A1298)&gt;1, 0, IF($E1298="","",G1298+H1298+K1298+L1298+O1298-Q1298))</f>
        <v>0</v>
      </c>
      <c r="C1298" s="110">
        <f>IF(COUNTIF($A$7:$A1298, $A1298)&gt;1, 0, IF($E1298="", "", I1298+J1298+M1298+N1298+P1298-R1298))</f>
        <v>0</v>
      </c>
      <c r="D1298" s="110">
        <f>IF(COUNTIF($A$7:$A1298, $A1298)&gt;1, 0, S1298)</f>
        <v>0</v>
      </c>
      <c r="E1298" s="111">
        <v>44728</v>
      </c>
      <c r="F1298" s="91" t="str">
        <f>IFERROR(VLOOKUP($E1298, V医療従事者等!$A:$J, $F$4, FALSE), TEXT(E1298, "aaa"))</f>
        <v>木</v>
      </c>
      <c r="G1298" s="91">
        <f>IFERROR(VLOOKUP($E1298, V医療従事者等!$A:$J, $G$4, FALSE), 0)</f>
        <v>0</v>
      </c>
      <c r="H1298" s="91">
        <f>IFERROR(VLOOKUP($E1298, V医療従事者等!$A:$J, $H$4, FALSE), 0)</f>
        <v>0</v>
      </c>
      <c r="I1298" s="91">
        <f>IFERROR(VLOOKUP($E1298, V医療従事者等!$A:$J, $I$4, FALSE), 0)</f>
        <v>0</v>
      </c>
      <c r="J1298" s="91">
        <f>IFERROR(VLOOKUP($E1298, V医療従事者等!$A:$J, $J$4, FALSE), 0)</f>
        <v>0</v>
      </c>
      <c r="K1298" s="92">
        <f>IFERROR(VLOOKUP($E1298, V一般接種!$A:$G, K$4, FALSE), 0)</f>
        <v>0</v>
      </c>
      <c r="L1298" s="92">
        <f>IFERROR(VLOOKUP($E1298, V一般接種!$A:$G, L$4, FALSE), 0)</f>
        <v>0</v>
      </c>
      <c r="M1298" s="92">
        <f>IFERROR(VLOOKUP($E1298, V一般接種!$A:$G, M$4, FALSE), 0)</f>
        <v>0</v>
      </c>
      <c r="N1298" s="93">
        <f>IFERROR(VLOOKUP($E1298, V一般接種!$A:$G, N$4, FALSE), 0)</f>
        <v>0</v>
      </c>
      <c r="O1298" s="92">
        <f>SUMIF(V職域接種!$C:$C, 'Conv-vaccine'!$E1298, V職域接種!F:F)</f>
        <v>0</v>
      </c>
      <c r="P1298" s="92">
        <f>SUMIF(V職域接種!$C:$C, 'Conv-vaccine'!$E1298, V職域接種!G:G)</f>
        <v>0</v>
      </c>
      <c r="Q1298" s="92">
        <f>_xlfn.MAXIFS(V重複!F:F, V重複!$C:$C, 'Conv-vaccine'!$E1298)</f>
        <v>0</v>
      </c>
      <c r="R1298" s="92">
        <f>_xlfn.MAXIFS(V重複!G:G, V重複!$C:$C, 'Conv-vaccine'!$E1298)</f>
        <v>0</v>
      </c>
      <c r="S1298" s="107">
        <f>SUMIF('V3回目-接種日別'!$A:$A, 'Conv-vaccine'!$E1298, 'V3回目-接種日別'!C:C)</f>
        <v>0</v>
      </c>
    </row>
    <row r="1299" spans="1:19" ht="17.7">
      <c r="A1299" s="49">
        <v>44728</v>
      </c>
      <c r="B1299" s="110">
        <f>IF(COUNTIF($A$7:$A1299, $A1299)&gt;1, 0, IF($E1299="","",G1299+H1299+K1299+L1299+O1299-Q1299))</f>
        <v>0</v>
      </c>
      <c r="C1299" s="110">
        <f>IF(COUNTIF($A$7:$A1299, $A1299)&gt;1, 0, IF($E1299="", "", I1299+J1299+M1299+N1299+P1299-R1299))</f>
        <v>0</v>
      </c>
      <c r="D1299" s="110">
        <f>IF(COUNTIF($A$7:$A1299, $A1299)&gt;1, 0, S1299)</f>
        <v>0</v>
      </c>
      <c r="E1299" s="111">
        <v>44728</v>
      </c>
      <c r="F1299" s="91" t="str">
        <f>IFERROR(VLOOKUP($E1299, V医療従事者等!$A:$J, $F$4, FALSE), TEXT(E1299, "aaa"))</f>
        <v>木</v>
      </c>
      <c r="G1299" s="91">
        <f>IFERROR(VLOOKUP($E1299, V医療従事者等!$A:$J, $G$4, FALSE), 0)</f>
        <v>0</v>
      </c>
      <c r="H1299" s="91">
        <f>IFERROR(VLOOKUP($E1299, V医療従事者等!$A:$J, $H$4, FALSE), 0)</f>
        <v>0</v>
      </c>
      <c r="I1299" s="91">
        <f>IFERROR(VLOOKUP($E1299, V医療従事者等!$A:$J, $I$4, FALSE), 0)</f>
        <v>0</v>
      </c>
      <c r="J1299" s="91">
        <f>IFERROR(VLOOKUP($E1299, V医療従事者等!$A:$J, $J$4, FALSE), 0)</f>
        <v>0</v>
      </c>
      <c r="K1299" s="92">
        <f>IFERROR(VLOOKUP($E1299, V一般接種!$A:$G, K$4, FALSE), 0)</f>
        <v>0</v>
      </c>
      <c r="L1299" s="92">
        <f>IFERROR(VLOOKUP($E1299, V一般接種!$A:$G, L$4, FALSE), 0)</f>
        <v>0</v>
      </c>
      <c r="M1299" s="92">
        <f>IFERROR(VLOOKUP($E1299, V一般接種!$A:$G, M$4, FALSE), 0)</f>
        <v>0</v>
      </c>
      <c r="N1299" s="93">
        <f>IFERROR(VLOOKUP($E1299, V一般接種!$A:$G, N$4, FALSE), 0)</f>
        <v>0</v>
      </c>
      <c r="O1299" s="92">
        <f>SUMIF(V職域接種!$C:$C, 'Conv-vaccine'!$E1299, V職域接種!F:F)</f>
        <v>0</v>
      </c>
      <c r="P1299" s="92">
        <f>SUMIF(V職域接種!$C:$C, 'Conv-vaccine'!$E1299, V職域接種!G:G)</f>
        <v>0</v>
      </c>
      <c r="Q1299" s="92">
        <f>_xlfn.MAXIFS(V重複!F:F, V重複!$C:$C, 'Conv-vaccine'!$E1299)</f>
        <v>0</v>
      </c>
      <c r="R1299" s="92">
        <f>_xlfn.MAXIFS(V重複!G:G, V重複!$C:$C, 'Conv-vaccine'!$E1299)</f>
        <v>0</v>
      </c>
      <c r="S1299" s="107">
        <f>SUMIF('V3回目-接種日別'!$A:$A, 'Conv-vaccine'!$E1299, 'V3回目-接種日別'!C:C)</f>
        <v>0</v>
      </c>
    </row>
    <row r="1300" spans="1:19" ht="17.7">
      <c r="A1300" s="49">
        <v>44729</v>
      </c>
      <c r="B1300" s="110">
        <f>IF(COUNTIF($A$7:$A1300, $A1300)&gt;1, 0, IF($E1300="","",G1300+H1300+K1300+L1300+O1300-Q1300))</f>
        <v>0</v>
      </c>
      <c r="C1300" s="110">
        <f>IF(COUNTIF($A$7:$A1300, $A1300)&gt;1, 0, IF($E1300="", "", I1300+J1300+M1300+N1300+P1300-R1300))</f>
        <v>0</v>
      </c>
      <c r="D1300" s="110">
        <f>IF(COUNTIF($A$7:$A1300, $A1300)&gt;1, 0, S1300)</f>
        <v>0</v>
      </c>
      <c r="E1300" s="111">
        <v>44729</v>
      </c>
      <c r="F1300" s="91" t="str">
        <f>IFERROR(VLOOKUP($E1300, V医療従事者等!$A:$J, $F$4, FALSE), TEXT(E1300, "aaa"))</f>
        <v>金</v>
      </c>
      <c r="G1300" s="91">
        <f>IFERROR(VLOOKUP($E1300, V医療従事者等!$A:$J, $G$4, FALSE), 0)</f>
        <v>0</v>
      </c>
      <c r="H1300" s="91">
        <f>IFERROR(VLOOKUP($E1300, V医療従事者等!$A:$J, $H$4, FALSE), 0)</f>
        <v>0</v>
      </c>
      <c r="I1300" s="91">
        <f>IFERROR(VLOOKUP($E1300, V医療従事者等!$A:$J, $I$4, FALSE), 0)</f>
        <v>0</v>
      </c>
      <c r="J1300" s="91">
        <f>IFERROR(VLOOKUP($E1300, V医療従事者等!$A:$J, $J$4, FALSE), 0)</f>
        <v>0</v>
      </c>
      <c r="K1300" s="92">
        <f>IFERROR(VLOOKUP($E1300, V一般接種!$A:$G, K$4, FALSE), 0)</f>
        <v>0</v>
      </c>
      <c r="L1300" s="92">
        <f>IFERROR(VLOOKUP($E1300, V一般接種!$A:$G, L$4, FALSE), 0)</f>
        <v>0</v>
      </c>
      <c r="M1300" s="92">
        <f>IFERROR(VLOOKUP($E1300, V一般接種!$A:$G, M$4, FALSE), 0)</f>
        <v>0</v>
      </c>
      <c r="N1300" s="93">
        <f>IFERROR(VLOOKUP($E1300, V一般接種!$A:$G, N$4, FALSE), 0)</f>
        <v>0</v>
      </c>
      <c r="O1300" s="92">
        <f>SUMIF(V職域接種!$C:$C, 'Conv-vaccine'!$E1300, V職域接種!F:F)</f>
        <v>0</v>
      </c>
      <c r="P1300" s="92">
        <f>SUMIF(V職域接種!$C:$C, 'Conv-vaccine'!$E1300, V職域接種!G:G)</f>
        <v>0</v>
      </c>
      <c r="Q1300" s="92">
        <f>_xlfn.MAXIFS(V重複!F:F, V重複!$C:$C, 'Conv-vaccine'!$E1300)</f>
        <v>0</v>
      </c>
      <c r="R1300" s="92">
        <f>_xlfn.MAXIFS(V重複!G:G, V重複!$C:$C, 'Conv-vaccine'!$E1300)</f>
        <v>0</v>
      </c>
      <c r="S1300" s="107">
        <f>SUMIF('V3回目-接種日別'!$A:$A, 'Conv-vaccine'!$E1300, 'V3回目-接種日別'!C:C)</f>
        <v>0</v>
      </c>
    </row>
    <row r="1301" spans="1:19" ht="17.7">
      <c r="A1301" s="49">
        <v>44729</v>
      </c>
      <c r="B1301" s="110">
        <f>IF(COUNTIF($A$7:$A1301, $A1301)&gt;1, 0, IF($E1301="","",G1301+H1301+K1301+L1301+O1301-Q1301))</f>
        <v>0</v>
      </c>
      <c r="C1301" s="110">
        <f>IF(COUNTIF($A$7:$A1301, $A1301)&gt;1, 0, IF($E1301="", "", I1301+J1301+M1301+N1301+P1301-R1301))</f>
        <v>0</v>
      </c>
      <c r="D1301" s="110">
        <f>IF(COUNTIF($A$7:$A1301, $A1301)&gt;1, 0, S1301)</f>
        <v>0</v>
      </c>
      <c r="E1301" s="111">
        <v>44729</v>
      </c>
      <c r="F1301" s="91" t="str">
        <f>IFERROR(VLOOKUP($E1301, V医療従事者等!$A:$J, $F$4, FALSE), TEXT(E1301, "aaa"))</f>
        <v>金</v>
      </c>
      <c r="G1301" s="91">
        <f>IFERROR(VLOOKUP($E1301, V医療従事者等!$A:$J, $G$4, FALSE), 0)</f>
        <v>0</v>
      </c>
      <c r="H1301" s="91">
        <f>IFERROR(VLOOKUP($E1301, V医療従事者等!$A:$J, $H$4, FALSE), 0)</f>
        <v>0</v>
      </c>
      <c r="I1301" s="91">
        <f>IFERROR(VLOOKUP($E1301, V医療従事者等!$A:$J, $I$4, FALSE), 0)</f>
        <v>0</v>
      </c>
      <c r="J1301" s="91">
        <f>IFERROR(VLOOKUP($E1301, V医療従事者等!$A:$J, $J$4, FALSE), 0)</f>
        <v>0</v>
      </c>
      <c r="K1301" s="92">
        <f>IFERROR(VLOOKUP($E1301, V一般接種!$A:$G, K$4, FALSE), 0)</f>
        <v>0</v>
      </c>
      <c r="L1301" s="92">
        <f>IFERROR(VLOOKUP($E1301, V一般接種!$A:$G, L$4, FALSE), 0)</f>
        <v>0</v>
      </c>
      <c r="M1301" s="92">
        <f>IFERROR(VLOOKUP($E1301, V一般接種!$A:$G, M$4, FALSE), 0)</f>
        <v>0</v>
      </c>
      <c r="N1301" s="93">
        <f>IFERROR(VLOOKUP($E1301, V一般接種!$A:$G, N$4, FALSE), 0)</f>
        <v>0</v>
      </c>
      <c r="O1301" s="92">
        <f>SUMIF(V職域接種!$C:$C, 'Conv-vaccine'!$E1301, V職域接種!F:F)</f>
        <v>0</v>
      </c>
      <c r="P1301" s="92">
        <f>SUMIF(V職域接種!$C:$C, 'Conv-vaccine'!$E1301, V職域接種!G:G)</f>
        <v>0</v>
      </c>
      <c r="Q1301" s="92">
        <f>_xlfn.MAXIFS(V重複!F:F, V重複!$C:$C, 'Conv-vaccine'!$E1301)</f>
        <v>0</v>
      </c>
      <c r="R1301" s="92">
        <f>_xlfn.MAXIFS(V重複!G:G, V重複!$C:$C, 'Conv-vaccine'!$E1301)</f>
        <v>0</v>
      </c>
      <c r="S1301" s="107">
        <f>SUMIF('V3回目-接種日別'!$A:$A, 'Conv-vaccine'!$E1301, 'V3回目-接種日別'!C:C)</f>
        <v>0</v>
      </c>
    </row>
    <row r="1302" spans="1:19" ht="17.7">
      <c r="A1302" s="49">
        <v>44729</v>
      </c>
      <c r="B1302" s="110">
        <f>IF(COUNTIF($A$7:$A1302, $A1302)&gt;1, 0, IF($E1302="","",G1302+H1302+K1302+L1302+O1302-Q1302))</f>
        <v>0</v>
      </c>
      <c r="C1302" s="110">
        <f>IF(COUNTIF($A$7:$A1302, $A1302)&gt;1, 0, IF($E1302="", "", I1302+J1302+M1302+N1302+P1302-R1302))</f>
        <v>0</v>
      </c>
      <c r="D1302" s="110">
        <f>IF(COUNTIF($A$7:$A1302, $A1302)&gt;1, 0, S1302)</f>
        <v>0</v>
      </c>
      <c r="E1302" s="111">
        <v>44729</v>
      </c>
      <c r="F1302" s="91" t="str">
        <f>IFERROR(VLOOKUP($E1302, V医療従事者等!$A:$J, $F$4, FALSE), TEXT(E1302, "aaa"))</f>
        <v>金</v>
      </c>
      <c r="G1302" s="91">
        <f>IFERROR(VLOOKUP($E1302, V医療従事者等!$A:$J, $G$4, FALSE), 0)</f>
        <v>0</v>
      </c>
      <c r="H1302" s="91">
        <f>IFERROR(VLOOKUP($E1302, V医療従事者等!$A:$J, $H$4, FALSE), 0)</f>
        <v>0</v>
      </c>
      <c r="I1302" s="91">
        <f>IFERROR(VLOOKUP($E1302, V医療従事者等!$A:$J, $I$4, FALSE), 0)</f>
        <v>0</v>
      </c>
      <c r="J1302" s="91">
        <f>IFERROR(VLOOKUP($E1302, V医療従事者等!$A:$J, $J$4, FALSE), 0)</f>
        <v>0</v>
      </c>
      <c r="K1302" s="92">
        <f>IFERROR(VLOOKUP($E1302, V一般接種!$A:$G, K$4, FALSE), 0)</f>
        <v>0</v>
      </c>
      <c r="L1302" s="92">
        <f>IFERROR(VLOOKUP($E1302, V一般接種!$A:$G, L$4, FALSE), 0)</f>
        <v>0</v>
      </c>
      <c r="M1302" s="92">
        <f>IFERROR(VLOOKUP($E1302, V一般接種!$A:$G, M$4, FALSE), 0)</f>
        <v>0</v>
      </c>
      <c r="N1302" s="93">
        <f>IFERROR(VLOOKUP($E1302, V一般接種!$A:$G, N$4, FALSE), 0)</f>
        <v>0</v>
      </c>
      <c r="O1302" s="92">
        <f>SUMIF(V職域接種!$C:$C, 'Conv-vaccine'!$E1302, V職域接種!F:F)</f>
        <v>0</v>
      </c>
      <c r="P1302" s="92">
        <f>SUMIF(V職域接種!$C:$C, 'Conv-vaccine'!$E1302, V職域接種!G:G)</f>
        <v>0</v>
      </c>
      <c r="Q1302" s="92">
        <f>_xlfn.MAXIFS(V重複!F:F, V重複!$C:$C, 'Conv-vaccine'!$E1302)</f>
        <v>0</v>
      </c>
      <c r="R1302" s="92">
        <f>_xlfn.MAXIFS(V重複!G:G, V重複!$C:$C, 'Conv-vaccine'!$E1302)</f>
        <v>0</v>
      </c>
      <c r="S1302" s="107">
        <f>SUMIF('V3回目-接種日別'!$A:$A, 'Conv-vaccine'!$E1302, 'V3回目-接種日別'!C:C)</f>
        <v>0</v>
      </c>
    </row>
    <row r="1303" spans="1:19" ht="17.7">
      <c r="A1303" s="49">
        <v>44730</v>
      </c>
      <c r="B1303" s="110">
        <f>IF(COUNTIF($A$7:$A1303, $A1303)&gt;1, 0, IF($E1303="","",G1303+H1303+K1303+L1303+O1303-Q1303))</f>
        <v>0</v>
      </c>
      <c r="C1303" s="110">
        <f>IF(COUNTIF($A$7:$A1303, $A1303)&gt;1, 0, IF($E1303="", "", I1303+J1303+M1303+N1303+P1303-R1303))</f>
        <v>0</v>
      </c>
      <c r="D1303" s="110">
        <f>IF(COUNTIF($A$7:$A1303, $A1303)&gt;1, 0, S1303)</f>
        <v>0</v>
      </c>
      <c r="E1303" s="111">
        <v>44730</v>
      </c>
      <c r="F1303" s="91" t="str">
        <f>IFERROR(VLOOKUP($E1303, V医療従事者等!$A:$J, $F$4, FALSE), TEXT(E1303, "aaa"))</f>
        <v>土</v>
      </c>
      <c r="G1303" s="91">
        <f>IFERROR(VLOOKUP($E1303, V医療従事者等!$A:$J, $G$4, FALSE), 0)</f>
        <v>0</v>
      </c>
      <c r="H1303" s="91">
        <f>IFERROR(VLOOKUP($E1303, V医療従事者等!$A:$J, $H$4, FALSE), 0)</f>
        <v>0</v>
      </c>
      <c r="I1303" s="91">
        <f>IFERROR(VLOOKUP($E1303, V医療従事者等!$A:$J, $I$4, FALSE), 0)</f>
        <v>0</v>
      </c>
      <c r="J1303" s="91">
        <f>IFERROR(VLOOKUP($E1303, V医療従事者等!$A:$J, $J$4, FALSE), 0)</f>
        <v>0</v>
      </c>
      <c r="K1303" s="92">
        <f>IFERROR(VLOOKUP($E1303, V一般接種!$A:$G, K$4, FALSE), 0)</f>
        <v>0</v>
      </c>
      <c r="L1303" s="92">
        <f>IFERROR(VLOOKUP($E1303, V一般接種!$A:$G, L$4, FALSE), 0)</f>
        <v>0</v>
      </c>
      <c r="M1303" s="92">
        <f>IFERROR(VLOOKUP($E1303, V一般接種!$A:$G, M$4, FALSE), 0)</f>
        <v>0</v>
      </c>
      <c r="N1303" s="93">
        <f>IFERROR(VLOOKUP($E1303, V一般接種!$A:$G, N$4, FALSE), 0)</f>
        <v>0</v>
      </c>
      <c r="O1303" s="92">
        <f>SUMIF(V職域接種!$C:$C, 'Conv-vaccine'!$E1303, V職域接種!F:F)</f>
        <v>0</v>
      </c>
      <c r="P1303" s="92">
        <f>SUMIF(V職域接種!$C:$C, 'Conv-vaccine'!$E1303, V職域接種!G:G)</f>
        <v>0</v>
      </c>
      <c r="Q1303" s="92">
        <f>_xlfn.MAXIFS(V重複!F:F, V重複!$C:$C, 'Conv-vaccine'!$E1303)</f>
        <v>0</v>
      </c>
      <c r="R1303" s="92">
        <f>_xlfn.MAXIFS(V重複!G:G, V重複!$C:$C, 'Conv-vaccine'!$E1303)</f>
        <v>0</v>
      </c>
      <c r="S1303" s="107">
        <f>SUMIF('V3回目-接種日別'!$A:$A, 'Conv-vaccine'!$E1303, 'V3回目-接種日別'!C:C)</f>
        <v>0</v>
      </c>
    </row>
    <row r="1304" spans="1:19" ht="17.7">
      <c r="A1304" s="49">
        <v>44730</v>
      </c>
      <c r="B1304" s="110">
        <f>IF(COUNTIF($A$7:$A1304, $A1304)&gt;1, 0, IF($E1304="","",G1304+H1304+K1304+L1304+O1304-Q1304))</f>
        <v>0</v>
      </c>
      <c r="C1304" s="110">
        <f>IF(COUNTIF($A$7:$A1304, $A1304)&gt;1, 0, IF($E1304="", "", I1304+J1304+M1304+N1304+P1304-R1304))</f>
        <v>0</v>
      </c>
      <c r="D1304" s="110">
        <f>IF(COUNTIF($A$7:$A1304, $A1304)&gt;1, 0, S1304)</f>
        <v>0</v>
      </c>
      <c r="E1304" s="111">
        <v>44730</v>
      </c>
      <c r="F1304" s="91" t="str">
        <f>IFERROR(VLOOKUP($E1304, V医療従事者等!$A:$J, $F$4, FALSE), TEXT(E1304, "aaa"))</f>
        <v>土</v>
      </c>
      <c r="G1304" s="91">
        <f>IFERROR(VLOOKUP($E1304, V医療従事者等!$A:$J, $G$4, FALSE), 0)</f>
        <v>0</v>
      </c>
      <c r="H1304" s="91">
        <f>IFERROR(VLOOKUP($E1304, V医療従事者等!$A:$J, $H$4, FALSE), 0)</f>
        <v>0</v>
      </c>
      <c r="I1304" s="91">
        <f>IFERROR(VLOOKUP($E1304, V医療従事者等!$A:$J, $I$4, FALSE), 0)</f>
        <v>0</v>
      </c>
      <c r="J1304" s="91">
        <f>IFERROR(VLOOKUP($E1304, V医療従事者等!$A:$J, $J$4, FALSE), 0)</f>
        <v>0</v>
      </c>
      <c r="K1304" s="92">
        <f>IFERROR(VLOOKUP($E1304, V一般接種!$A:$G, K$4, FALSE), 0)</f>
        <v>0</v>
      </c>
      <c r="L1304" s="92">
        <f>IFERROR(VLOOKUP($E1304, V一般接種!$A:$G, L$4, FALSE), 0)</f>
        <v>0</v>
      </c>
      <c r="M1304" s="92">
        <f>IFERROR(VLOOKUP($E1304, V一般接種!$A:$G, M$4, FALSE), 0)</f>
        <v>0</v>
      </c>
      <c r="N1304" s="93">
        <f>IFERROR(VLOOKUP($E1304, V一般接種!$A:$G, N$4, FALSE), 0)</f>
        <v>0</v>
      </c>
      <c r="O1304" s="92">
        <f>SUMIF(V職域接種!$C:$C, 'Conv-vaccine'!$E1304, V職域接種!F:F)</f>
        <v>0</v>
      </c>
      <c r="P1304" s="92">
        <f>SUMIF(V職域接種!$C:$C, 'Conv-vaccine'!$E1304, V職域接種!G:G)</f>
        <v>0</v>
      </c>
      <c r="Q1304" s="92">
        <f>_xlfn.MAXIFS(V重複!F:F, V重複!$C:$C, 'Conv-vaccine'!$E1304)</f>
        <v>0</v>
      </c>
      <c r="R1304" s="92">
        <f>_xlfn.MAXIFS(V重複!G:G, V重複!$C:$C, 'Conv-vaccine'!$E1304)</f>
        <v>0</v>
      </c>
      <c r="S1304" s="107">
        <f>SUMIF('V3回目-接種日別'!$A:$A, 'Conv-vaccine'!$E1304, 'V3回目-接種日別'!C:C)</f>
        <v>0</v>
      </c>
    </row>
    <row r="1305" spans="1:19" ht="17.7">
      <c r="A1305" s="49">
        <v>44730</v>
      </c>
      <c r="B1305" s="110">
        <f>IF(COUNTIF($A$7:$A1305, $A1305)&gt;1, 0, IF($E1305="","",G1305+H1305+K1305+L1305+O1305-Q1305))</f>
        <v>0</v>
      </c>
      <c r="C1305" s="110">
        <f>IF(COUNTIF($A$7:$A1305, $A1305)&gt;1, 0, IF($E1305="", "", I1305+J1305+M1305+N1305+P1305-R1305))</f>
        <v>0</v>
      </c>
      <c r="D1305" s="110">
        <f>IF(COUNTIF($A$7:$A1305, $A1305)&gt;1, 0, S1305)</f>
        <v>0</v>
      </c>
      <c r="E1305" s="111">
        <v>44730</v>
      </c>
      <c r="F1305" s="91" t="str">
        <f>IFERROR(VLOOKUP($E1305, V医療従事者等!$A:$J, $F$4, FALSE), TEXT(E1305, "aaa"))</f>
        <v>土</v>
      </c>
      <c r="G1305" s="91">
        <f>IFERROR(VLOOKUP($E1305, V医療従事者等!$A:$J, $G$4, FALSE), 0)</f>
        <v>0</v>
      </c>
      <c r="H1305" s="91">
        <f>IFERROR(VLOOKUP($E1305, V医療従事者等!$A:$J, $H$4, FALSE), 0)</f>
        <v>0</v>
      </c>
      <c r="I1305" s="91">
        <f>IFERROR(VLOOKUP($E1305, V医療従事者等!$A:$J, $I$4, FALSE), 0)</f>
        <v>0</v>
      </c>
      <c r="J1305" s="91">
        <f>IFERROR(VLOOKUP($E1305, V医療従事者等!$A:$J, $J$4, FALSE), 0)</f>
        <v>0</v>
      </c>
      <c r="K1305" s="92">
        <f>IFERROR(VLOOKUP($E1305, V一般接種!$A:$G, K$4, FALSE), 0)</f>
        <v>0</v>
      </c>
      <c r="L1305" s="92">
        <f>IFERROR(VLOOKUP($E1305, V一般接種!$A:$G, L$4, FALSE), 0)</f>
        <v>0</v>
      </c>
      <c r="M1305" s="92">
        <f>IFERROR(VLOOKUP($E1305, V一般接種!$A:$G, M$4, FALSE), 0)</f>
        <v>0</v>
      </c>
      <c r="N1305" s="93">
        <f>IFERROR(VLOOKUP($E1305, V一般接種!$A:$G, N$4, FALSE), 0)</f>
        <v>0</v>
      </c>
      <c r="O1305" s="92">
        <f>SUMIF(V職域接種!$C:$C, 'Conv-vaccine'!$E1305, V職域接種!F:F)</f>
        <v>0</v>
      </c>
      <c r="P1305" s="92">
        <f>SUMIF(V職域接種!$C:$C, 'Conv-vaccine'!$E1305, V職域接種!G:G)</f>
        <v>0</v>
      </c>
      <c r="Q1305" s="92">
        <f>_xlfn.MAXIFS(V重複!F:F, V重複!$C:$C, 'Conv-vaccine'!$E1305)</f>
        <v>0</v>
      </c>
      <c r="R1305" s="92">
        <f>_xlfn.MAXIFS(V重複!G:G, V重複!$C:$C, 'Conv-vaccine'!$E1305)</f>
        <v>0</v>
      </c>
      <c r="S1305" s="107">
        <f>SUMIF('V3回目-接種日別'!$A:$A, 'Conv-vaccine'!$E1305, 'V3回目-接種日別'!C:C)</f>
        <v>0</v>
      </c>
    </row>
    <row r="1306" spans="1:19" ht="17.7">
      <c r="A1306" s="49">
        <v>44731</v>
      </c>
      <c r="B1306" s="110">
        <f>IF(COUNTIF($A$7:$A1306, $A1306)&gt;1, 0, IF($E1306="","",G1306+H1306+K1306+L1306+O1306-Q1306))</f>
        <v>0</v>
      </c>
      <c r="C1306" s="110">
        <f>IF(COUNTIF($A$7:$A1306, $A1306)&gt;1, 0, IF($E1306="", "", I1306+J1306+M1306+N1306+P1306-R1306))</f>
        <v>0</v>
      </c>
      <c r="D1306" s="110">
        <f>IF(COUNTIF($A$7:$A1306, $A1306)&gt;1, 0, S1306)</f>
        <v>0</v>
      </c>
      <c r="E1306" s="111">
        <v>44731</v>
      </c>
      <c r="F1306" s="91" t="str">
        <f>IFERROR(VLOOKUP($E1306, V医療従事者等!$A:$J, $F$4, FALSE), TEXT(E1306, "aaa"))</f>
        <v>日</v>
      </c>
      <c r="G1306" s="91">
        <f>IFERROR(VLOOKUP($E1306, V医療従事者等!$A:$J, $G$4, FALSE), 0)</f>
        <v>0</v>
      </c>
      <c r="H1306" s="91">
        <f>IFERROR(VLOOKUP($E1306, V医療従事者等!$A:$J, $H$4, FALSE), 0)</f>
        <v>0</v>
      </c>
      <c r="I1306" s="91">
        <f>IFERROR(VLOOKUP($E1306, V医療従事者等!$A:$J, $I$4, FALSE), 0)</f>
        <v>0</v>
      </c>
      <c r="J1306" s="91">
        <f>IFERROR(VLOOKUP($E1306, V医療従事者等!$A:$J, $J$4, FALSE), 0)</f>
        <v>0</v>
      </c>
      <c r="K1306" s="92">
        <f>IFERROR(VLOOKUP($E1306, V一般接種!$A:$G, K$4, FALSE), 0)</f>
        <v>0</v>
      </c>
      <c r="L1306" s="92">
        <f>IFERROR(VLOOKUP($E1306, V一般接種!$A:$G, L$4, FALSE), 0)</f>
        <v>0</v>
      </c>
      <c r="M1306" s="92">
        <f>IFERROR(VLOOKUP($E1306, V一般接種!$A:$G, M$4, FALSE), 0)</f>
        <v>0</v>
      </c>
      <c r="N1306" s="93">
        <f>IFERROR(VLOOKUP($E1306, V一般接種!$A:$G, N$4, FALSE), 0)</f>
        <v>0</v>
      </c>
      <c r="O1306" s="92">
        <f>SUMIF(V職域接種!$C:$C, 'Conv-vaccine'!$E1306, V職域接種!F:F)</f>
        <v>0</v>
      </c>
      <c r="P1306" s="92">
        <f>SUMIF(V職域接種!$C:$C, 'Conv-vaccine'!$E1306, V職域接種!G:G)</f>
        <v>0</v>
      </c>
      <c r="Q1306" s="92">
        <f>_xlfn.MAXIFS(V重複!F:F, V重複!$C:$C, 'Conv-vaccine'!$E1306)</f>
        <v>0</v>
      </c>
      <c r="R1306" s="92">
        <f>_xlfn.MAXIFS(V重複!G:G, V重複!$C:$C, 'Conv-vaccine'!$E1306)</f>
        <v>0</v>
      </c>
      <c r="S1306" s="107">
        <f>SUMIF('V3回目-接種日別'!$A:$A, 'Conv-vaccine'!$E1306, 'V3回目-接種日別'!C:C)</f>
        <v>0</v>
      </c>
    </row>
    <row r="1307" spans="1:19" ht="17.7">
      <c r="A1307" s="49">
        <v>44731</v>
      </c>
      <c r="B1307" s="110">
        <f>IF(COUNTIF($A$7:$A1307, $A1307)&gt;1, 0, IF($E1307="","",G1307+H1307+K1307+L1307+O1307-Q1307))</f>
        <v>0</v>
      </c>
      <c r="C1307" s="110">
        <f>IF(COUNTIF($A$7:$A1307, $A1307)&gt;1, 0, IF($E1307="", "", I1307+J1307+M1307+N1307+P1307-R1307))</f>
        <v>0</v>
      </c>
      <c r="D1307" s="110">
        <f>IF(COUNTIF($A$7:$A1307, $A1307)&gt;1, 0, S1307)</f>
        <v>0</v>
      </c>
      <c r="E1307" s="111">
        <v>44731</v>
      </c>
      <c r="F1307" s="91" t="str">
        <f>IFERROR(VLOOKUP($E1307, V医療従事者等!$A:$J, $F$4, FALSE), TEXT(E1307, "aaa"))</f>
        <v>日</v>
      </c>
      <c r="G1307" s="91">
        <f>IFERROR(VLOOKUP($E1307, V医療従事者等!$A:$J, $G$4, FALSE), 0)</f>
        <v>0</v>
      </c>
      <c r="H1307" s="91">
        <f>IFERROR(VLOOKUP($E1307, V医療従事者等!$A:$J, $H$4, FALSE), 0)</f>
        <v>0</v>
      </c>
      <c r="I1307" s="91">
        <f>IFERROR(VLOOKUP($E1307, V医療従事者等!$A:$J, $I$4, FALSE), 0)</f>
        <v>0</v>
      </c>
      <c r="J1307" s="91">
        <f>IFERROR(VLOOKUP($E1307, V医療従事者等!$A:$J, $J$4, FALSE), 0)</f>
        <v>0</v>
      </c>
      <c r="K1307" s="92">
        <f>IFERROR(VLOOKUP($E1307, V一般接種!$A:$G, K$4, FALSE), 0)</f>
        <v>0</v>
      </c>
      <c r="L1307" s="92">
        <f>IFERROR(VLOOKUP($E1307, V一般接種!$A:$G, L$4, FALSE), 0)</f>
        <v>0</v>
      </c>
      <c r="M1307" s="92">
        <f>IFERROR(VLOOKUP($E1307, V一般接種!$A:$G, M$4, FALSE), 0)</f>
        <v>0</v>
      </c>
      <c r="N1307" s="93">
        <f>IFERROR(VLOOKUP($E1307, V一般接種!$A:$G, N$4, FALSE), 0)</f>
        <v>0</v>
      </c>
      <c r="O1307" s="92">
        <f>SUMIF(V職域接種!$C:$C, 'Conv-vaccine'!$E1307, V職域接種!F:F)</f>
        <v>0</v>
      </c>
      <c r="P1307" s="92">
        <f>SUMIF(V職域接種!$C:$C, 'Conv-vaccine'!$E1307, V職域接種!G:G)</f>
        <v>0</v>
      </c>
      <c r="Q1307" s="92">
        <f>_xlfn.MAXIFS(V重複!F:F, V重複!$C:$C, 'Conv-vaccine'!$E1307)</f>
        <v>0</v>
      </c>
      <c r="R1307" s="92">
        <f>_xlfn.MAXIFS(V重複!G:G, V重複!$C:$C, 'Conv-vaccine'!$E1307)</f>
        <v>0</v>
      </c>
      <c r="S1307" s="107">
        <f>SUMIF('V3回目-接種日別'!$A:$A, 'Conv-vaccine'!$E1307, 'V3回目-接種日別'!C:C)</f>
        <v>0</v>
      </c>
    </row>
    <row r="1308" spans="1:19" ht="17.7">
      <c r="A1308" s="49">
        <v>44731</v>
      </c>
      <c r="B1308" s="110">
        <f>IF(COUNTIF($A$7:$A1308, $A1308)&gt;1, 0, IF($E1308="","",G1308+H1308+K1308+L1308+O1308-Q1308))</f>
        <v>0</v>
      </c>
      <c r="C1308" s="110">
        <f>IF(COUNTIF($A$7:$A1308, $A1308)&gt;1, 0, IF($E1308="", "", I1308+J1308+M1308+N1308+P1308-R1308))</f>
        <v>0</v>
      </c>
      <c r="D1308" s="110">
        <f>IF(COUNTIF($A$7:$A1308, $A1308)&gt;1, 0, S1308)</f>
        <v>0</v>
      </c>
      <c r="E1308" s="111">
        <v>44731</v>
      </c>
      <c r="F1308" s="91" t="str">
        <f>IFERROR(VLOOKUP($E1308, V医療従事者等!$A:$J, $F$4, FALSE), TEXT(E1308, "aaa"))</f>
        <v>日</v>
      </c>
      <c r="G1308" s="91">
        <f>IFERROR(VLOOKUP($E1308, V医療従事者等!$A:$J, $G$4, FALSE), 0)</f>
        <v>0</v>
      </c>
      <c r="H1308" s="91">
        <f>IFERROR(VLOOKUP($E1308, V医療従事者等!$A:$J, $H$4, FALSE), 0)</f>
        <v>0</v>
      </c>
      <c r="I1308" s="91">
        <f>IFERROR(VLOOKUP($E1308, V医療従事者等!$A:$J, $I$4, FALSE), 0)</f>
        <v>0</v>
      </c>
      <c r="J1308" s="91">
        <f>IFERROR(VLOOKUP($E1308, V医療従事者等!$A:$J, $J$4, FALSE), 0)</f>
        <v>0</v>
      </c>
      <c r="K1308" s="92">
        <f>IFERROR(VLOOKUP($E1308, V一般接種!$A:$G, K$4, FALSE), 0)</f>
        <v>0</v>
      </c>
      <c r="L1308" s="92">
        <f>IFERROR(VLOOKUP($E1308, V一般接種!$A:$G, L$4, FALSE), 0)</f>
        <v>0</v>
      </c>
      <c r="M1308" s="92">
        <f>IFERROR(VLOOKUP($E1308, V一般接種!$A:$G, M$4, FALSE), 0)</f>
        <v>0</v>
      </c>
      <c r="N1308" s="93">
        <f>IFERROR(VLOOKUP($E1308, V一般接種!$A:$G, N$4, FALSE), 0)</f>
        <v>0</v>
      </c>
      <c r="O1308" s="92">
        <f>SUMIF(V職域接種!$C:$C, 'Conv-vaccine'!$E1308, V職域接種!F:F)</f>
        <v>0</v>
      </c>
      <c r="P1308" s="92">
        <f>SUMIF(V職域接種!$C:$C, 'Conv-vaccine'!$E1308, V職域接種!G:G)</f>
        <v>0</v>
      </c>
      <c r="Q1308" s="92">
        <f>_xlfn.MAXIFS(V重複!F:F, V重複!$C:$C, 'Conv-vaccine'!$E1308)</f>
        <v>0</v>
      </c>
      <c r="R1308" s="92">
        <f>_xlfn.MAXIFS(V重複!G:G, V重複!$C:$C, 'Conv-vaccine'!$E1308)</f>
        <v>0</v>
      </c>
      <c r="S1308" s="107">
        <f>SUMIF('V3回目-接種日別'!$A:$A, 'Conv-vaccine'!$E1308, 'V3回目-接種日別'!C:C)</f>
        <v>0</v>
      </c>
    </row>
    <row r="1309" spans="1:19" ht="17.7">
      <c r="A1309" s="49">
        <v>44732</v>
      </c>
      <c r="B1309" s="110">
        <f>IF(COUNTIF($A$7:$A1309, $A1309)&gt;1, 0, IF($E1309="","",G1309+H1309+K1309+L1309+O1309-Q1309))</f>
        <v>0</v>
      </c>
      <c r="C1309" s="110">
        <f>IF(COUNTIF($A$7:$A1309, $A1309)&gt;1, 0, IF($E1309="", "", I1309+J1309+M1309+N1309+P1309-R1309))</f>
        <v>0</v>
      </c>
      <c r="D1309" s="110">
        <f>IF(COUNTIF($A$7:$A1309, $A1309)&gt;1, 0, S1309)</f>
        <v>0</v>
      </c>
      <c r="E1309" s="111">
        <v>44732</v>
      </c>
      <c r="F1309" s="91" t="str">
        <f>IFERROR(VLOOKUP($E1309, V医療従事者等!$A:$J, $F$4, FALSE), TEXT(E1309, "aaa"))</f>
        <v>月</v>
      </c>
      <c r="G1309" s="91">
        <f>IFERROR(VLOOKUP($E1309, V医療従事者等!$A:$J, $G$4, FALSE), 0)</f>
        <v>0</v>
      </c>
      <c r="H1309" s="91">
        <f>IFERROR(VLOOKUP($E1309, V医療従事者等!$A:$J, $H$4, FALSE), 0)</f>
        <v>0</v>
      </c>
      <c r="I1309" s="91">
        <f>IFERROR(VLOOKUP($E1309, V医療従事者等!$A:$J, $I$4, FALSE), 0)</f>
        <v>0</v>
      </c>
      <c r="J1309" s="91">
        <f>IFERROR(VLOOKUP($E1309, V医療従事者等!$A:$J, $J$4, FALSE), 0)</f>
        <v>0</v>
      </c>
      <c r="K1309" s="92">
        <f>IFERROR(VLOOKUP($E1309, V一般接種!$A:$G, K$4, FALSE), 0)</f>
        <v>0</v>
      </c>
      <c r="L1309" s="92">
        <f>IFERROR(VLOOKUP($E1309, V一般接種!$A:$G, L$4, FALSE), 0)</f>
        <v>0</v>
      </c>
      <c r="M1309" s="92">
        <f>IFERROR(VLOOKUP($E1309, V一般接種!$A:$G, M$4, FALSE), 0)</f>
        <v>0</v>
      </c>
      <c r="N1309" s="93">
        <f>IFERROR(VLOOKUP($E1309, V一般接種!$A:$G, N$4, FALSE), 0)</f>
        <v>0</v>
      </c>
      <c r="O1309" s="92">
        <f>SUMIF(V職域接種!$C:$C, 'Conv-vaccine'!$E1309, V職域接種!F:F)</f>
        <v>0</v>
      </c>
      <c r="P1309" s="92">
        <f>SUMIF(V職域接種!$C:$C, 'Conv-vaccine'!$E1309, V職域接種!G:G)</f>
        <v>0</v>
      </c>
      <c r="Q1309" s="92">
        <f>_xlfn.MAXIFS(V重複!F:F, V重複!$C:$C, 'Conv-vaccine'!$E1309)</f>
        <v>0</v>
      </c>
      <c r="R1309" s="92">
        <f>_xlfn.MAXIFS(V重複!G:G, V重複!$C:$C, 'Conv-vaccine'!$E1309)</f>
        <v>0</v>
      </c>
      <c r="S1309" s="107">
        <f>SUMIF('V3回目-接種日別'!$A:$A, 'Conv-vaccine'!$E1309, 'V3回目-接種日別'!C:C)</f>
        <v>0</v>
      </c>
    </row>
    <row r="1310" spans="1:19" ht="17.7">
      <c r="A1310" s="49">
        <v>44732</v>
      </c>
      <c r="B1310" s="110">
        <f>IF(COUNTIF($A$7:$A1310, $A1310)&gt;1, 0, IF($E1310="","",G1310+H1310+K1310+L1310+O1310-Q1310))</f>
        <v>0</v>
      </c>
      <c r="C1310" s="110">
        <f>IF(COUNTIF($A$7:$A1310, $A1310)&gt;1, 0, IF($E1310="", "", I1310+J1310+M1310+N1310+P1310-R1310))</f>
        <v>0</v>
      </c>
      <c r="D1310" s="110">
        <f>IF(COUNTIF($A$7:$A1310, $A1310)&gt;1, 0, S1310)</f>
        <v>0</v>
      </c>
      <c r="E1310" s="111">
        <v>44732</v>
      </c>
      <c r="F1310" s="91" t="str">
        <f>IFERROR(VLOOKUP($E1310, V医療従事者等!$A:$J, $F$4, FALSE), TEXT(E1310, "aaa"))</f>
        <v>月</v>
      </c>
      <c r="G1310" s="91">
        <f>IFERROR(VLOOKUP($E1310, V医療従事者等!$A:$J, $G$4, FALSE), 0)</f>
        <v>0</v>
      </c>
      <c r="H1310" s="91">
        <f>IFERROR(VLOOKUP($E1310, V医療従事者等!$A:$J, $H$4, FALSE), 0)</f>
        <v>0</v>
      </c>
      <c r="I1310" s="91">
        <f>IFERROR(VLOOKUP($E1310, V医療従事者等!$A:$J, $I$4, FALSE), 0)</f>
        <v>0</v>
      </c>
      <c r="J1310" s="91">
        <f>IFERROR(VLOOKUP($E1310, V医療従事者等!$A:$J, $J$4, FALSE), 0)</f>
        <v>0</v>
      </c>
      <c r="K1310" s="92">
        <f>IFERROR(VLOOKUP($E1310, V一般接種!$A:$G, K$4, FALSE), 0)</f>
        <v>0</v>
      </c>
      <c r="L1310" s="92">
        <f>IFERROR(VLOOKUP($E1310, V一般接種!$A:$G, L$4, FALSE), 0)</f>
        <v>0</v>
      </c>
      <c r="M1310" s="92">
        <f>IFERROR(VLOOKUP($E1310, V一般接種!$A:$G, M$4, FALSE), 0)</f>
        <v>0</v>
      </c>
      <c r="N1310" s="93">
        <f>IFERROR(VLOOKUP($E1310, V一般接種!$A:$G, N$4, FALSE), 0)</f>
        <v>0</v>
      </c>
      <c r="O1310" s="92">
        <f>SUMIF(V職域接種!$C:$C, 'Conv-vaccine'!$E1310, V職域接種!F:F)</f>
        <v>0</v>
      </c>
      <c r="P1310" s="92">
        <f>SUMIF(V職域接種!$C:$C, 'Conv-vaccine'!$E1310, V職域接種!G:G)</f>
        <v>0</v>
      </c>
      <c r="Q1310" s="92">
        <f>_xlfn.MAXIFS(V重複!F:F, V重複!$C:$C, 'Conv-vaccine'!$E1310)</f>
        <v>0</v>
      </c>
      <c r="R1310" s="92">
        <f>_xlfn.MAXIFS(V重複!G:G, V重複!$C:$C, 'Conv-vaccine'!$E1310)</f>
        <v>0</v>
      </c>
      <c r="S1310" s="107">
        <f>SUMIF('V3回目-接種日別'!$A:$A, 'Conv-vaccine'!$E1310, 'V3回目-接種日別'!C:C)</f>
        <v>0</v>
      </c>
    </row>
    <row r="1311" spans="1:19" ht="17.7">
      <c r="A1311" s="49">
        <v>44732</v>
      </c>
      <c r="B1311" s="110">
        <f>IF(COUNTIF($A$7:$A1311, $A1311)&gt;1, 0, IF($E1311="","",G1311+H1311+K1311+L1311+O1311-Q1311))</f>
        <v>0</v>
      </c>
      <c r="C1311" s="110">
        <f>IF(COUNTIF($A$7:$A1311, $A1311)&gt;1, 0, IF($E1311="", "", I1311+J1311+M1311+N1311+P1311-R1311))</f>
        <v>0</v>
      </c>
      <c r="D1311" s="110">
        <f>IF(COUNTIF($A$7:$A1311, $A1311)&gt;1, 0, S1311)</f>
        <v>0</v>
      </c>
      <c r="E1311" s="111">
        <v>44732</v>
      </c>
      <c r="F1311" s="91" t="str">
        <f>IFERROR(VLOOKUP($E1311, V医療従事者等!$A:$J, $F$4, FALSE), TEXT(E1311, "aaa"))</f>
        <v>月</v>
      </c>
      <c r="G1311" s="91">
        <f>IFERROR(VLOOKUP($E1311, V医療従事者等!$A:$J, $G$4, FALSE), 0)</f>
        <v>0</v>
      </c>
      <c r="H1311" s="91">
        <f>IFERROR(VLOOKUP($E1311, V医療従事者等!$A:$J, $H$4, FALSE), 0)</f>
        <v>0</v>
      </c>
      <c r="I1311" s="91">
        <f>IFERROR(VLOOKUP($E1311, V医療従事者等!$A:$J, $I$4, FALSE), 0)</f>
        <v>0</v>
      </c>
      <c r="J1311" s="91">
        <f>IFERROR(VLOOKUP($E1311, V医療従事者等!$A:$J, $J$4, FALSE), 0)</f>
        <v>0</v>
      </c>
      <c r="K1311" s="92">
        <f>IFERROR(VLOOKUP($E1311, V一般接種!$A:$G, K$4, FALSE), 0)</f>
        <v>0</v>
      </c>
      <c r="L1311" s="92">
        <f>IFERROR(VLOOKUP($E1311, V一般接種!$A:$G, L$4, FALSE), 0)</f>
        <v>0</v>
      </c>
      <c r="M1311" s="92">
        <f>IFERROR(VLOOKUP($E1311, V一般接種!$A:$G, M$4, FALSE), 0)</f>
        <v>0</v>
      </c>
      <c r="N1311" s="93">
        <f>IFERROR(VLOOKUP($E1311, V一般接種!$A:$G, N$4, FALSE), 0)</f>
        <v>0</v>
      </c>
      <c r="O1311" s="92">
        <f>SUMIF(V職域接種!$C:$C, 'Conv-vaccine'!$E1311, V職域接種!F:F)</f>
        <v>0</v>
      </c>
      <c r="P1311" s="92">
        <f>SUMIF(V職域接種!$C:$C, 'Conv-vaccine'!$E1311, V職域接種!G:G)</f>
        <v>0</v>
      </c>
      <c r="Q1311" s="92">
        <f>_xlfn.MAXIFS(V重複!F:F, V重複!$C:$C, 'Conv-vaccine'!$E1311)</f>
        <v>0</v>
      </c>
      <c r="R1311" s="92">
        <f>_xlfn.MAXIFS(V重複!G:G, V重複!$C:$C, 'Conv-vaccine'!$E1311)</f>
        <v>0</v>
      </c>
      <c r="S1311" s="107">
        <f>SUMIF('V3回目-接種日別'!$A:$A, 'Conv-vaccine'!$E1311, 'V3回目-接種日別'!C:C)</f>
        <v>0</v>
      </c>
    </row>
    <row r="1312" spans="1:19" ht="17.7">
      <c r="A1312" s="49">
        <v>44733</v>
      </c>
      <c r="B1312" s="110">
        <f>IF(COUNTIF($A$7:$A1312, $A1312)&gt;1, 0, IF($E1312="","",G1312+H1312+K1312+L1312+O1312-Q1312))</f>
        <v>0</v>
      </c>
      <c r="C1312" s="110">
        <f>IF(COUNTIF($A$7:$A1312, $A1312)&gt;1, 0, IF($E1312="", "", I1312+J1312+M1312+N1312+P1312-R1312))</f>
        <v>0</v>
      </c>
      <c r="D1312" s="110">
        <f>IF(COUNTIF($A$7:$A1312, $A1312)&gt;1, 0, S1312)</f>
        <v>0</v>
      </c>
      <c r="E1312" s="111">
        <v>44733</v>
      </c>
      <c r="F1312" s="91" t="str">
        <f>IFERROR(VLOOKUP($E1312, V医療従事者等!$A:$J, $F$4, FALSE), TEXT(E1312, "aaa"))</f>
        <v>火</v>
      </c>
      <c r="G1312" s="91">
        <f>IFERROR(VLOOKUP($E1312, V医療従事者等!$A:$J, $G$4, FALSE), 0)</f>
        <v>0</v>
      </c>
      <c r="H1312" s="91">
        <f>IFERROR(VLOOKUP($E1312, V医療従事者等!$A:$J, $H$4, FALSE), 0)</f>
        <v>0</v>
      </c>
      <c r="I1312" s="91">
        <f>IFERROR(VLOOKUP($E1312, V医療従事者等!$A:$J, $I$4, FALSE), 0)</f>
        <v>0</v>
      </c>
      <c r="J1312" s="91">
        <f>IFERROR(VLOOKUP($E1312, V医療従事者等!$A:$J, $J$4, FALSE), 0)</f>
        <v>0</v>
      </c>
      <c r="K1312" s="92">
        <f>IFERROR(VLOOKUP($E1312, V一般接種!$A:$G, K$4, FALSE), 0)</f>
        <v>0</v>
      </c>
      <c r="L1312" s="92">
        <f>IFERROR(VLOOKUP($E1312, V一般接種!$A:$G, L$4, FALSE), 0)</f>
        <v>0</v>
      </c>
      <c r="M1312" s="92">
        <f>IFERROR(VLOOKUP($E1312, V一般接種!$A:$G, M$4, FALSE), 0)</f>
        <v>0</v>
      </c>
      <c r="N1312" s="93">
        <f>IFERROR(VLOOKUP($E1312, V一般接種!$A:$G, N$4, FALSE), 0)</f>
        <v>0</v>
      </c>
      <c r="O1312" s="92">
        <f>SUMIF(V職域接種!$C:$C, 'Conv-vaccine'!$E1312, V職域接種!F:F)</f>
        <v>0</v>
      </c>
      <c r="P1312" s="92">
        <f>SUMIF(V職域接種!$C:$C, 'Conv-vaccine'!$E1312, V職域接種!G:G)</f>
        <v>0</v>
      </c>
      <c r="Q1312" s="92">
        <f>_xlfn.MAXIFS(V重複!F:F, V重複!$C:$C, 'Conv-vaccine'!$E1312)</f>
        <v>0</v>
      </c>
      <c r="R1312" s="92">
        <f>_xlfn.MAXIFS(V重複!G:G, V重複!$C:$C, 'Conv-vaccine'!$E1312)</f>
        <v>0</v>
      </c>
      <c r="S1312" s="107">
        <f>SUMIF('V3回目-接種日別'!$A:$A, 'Conv-vaccine'!$E1312, 'V3回目-接種日別'!C:C)</f>
        <v>0</v>
      </c>
    </row>
    <row r="1313" spans="1:19" ht="17.7">
      <c r="A1313" s="49">
        <v>44733</v>
      </c>
      <c r="B1313" s="110">
        <f>IF(COUNTIF($A$7:$A1313, $A1313)&gt;1, 0, IF($E1313="","",G1313+H1313+K1313+L1313+O1313-Q1313))</f>
        <v>0</v>
      </c>
      <c r="C1313" s="110">
        <f>IF(COUNTIF($A$7:$A1313, $A1313)&gt;1, 0, IF($E1313="", "", I1313+J1313+M1313+N1313+P1313-R1313))</f>
        <v>0</v>
      </c>
      <c r="D1313" s="110">
        <f>IF(COUNTIF($A$7:$A1313, $A1313)&gt;1, 0, S1313)</f>
        <v>0</v>
      </c>
      <c r="E1313" s="111">
        <v>44733</v>
      </c>
      <c r="F1313" s="91" t="str">
        <f>IFERROR(VLOOKUP($E1313, V医療従事者等!$A:$J, $F$4, FALSE), TEXT(E1313, "aaa"))</f>
        <v>火</v>
      </c>
      <c r="G1313" s="91">
        <f>IFERROR(VLOOKUP($E1313, V医療従事者等!$A:$J, $G$4, FALSE), 0)</f>
        <v>0</v>
      </c>
      <c r="H1313" s="91">
        <f>IFERROR(VLOOKUP($E1313, V医療従事者等!$A:$J, $H$4, FALSE), 0)</f>
        <v>0</v>
      </c>
      <c r="I1313" s="91">
        <f>IFERROR(VLOOKUP($E1313, V医療従事者等!$A:$J, $I$4, FALSE), 0)</f>
        <v>0</v>
      </c>
      <c r="J1313" s="91">
        <f>IFERROR(VLOOKUP($E1313, V医療従事者等!$A:$J, $J$4, FALSE), 0)</f>
        <v>0</v>
      </c>
      <c r="K1313" s="92">
        <f>IFERROR(VLOOKUP($E1313, V一般接種!$A:$G, K$4, FALSE), 0)</f>
        <v>0</v>
      </c>
      <c r="L1313" s="92">
        <f>IFERROR(VLOOKUP($E1313, V一般接種!$A:$G, L$4, FALSE), 0)</f>
        <v>0</v>
      </c>
      <c r="M1313" s="92">
        <f>IFERROR(VLOOKUP($E1313, V一般接種!$A:$G, M$4, FALSE), 0)</f>
        <v>0</v>
      </c>
      <c r="N1313" s="93">
        <f>IFERROR(VLOOKUP($E1313, V一般接種!$A:$G, N$4, FALSE), 0)</f>
        <v>0</v>
      </c>
      <c r="O1313" s="92">
        <f>SUMIF(V職域接種!$C:$C, 'Conv-vaccine'!$E1313, V職域接種!F:F)</f>
        <v>0</v>
      </c>
      <c r="P1313" s="92">
        <f>SUMIF(V職域接種!$C:$C, 'Conv-vaccine'!$E1313, V職域接種!G:G)</f>
        <v>0</v>
      </c>
      <c r="Q1313" s="92">
        <f>_xlfn.MAXIFS(V重複!F:F, V重複!$C:$C, 'Conv-vaccine'!$E1313)</f>
        <v>0</v>
      </c>
      <c r="R1313" s="92">
        <f>_xlfn.MAXIFS(V重複!G:G, V重複!$C:$C, 'Conv-vaccine'!$E1313)</f>
        <v>0</v>
      </c>
      <c r="S1313" s="107">
        <f>SUMIF('V3回目-接種日別'!$A:$A, 'Conv-vaccine'!$E1313, 'V3回目-接種日別'!C:C)</f>
        <v>0</v>
      </c>
    </row>
    <row r="1314" spans="1:19" ht="17.7">
      <c r="A1314" s="49">
        <v>44733</v>
      </c>
      <c r="B1314" s="110">
        <f>IF(COUNTIF($A$7:$A1314, $A1314)&gt;1, 0, IF($E1314="","",G1314+H1314+K1314+L1314+O1314-Q1314))</f>
        <v>0</v>
      </c>
      <c r="C1314" s="110">
        <f>IF(COUNTIF($A$7:$A1314, $A1314)&gt;1, 0, IF($E1314="", "", I1314+J1314+M1314+N1314+P1314-R1314))</f>
        <v>0</v>
      </c>
      <c r="D1314" s="110">
        <f>IF(COUNTIF($A$7:$A1314, $A1314)&gt;1, 0, S1314)</f>
        <v>0</v>
      </c>
      <c r="E1314" s="111">
        <v>44733</v>
      </c>
      <c r="F1314" s="91" t="str">
        <f>IFERROR(VLOOKUP($E1314, V医療従事者等!$A:$J, $F$4, FALSE), TEXT(E1314, "aaa"))</f>
        <v>火</v>
      </c>
      <c r="G1314" s="91">
        <f>IFERROR(VLOOKUP($E1314, V医療従事者等!$A:$J, $G$4, FALSE), 0)</f>
        <v>0</v>
      </c>
      <c r="H1314" s="91">
        <f>IFERROR(VLOOKUP($E1314, V医療従事者等!$A:$J, $H$4, FALSE), 0)</f>
        <v>0</v>
      </c>
      <c r="I1314" s="91">
        <f>IFERROR(VLOOKUP($E1314, V医療従事者等!$A:$J, $I$4, FALSE), 0)</f>
        <v>0</v>
      </c>
      <c r="J1314" s="91">
        <f>IFERROR(VLOOKUP($E1314, V医療従事者等!$A:$J, $J$4, FALSE), 0)</f>
        <v>0</v>
      </c>
      <c r="K1314" s="92">
        <f>IFERROR(VLOOKUP($E1314, V一般接種!$A:$G, K$4, FALSE), 0)</f>
        <v>0</v>
      </c>
      <c r="L1314" s="92">
        <f>IFERROR(VLOOKUP($E1314, V一般接種!$A:$G, L$4, FALSE), 0)</f>
        <v>0</v>
      </c>
      <c r="M1314" s="92">
        <f>IFERROR(VLOOKUP($E1314, V一般接種!$A:$G, M$4, FALSE), 0)</f>
        <v>0</v>
      </c>
      <c r="N1314" s="93">
        <f>IFERROR(VLOOKUP($E1314, V一般接種!$A:$G, N$4, FALSE), 0)</f>
        <v>0</v>
      </c>
      <c r="O1314" s="92">
        <f>SUMIF(V職域接種!$C:$C, 'Conv-vaccine'!$E1314, V職域接種!F:F)</f>
        <v>0</v>
      </c>
      <c r="P1314" s="92">
        <f>SUMIF(V職域接種!$C:$C, 'Conv-vaccine'!$E1314, V職域接種!G:G)</f>
        <v>0</v>
      </c>
      <c r="Q1314" s="92">
        <f>_xlfn.MAXIFS(V重複!F:F, V重複!$C:$C, 'Conv-vaccine'!$E1314)</f>
        <v>0</v>
      </c>
      <c r="R1314" s="92">
        <f>_xlfn.MAXIFS(V重複!G:G, V重複!$C:$C, 'Conv-vaccine'!$E1314)</f>
        <v>0</v>
      </c>
      <c r="S1314" s="107">
        <f>SUMIF('V3回目-接種日別'!$A:$A, 'Conv-vaccine'!$E1314, 'V3回目-接種日別'!C:C)</f>
        <v>0</v>
      </c>
    </row>
    <row r="1315" spans="1:19" ht="17.7">
      <c r="A1315" s="49">
        <v>44734</v>
      </c>
      <c r="B1315" s="110">
        <f>IF(COUNTIF($A$7:$A1315, $A1315)&gt;1, 0, IF($E1315="","",G1315+H1315+K1315+L1315+O1315-Q1315))</f>
        <v>0</v>
      </c>
      <c r="C1315" s="110">
        <f>IF(COUNTIF($A$7:$A1315, $A1315)&gt;1, 0, IF($E1315="", "", I1315+J1315+M1315+N1315+P1315-R1315))</f>
        <v>0</v>
      </c>
      <c r="D1315" s="110">
        <f>IF(COUNTIF($A$7:$A1315, $A1315)&gt;1, 0, S1315)</f>
        <v>0</v>
      </c>
      <c r="E1315" s="111">
        <v>44734</v>
      </c>
      <c r="F1315" s="91" t="str">
        <f>IFERROR(VLOOKUP($E1315, V医療従事者等!$A:$J, $F$4, FALSE), TEXT(E1315, "aaa"))</f>
        <v>水</v>
      </c>
      <c r="G1315" s="91">
        <f>IFERROR(VLOOKUP($E1315, V医療従事者等!$A:$J, $G$4, FALSE), 0)</f>
        <v>0</v>
      </c>
      <c r="H1315" s="91">
        <f>IFERROR(VLOOKUP($E1315, V医療従事者等!$A:$J, $H$4, FALSE), 0)</f>
        <v>0</v>
      </c>
      <c r="I1315" s="91">
        <f>IFERROR(VLOOKUP($E1315, V医療従事者等!$A:$J, $I$4, FALSE), 0)</f>
        <v>0</v>
      </c>
      <c r="J1315" s="91">
        <f>IFERROR(VLOOKUP($E1315, V医療従事者等!$A:$J, $J$4, FALSE), 0)</f>
        <v>0</v>
      </c>
      <c r="K1315" s="92">
        <f>IFERROR(VLOOKUP($E1315, V一般接種!$A:$G, K$4, FALSE), 0)</f>
        <v>0</v>
      </c>
      <c r="L1315" s="92">
        <f>IFERROR(VLOOKUP($E1315, V一般接種!$A:$G, L$4, FALSE), 0)</f>
        <v>0</v>
      </c>
      <c r="M1315" s="92">
        <f>IFERROR(VLOOKUP($E1315, V一般接種!$A:$G, M$4, FALSE), 0)</f>
        <v>0</v>
      </c>
      <c r="N1315" s="93">
        <f>IFERROR(VLOOKUP($E1315, V一般接種!$A:$G, N$4, FALSE), 0)</f>
        <v>0</v>
      </c>
      <c r="O1315" s="92">
        <f>SUMIF(V職域接種!$C:$C, 'Conv-vaccine'!$E1315, V職域接種!F:F)</f>
        <v>0</v>
      </c>
      <c r="P1315" s="92">
        <f>SUMIF(V職域接種!$C:$C, 'Conv-vaccine'!$E1315, V職域接種!G:G)</f>
        <v>0</v>
      </c>
      <c r="Q1315" s="92">
        <f>_xlfn.MAXIFS(V重複!F:F, V重複!$C:$C, 'Conv-vaccine'!$E1315)</f>
        <v>0</v>
      </c>
      <c r="R1315" s="92">
        <f>_xlfn.MAXIFS(V重複!G:G, V重複!$C:$C, 'Conv-vaccine'!$E1315)</f>
        <v>0</v>
      </c>
      <c r="S1315" s="107">
        <f>SUMIF('V3回目-接種日別'!$A:$A, 'Conv-vaccine'!$E1315, 'V3回目-接種日別'!C:C)</f>
        <v>0</v>
      </c>
    </row>
    <row r="1316" spans="1:19" ht="17.7">
      <c r="A1316" s="49">
        <v>44734</v>
      </c>
      <c r="B1316" s="110">
        <f>IF(COUNTIF($A$7:$A1316, $A1316)&gt;1, 0, IF($E1316="","",G1316+H1316+K1316+L1316+O1316-Q1316))</f>
        <v>0</v>
      </c>
      <c r="C1316" s="110">
        <f>IF(COUNTIF($A$7:$A1316, $A1316)&gt;1, 0, IF($E1316="", "", I1316+J1316+M1316+N1316+P1316-R1316))</f>
        <v>0</v>
      </c>
      <c r="D1316" s="110">
        <f>IF(COUNTIF($A$7:$A1316, $A1316)&gt;1, 0, S1316)</f>
        <v>0</v>
      </c>
      <c r="E1316" s="111">
        <v>44734</v>
      </c>
      <c r="F1316" s="91" t="str">
        <f>IFERROR(VLOOKUP($E1316, V医療従事者等!$A:$J, $F$4, FALSE), TEXT(E1316, "aaa"))</f>
        <v>水</v>
      </c>
      <c r="G1316" s="91">
        <f>IFERROR(VLOOKUP($E1316, V医療従事者等!$A:$J, $G$4, FALSE), 0)</f>
        <v>0</v>
      </c>
      <c r="H1316" s="91">
        <f>IFERROR(VLOOKUP($E1316, V医療従事者等!$A:$J, $H$4, FALSE), 0)</f>
        <v>0</v>
      </c>
      <c r="I1316" s="91">
        <f>IFERROR(VLOOKUP($E1316, V医療従事者等!$A:$J, $I$4, FALSE), 0)</f>
        <v>0</v>
      </c>
      <c r="J1316" s="91">
        <f>IFERROR(VLOOKUP($E1316, V医療従事者等!$A:$J, $J$4, FALSE), 0)</f>
        <v>0</v>
      </c>
      <c r="K1316" s="92">
        <f>IFERROR(VLOOKUP($E1316, V一般接種!$A:$G, K$4, FALSE), 0)</f>
        <v>0</v>
      </c>
      <c r="L1316" s="92">
        <f>IFERROR(VLOOKUP($E1316, V一般接種!$A:$G, L$4, FALSE), 0)</f>
        <v>0</v>
      </c>
      <c r="M1316" s="92">
        <f>IFERROR(VLOOKUP($E1316, V一般接種!$A:$G, M$4, FALSE), 0)</f>
        <v>0</v>
      </c>
      <c r="N1316" s="93">
        <f>IFERROR(VLOOKUP($E1316, V一般接種!$A:$G, N$4, FALSE), 0)</f>
        <v>0</v>
      </c>
      <c r="O1316" s="92">
        <f>SUMIF(V職域接種!$C:$C, 'Conv-vaccine'!$E1316, V職域接種!F:F)</f>
        <v>0</v>
      </c>
      <c r="P1316" s="92">
        <f>SUMIF(V職域接種!$C:$C, 'Conv-vaccine'!$E1316, V職域接種!G:G)</f>
        <v>0</v>
      </c>
      <c r="Q1316" s="92">
        <f>_xlfn.MAXIFS(V重複!F:F, V重複!$C:$C, 'Conv-vaccine'!$E1316)</f>
        <v>0</v>
      </c>
      <c r="R1316" s="92">
        <f>_xlfn.MAXIFS(V重複!G:G, V重複!$C:$C, 'Conv-vaccine'!$E1316)</f>
        <v>0</v>
      </c>
      <c r="S1316" s="107">
        <f>SUMIF('V3回目-接種日別'!$A:$A, 'Conv-vaccine'!$E1316, 'V3回目-接種日別'!C:C)</f>
        <v>0</v>
      </c>
    </row>
    <row r="1317" spans="1:19" ht="17.7">
      <c r="A1317" s="49">
        <v>44734</v>
      </c>
      <c r="B1317" s="110">
        <f>IF(COUNTIF($A$7:$A1317, $A1317)&gt;1, 0, IF($E1317="","",G1317+H1317+K1317+L1317+O1317-Q1317))</f>
        <v>0</v>
      </c>
      <c r="C1317" s="110">
        <f>IF(COUNTIF($A$7:$A1317, $A1317)&gt;1, 0, IF($E1317="", "", I1317+J1317+M1317+N1317+P1317-R1317))</f>
        <v>0</v>
      </c>
      <c r="D1317" s="110">
        <f>IF(COUNTIF($A$7:$A1317, $A1317)&gt;1, 0, S1317)</f>
        <v>0</v>
      </c>
      <c r="E1317" s="111">
        <v>44734</v>
      </c>
      <c r="F1317" s="91" t="str">
        <f>IFERROR(VLOOKUP($E1317, V医療従事者等!$A:$J, $F$4, FALSE), TEXT(E1317, "aaa"))</f>
        <v>水</v>
      </c>
      <c r="G1317" s="91">
        <f>IFERROR(VLOOKUP($E1317, V医療従事者等!$A:$J, $G$4, FALSE), 0)</f>
        <v>0</v>
      </c>
      <c r="H1317" s="91">
        <f>IFERROR(VLOOKUP($E1317, V医療従事者等!$A:$J, $H$4, FALSE), 0)</f>
        <v>0</v>
      </c>
      <c r="I1317" s="91">
        <f>IFERROR(VLOOKUP($E1317, V医療従事者等!$A:$J, $I$4, FALSE), 0)</f>
        <v>0</v>
      </c>
      <c r="J1317" s="91">
        <f>IFERROR(VLOOKUP($E1317, V医療従事者等!$A:$J, $J$4, FALSE), 0)</f>
        <v>0</v>
      </c>
      <c r="K1317" s="92">
        <f>IFERROR(VLOOKUP($E1317, V一般接種!$A:$G, K$4, FALSE), 0)</f>
        <v>0</v>
      </c>
      <c r="L1317" s="92">
        <f>IFERROR(VLOOKUP($E1317, V一般接種!$A:$G, L$4, FALSE), 0)</f>
        <v>0</v>
      </c>
      <c r="M1317" s="92">
        <f>IFERROR(VLOOKUP($E1317, V一般接種!$A:$G, M$4, FALSE), 0)</f>
        <v>0</v>
      </c>
      <c r="N1317" s="93">
        <f>IFERROR(VLOOKUP($E1317, V一般接種!$A:$G, N$4, FALSE), 0)</f>
        <v>0</v>
      </c>
      <c r="O1317" s="92">
        <f>SUMIF(V職域接種!$C:$C, 'Conv-vaccine'!$E1317, V職域接種!F:F)</f>
        <v>0</v>
      </c>
      <c r="P1317" s="92">
        <f>SUMIF(V職域接種!$C:$C, 'Conv-vaccine'!$E1317, V職域接種!G:G)</f>
        <v>0</v>
      </c>
      <c r="Q1317" s="92">
        <f>_xlfn.MAXIFS(V重複!F:F, V重複!$C:$C, 'Conv-vaccine'!$E1317)</f>
        <v>0</v>
      </c>
      <c r="R1317" s="92">
        <f>_xlfn.MAXIFS(V重複!G:G, V重複!$C:$C, 'Conv-vaccine'!$E1317)</f>
        <v>0</v>
      </c>
      <c r="S1317" s="107">
        <f>SUMIF('V3回目-接種日別'!$A:$A, 'Conv-vaccine'!$E1317, 'V3回目-接種日別'!C:C)</f>
        <v>0</v>
      </c>
    </row>
    <row r="1318" spans="1:19" ht="17.7">
      <c r="A1318" s="49">
        <v>44735</v>
      </c>
      <c r="B1318" s="110">
        <f>IF(COUNTIF($A$7:$A1318, $A1318)&gt;1, 0, IF($E1318="","",G1318+H1318+K1318+L1318+O1318-Q1318))</f>
        <v>0</v>
      </c>
      <c r="C1318" s="110">
        <f>IF(COUNTIF($A$7:$A1318, $A1318)&gt;1, 0, IF($E1318="", "", I1318+J1318+M1318+N1318+P1318-R1318))</f>
        <v>0</v>
      </c>
      <c r="D1318" s="110">
        <f>IF(COUNTIF($A$7:$A1318, $A1318)&gt;1, 0, S1318)</f>
        <v>0</v>
      </c>
      <c r="E1318" s="111">
        <v>44735</v>
      </c>
      <c r="F1318" s="91" t="str">
        <f>IFERROR(VLOOKUP($E1318, V医療従事者等!$A:$J, $F$4, FALSE), TEXT(E1318, "aaa"))</f>
        <v>木</v>
      </c>
      <c r="G1318" s="91">
        <f>IFERROR(VLOOKUP($E1318, V医療従事者等!$A:$J, $G$4, FALSE), 0)</f>
        <v>0</v>
      </c>
      <c r="H1318" s="91">
        <f>IFERROR(VLOOKUP($E1318, V医療従事者等!$A:$J, $H$4, FALSE), 0)</f>
        <v>0</v>
      </c>
      <c r="I1318" s="91">
        <f>IFERROR(VLOOKUP($E1318, V医療従事者等!$A:$J, $I$4, FALSE), 0)</f>
        <v>0</v>
      </c>
      <c r="J1318" s="91">
        <f>IFERROR(VLOOKUP($E1318, V医療従事者等!$A:$J, $J$4, FALSE), 0)</f>
        <v>0</v>
      </c>
      <c r="K1318" s="92">
        <f>IFERROR(VLOOKUP($E1318, V一般接種!$A:$G, K$4, FALSE), 0)</f>
        <v>0</v>
      </c>
      <c r="L1318" s="92">
        <f>IFERROR(VLOOKUP($E1318, V一般接種!$A:$G, L$4, FALSE), 0)</f>
        <v>0</v>
      </c>
      <c r="M1318" s="92">
        <f>IFERROR(VLOOKUP($E1318, V一般接種!$A:$G, M$4, FALSE), 0)</f>
        <v>0</v>
      </c>
      <c r="N1318" s="93">
        <f>IFERROR(VLOOKUP($E1318, V一般接種!$A:$G, N$4, FALSE), 0)</f>
        <v>0</v>
      </c>
      <c r="O1318" s="92">
        <f>SUMIF(V職域接種!$C:$C, 'Conv-vaccine'!$E1318, V職域接種!F:F)</f>
        <v>0</v>
      </c>
      <c r="P1318" s="92">
        <f>SUMIF(V職域接種!$C:$C, 'Conv-vaccine'!$E1318, V職域接種!G:G)</f>
        <v>0</v>
      </c>
      <c r="Q1318" s="92">
        <f>_xlfn.MAXIFS(V重複!F:F, V重複!$C:$C, 'Conv-vaccine'!$E1318)</f>
        <v>0</v>
      </c>
      <c r="R1318" s="92">
        <f>_xlfn.MAXIFS(V重複!G:G, V重複!$C:$C, 'Conv-vaccine'!$E1318)</f>
        <v>0</v>
      </c>
      <c r="S1318" s="107">
        <f>SUMIF('V3回目-接種日別'!$A:$A, 'Conv-vaccine'!$E1318, 'V3回目-接種日別'!C:C)</f>
        <v>0</v>
      </c>
    </row>
    <row r="1319" spans="1:19" ht="17.7">
      <c r="A1319" s="49">
        <v>44735</v>
      </c>
      <c r="B1319" s="110">
        <f>IF(COUNTIF($A$7:$A1319, $A1319)&gt;1, 0, IF($E1319="","",G1319+H1319+K1319+L1319+O1319-Q1319))</f>
        <v>0</v>
      </c>
      <c r="C1319" s="110">
        <f>IF(COUNTIF($A$7:$A1319, $A1319)&gt;1, 0, IF($E1319="", "", I1319+J1319+M1319+N1319+P1319-R1319))</f>
        <v>0</v>
      </c>
      <c r="D1319" s="110">
        <f>IF(COUNTIF($A$7:$A1319, $A1319)&gt;1, 0, S1319)</f>
        <v>0</v>
      </c>
      <c r="E1319" s="111">
        <v>44735</v>
      </c>
      <c r="F1319" s="91" t="str">
        <f>IFERROR(VLOOKUP($E1319, V医療従事者等!$A:$J, $F$4, FALSE), TEXT(E1319, "aaa"))</f>
        <v>木</v>
      </c>
      <c r="G1319" s="91">
        <f>IFERROR(VLOOKUP($E1319, V医療従事者等!$A:$J, $G$4, FALSE), 0)</f>
        <v>0</v>
      </c>
      <c r="H1319" s="91">
        <f>IFERROR(VLOOKUP($E1319, V医療従事者等!$A:$J, $H$4, FALSE), 0)</f>
        <v>0</v>
      </c>
      <c r="I1319" s="91">
        <f>IFERROR(VLOOKUP($E1319, V医療従事者等!$A:$J, $I$4, FALSE), 0)</f>
        <v>0</v>
      </c>
      <c r="J1319" s="91">
        <f>IFERROR(VLOOKUP($E1319, V医療従事者等!$A:$J, $J$4, FALSE), 0)</f>
        <v>0</v>
      </c>
      <c r="K1319" s="92">
        <f>IFERROR(VLOOKUP($E1319, V一般接種!$A:$G, K$4, FALSE), 0)</f>
        <v>0</v>
      </c>
      <c r="L1319" s="92">
        <f>IFERROR(VLOOKUP($E1319, V一般接種!$A:$G, L$4, FALSE), 0)</f>
        <v>0</v>
      </c>
      <c r="M1319" s="92">
        <f>IFERROR(VLOOKUP($E1319, V一般接種!$A:$G, M$4, FALSE), 0)</f>
        <v>0</v>
      </c>
      <c r="N1319" s="93">
        <f>IFERROR(VLOOKUP($E1319, V一般接種!$A:$G, N$4, FALSE), 0)</f>
        <v>0</v>
      </c>
      <c r="O1319" s="92">
        <f>SUMIF(V職域接種!$C:$C, 'Conv-vaccine'!$E1319, V職域接種!F:F)</f>
        <v>0</v>
      </c>
      <c r="P1319" s="92">
        <f>SUMIF(V職域接種!$C:$C, 'Conv-vaccine'!$E1319, V職域接種!G:G)</f>
        <v>0</v>
      </c>
      <c r="Q1319" s="92">
        <f>_xlfn.MAXIFS(V重複!F:F, V重複!$C:$C, 'Conv-vaccine'!$E1319)</f>
        <v>0</v>
      </c>
      <c r="R1319" s="92">
        <f>_xlfn.MAXIFS(V重複!G:G, V重複!$C:$C, 'Conv-vaccine'!$E1319)</f>
        <v>0</v>
      </c>
      <c r="S1319" s="107">
        <f>SUMIF('V3回目-接種日別'!$A:$A, 'Conv-vaccine'!$E1319, 'V3回目-接種日別'!C:C)</f>
        <v>0</v>
      </c>
    </row>
    <row r="1320" spans="1:19" ht="17.7">
      <c r="A1320" s="49">
        <v>44735</v>
      </c>
      <c r="B1320" s="110">
        <f>IF(COUNTIF($A$7:$A1320, $A1320)&gt;1, 0, IF($E1320="","",G1320+H1320+K1320+L1320+O1320-Q1320))</f>
        <v>0</v>
      </c>
      <c r="C1320" s="110">
        <f>IF(COUNTIF($A$7:$A1320, $A1320)&gt;1, 0, IF($E1320="", "", I1320+J1320+M1320+N1320+P1320-R1320))</f>
        <v>0</v>
      </c>
      <c r="D1320" s="110">
        <f>IF(COUNTIF($A$7:$A1320, $A1320)&gt;1, 0, S1320)</f>
        <v>0</v>
      </c>
      <c r="E1320" s="111">
        <v>44735</v>
      </c>
      <c r="F1320" s="91" t="str">
        <f>IFERROR(VLOOKUP($E1320, V医療従事者等!$A:$J, $F$4, FALSE), TEXT(E1320, "aaa"))</f>
        <v>木</v>
      </c>
      <c r="G1320" s="91">
        <f>IFERROR(VLOOKUP($E1320, V医療従事者等!$A:$J, $G$4, FALSE), 0)</f>
        <v>0</v>
      </c>
      <c r="H1320" s="91">
        <f>IFERROR(VLOOKUP($E1320, V医療従事者等!$A:$J, $H$4, FALSE), 0)</f>
        <v>0</v>
      </c>
      <c r="I1320" s="91">
        <f>IFERROR(VLOOKUP($E1320, V医療従事者等!$A:$J, $I$4, FALSE), 0)</f>
        <v>0</v>
      </c>
      <c r="J1320" s="91">
        <f>IFERROR(VLOOKUP($E1320, V医療従事者等!$A:$J, $J$4, FALSE), 0)</f>
        <v>0</v>
      </c>
      <c r="K1320" s="92">
        <f>IFERROR(VLOOKUP($E1320, V一般接種!$A:$G, K$4, FALSE), 0)</f>
        <v>0</v>
      </c>
      <c r="L1320" s="92">
        <f>IFERROR(VLOOKUP($E1320, V一般接種!$A:$G, L$4, FALSE), 0)</f>
        <v>0</v>
      </c>
      <c r="M1320" s="92">
        <f>IFERROR(VLOOKUP($E1320, V一般接種!$A:$G, M$4, FALSE), 0)</f>
        <v>0</v>
      </c>
      <c r="N1320" s="93">
        <f>IFERROR(VLOOKUP($E1320, V一般接種!$A:$G, N$4, FALSE), 0)</f>
        <v>0</v>
      </c>
      <c r="O1320" s="92">
        <f>SUMIF(V職域接種!$C:$C, 'Conv-vaccine'!$E1320, V職域接種!F:F)</f>
        <v>0</v>
      </c>
      <c r="P1320" s="92">
        <f>SUMIF(V職域接種!$C:$C, 'Conv-vaccine'!$E1320, V職域接種!G:G)</f>
        <v>0</v>
      </c>
      <c r="Q1320" s="92">
        <f>_xlfn.MAXIFS(V重複!F:F, V重複!$C:$C, 'Conv-vaccine'!$E1320)</f>
        <v>0</v>
      </c>
      <c r="R1320" s="92">
        <f>_xlfn.MAXIFS(V重複!G:G, V重複!$C:$C, 'Conv-vaccine'!$E1320)</f>
        <v>0</v>
      </c>
      <c r="S1320" s="107">
        <f>SUMIF('V3回目-接種日別'!$A:$A, 'Conv-vaccine'!$E1320, 'V3回目-接種日別'!C:C)</f>
        <v>0</v>
      </c>
    </row>
    <row r="1321" spans="1:19" ht="17.7">
      <c r="A1321" s="49">
        <v>44736</v>
      </c>
      <c r="B1321" s="110">
        <f>IF(COUNTIF($A$7:$A1321, $A1321)&gt;1, 0, IF($E1321="","",G1321+H1321+K1321+L1321+O1321-Q1321))</f>
        <v>0</v>
      </c>
      <c r="C1321" s="110">
        <f>IF(COUNTIF($A$7:$A1321, $A1321)&gt;1, 0, IF($E1321="", "", I1321+J1321+M1321+N1321+P1321-R1321))</f>
        <v>0</v>
      </c>
      <c r="D1321" s="110">
        <f>IF(COUNTIF($A$7:$A1321, $A1321)&gt;1, 0, S1321)</f>
        <v>0</v>
      </c>
      <c r="E1321" s="111">
        <v>44736</v>
      </c>
      <c r="F1321" s="91" t="str">
        <f>IFERROR(VLOOKUP($E1321, V医療従事者等!$A:$J, $F$4, FALSE), TEXT(E1321, "aaa"))</f>
        <v>金</v>
      </c>
      <c r="G1321" s="91">
        <f>IFERROR(VLOOKUP($E1321, V医療従事者等!$A:$J, $G$4, FALSE), 0)</f>
        <v>0</v>
      </c>
      <c r="H1321" s="91">
        <f>IFERROR(VLOOKUP($E1321, V医療従事者等!$A:$J, $H$4, FALSE), 0)</f>
        <v>0</v>
      </c>
      <c r="I1321" s="91">
        <f>IFERROR(VLOOKUP($E1321, V医療従事者等!$A:$J, $I$4, FALSE), 0)</f>
        <v>0</v>
      </c>
      <c r="J1321" s="91">
        <f>IFERROR(VLOOKUP($E1321, V医療従事者等!$A:$J, $J$4, FALSE), 0)</f>
        <v>0</v>
      </c>
      <c r="K1321" s="92">
        <f>IFERROR(VLOOKUP($E1321, V一般接種!$A:$G, K$4, FALSE), 0)</f>
        <v>0</v>
      </c>
      <c r="L1321" s="92">
        <f>IFERROR(VLOOKUP($E1321, V一般接種!$A:$G, L$4, FALSE), 0)</f>
        <v>0</v>
      </c>
      <c r="M1321" s="92">
        <f>IFERROR(VLOOKUP($E1321, V一般接種!$A:$G, M$4, FALSE), 0)</f>
        <v>0</v>
      </c>
      <c r="N1321" s="93">
        <f>IFERROR(VLOOKUP($E1321, V一般接種!$A:$G, N$4, FALSE), 0)</f>
        <v>0</v>
      </c>
      <c r="O1321" s="92">
        <f>SUMIF(V職域接種!$C:$C, 'Conv-vaccine'!$E1321, V職域接種!F:F)</f>
        <v>0</v>
      </c>
      <c r="P1321" s="92">
        <f>SUMIF(V職域接種!$C:$C, 'Conv-vaccine'!$E1321, V職域接種!G:G)</f>
        <v>0</v>
      </c>
      <c r="Q1321" s="92">
        <f>_xlfn.MAXIFS(V重複!F:F, V重複!$C:$C, 'Conv-vaccine'!$E1321)</f>
        <v>0</v>
      </c>
      <c r="R1321" s="92">
        <f>_xlfn.MAXIFS(V重複!G:G, V重複!$C:$C, 'Conv-vaccine'!$E1321)</f>
        <v>0</v>
      </c>
      <c r="S1321" s="107">
        <f>SUMIF('V3回目-接種日別'!$A:$A, 'Conv-vaccine'!$E1321, 'V3回目-接種日別'!C:C)</f>
        <v>0</v>
      </c>
    </row>
    <row r="1322" spans="1:19" ht="17.7">
      <c r="A1322" s="49">
        <v>44736</v>
      </c>
      <c r="B1322" s="110">
        <f>IF(COUNTIF($A$7:$A1322, $A1322)&gt;1, 0, IF($E1322="","",G1322+H1322+K1322+L1322+O1322-Q1322))</f>
        <v>0</v>
      </c>
      <c r="C1322" s="110">
        <f>IF(COUNTIF($A$7:$A1322, $A1322)&gt;1, 0, IF($E1322="", "", I1322+J1322+M1322+N1322+P1322-R1322))</f>
        <v>0</v>
      </c>
      <c r="D1322" s="110">
        <f>IF(COUNTIF($A$7:$A1322, $A1322)&gt;1, 0, S1322)</f>
        <v>0</v>
      </c>
      <c r="E1322" s="111">
        <v>44736</v>
      </c>
      <c r="F1322" s="91" t="str">
        <f>IFERROR(VLOOKUP($E1322, V医療従事者等!$A:$J, $F$4, FALSE), TEXT(E1322, "aaa"))</f>
        <v>金</v>
      </c>
      <c r="G1322" s="91">
        <f>IFERROR(VLOOKUP($E1322, V医療従事者等!$A:$J, $G$4, FALSE), 0)</f>
        <v>0</v>
      </c>
      <c r="H1322" s="91">
        <f>IFERROR(VLOOKUP($E1322, V医療従事者等!$A:$J, $H$4, FALSE), 0)</f>
        <v>0</v>
      </c>
      <c r="I1322" s="91">
        <f>IFERROR(VLOOKUP($E1322, V医療従事者等!$A:$J, $I$4, FALSE), 0)</f>
        <v>0</v>
      </c>
      <c r="J1322" s="91">
        <f>IFERROR(VLOOKUP($E1322, V医療従事者等!$A:$J, $J$4, FALSE), 0)</f>
        <v>0</v>
      </c>
      <c r="K1322" s="92">
        <f>IFERROR(VLOOKUP($E1322, V一般接種!$A:$G, K$4, FALSE), 0)</f>
        <v>0</v>
      </c>
      <c r="L1322" s="92">
        <f>IFERROR(VLOOKUP($E1322, V一般接種!$A:$G, L$4, FALSE), 0)</f>
        <v>0</v>
      </c>
      <c r="M1322" s="92">
        <f>IFERROR(VLOOKUP($E1322, V一般接種!$A:$G, M$4, FALSE), 0)</f>
        <v>0</v>
      </c>
      <c r="N1322" s="93">
        <f>IFERROR(VLOOKUP($E1322, V一般接種!$A:$G, N$4, FALSE), 0)</f>
        <v>0</v>
      </c>
      <c r="O1322" s="92">
        <f>SUMIF(V職域接種!$C:$C, 'Conv-vaccine'!$E1322, V職域接種!F:F)</f>
        <v>0</v>
      </c>
      <c r="P1322" s="92">
        <f>SUMIF(V職域接種!$C:$C, 'Conv-vaccine'!$E1322, V職域接種!G:G)</f>
        <v>0</v>
      </c>
      <c r="Q1322" s="92">
        <f>_xlfn.MAXIFS(V重複!F:F, V重複!$C:$C, 'Conv-vaccine'!$E1322)</f>
        <v>0</v>
      </c>
      <c r="R1322" s="92">
        <f>_xlfn.MAXIFS(V重複!G:G, V重複!$C:$C, 'Conv-vaccine'!$E1322)</f>
        <v>0</v>
      </c>
      <c r="S1322" s="107">
        <f>SUMIF('V3回目-接種日別'!$A:$A, 'Conv-vaccine'!$E1322, 'V3回目-接種日別'!C:C)</f>
        <v>0</v>
      </c>
    </row>
    <row r="1323" spans="1:19" ht="17.7">
      <c r="A1323" s="49">
        <v>44736</v>
      </c>
      <c r="B1323" s="110">
        <f>IF(COUNTIF($A$7:$A1323, $A1323)&gt;1, 0, IF($E1323="","",G1323+H1323+K1323+L1323+O1323-Q1323))</f>
        <v>0</v>
      </c>
      <c r="C1323" s="110">
        <f>IF(COUNTIF($A$7:$A1323, $A1323)&gt;1, 0, IF($E1323="", "", I1323+J1323+M1323+N1323+P1323-R1323))</f>
        <v>0</v>
      </c>
      <c r="D1323" s="110">
        <f>IF(COUNTIF($A$7:$A1323, $A1323)&gt;1, 0, S1323)</f>
        <v>0</v>
      </c>
      <c r="E1323" s="111">
        <v>44736</v>
      </c>
      <c r="F1323" s="91" t="str">
        <f>IFERROR(VLOOKUP($E1323, V医療従事者等!$A:$J, $F$4, FALSE), TEXT(E1323, "aaa"))</f>
        <v>金</v>
      </c>
      <c r="G1323" s="91">
        <f>IFERROR(VLOOKUP($E1323, V医療従事者等!$A:$J, $G$4, FALSE), 0)</f>
        <v>0</v>
      </c>
      <c r="H1323" s="91">
        <f>IFERROR(VLOOKUP($E1323, V医療従事者等!$A:$J, $H$4, FALSE), 0)</f>
        <v>0</v>
      </c>
      <c r="I1323" s="91">
        <f>IFERROR(VLOOKUP($E1323, V医療従事者等!$A:$J, $I$4, FALSE), 0)</f>
        <v>0</v>
      </c>
      <c r="J1323" s="91">
        <f>IFERROR(VLOOKUP($E1323, V医療従事者等!$A:$J, $J$4, FALSE), 0)</f>
        <v>0</v>
      </c>
      <c r="K1323" s="92">
        <f>IFERROR(VLOOKUP($E1323, V一般接種!$A:$G, K$4, FALSE), 0)</f>
        <v>0</v>
      </c>
      <c r="L1323" s="92">
        <f>IFERROR(VLOOKUP($E1323, V一般接種!$A:$G, L$4, FALSE), 0)</f>
        <v>0</v>
      </c>
      <c r="M1323" s="92">
        <f>IFERROR(VLOOKUP($E1323, V一般接種!$A:$G, M$4, FALSE), 0)</f>
        <v>0</v>
      </c>
      <c r="N1323" s="93">
        <f>IFERROR(VLOOKUP($E1323, V一般接種!$A:$G, N$4, FALSE), 0)</f>
        <v>0</v>
      </c>
      <c r="O1323" s="92">
        <f>SUMIF(V職域接種!$C:$C, 'Conv-vaccine'!$E1323, V職域接種!F:F)</f>
        <v>0</v>
      </c>
      <c r="P1323" s="92">
        <f>SUMIF(V職域接種!$C:$C, 'Conv-vaccine'!$E1323, V職域接種!G:G)</f>
        <v>0</v>
      </c>
      <c r="Q1323" s="92">
        <f>_xlfn.MAXIFS(V重複!F:F, V重複!$C:$C, 'Conv-vaccine'!$E1323)</f>
        <v>0</v>
      </c>
      <c r="R1323" s="92">
        <f>_xlfn.MAXIFS(V重複!G:G, V重複!$C:$C, 'Conv-vaccine'!$E1323)</f>
        <v>0</v>
      </c>
      <c r="S1323" s="107">
        <f>SUMIF('V3回目-接種日別'!$A:$A, 'Conv-vaccine'!$E1323, 'V3回目-接種日別'!C:C)</f>
        <v>0</v>
      </c>
    </row>
    <row r="1324" spans="1:19" ht="17.7">
      <c r="A1324" s="49">
        <v>44737</v>
      </c>
      <c r="B1324" s="110">
        <f>IF(COUNTIF($A$7:$A1324, $A1324)&gt;1, 0, IF($E1324="","",G1324+H1324+K1324+L1324+O1324-Q1324))</f>
        <v>0</v>
      </c>
      <c r="C1324" s="110">
        <f>IF(COUNTIF($A$7:$A1324, $A1324)&gt;1, 0, IF($E1324="", "", I1324+J1324+M1324+N1324+P1324-R1324))</f>
        <v>0</v>
      </c>
      <c r="D1324" s="110">
        <f>IF(COUNTIF($A$7:$A1324, $A1324)&gt;1, 0, S1324)</f>
        <v>0</v>
      </c>
      <c r="E1324" s="111">
        <v>44737</v>
      </c>
      <c r="F1324" s="91" t="str">
        <f>IFERROR(VLOOKUP($E1324, V医療従事者等!$A:$J, $F$4, FALSE), TEXT(E1324, "aaa"))</f>
        <v>土</v>
      </c>
      <c r="G1324" s="91">
        <f>IFERROR(VLOOKUP($E1324, V医療従事者等!$A:$J, $G$4, FALSE), 0)</f>
        <v>0</v>
      </c>
      <c r="H1324" s="91">
        <f>IFERROR(VLOOKUP($E1324, V医療従事者等!$A:$J, $H$4, FALSE), 0)</f>
        <v>0</v>
      </c>
      <c r="I1324" s="91">
        <f>IFERROR(VLOOKUP($E1324, V医療従事者等!$A:$J, $I$4, FALSE), 0)</f>
        <v>0</v>
      </c>
      <c r="J1324" s="91">
        <f>IFERROR(VLOOKUP($E1324, V医療従事者等!$A:$J, $J$4, FALSE), 0)</f>
        <v>0</v>
      </c>
      <c r="K1324" s="92">
        <f>IFERROR(VLOOKUP($E1324, V一般接種!$A:$G, K$4, FALSE), 0)</f>
        <v>0</v>
      </c>
      <c r="L1324" s="92">
        <f>IFERROR(VLOOKUP($E1324, V一般接種!$A:$G, L$4, FALSE), 0)</f>
        <v>0</v>
      </c>
      <c r="M1324" s="92">
        <f>IFERROR(VLOOKUP($E1324, V一般接種!$A:$G, M$4, FALSE), 0)</f>
        <v>0</v>
      </c>
      <c r="N1324" s="93">
        <f>IFERROR(VLOOKUP($E1324, V一般接種!$A:$G, N$4, FALSE), 0)</f>
        <v>0</v>
      </c>
      <c r="O1324" s="92">
        <f>SUMIF(V職域接種!$C:$C, 'Conv-vaccine'!$E1324, V職域接種!F:F)</f>
        <v>0</v>
      </c>
      <c r="P1324" s="92">
        <f>SUMIF(V職域接種!$C:$C, 'Conv-vaccine'!$E1324, V職域接種!G:G)</f>
        <v>0</v>
      </c>
      <c r="Q1324" s="92">
        <f>_xlfn.MAXIFS(V重複!F:F, V重複!$C:$C, 'Conv-vaccine'!$E1324)</f>
        <v>0</v>
      </c>
      <c r="R1324" s="92">
        <f>_xlfn.MAXIFS(V重複!G:G, V重複!$C:$C, 'Conv-vaccine'!$E1324)</f>
        <v>0</v>
      </c>
      <c r="S1324" s="107">
        <f>SUMIF('V3回目-接種日別'!$A:$A, 'Conv-vaccine'!$E1324, 'V3回目-接種日別'!C:C)</f>
        <v>0</v>
      </c>
    </row>
    <row r="1325" spans="1:19" ht="17.7">
      <c r="A1325" s="49">
        <v>44737</v>
      </c>
      <c r="B1325" s="110">
        <f>IF(COUNTIF($A$7:$A1325, $A1325)&gt;1, 0, IF($E1325="","",G1325+H1325+K1325+L1325+O1325-Q1325))</f>
        <v>0</v>
      </c>
      <c r="C1325" s="110">
        <f>IF(COUNTIF($A$7:$A1325, $A1325)&gt;1, 0, IF($E1325="", "", I1325+J1325+M1325+N1325+P1325-R1325))</f>
        <v>0</v>
      </c>
      <c r="D1325" s="110">
        <f>IF(COUNTIF($A$7:$A1325, $A1325)&gt;1, 0, S1325)</f>
        <v>0</v>
      </c>
      <c r="E1325" s="111">
        <v>44737</v>
      </c>
      <c r="F1325" s="91" t="str">
        <f>IFERROR(VLOOKUP($E1325, V医療従事者等!$A:$J, $F$4, FALSE), TEXT(E1325, "aaa"))</f>
        <v>土</v>
      </c>
      <c r="G1325" s="91">
        <f>IFERROR(VLOOKUP($E1325, V医療従事者等!$A:$J, $G$4, FALSE), 0)</f>
        <v>0</v>
      </c>
      <c r="H1325" s="91">
        <f>IFERROR(VLOOKUP($E1325, V医療従事者等!$A:$J, $H$4, FALSE), 0)</f>
        <v>0</v>
      </c>
      <c r="I1325" s="91">
        <f>IFERROR(VLOOKUP($E1325, V医療従事者等!$A:$J, $I$4, FALSE), 0)</f>
        <v>0</v>
      </c>
      <c r="J1325" s="91">
        <f>IFERROR(VLOOKUP($E1325, V医療従事者等!$A:$J, $J$4, FALSE), 0)</f>
        <v>0</v>
      </c>
      <c r="K1325" s="92">
        <f>IFERROR(VLOOKUP($E1325, V一般接種!$A:$G, K$4, FALSE), 0)</f>
        <v>0</v>
      </c>
      <c r="L1325" s="92">
        <f>IFERROR(VLOOKUP($E1325, V一般接種!$A:$G, L$4, FALSE), 0)</f>
        <v>0</v>
      </c>
      <c r="M1325" s="92">
        <f>IFERROR(VLOOKUP($E1325, V一般接種!$A:$G, M$4, FALSE), 0)</f>
        <v>0</v>
      </c>
      <c r="N1325" s="93">
        <f>IFERROR(VLOOKUP($E1325, V一般接種!$A:$G, N$4, FALSE), 0)</f>
        <v>0</v>
      </c>
      <c r="O1325" s="92">
        <f>SUMIF(V職域接種!$C:$C, 'Conv-vaccine'!$E1325, V職域接種!F:F)</f>
        <v>0</v>
      </c>
      <c r="P1325" s="92">
        <f>SUMIF(V職域接種!$C:$C, 'Conv-vaccine'!$E1325, V職域接種!G:G)</f>
        <v>0</v>
      </c>
      <c r="Q1325" s="92">
        <f>_xlfn.MAXIFS(V重複!F:F, V重複!$C:$C, 'Conv-vaccine'!$E1325)</f>
        <v>0</v>
      </c>
      <c r="R1325" s="92">
        <f>_xlfn.MAXIFS(V重複!G:G, V重複!$C:$C, 'Conv-vaccine'!$E1325)</f>
        <v>0</v>
      </c>
      <c r="S1325" s="107">
        <f>SUMIF('V3回目-接種日別'!$A:$A, 'Conv-vaccine'!$E1325, 'V3回目-接種日別'!C:C)</f>
        <v>0</v>
      </c>
    </row>
    <row r="1326" spans="1:19" ht="17.7">
      <c r="A1326" s="49">
        <v>44737</v>
      </c>
      <c r="B1326" s="110">
        <f>IF(COUNTIF($A$7:$A1326, $A1326)&gt;1, 0, IF($E1326="","",G1326+H1326+K1326+L1326+O1326-Q1326))</f>
        <v>0</v>
      </c>
      <c r="C1326" s="110">
        <f>IF(COUNTIF($A$7:$A1326, $A1326)&gt;1, 0, IF($E1326="", "", I1326+J1326+M1326+N1326+P1326-R1326))</f>
        <v>0</v>
      </c>
      <c r="D1326" s="110">
        <f>IF(COUNTIF($A$7:$A1326, $A1326)&gt;1, 0, S1326)</f>
        <v>0</v>
      </c>
      <c r="E1326" s="111">
        <v>44737</v>
      </c>
      <c r="F1326" s="91" t="str">
        <f>IFERROR(VLOOKUP($E1326, V医療従事者等!$A:$J, $F$4, FALSE), TEXT(E1326, "aaa"))</f>
        <v>土</v>
      </c>
      <c r="G1326" s="91">
        <f>IFERROR(VLOOKUP($E1326, V医療従事者等!$A:$J, $G$4, FALSE), 0)</f>
        <v>0</v>
      </c>
      <c r="H1326" s="91">
        <f>IFERROR(VLOOKUP($E1326, V医療従事者等!$A:$J, $H$4, FALSE), 0)</f>
        <v>0</v>
      </c>
      <c r="I1326" s="91">
        <f>IFERROR(VLOOKUP($E1326, V医療従事者等!$A:$J, $I$4, FALSE), 0)</f>
        <v>0</v>
      </c>
      <c r="J1326" s="91">
        <f>IFERROR(VLOOKUP($E1326, V医療従事者等!$A:$J, $J$4, FALSE), 0)</f>
        <v>0</v>
      </c>
      <c r="K1326" s="92">
        <f>IFERROR(VLOOKUP($E1326, V一般接種!$A:$G, K$4, FALSE), 0)</f>
        <v>0</v>
      </c>
      <c r="L1326" s="92">
        <f>IFERROR(VLOOKUP($E1326, V一般接種!$A:$G, L$4, FALSE), 0)</f>
        <v>0</v>
      </c>
      <c r="M1326" s="92">
        <f>IFERROR(VLOOKUP($E1326, V一般接種!$A:$G, M$4, FALSE), 0)</f>
        <v>0</v>
      </c>
      <c r="N1326" s="93">
        <f>IFERROR(VLOOKUP($E1326, V一般接種!$A:$G, N$4, FALSE), 0)</f>
        <v>0</v>
      </c>
      <c r="O1326" s="92">
        <f>SUMIF(V職域接種!$C:$C, 'Conv-vaccine'!$E1326, V職域接種!F:F)</f>
        <v>0</v>
      </c>
      <c r="P1326" s="92">
        <f>SUMIF(V職域接種!$C:$C, 'Conv-vaccine'!$E1326, V職域接種!G:G)</f>
        <v>0</v>
      </c>
      <c r="Q1326" s="92">
        <f>_xlfn.MAXIFS(V重複!F:F, V重複!$C:$C, 'Conv-vaccine'!$E1326)</f>
        <v>0</v>
      </c>
      <c r="R1326" s="92">
        <f>_xlfn.MAXIFS(V重複!G:G, V重複!$C:$C, 'Conv-vaccine'!$E1326)</f>
        <v>0</v>
      </c>
      <c r="S1326" s="107">
        <f>SUMIF('V3回目-接種日別'!$A:$A, 'Conv-vaccine'!$E1326, 'V3回目-接種日別'!C:C)</f>
        <v>0</v>
      </c>
    </row>
    <row r="1327" spans="1:19" ht="17.7">
      <c r="A1327" s="49">
        <v>44738</v>
      </c>
      <c r="B1327" s="110">
        <f>IF(COUNTIF($A$7:$A1327, $A1327)&gt;1, 0, IF($E1327="","",G1327+H1327+K1327+L1327+O1327-Q1327))</f>
        <v>0</v>
      </c>
      <c r="C1327" s="110">
        <f>IF(COUNTIF($A$7:$A1327, $A1327)&gt;1, 0, IF($E1327="", "", I1327+J1327+M1327+N1327+P1327-R1327))</f>
        <v>0</v>
      </c>
      <c r="D1327" s="110">
        <f>IF(COUNTIF($A$7:$A1327, $A1327)&gt;1, 0, S1327)</f>
        <v>0</v>
      </c>
      <c r="E1327" s="111">
        <v>44738</v>
      </c>
      <c r="F1327" s="91" t="str">
        <f>IFERROR(VLOOKUP($E1327, V医療従事者等!$A:$J, $F$4, FALSE), TEXT(E1327, "aaa"))</f>
        <v>日</v>
      </c>
      <c r="G1327" s="91">
        <f>IFERROR(VLOOKUP($E1327, V医療従事者等!$A:$J, $G$4, FALSE), 0)</f>
        <v>0</v>
      </c>
      <c r="H1327" s="91">
        <f>IFERROR(VLOOKUP($E1327, V医療従事者等!$A:$J, $H$4, FALSE), 0)</f>
        <v>0</v>
      </c>
      <c r="I1327" s="91">
        <f>IFERROR(VLOOKUP($E1327, V医療従事者等!$A:$J, $I$4, FALSE), 0)</f>
        <v>0</v>
      </c>
      <c r="J1327" s="91">
        <f>IFERROR(VLOOKUP($E1327, V医療従事者等!$A:$J, $J$4, FALSE), 0)</f>
        <v>0</v>
      </c>
      <c r="K1327" s="92">
        <f>IFERROR(VLOOKUP($E1327, V一般接種!$A:$G, K$4, FALSE), 0)</f>
        <v>0</v>
      </c>
      <c r="L1327" s="92">
        <f>IFERROR(VLOOKUP($E1327, V一般接種!$A:$G, L$4, FALSE), 0)</f>
        <v>0</v>
      </c>
      <c r="M1327" s="92">
        <f>IFERROR(VLOOKUP($E1327, V一般接種!$A:$G, M$4, FALSE), 0)</f>
        <v>0</v>
      </c>
      <c r="N1327" s="93">
        <f>IFERROR(VLOOKUP($E1327, V一般接種!$A:$G, N$4, FALSE), 0)</f>
        <v>0</v>
      </c>
      <c r="O1327" s="92">
        <f>SUMIF(V職域接種!$C:$C, 'Conv-vaccine'!$E1327, V職域接種!F:F)</f>
        <v>0</v>
      </c>
      <c r="P1327" s="92">
        <f>SUMIF(V職域接種!$C:$C, 'Conv-vaccine'!$E1327, V職域接種!G:G)</f>
        <v>0</v>
      </c>
      <c r="Q1327" s="92">
        <f>_xlfn.MAXIFS(V重複!F:F, V重複!$C:$C, 'Conv-vaccine'!$E1327)</f>
        <v>0</v>
      </c>
      <c r="R1327" s="92">
        <f>_xlfn.MAXIFS(V重複!G:G, V重複!$C:$C, 'Conv-vaccine'!$E1327)</f>
        <v>0</v>
      </c>
      <c r="S1327" s="107">
        <f>SUMIF('V3回目-接種日別'!$A:$A, 'Conv-vaccine'!$E1327, 'V3回目-接種日別'!C:C)</f>
        <v>0</v>
      </c>
    </row>
    <row r="1328" spans="1:19" ht="17.7">
      <c r="A1328" s="49">
        <v>44738</v>
      </c>
      <c r="B1328" s="110">
        <f>IF(COUNTIF($A$7:$A1328, $A1328)&gt;1, 0, IF($E1328="","",G1328+H1328+K1328+L1328+O1328-Q1328))</f>
        <v>0</v>
      </c>
      <c r="C1328" s="110">
        <f>IF(COUNTIF($A$7:$A1328, $A1328)&gt;1, 0, IF($E1328="", "", I1328+J1328+M1328+N1328+P1328-R1328))</f>
        <v>0</v>
      </c>
      <c r="D1328" s="110">
        <f>IF(COUNTIF($A$7:$A1328, $A1328)&gt;1, 0, S1328)</f>
        <v>0</v>
      </c>
      <c r="E1328" s="111">
        <v>44738</v>
      </c>
      <c r="F1328" s="91" t="str">
        <f>IFERROR(VLOOKUP($E1328, V医療従事者等!$A:$J, $F$4, FALSE), TEXT(E1328, "aaa"))</f>
        <v>日</v>
      </c>
      <c r="G1328" s="91">
        <f>IFERROR(VLOOKUP($E1328, V医療従事者等!$A:$J, $G$4, FALSE), 0)</f>
        <v>0</v>
      </c>
      <c r="H1328" s="91">
        <f>IFERROR(VLOOKUP($E1328, V医療従事者等!$A:$J, $H$4, FALSE), 0)</f>
        <v>0</v>
      </c>
      <c r="I1328" s="91">
        <f>IFERROR(VLOOKUP($E1328, V医療従事者等!$A:$J, $I$4, FALSE), 0)</f>
        <v>0</v>
      </c>
      <c r="J1328" s="91">
        <f>IFERROR(VLOOKUP($E1328, V医療従事者等!$A:$J, $J$4, FALSE), 0)</f>
        <v>0</v>
      </c>
      <c r="K1328" s="92">
        <f>IFERROR(VLOOKUP($E1328, V一般接種!$A:$G, K$4, FALSE), 0)</f>
        <v>0</v>
      </c>
      <c r="L1328" s="92">
        <f>IFERROR(VLOOKUP($E1328, V一般接種!$A:$G, L$4, FALSE), 0)</f>
        <v>0</v>
      </c>
      <c r="M1328" s="92">
        <f>IFERROR(VLOOKUP($E1328, V一般接種!$A:$G, M$4, FALSE), 0)</f>
        <v>0</v>
      </c>
      <c r="N1328" s="93">
        <f>IFERROR(VLOOKUP($E1328, V一般接種!$A:$G, N$4, FALSE), 0)</f>
        <v>0</v>
      </c>
      <c r="O1328" s="92">
        <f>SUMIF(V職域接種!$C:$C, 'Conv-vaccine'!$E1328, V職域接種!F:F)</f>
        <v>0</v>
      </c>
      <c r="P1328" s="92">
        <f>SUMIF(V職域接種!$C:$C, 'Conv-vaccine'!$E1328, V職域接種!G:G)</f>
        <v>0</v>
      </c>
      <c r="Q1328" s="92">
        <f>_xlfn.MAXIFS(V重複!F:F, V重複!$C:$C, 'Conv-vaccine'!$E1328)</f>
        <v>0</v>
      </c>
      <c r="R1328" s="92">
        <f>_xlfn.MAXIFS(V重複!G:G, V重複!$C:$C, 'Conv-vaccine'!$E1328)</f>
        <v>0</v>
      </c>
      <c r="S1328" s="107">
        <f>SUMIF('V3回目-接種日別'!$A:$A, 'Conv-vaccine'!$E1328, 'V3回目-接種日別'!C:C)</f>
        <v>0</v>
      </c>
    </row>
    <row r="1329" spans="1:19" ht="17.7">
      <c r="A1329" s="49">
        <v>44738</v>
      </c>
      <c r="B1329" s="110">
        <f>IF(COUNTIF($A$7:$A1329, $A1329)&gt;1, 0, IF($E1329="","",G1329+H1329+K1329+L1329+O1329-Q1329))</f>
        <v>0</v>
      </c>
      <c r="C1329" s="110">
        <f>IF(COUNTIF($A$7:$A1329, $A1329)&gt;1, 0, IF($E1329="", "", I1329+J1329+M1329+N1329+P1329-R1329))</f>
        <v>0</v>
      </c>
      <c r="D1329" s="110">
        <f>IF(COUNTIF($A$7:$A1329, $A1329)&gt;1, 0, S1329)</f>
        <v>0</v>
      </c>
      <c r="E1329" s="111">
        <v>44738</v>
      </c>
      <c r="F1329" s="91" t="str">
        <f>IFERROR(VLOOKUP($E1329, V医療従事者等!$A:$J, $F$4, FALSE), TEXT(E1329, "aaa"))</f>
        <v>日</v>
      </c>
      <c r="G1329" s="91">
        <f>IFERROR(VLOOKUP($E1329, V医療従事者等!$A:$J, $G$4, FALSE), 0)</f>
        <v>0</v>
      </c>
      <c r="H1329" s="91">
        <f>IFERROR(VLOOKUP($E1329, V医療従事者等!$A:$J, $H$4, FALSE), 0)</f>
        <v>0</v>
      </c>
      <c r="I1329" s="91">
        <f>IFERROR(VLOOKUP($E1329, V医療従事者等!$A:$J, $I$4, FALSE), 0)</f>
        <v>0</v>
      </c>
      <c r="J1329" s="91">
        <f>IFERROR(VLOOKUP($E1329, V医療従事者等!$A:$J, $J$4, FALSE), 0)</f>
        <v>0</v>
      </c>
      <c r="K1329" s="92">
        <f>IFERROR(VLOOKUP($E1329, V一般接種!$A:$G, K$4, FALSE), 0)</f>
        <v>0</v>
      </c>
      <c r="L1329" s="92">
        <f>IFERROR(VLOOKUP($E1329, V一般接種!$A:$G, L$4, FALSE), 0)</f>
        <v>0</v>
      </c>
      <c r="M1329" s="92">
        <f>IFERROR(VLOOKUP($E1329, V一般接種!$A:$G, M$4, FALSE), 0)</f>
        <v>0</v>
      </c>
      <c r="N1329" s="93">
        <f>IFERROR(VLOOKUP($E1329, V一般接種!$A:$G, N$4, FALSE), 0)</f>
        <v>0</v>
      </c>
      <c r="O1329" s="92">
        <f>SUMIF(V職域接種!$C:$C, 'Conv-vaccine'!$E1329, V職域接種!F:F)</f>
        <v>0</v>
      </c>
      <c r="P1329" s="92">
        <f>SUMIF(V職域接種!$C:$C, 'Conv-vaccine'!$E1329, V職域接種!G:G)</f>
        <v>0</v>
      </c>
      <c r="Q1329" s="92">
        <f>_xlfn.MAXIFS(V重複!F:F, V重複!$C:$C, 'Conv-vaccine'!$E1329)</f>
        <v>0</v>
      </c>
      <c r="R1329" s="92">
        <f>_xlfn.MAXIFS(V重複!G:G, V重複!$C:$C, 'Conv-vaccine'!$E1329)</f>
        <v>0</v>
      </c>
      <c r="S1329" s="107">
        <f>SUMIF('V3回目-接種日別'!$A:$A, 'Conv-vaccine'!$E1329, 'V3回目-接種日別'!C:C)</f>
        <v>0</v>
      </c>
    </row>
    <row r="1330" spans="1:19" ht="17.7">
      <c r="A1330" s="49">
        <v>44739</v>
      </c>
      <c r="B1330" s="110">
        <f>IF(COUNTIF($A$7:$A1330, $A1330)&gt;1, 0, IF($E1330="","",G1330+H1330+K1330+L1330+O1330-Q1330))</f>
        <v>0</v>
      </c>
      <c r="C1330" s="110">
        <f>IF(COUNTIF($A$7:$A1330, $A1330)&gt;1, 0, IF($E1330="", "", I1330+J1330+M1330+N1330+P1330-R1330))</f>
        <v>0</v>
      </c>
      <c r="D1330" s="110">
        <f>IF(COUNTIF($A$7:$A1330, $A1330)&gt;1, 0, S1330)</f>
        <v>0</v>
      </c>
      <c r="E1330" s="111">
        <v>44739</v>
      </c>
      <c r="F1330" s="91" t="str">
        <f>IFERROR(VLOOKUP($E1330, V医療従事者等!$A:$J, $F$4, FALSE), TEXT(E1330, "aaa"))</f>
        <v>月</v>
      </c>
      <c r="G1330" s="91">
        <f>IFERROR(VLOOKUP($E1330, V医療従事者等!$A:$J, $G$4, FALSE), 0)</f>
        <v>0</v>
      </c>
      <c r="H1330" s="91">
        <f>IFERROR(VLOOKUP($E1330, V医療従事者等!$A:$J, $H$4, FALSE), 0)</f>
        <v>0</v>
      </c>
      <c r="I1330" s="91">
        <f>IFERROR(VLOOKUP($E1330, V医療従事者等!$A:$J, $I$4, FALSE), 0)</f>
        <v>0</v>
      </c>
      <c r="J1330" s="91">
        <f>IFERROR(VLOOKUP($E1330, V医療従事者等!$A:$J, $J$4, FALSE), 0)</f>
        <v>0</v>
      </c>
      <c r="K1330" s="92">
        <f>IFERROR(VLOOKUP($E1330, V一般接種!$A:$G, K$4, FALSE), 0)</f>
        <v>0</v>
      </c>
      <c r="L1330" s="92">
        <f>IFERROR(VLOOKUP($E1330, V一般接種!$A:$G, L$4, FALSE), 0)</f>
        <v>0</v>
      </c>
      <c r="M1330" s="92">
        <f>IFERROR(VLOOKUP($E1330, V一般接種!$A:$G, M$4, FALSE), 0)</f>
        <v>0</v>
      </c>
      <c r="N1330" s="93">
        <f>IFERROR(VLOOKUP($E1330, V一般接種!$A:$G, N$4, FALSE), 0)</f>
        <v>0</v>
      </c>
      <c r="O1330" s="92">
        <f>SUMIF(V職域接種!$C:$C, 'Conv-vaccine'!$E1330, V職域接種!F:F)</f>
        <v>0</v>
      </c>
      <c r="P1330" s="92">
        <f>SUMIF(V職域接種!$C:$C, 'Conv-vaccine'!$E1330, V職域接種!G:G)</f>
        <v>0</v>
      </c>
      <c r="Q1330" s="92">
        <f>_xlfn.MAXIFS(V重複!F:F, V重複!$C:$C, 'Conv-vaccine'!$E1330)</f>
        <v>0</v>
      </c>
      <c r="R1330" s="92">
        <f>_xlfn.MAXIFS(V重複!G:G, V重複!$C:$C, 'Conv-vaccine'!$E1330)</f>
        <v>0</v>
      </c>
      <c r="S1330" s="107">
        <f>SUMIF('V3回目-接種日別'!$A:$A, 'Conv-vaccine'!$E1330, 'V3回目-接種日別'!C:C)</f>
        <v>0</v>
      </c>
    </row>
    <row r="1331" spans="1:19" ht="17.7">
      <c r="A1331" s="49">
        <v>44739</v>
      </c>
      <c r="B1331" s="110">
        <f>IF(COUNTIF($A$7:$A1331, $A1331)&gt;1, 0, IF($E1331="","",G1331+H1331+K1331+L1331+O1331-Q1331))</f>
        <v>0</v>
      </c>
      <c r="C1331" s="110">
        <f>IF(COUNTIF($A$7:$A1331, $A1331)&gt;1, 0, IF($E1331="", "", I1331+J1331+M1331+N1331+P1331-R1331))</f>
        <v>0</v>
      </c>
      <c r="D1331" s="110">
        <f>IF(COUNTIF($A$7:$A1331, $A1331)&gt;1, 0, S1331)</f>
        <v>0</v>
      </c>
      <c r="E1331" s="111">
        <v>44739</v>
      </c>
      <c r="F1331" s="91" t="str">
        <f>IFERROR(VLOOKUP($E1331, V医療従事者等!$A:$J, $F$4, FALSE), TEXT(E1331, "aaa"))</f>
        <v>月</v>
      </c>
      <c r="G1331" s="91">
        <f>IFERROR(VLOOKUP($E1331, V医療従事者等!$A:$J, $G$4, FALSE), 0)</f>
        <v>0</v>
      </c>
      <c r="H1331" s="91">
        <f>IFERROR(VLOOKUP($E1331, V医療従事者等!$A:$J, $H$4, FALSE), 0)</f>
        <v>0</v>
      </c>
      <c r="I1331" s="91">
        <f>IFERROR(VLOOKUP($E1331, V医療従事者等!$A:$J, $I$4, FALSE), 0)</f>
        <v>0</v>
      </c>
      <c r="J1331" s="91">
        <f>IFERROR(VLOOKUP($E1331, V医療従事者等!$A:$J, $J$4, FALSE), 0)</f>
        <v>0</v>
      </c>
      <c r="K1331" s="92">
        <f>IFERROR(VLOOKUP($E1331, V一般接種!$A:$G, K$4, FALSE), 0)</f>
        <v>0</v>
      </c>
      <c r="L1331" s="92">
        <f>IFERROR(VLOOKUP($E1331, V一般接種!$A:$G, L$4, FALSE), 0)</f>
        <v>0</v>
      </c>
      <c r="M1331" s="92">
        <f>IFERROR(VLOOKUP($E1331, V一般接種!$A:$G, M$4, FALSE), 0)</f>
        <v>0</v>
      </c>
      <c r="N1331" s="93">
        <f>IFERROR(VLOOKUP($E1331, V一般接種!$A:$G, N$4, FALSE), 0)</f>
        <v>0</v>
      </c>
      <c r="O1331" s="92">
        <f>SUMIF(V職域接種!$C:$C, 'Conv-vaccine'!$E1331, V職域接種!F:F)</f>
        <v>0</v>
      </c>
      <c r="P1331" s="92">
        <f>SUMIF(V職域接種!$C:$C, 'Conv-vaccine'!$E1331, V職域接種!G:G)</f>
        <v>0</v>
      </c>
      <c r="Q1331" s="92">
        <f>_xlfn.MAXIFS(V重複!F:F, V重複!$C:$C, 'Conv-vaccine'!$E1331)</f>
        <v>0</v>
      </c>
      <c r="R1331" s="92">
        <f>_xlfn.MAXIFS(V重複!G:G, V重複!$C:$C, 'Conv-vaccine'!$E1331)</f>
        <v>0</v>
      </c>
      <c r="S1331" s="107">
        <f>SUMIF('V3回目-接種日別'!$A:$A, 'Conv-vaccine'!$E1331, 'V3回目-接種日別'!C:C)</f>
        <v>0</v>
      </c>
    </row>
    <row r="1332" spans="1:19" ht="17.7">
      <c r="A1332" s="49">
        <v>44739</v>
      </c>
      <c r="B1332" s="110">
        <f>IF(COUNTIF($A$7:$A1332, $A1332)&gt;1, 0, IF($E1332="","",G1332+H1332+K1332+L1332+O1332-Q1332))</f>
        <v>0</v>
      </c>
      <c r="C1332" s="110">
        <f>IF(COUNTIF($A$7:$A1332, $A1332)&gt;1, 0, IF($E1332="", "", I1332+J1332+M1332+N1332+P1332-R1332))</f>
        <v>0</v>
      </c>
      <c r="D1332" s="110">
        <f>IF(COUNTIF($A$7:$A1332, $A1332)&gt;1, 0, S1332)</f>
        <v>0</v>
      </c>
      <c r="E1332" s="111">
        <v>44739</v>
      </c>
      <c r="F1332" s="91" t="str">
        <f>IFERROR(VLOOKUP($E1332, V医療従事者等!$A:$J, $F$4, FALSE), TEXT(E1332, "aaa"))</f>
        <v>月</v>
      </c>
      <c r="G1332" s="91">
        <f>IFERROR(VLOOKUP($E1332, V医療従事者等!$A:$J, $G$4, FALSE), 0)</f>
        <v>0</v>
      </c>
      <c r="H1332" s="91">
        <f>IFERROR(VLOOKUP($E1332, V医療従事者等!$A:$J, $H$4, FALSE), 0)</f>
        <v>0</v>
      </c>
      <c r="I1332" s="91">
        <f>IFERROR(VLOOKUP($E1332, V医療従事者等!$A:$J, $I$4, FALSE), 0)</f>
        <v>0</v>
      </c>
      <c r="J1332" s="91">
        <f>IFERROR(VLOOKUP($E1332, V医療従事者等!$A:$J, $J$4, FALSE), 0)</f>
        <v>0</v>
      </c>
      <c r="K1332" s="92">
        <f>IFERROR(VLOOKUP($E1332, V一般接種!$A:$G, K$4, FALSE), 0)</f>
        <v>0</v>
      </c>
      <c r="L1332" s="92">
        <f>IFERROR(VLOOKUP($E1332, V一般接種!$A:$G, L$4, FALSE), 0)</f>
        <v>0</v>
      </c>
      <c r="M1332" s="92">
        <f>IFERROR(VLOOKUP($E1332, V一般接種!$A:$G, M$4, FALSE), 0)</f>
        <v>0</v>
      </c>
      <c r="N1332" s="93">
        <f>IFERROR(VLOOKUP($E1332, V一般接種!$A:$G, N$4, FALSE), 0)</f>
        <v>0</v>
      </c>
      <c r="O1332" s="92">
        <f>SUMIF(V職域接種!$C:$C, 'Conv-vaccine'!$E1332, V職域接種!F:F)</f>
        <v>0</v>
      </c>
      <c r="P1332" s="92">
        <f>SUMIF(V職域接種!$C:$C, 'Conv-vaccine'!$E1332, V職域接種!G:G)</f>
        <v>0</v>
      </c>
      <c r="Q1332" s="92">
        <f>_xlfn.MAXIFS(V重複!F:F, V重複!$C:$C, 'Conv-vaccine'!$E1332)</f>
        <v>0</v>
      </c>
      <c r="R1332" s="92">
        <f>_xlfn.MAXIFS(V重複!G:G, V重複!$C:$C, 'Conv-vaccine'!$E1332)</f>
        <v>0</v>
      </c>
      <c r="S1332" s="107">
        <f>SUMIF('V3回目-接種日別'!$A:$A, 'Conv-vaccine'!$E1332, 'V3回目-接種日別'!C:C)</f>
        <v>0</v>
      </c>
    </row>
    <row r="1333" spans="1:19" ht="17.7">
      <c r="A1333" s="49">
        <v>44740</v>
      </c>
      <c r="B1333" s="110">
        <f>IF(COUNTIF($A$7:$A1333, $A1333)&gt;1, 0, IF($E1333="","",G1333+H1333+K1333+L1333+O1333-Q1333))</f>
        <v>0</v>
      </c>
      <c r="C1333" s="110">
        <f>IF(COUNTIF($A$7:$A1333, $A1333)&gt;1, 0, IF($E1333="", "", I1333+J1333+M1333+N1333+P1333-R1333))</f>
        <v>0</v>
      </c>
      <c r="D1333" s="110">
        <f>IF(COUNTIF($A$7:$A1333, $A1333)&gt;1, 0, S1333)</f>
        <v>0</v>
      </c>
      <c r="E1333" s="111">
        <v>44740</v>
      </c>
      <c r="F1333" s="91" t="str">
        <f>IFERROR(VLOOKUP($E1333, V医療従事者等!$A:$J, $F$4, FALSE), TEXT(E1333, "aaa"))</f>
        <v>火</v>
      </c>
      <c r="G1333" s="91">
        <f>IFERROR(VLOOKUP($E1333, V医療従事者等!$A:$J, $G$4, FALSE), 0)</f>
        <v>0</v>
      </c>
      <c r="H1333" s="91">
        <f>IFERROR(VLOOKUP($E1333, V医療従事者等!$A:$J, $H$4, FALSE), 0)</f>
        <v>0</v>
      </c>
      <c r="I1333" s="91">
        <f>IFERROR(VLOOKUP($E1333, V医療従事者等!$A:$J, $I$4, FALSE), 0)</f>
        <v>0</v>
      </c>
      <c r="J1333" s="91">
        <f>IFERROR(VLOOKUP($E1333, V医療従事者等!$A:$J, $J$4, FALSE), 0)</f>
        <v>0</v>
      </c>
      <c r="K1333" s="92">
        <f>IFERROR(VLOOKUP($E1333, V一般接種!$A:$G, K$4, FALSE), 0)</f>
        <v>0</v>
      </c>
      <c r="L1333" s="92">
        <f>IFERROR(VLOOKUP($E1333, V一般接種!$A:$G, L$4, FALSE), 0)</f>
        <v>0</v>
      </c>
      <c r="M1333" s="92">
        <f>IFERROR(VLOOKUP($E1333, V一般接種!$A:$G, M$4, FALSE), 0)</f>
        <v>0</v>
      </c>
      <c r="N1333" s="93">
        <f>IFERROR(VLOOKUP($E1333, V一般接種!$A:$G, N$4, FALSE), 0)</f>
        <v>0</v>
      </c>
      <c r="O1333" s="92">
        <f>SUMIF(V職域接種!$C:$C, 'Conv-vaccine'!$E1333, V職域接種!F:F)</f>
        <v>0</v>
      </c>
      <c r="P1333" s="92">
        <f>SUMIF(V職域接種!$C:$C, 'Conv-vaccine'!$E1333, V職域接種!G:G)</f>
        <v>0</v>
      </c>
      <c r="Q1333" s="92">
        <f>_xlfn.MAXIFS(V重複!F:F, V重複!$C:$C, 'Conv-vaccine'!$E1333)</f>
        <v>0</v>
      </c>
      <c r="R1333" s="92">
        <f>_xlfn.MAXIFS(V重複!G:G, V重複!$C:$C, 'Conv-vaccine'!$E1333)</f>
        <v>0</v>
      </c>
      <c r="S1333" s="107">
        <f>SUMIF('V3回目-接種日別'!$A:$A, 'Conv-vaccine'!$E1333, 'V3回目-接種日別'!C:C)</f>
        <v>0</v>
      </c>
    </row>
    <row r="1334" spans="1:19" ht="17.7">
      <c r="A1334" s="49">
        <v>44740</v>
      </c>
      <c r="B1334" s="110">
        <f>IF(COUNTIF($A$7:$A1334, $A1334)&gt;1, 0, IF($E1334="","",G1334+H1334+K1334+L1334+O1334-Q1334))</f>
        <v>0</v>
      </c>
      <c r="C1334" s="110">
        <f>IF(COUNTIF($A$7:$A1334, $A1334)&gt;1, 0, IF($E1334="", "", I1334+J1334+M1334+N1334+P1334-R1334))</f>
        <v>0</v>
      </c>
      <c r="D1334" s="110">
        <f>IF(COUNTIF($A$7:$A1334, $A1334)&gt;1, 0, S1334)</f>
        <v>0</v>
      </c>
      <c r="E1334" s="111">
        <v>44740</v>
      </c>
      <c r="F1334" s="91" t="str">
        <f>IFERROR(VLOOKUP($E1334, V医療従事者等!$A:$J, $F$4, FALSE), TEXT(E1334, "aaa"))</f>
        <v>火</v>
      </c>
      <c r="G1334" s="91">
        <f>IFERROR(VLOOKUP($E1334, V医療従事者等!$A:$J, $G$4, FALSE), 0)</f>
        <v>0</v>
      </c>
      <c r="H1334" s="91">
        <f>IFERROR(VLOOKUP($E1334, V医療従事者等!$A:$J, $H$4, FALSE), 0)</f>
        <v>0</v>
      </c>
      <c r="I1334" s="91">
        <f>IFERROR(VLOOKUP($E1334, V医療従事者等!$A:$J, $I$4, FALSE), 0)</f>
        <v>0</v>
      </c>
      <c r="J1334" s="91">
        <f>IFERROR(VLOOKUP($E1334, V医療従事者等!$A:$J, $J$4, FALSE), 0)</f>
        <v>0</v>
      </c>
      <c r="K1334" s="92">
        <f>IFERROR(VLOOKUP($E1334, V一般接種!$A:$G, K$4, FALSE), 0)</f>
        <v>0</v>
      </c>
      <c r="L1334" s="92">
        <f>IFERROR(VLOOKUP($E1334, V一般接種!$A:$G, L$4, FALSE), 0)</f>
        <v>0</v>
      </c>
      <c r="M1334" s="92">
        <f>IFERROR(VLOOKUP($E1334, V一般接種!$A:$G, M$4, FALSE), 0)</f>
        <v>0</v>
      </c>
      <c r="N1334" s="93">
        <f>IFERROR(VLOOKUP($E1334, V一般接種!$A:$G, N$4, FALSE), 0)</f>
        <v>0</v>
      </c>
      <c r="O1334" s="92">
        <f>SUMIF(V職域接種!$C:$C, 'Conv-vaccine'!$E1334, V職域接種!F:F)</f>
        <v>0</v>
      </c>
      <c r="P1334" s="92">
        <f>SUMIF(V職域接種!$C:$C, 'Conv-vaccine'!$E1334, V職域接種!G:G)</f>
        <v>0</v>
      </c>
      <c r="Q1334" s="92">
        <f>_xlfn.MAXIFS(V重複!F:F, V重複!$C:$C, 'Conv-vaccine'!$E1334)</f>
        <v>0</v>
      </c>
      <c r="R1334" s="92">
        <f>_xlfn.MAXIFS(V重複!G:G, V重複!$C:$C, 'Conv-vaccine'!$E1334)</f>
        <v>0</v>
      </c>
      <c r="S1334" s="107">
        <f>SUMIF('V3回目-接種日別'!$A:$A, 'Conv-vaccine'!$E1334, 'V3回目-接種日別'!C:C)</f>
        <v>0</v>
      </c>
    </row>
    <row r="1335" spans="1:19" ht="17.7">
      <c r="A1335" s="49">
        <v>44740</v>
      </c>
      <c r="B1335" s="110">
        <f>IF(COUNTIF($A$7:$A1335, $A1335)&gt;1, 0, IF($E1335="","",G1335+H1335+K1335+L1335+O1335-Q1335))</f>
        <v>0</v>
      </c>
      <c r="C1335" s="110">
        <f>IF(COUNTIF($A$7:$A1335, $A1335)&gt;1, 0, IF($E1335="", "", I1335+J1335+M1335+N1335+P1335-R1335))</f>
        <v>0</v>
      </c>
      <c r="D1335" s="110">
        <f>IF(COUNTIF($A$7:$A1335, $A1335)&gt;1, 0, S1335)</f>
        <v>0</v>
      </c>
      <c r="E1335" s="111">
        <v>44740</v>
      </c>
      <c r="F1335" s="91" t="str">
        <f>IFERROR(VLOOKUP($E1335, V医療従事者等!$A:$J, $F$4, FALSE), TEXT(E1335, "aaa"))</f>
        <v>火</v>
      </c>
      <c r="G1335" s="91">
        <f>IFERROR(VLOOKUP($E1335, V医療従事者等!$A:$J, $G$4, FALSE), 0)</f>
        <v>0</v>
      </c>
      <c r="H1335" s="91">
        <f>IFERROR(VLOOKUP($E1335, V医療従事者等!$A:$J, $H$4, FALSE), 0)</f>
        <v>0</v>
      </c>
      <c r="I1335" s="91">
        <f>IFERROR(VLOOKUP($E1335, V医療従事者等!$A:$J, $I$4, FALSE), 0)</f>
        <v>0</v>
      </c>
      <c r="J1335" s="91">
        <f>IFERROR(VLOOKUP($E1335, V医療従事者等!$A:$J, $J$4, FALSE), 0)</f>
        <v>0</v>
      </c>
      <c r="K1335" s="92">
        <f>IFERROR(VLOOKUP($E1335, V一般接種!$A:$G, K$4, FALSE), 0)</f>
        <v>0</v>
      </c>
      <c r="L1335" s="92">
        <f>IFERROR(VLOOKUP($E1335, V一般接種!$A:$G, L$4, FALSE), 0)</f>
        <v>0</v>
      </c>
      <c r="M1335" s="92">
        <f>IFERROR(VLOOKUP($E1335, V一般接種!$A:$G, M$4, FALSE), 0)</f>
        <v>0</v>
      </c>
      <c r="N1335" s="93">
        <f>IFERROR(VLOOKUP($E1335, V一般接種!$A:$G, N$4, FALSE), 0)</f>
        <v>0</v>
      </c>
      <c r="O1335" s="92">
        <f>SUMIF(V職域接種!$C:$C, 'Conv-vaccine'!$E1335, V職域接種!F:F)</f>
        <v>0</v>
      </c>
      <c r="P1335" s="92">
        <f>SUMIF(V職域接種!$C:$C, 'Conv-vaccine'!$E1335, V職域接種!G:G)</f>
        <v>0</v>
      </c>
      <c r="Q1335" s="92">
        <f>_xlfn.MAXIFS(V重複!F:F, V重複!$C:$C, 'Conv-vaccine'!$E1335)</f>
        <v>0</v>
      </c>
      <c r="R1335" s="92">
        <f>_xlfn.MAXIFS(V重複!G:G, V重複!$C:$C, 'Conv-vaccine'!$E1335)</f>
        <v>0</v>
      </c>
      <c r="S1335" s="107">
        <f>SUMIF('V3回目-接種日別'!$A:$A, 'Conv-vaccine'!$E1335, 'V3回目-接種日別'!C:C)</f>
        <v>0</v>
      </c>
    </row>
    <row r="1336" spans="1:19" ht="17.7">
      <c r="A1336" s="49">
        <v>44741</v>
      </c>
      <c r="B1336" s="110">
        <f>IF(COUNTIF($A$7:$A1336, $A1336)&gt;1, 0, IF($E1336="","",G1336+H1336+K1336+L1336+O1336-Q1336))</f>
        <v>0</v>
      </c>
      <c r="C1336" s="110">
        <f>IF(COUNTIF($A$7:$A1336, $A1336)&gt;1, 0, IF($E1336="", "", I1336+J1336+M1336+N1336+P1336-R1336))</f>
        <v>0</v>
      </c>
      <c r="D1336" s="110">
        <f>IF(COUNTIF($A$7:$A1336, $A1336)&gt;1, 0, S1336)</f>
        <v>0</v>
      </c>
      <c r="E1336" s="111">
        <v>44741</v>
      </c>
      <c r="F1336" s="91" t="str">
        <f>IFERROR(VLOOKUP($E1336, V医療従事者等!$A:$J, $F$4, FALSE), TEXT(E1336, "aaa"))</f>
        <v>水</v>
      </c>
      <c r="G1336" s="91">
        <f>IFERROR(VLOOKUP($E1336, V医療従事者等!$A:$J, $G$4, FALSE), 0)</f>
        <v>0</v>
      </c>
      <c r="H1336" s="91">
        <f>IFERROR(VLOOKUP($E1336, V医療従事者等!$A:$J, $H$4, FALSE), 0)</f>
        <v>0</v>
      </c>
      <c r="I1336" s="91">
        <f>IFERROR(VLOOKUP($E1336, V医療従事者等!$A:$J, $I$4, FALSE), 0)</f>
        <v>0</v>
      </c>
      <c r="J1336" s="91">
        <f>IFERROR(VLOOKUP($E1336, V医療従事者等!$A:$J, $J$4, FALSE), 0)</f>
        <v>0</v>
      </c>
      <c r="K1336" s="92">
        <f>IFERROR(VLOOKUP($E1336, V一般接種!$A:$G, K$4, FALSE), 0)</f>
        <v>0</v>
      </c>
      <c r="L1336" s="92">
        <f>IFERROR(VLOOKUP($E1336, V一般接種!$A:$G, L$4, FALSE), 0)</f>
        <v>0</v>
      </c>
      <c r="M1336" s="92">
        <f>IFERROR(VLOOKUP($E1336, V一般接種!$A:$G, M$4, FALSE), 0)</f>
        <v>0</v>
      </c>
      <c r="N1336" s="93">
        <f>IFERROR(VLOOKUP($E1336, V一般接種!$A:$G, N$4, FALSE), 0)</f>
        <v>0</v>
      </c>
      <c r="O1336" s="92">
        <f>SUMIF(V職域接種!$C:$C, 'Conv-vaccine'!$E1336, V職域接種!F:F)</f>
        <v>0</v>
      </c>
      <c r="P1336" s="92">
        <f>SUMIF(V職域接種!$C:$C, 'Conv-vaccine'!$E1336, V職域接種!G:G)</f>
        <v>0</v>
      </c>
      <c r="Q1336" s="92">
        <f>_xlfn.MAXIFS(V重複!F:F, V重複!$C:$C, 'Conv-vaccine'!$E1336)</f>
        <v>0</v>
      </c>
      <c r="R1336" s="92">
        <f>_xlfn.MAXIFS(V重複!G:G, V重複!$C:$C, 'Conv-vaccine'!$E1336)</f>
        <v>0</v>
      </c>
      <c r="S1336" s="107">
        <f>SUMIF('V3回目-接種日別'!$A:$A, 'Conv-vaccine'!$E1336, 'V3回目-接種日別'!C:C)</f>
        <v>0</v>
      </c>
    </row>
    <row r="1337" spans="1:19" ht="17.7">
      <c r="A1337" s="49">
        <v>44741</v>
      </c>
      <c r="B1337" s="110">
        <f>IF(COUNTIF($A$7:$A1337, $A1337)&gt;1, 0, IF($E1337="","",G1337+H1337+K1337+L1337+O1337-Q1337))</f>
        <v>0</v>
      </c>
      <c r="C1337" s="110">
        <f>IF(COUNTIF($A$7:$A1337, $A1337)&gt;1, 0, IF($E1337="", "", I1337+J1337+M1337+N1337+P1337-R1337))</f>
        <v>0</v>
      </c>
      <c r="D1337" s="110">
        <f>IF(COUNTIF($A$7:$A1337, $A1337)&gt;1, 0, S1337)</f>
        <v>0</v>
      </c>
      <c r="E1337" s="111">
        <v>44741</v>
      </c>
      <c r="F1337" s="91" t="str">
        <f>IFERROR(VLOOKUP($E1337, V医療従事者等!$A:$J, $F$4, FALSE), TEXT(E1337, "aaa"))</f>
        <v>水</v>
      </c>
      <c r="G1337" s="91">
        <f>IFERROR(VLOOKUP($E1337, V医療従事者等!$A:$J, $G$4, FALSE), 0)</f>
        <v>0</v>
      </c>
      <c r="H1337" s="91">
        <f>IFERROR(VLOOKUP($E1337, V医療従事者等!$A:$J, $H$4, FALSE), 0)</f>
        <v>0</v>
      </c>
      <c r="I1337" s="91">
        <f>IFERROR(VLOOKUP($E1337, V医療従事者等!$A:$J, $I$4, FALSE), 0)</f>
        <v>0</v>
      </c>
      <c r="J1337" s="91">
        <f>IFERROR(VLOOKUP($E1337, V医療従事者等!$A:$J, $J$4, FALSE), 0)</f>
        <v>0</v>
      </c>
      <c r="K1337" s="92">
        <f>IFERROR(VLOOKUP($E1337, V一般接種!$A:$G, K$4, FALSE), 0)</f>
        <v>0</v>
      </c>
      <c r="L1337" s="92">
        <f>IFERROR(VLOOKUP($E1337, V一般接種!$A:$G, L$4, FALSE), 0)</f>
        <v>0</v>
      </c>
      <c r="M1337" s="92">
        <f>IFERROR(VLOOKUP($E1337, V一般接種!$A:$G, M$4, FALSE), 0)</f>
        <v>0</v>
      </c>
      <c r="N1337" s="93">
        <f>IFERROR(VLOOKUP($E1337, V一般接種!$A:$G, N$4, FALSE), 0)</f>
        <v>0</v>
      </c>
      <c r="O1337" s="92">
        <f>SUMIF(V職域接種!$C:$C, 'Conv-vaccine'!$E1337, V職域接種!F:F)</f>
        <v>0</v>
      </c>
      <c r="P1337" s="92">
        <f>SUMIF(V職域接種!$C:$C, 'Conv-vaccine'!$E1337, V職域接種!G:G)</f>
        <v>0</v>
      </c>
      <c r="Q1337" s="92">
        <f>_xlfn.MAXIFS(V重複!F:F, V重複!$C:$C, 'Conv-vaccine'!$E1337)</f>
        <v>0</v>
      </c>
      <c r="R1337" s="92">
        <f>_xlfn.MAXIFS(V重複!G:G, V重複!$C:$C, 'Conv-vaccine'!$E1337)</f>
        <v>0</v>
      </c>
      <c r="S1337" s="107">
        <f>SUMIF('V3回目-接種日別'!$A:$A, 'Conv-vaccine'!$E1337, 'V3回目-接種日別'!C:C)</f>
        <v>0</v>
      </c>
    </row>
    <row r="1338" spans="1:19" ht="17.7">
      <c r="A1338" s="49">
        <v>44741</v>
      </c>
      <c r="B1338" s="110">
        <f>IF(COUNTIF($A$7:$A1338, $A1338)&gt;1, 0, IF($E1338="","",G1338+H1338+K1338+L1338+O1338-Q1338))</f>
        <v>0</v>
      </c>
      <c r="C1338" s="110">
        <f>IF(COUNTIF($A$7:$A1338, $A1338)&gt;1, 0, IF($E1338="", "", I1338+J1338+M1338+N1338+P1338-R1338))</f>
        <v>0</v>
      </c>
      <c r="D1338" s="110">
        <f>IF(COUNTIF($A$7:$A1338, $A1338)&gt;1, 0, S1338)</f>
        <v>0</v>
      </c>
      <c r="E1338" s="111">
        <v>44741</v>
      </c>
      <c r="F1338" s="91" t="str">
        <f>IFERROR(VLOOKUP($E1338, V医療従事者等!$A:$J, $F$4, FALSE), TEXT(E1338, "aaa"))</f>
        <v>水</v>
      </c>
      <c r="G1338" s="91">
        <f>IFERROR(VLOOKUP($E1338, V医療従事者等!$A:$J, $G$4, FALSE), 0)</f>
        <v>0</v>
      </c>
      <c r="H1338" s="91">
        <f>IFERROR(VLOOKUP($E1338, V医療従事者等!$A:$J, $H$4, FALSE), 0)</f>
        <v>0</v>
      </c>
      <c r="I1338" s="91">
        <f>IFERROR(VLOOKUP($E1338, V医療従事者等!$A:$J, $I$4, FALSE), 0)</f>
        <v>0</v>
      </c>
      <c r="J1338" s="91">
        <f>IFERROR(VLOOKUP($E1338, V医療従事者等!$A:$J, $J$4, FALSE), 0)</f>
        <v>0</v>
      </c>
      <c r="K1338" s="92">
        <f>IFERROR(VLOOKUP($E1338, V一般接種!$A:$G, K$4, FALSE), 0)</f>
        <v>0</v>
      </c>
      <c r="L1338" s="92">
        <f>IFERROR(VLOOKUP($E1338, V一般接種!$A:$G, L$4, FALSE), 0)</f>
        <v>0</v>
      </c>
      <c r="M1338" s="92">
        <f>IFERROR(VLOOKUP($E1338, V一般接種!$A:$G, M$4, FALSE), 0)</f>
        <v>0</v>
      </c>
      <c r="N1338" s="93">
        <f>IFERROR(VLOOKUP($E1338, V一般接種!$A:$G, N$4, FALSE), 0)</f>
        <v>0</v>
      </c>
      <c r="O1338" s="92">
        <f>SUMIF(V職域接種!$C:$C, 'Conv-vaccine'!$E1338, V職域接種!F:F)</f>
        <v>0</v>
      </c>
      <c r="P1338" s="92">
        <f>SUMIF(V職域接種!$C:$C, 'Conv-vaccine'!$E1338, V職域接種!G:G)</f>
        <v>0</v>
      </c>
      <c r="Q1338" s="92">
        <f>_xlfn.MAXIFS(V重複!F:F, V重複!$C:$C, 'Conv-vaccine'!$E1338)</f>
        <v>0</v>
      </c>
      <c r="R1338" s="92">
        <f>_xlfn.MAXIFS(V重複!G:G, V重複!$C:$C, 'Conv-vaccine'!$E1338)</f>
        <v>0</v>
      </c>
      <c r="S1338" s="107">
        <f>SUMIF('V3回目-接種日別'!$A:$A, 'Conv-vaccine'!$E1338, 'V3回目-接種日別'!C:C)</f>
        <v>0</v>
      </c>
    </row>
    <row r="1339" spans="1:19" ht="17.7">
      <c r="A1339" s="49">
        <v>44742</v>
      </c>
      <c r="B1339" s="110">
        <f>IF(COUNTIF($A$7:$A1339, $A1339)&gt;1, 0, IF($E1339="","",G1339+H1339+K1339+L1339+O1339-Q1339))</f>
        <v>0</v>
      </c>
      <c r="C1339" s="110">
        <f>IF(COUNTIF($A$7:$A1339, $A1339)&gt;1, 0, IF($E1339="", "", I1339+J1339+M1339+N1339+P1339-R1339))</f>
        <v>0</v>
      </c>
      <c r="D1339" s="110">
        <f>IF(COUNTIF($A$7:$A1339, $A1339)&gt;1, 0, S1339)</f>
        <v>0</v>
      </c>
      <c r="E1339" s="111">
        <v>44742</v>
      </c>
      <c r="F1339" s="91" t="str">
        <f>IFERROR(VLOOKUP($E1339, V医療従事者等!$A:$J, $F$4, FALSE), TEXT(E1339, "aaa"))</f>
        <v>木</v>
      </c>
      <c r="G1339" s="91">
        <f>IFERROR(VLOOKUP($E1339, V医療従事者等!$A:$J, $G$4, FALSE), 0)</f>
        <v>0</v>
      </c>
      <c r="H1339" s="91">
        <f>IFERROR(VLOOKUP($E1339, V医療従事者等!$A:$J, $H$4, FALSE), 0)</f>
        <v>0</v>
      </c>
      <c r="I1339" s="91">
        <f>IFERROR(VLOOKUP($E1339, V医療従事者等!$A:$J, $I$4, FALSE), 0)</f>
        <v>0</v>
      </c>
      <c r="J1339" s="91">
        <f>IFERROR(VLOOKUP($E1339, V医療従事者等!$A:$J, $J$4, FALSE), 0)</f>
        <v>0</v>
      </c>
      <c r="K1339" s="92">
        <f>IFERROR(VLOOKUP($E1339, V一般接種!$A:$G, K$4, FALSE), 0)</f>
        <v>0</v>
      </c>
      <c r="L1339" s="92">
        <f>IFERROR(VLOOKUP($E1339, V一般接種!$A:$G, L$4, FALSE), 0)</f>
        <v>0</v>
      </c>
      <c r="M1339" s="92">
        <f>IFERROR(VLOOKUP($E1339, V一般接種!$A:$G, M$4, FALSE), 0)</f>
        <v>0</v>
      </c>
      <c r="N1339" s="93">
        <f>IFERROR(VLOOKUP($E1339, V一般接種!$A:$G, N$4, FALSE), 0)</f>
        <v>0</v>
      </c>
      <c r="O1339" s="92">
        <f>SUMIF(V職域接種!$C:$C, 'Conv-vaccine'!$E1339, V職域接種!F:F)</f>
        <v>0</v>
      </c>
      <c r="P1339" s="92">
        <f>SUMIF(V職域接種!$C:$C, 'Conv-vaccine'!$E1339, V職域接種!G:G)</f>
        <v>0</v>
      </c>
      <c r="Q1339" s="92">
        <f>_xlfn.MAXIFS(V重複!F:F, V重複!$C:$C, 'Conv-vaccine'!$E1339)</f>
        <v>0</v>
      </c>
      <c r="R1339" s="92">
        <f>_xlfn.MAXIFS(V重複!G:G, V重複!$C:$C, 'Conv-vaccine'!$E1339)</f>
        <v>0</v>
      </c>
      <c r="S1339" s="107">
        <f>SUMIF('V3回目-接種日別'!$A:$A, 'Conv-vaccine'!$E1339, 'V3回目-接種日別'!C:C)</f>
        <v>0</v>
      </c>
    </row>
    <row r="1340" spans="1:19" ht="17.7">
      <c r="A1340" s="49">
        <v>44742</v>
      </c>
      <c r="B1340" s="110">
        <f>IF(COUNTIF($A$7:$A1340, $A1340)&gt;1, 0, IF($E1340="","",G1340+H1340+K1340+L1340+O1340-Q1340))</f>
        <v>0</v>
      </c>
      <c r="C1340" s="110">
        <f>IF(COUNTIF($A$7:$A1340, $A1340)&gt;1, 0, IF($E1340="", "", I1340+J1340+M1340+N1340+P1340-R1340))</f>
        <v>0</v>
      </c>
      <c r="D1340" s="110">
        <f>IF(COUNTIF($A$7:$A1340, $A1340)&gt;1, 0, S1340)</f>
        <v>0</v>
      </c>
      <c r="E1340" s="111">
        <v>44742</v>
      </c>
      <c r="F1340" s="91" t="str">
        <f>IFERROR(VLOOKUP($E1340, V医療従事者等!$A:$J, $F$4, FALSE), TEXT(E1340, "aaa"))</f>
        <v>木</v>
      </c>
      <c r="G1340" s="91">
        <f>IFERROR(VLOOKUP($E1340, V医療従事者等!$A:$J, $G$4, FALSE), 0)</f>
        <v>0</v>
      </c>
      <c r="H1340" s="91">
        <f>IFERROR(VLOOKUP($E1340, V医療従事者等!$A:$J, $H$4, FALSE), 0)</f>
        <v>0</v>
      </c>
      <c r="I1340" s="91">
        <f>IFERROR(VLOOKUP($E1340, V医療従事者等!$A:$J, $I$4, FALSE), 0)</f>
        <v>0</v>
      </c>
      <c r="J1340" s="91">
        <f>IFERROR(VLOOKUP($E1340, V医療従事者等!$A:$J, $J$4, FALSE), 0)</f>
        <v>0</v>
      </c>
      <c r="K1340" s="92">
        <f>IFERROR(VLOOKUP($E1340, V一般接種!$A:$G, K$4, FALSE), 0)</f>
        <v>0</v>
      </c>
      <c r="L1340" s="92">
        <f>IFERROR(VLOOKUP($E1340, V一般接種!$A:$G, L$4, FALSE), 0)</f>
        <v>0</v>
      </c>
      <c r="M1340" s="92">
        <f>IFERROR(VLOOKUP($E1340, V一般接種!$A:$G, M$4, FALSE), 0)</f>
        <v>0</v>
      </c>
      <c r="N1340" s="93">
        <f>IFERROR(VLOOKUP($E1340, V一般接種!$A:$G, N$4, FALSE), 0)</f>
        <v>0</v>
      </c>
      <c r="O1340" s="92">
        <f>SUMIF(V職域接種!$C:$C, 'Conv-vaccine'!$E1340, V職域接種!F:F)</f>
        <v>0</v>
      </c>
      <c r="P1340" s="92">
        <f>SUMIF(V職域接種!$C:$C, 'Conv-vaccine'!$E1340, V職域接種!G:G)</f>
        <v>0</v>
      </c>
      <c r="Q1340" s="92">
        <f>_xlfn.MAXIFS(V重複!F:F, V重複!$C:$C, 'Conv-vaccine'!$E1340)</f>
        <v>0</v>
      </c>
      <c r="R1340" s="92">
        <f>_xlfn.MAXIFS(V重複!G:G, V重複!$C:$C, 'Conv-vaccine'!$E1340)</f>
        <v>0</v>
      </c>
      <c r="S1340" s="107">
        <f>SUMIF('V3回目-接種日別'!$A:$A, 'Conv-vaccine'!$E1340, 'V3回目-接種日別'!C:C)</f>
        <v>0</v>
      </c>
    </row>
    <row r="1341" spans="1:19" ht="17.7">
      <c r="A1341" s="49">
        <v>44742</v>
      </c>
      <c r="B1341" s="110">
        <f>IF(COUNTIF($A$7:$A1341, $A1341)&gt;1, 0, IF($E1341="","",G1341+H1341+K1341+L1341+O1341-Q1341))</f>
        <v>0</v>
      </c>
      <c r="C1341" s="110">
        <f>IF(COUNTIF($A$7:$A1341, $A1341)&gt;1, 0, IF($E1341="", "", I1341+J1341+M1341+N1341+P1341-R1341))</f>
        <v>0</v>
      </c>
      <c r="D1341" s="110">
        <f>IF(COUNTIF($A$7:$A1341, $A1341)&gt;1, 0, S1341)</f>
        <v>0</v>
      </c>
      <c r="E1341" s="111">
        <v>44742</v>
      </c>
      <c r="F1341" s="91" t="str">
        <f>IFERROR(VLOOKUP($E1341, V医療従事者等!$A:$J, $F$4, FALSE), TEXT(E1341, "aaa"))</f>
        <v>木</v>
      </c>
      <c r="G1341" s="91">
        <f>IFERROR(VLOOKUP($E1341, V医療従事者等!$A:$J, $G$4, FALSE), 0)</f>
        <v>0</v>
      </c>
      <c r="H1341" s="91">
        <f>IFERROR(VLOOKUP($E1341, V医療従事者等!$A:$J, $H$4, FALSE), 0)</f>
        <v>0</v>
      </c>
      <c r="I1341" s="91">
        <f>IFERROR(VLOOKUP($E1341, V医療従事者等!$A:$J, $I$4, FALSE), 0)</f>
        <v>0</v>
      </c>
      <c r="J1341" s="91">
        <f>IFERROR(VLOOKUP($E1341, V医療従事者等!$A:$J, $J$4, FALSE), 0)</f>
        <v>0</v>
      </c>
      <c r="K1341" s="92">
        <f>IFERROR(VLOOKUP($E1341, V一般接種!$A:$G, K$4, FALSE), 0)</f>
        <v>0</v>
      </c>
      <c r="L1341" s="92">
        <f>IFERROR(VLOOKUP($E1341, V一般接種!$A:$G, L$4, FALSE), 0)</f>
        <v>0</v>
      </c>
      <c r="M1341" s="92">
        <f>IFERROR(VLOOKUP($E1341, V一般接種!$A:$G, M$4, FALSE), 0)</f>
        <v>0</v>
      </c>
      <c r="N1341" s="93">
        <f>IFERROR(VLOOKUP($E1341, V一般接種!$A:$G, N$4, FALSE), 0)</f>
        <v>0</v>
      </c>
      <c r="O1341" s="92">
        <f>SUMIF(V職域接種!$C:$C, 'Conv-vaccine'!$E1341, V職域接種!F:F)</f>
        <v>0</v>
      </c>
      <c r="P1341" s="92">
        <f>SUMIF(V職域接種!$C:$C, 'Conv-vaccine'!$E1341, V職域接種!G:G)</f>
        <v>0</v>
      </c>
      <c r="Q1341" s="92">
        <f>_xlfn.MAXIFS(V重複!F:F, V重複!$C:$C, 'Conv-vaccine'!$E1341)</f>
        <v>0</v>
      </c>
      <c r="R1341" s="92">
        <f>_xlfn.MAXIFS(V重複!G:G, V重複!$C:$C, 'Conv-vaccine'!$E1341)</f>
        <v>0</v>
      </c>
      <c r="S1341" s="107">
        <f>SUMIF('V3回目-接種日別'!$A:$A, 'Conv-vaccine'!$E1341, 'V3回目-接種日別'!C:C)</f>
        <v>0</v>
      </c>
    </row>
    <row r="1342" spans="1:19" ht="17.7">
      <c r="A1342" s="49">
        <v>44743</v>
      </c>
      <c r="B1342" s="110">
        <f>IF(COUNTIF($A$7:$A1342, $A1342)&gt;1, 0, IF($E1342="","",G1342+H1342+K1342+L1342+O1342-Q1342))</f>
        <v>0</v>
      </c>
      <c r="C1342" s="110">
        <f>IF(COUNTIF($A$7:$A1342, $A1342)&gt;1, 0, IF($E1342="", "", I1342+J1342+M1342+N1342+P1342-R1342))</f>
        <v>0</v>
      </c>
      <c r="D1342" s="110">
        <f>IF(COUNTIF($A$7:$A1342, $A1342)&gt;1, 0, S1342)</f>
        <v>0</v>
      </c>
      <c r="E1342" s="111">
        <v>44743</v>
      </c>
      <c r="F1342" s="91" t="str">
        <f>IFERROR(VLOOKUP($E1342, V医療従事者等!$A:$J, $F$4, FALSE), TEXT(E1342, "aaa"))</f>
        <v>金</v>
      </c>
      <c r="G1342" s="91">
        <f>IFERROR(VLOOKUP($E1342, V医療従事者等!$A:$J, $G$4, FALSE), 0)</f>
        <v>0</v>
      </c>
      <c r="H1342" s="91">
        <f>IFERROR(VLOOKUP($E1342, V医療従事者等!$A:$J, $H$4, FALSE), 0)</f>
        <v>0</v>
      </c>
      <c r="I1342" s="91">
        <f>IFERROR(VLOOKUP($E1342, V医療従事者等!$A:$J, $I$4, FALSE), 0)</f>
        <v>0</v>
      </c>
      <c r="J1342" s="91">
        <f>IFERROR(VLOOKUP($E1342, V医療従事者等!$A:$J, $J$4, FALSE), 0)</f>
        <v>0</v>
      </c>
      <c r="K1342" s="92">
        <f>IFERROR(VLOOKUP($E1342, V一般接種!$A:$G, K$4, FALSE), 0)</f>
        <v>0</v>
      </c>
      <c r="L1342" s="92">
        <f>IFERROR(VLOOKUP($E1342, V一般接種!$A:$G, L$4, FALSE), 0)</f>
        <v>0</v>
      </c>
      <c r="M1342" s="92">
        <f>IFERROR(VLOOKUP($E1342, V一般接種!$A:$G, M$4, FALSE), 0)</f>
        <v>0</v>
      </c>
      <c r="N1342" s="93">
        <f>IFERROR(VLOOKUP($E1342, V一般接種!$A:$G, N$4, FALSE), 0)</f>
        <v>0</v>
      </c>
      <c r="O1342" s="92">
        <f>SUMIF(V職域接種!$C:$C, 'Conv-vaccine'!$E1342, V職域接種!F:F)</f>
        <v>0</v>
      </c>
      <c r="P1342" s="92">
        <f>SUMIF(V職域接種!$C:$C, 'Conv-vaccine'!$E1342, V職域接種!G:G)</f>
        <v>0</v>
      </c>
      <c r="Q1342" s="92">
        <f>_xlfn.MAXIFS(V重複!F:F, V重複!$C:$C, 'Conv-vaccine'!$E1342)</f>
        <v>0</v>
      </c>
      <c r="R1342" s="92">
        <f>_xlfn.MAXIFS(V重複!G:G, V重複!$C:$C, 'Conv-vaccine'!$E1342)</f>
        <v>0</v>
      </c>
      <c r="S1342" s="107">
        <f>SUMIF('V3回目-接種日別'!$A:$A, 'Conv-vaccine'!$E1342, 'V3回目-接種日別'!C:C)</f>
        <v>0</v>
      </c>
    </row>
    <row r="1343" spans="1:19" ht="17.7">
      <c r="A1343" s="49">
        <v>44743</v>
      </c>
      <c r="B1343" s="110">
        <f>IF(COUNTIF($A$7:$A1343, $A1343)&gt;1, 0, IF($E1343="","",G1343+H1343+K1343+L1343+O1343-Q1343))</f>
        <v>0</v>
      </c>
      <c r="C1343" s="110">
        <f>IF(COUNTIF($A$7:$A1343, $A1343)&gt;1, 0, IF($E1343="", "", I1343+J1343+M1343+N1343+P1343-R1343))</f>
        <v>0</v>
      </c>
      <c r="D1343" s="110">
        <f>IF(COUNTIF($A$7:$A1343, $A1343)&gt;1, 0, S1343)</f>
        <v>0</v>
      </c>
      <c r="E1343" s="111">
        <v>44743</v>
      </c>
      <c r="F1343" s="91" t="str">
        <f>IFERROR(VLOOKUP($E1343, V医療従事者等!$A:$J, $F$4, FALSE), TEXT(E1343, "aaa"))</f>
        <v>金</v>
      </c>
      <c r="G1343" s="91">
        <f>IFERROR(VLOOKUP($E1343, V医療従事者等!$A:$J, $G$4, FALSE), 0)</f>
        <v>0</v>
      </c>
      <c r="H1343" s="91">
        <f>IFERROR(VLOOKUP($E1343, V医療従事者等!$A:$J, $H$4, FALSE), 0)</f>
        <v>0</v>
      </c>
      <c r="I1343" s="91">
        <f>IFERROR(VLOOKUP($E1343, V医療従事者等!$A:$J, $I$4, FALSE), 0)</f>
        <v>0</v>
      </c>
      <c r="J1343" s="91">
        <f>IFERROR(VLOOKUP($E1343, V医療従事者等!$A:$J, $J$4, FALSE), 0)</f>
        <v>0</v>
      </c>
      <c r="K1343" s="92">
        <f>IFERROR(VLOOKUP($E1343, V一般接種!$A:$G, K$4, FALSE), 0)</f>
        <v>0</v>
      </c>
      <c r="L1343" s="92">
        <f>IFERROR(VLOOKUP($E1343, V一般接種!$A:$G, L$4, FALSE), 0)</f>
        <v>0</v>
      </c>
      <c r="M1343" s="92">
        <f>IFERROR(VLOOKUP($E1343, V一般接種!$A:$G, M$4, FALSE), 0)</f>
        <v>0</v>
      </c>
      <c r="N1343" s="93">
        <f>IFERROR(VLOOKUP($E1343, V一般接種!$A:$G, N$4, FALSE), 0)</f>
        <v>0</v>
      </c>
      <c r="O1343" s="92">
        <f>SUMIF(V職域接種!$C:$C, 'Conv-vaccine'!$E1343, V職域接種!F:F)</f>
        <v>0</v>
      </c>
      <c r="P1343" s="92">
        <f>SUMIF(V職域接種!$C:$C, 'Conv-vaccine'!$E1343, V職域接種!G:G)</f>
        <v>0</v>
      </c>
      <c r="Q1343" s="92">
        <f>_xlfn.MAXIFS(V重複!F:F, V重複!$C:$C, 'Conv-vaccine'!$E1343)</f>
        <v>0</v>
      </c>
      <c r="R1343" s="92">
        <f>_xlfn.MAXIFS(V重複!G:G, V重複!$C:$C, 'Conv-vaccine'!$E1343)</f>
        <v>0</v>
      </c>
      <c r="S1343" s="107">
        <f>SUMIF('V3回目-接種日別'!$A:$A, 'Conv-vaccine'!$E1343, 'V3回目-接種日別'!C:C)</f>
        <v>0</v>
      </c>
    </row>
    <row r="1344" spans="1:19" ht="17.7">
      <c r="A1344" s="49">
        <v>44743</v>
      </c>
      <c r="B1344" s="110">
        <f>IF(COUNTIF($A$7:$A1344, $A1344)&gt;1, 0, IF($E1344="","",G1344+H1344+K1344+L1344+O1344-Q1344))</f>
        <v>0</v>
      </c>
      <c r="C1344" s="110">
        <f>IF(COUNTIF($A$7:$A1344, $A1344)&gt;1, 0, IF($E1344="", "", I1344+J1344+M1344+N1344+P1344-R1344))</f>
        <v>0</v>
      </c>
      <c r="D1344" s="110">
        <f>IF(COUNTIF($A$7:$A1344, $A1344)&gt;1, 0, S1344)</f>
        <v>0</v>
      </c>
      <c r="E1344" s="111">
        <v>44743</v>
      </c>
      <c r="F1344" s="91" t="str">
        <f>IFERROR(VLOOKUP($E1344, V医療従事者等!$A:$J, $F$4, FALSE), TEXT(E1344, "aaa"))</f>
        <v>金</v>
      </c>
      <c r="G1344" s="91">
        <f>IFERROR(VLOOKUP($E1344, V医療従事者等!$A:$J, $G$4, FALSE), 0)</f>
        <v>0</v>
      </c>
      <c r="H1344" s="91">
        <f>IFERROR(VLOOKUP($E1344, V医療従事者等!$A:$J, $H$4, FALSE), 0)</f>
        <v>0</v>
      </c>
      <c r="I1344" s="91">
        <f>IFERROR(VLOOKUP($E1344, V医療従事者等!$A:$J, $I$4, FALSE), 0)</f>
        <v>0</v>
      </c>
      <c r="J1344" s="91">
        <f>IFERROR(VLOOKUP($E1344, V医療従事者等!$A:$J, $J$4, FALSE), 0)</f>
        <v>0</v>
      </c>
      <c r="K1344" s="92">
        <f>IFERROR(VLOOKUP($E1344, V一般接種!$A:$G, K$4, FALSE), 0)</f>
        <v>0</v>
      </c>
      <c r="L1344" s="92">
        <f>IFERROR(VLOOKUP($E1344, V一般接種!$A:$G, L$4, FALSE), 0)</f>
        <v>0</v>
      </c>
      <c r="M1344" s="92">
        <f>IFERROR(VLOOKUP($E1344, V一般接種!$A:$G, M$4, FALSE), 0)</f>
        <v>0</v>
      </c>
      <c r="N1344" s="93">
        <f>IFERROR(VLOOKUP($E1344, V一般接種!$A:$G, N$4, FALSE), 0)</f>
        <v>0</v>
      </c>
      <c r="O1344" s="92">
        <f>SUMIF(V職域接種!$C:$C, 'Conv-vaccine'!$E1344, V職域接種!F:F)</f>
        <v>0</v>
      </c>
      <c r="P1344" s="92">
        <f>SUMIF(V職域接種!$C:$C, 'Conv-vaccine'!$E1344, V職域接種!G:G)</f>
        <v>0</v>
      </c>
      <c r="Q1344" s="92">
        <f>_xlfn.MAXIFS(V重複!F:F, V重複!$C:$C, 'Conv-vaccine'!$E1344)</f>
        <v>0</v>
      </c>
      <c r="R1344" s="92">
        <f>_xlfn.MAXIFS(V重複!G:G, V重複!$C:$C, 'Conv-vaccine'!$E1344)</f>
        <v>0</v>
      </c>
      <c r="S1344" s="107">
        <f>SUMIF('V3回目-接種日別'!$A:$A, 'Conv-vaccine'!$E1344, 'V3回目-接種日別'!C:C)</f>
        <v>0</v>
      </c>
    </row>
    <row r="1345" spans="1:19" ht="17.7">
      <c r="A1345" s="49">
        <v>44744</v>
      </c>
      <c r="B1345" s="110">
        <f>IF(COUNTIF($A$7:$A1345, $A1345)&gt;1, 0, IF($E1345="","",G1345+H1345+K1345+L1345+O1345-Q1345))</f>
        <v>0</v>
      </c>
      <c r="C1345" s="110">
        <f>IF(COUNTIF($A$7:$A1345, $A1345)&gt;1, 0, IF($E1345="", "", I1345+J1345+M1345+N1345+P1345-R1345))</f>
        <v>0</v>
      </c>
      <c r="D1345" s="110">
        <f>IF(COUNTIF($A$7:$A1345, $A1345)&gt;1, 0, S1345)</f>
        <v>0</v>
      </c>
      <c r="E1345" s="111">
        <v>44744</v>
      </c>
      <c r="F1345" s="91" t="str">
        <f>IFERROR(VLOOKUP($E1345, V医療従事者等!$A:$J, $F$4, FALSE), TEXT(E1345, "aaa"))</f>
        <v>土</v>
      </c>
      <c r="G1345" s="91">
        <f>IFERROR(VLOOKUP($E1345, V医療従事者等!$A:$J, $G$4, FALSE), 0)</f>
        <v>0</v>
      </c>
      <c r="H1345" s="91">
        <f>IFERROR(VLOOKUP($E1345, V医療従事者等!$A:$J, $H$4, FALSE), 0)</f>
        <v>0</v>
      </c>
      <c r="I1345" s="91">
        <f>IFERROR(VLOOKUP($E1345, V医療従事者等!$A:$J, $I$4, FALSE), 0)</f>
        <v>0</v>
      </c>
      <c r="J1345" s="91">
        <f>IFERROR(VLOOKUP($E1345, V医療従事者等!$A:$J, $J$4, FALSE), 0)</f>
        <v>0</v>
      </c>
      <c r="K1345" s="92">
        <f>IFERROR(VLOOKUP($E1345, V一般接種!$A:$G, K$4, FALSE), 0)</f>
        <v>0</v>
      </c>
      <c r="L1345" s="92">
        <f>IFERROR(VLOOKUP($E1345, V一般接種!$A:$G, L$4, FALSE), 0)</f>
        <v>0</v>
      </c>
      <c r="M1345" s="92">
        <f>IFERROR(VLOOKUP($E1345, V一般接種!$A:$G, M$4, FALSE), 0)</f>
        <v>0</v>
      </c>
      <c r="N1345" s="93">
        <f>IFERROR(VLOOKUP($E1345, V一般接種!$A:$G, N$4, FALSE), 0)</f>
        <v>0</v>
      </c>
      <c r="O1345" s="92">
        <f>SUMIF(V職域接種!$C:$C, 'Conv-vaccine'!$E1345, V職域接種!F:F)</f>
        <v>0</v>
      </c>
      <c r="P1345" s="92">
        <f>SUMIF(V職域接種!$C:$C, 'Conv-vaccine'!$E1345, V職域接種!G:G)</f>
        <v>0</v>
      </c>
      <c r="Q1345" s="92">
        <f>_xlfn.MAXIFS(V重複!F:F, V重複!$C:$C, 'Conv-vaccine'!$E1345)</f>
        <v>0</v>
      </c>
      <c r="R1345" s="92">
        <f>_xlfn.MAXIFS(V重複!G:G, V重複!$C:$C, 'Conv-vaccine'!$E1345)</f>
        <v>0</v>
      </c>
      <c r="S1345" s="107">
        <f>SUMIF('V3回目-接種日別'!$A:$A, 'Conv-vaccine'!$E1345, 'V3回目-接種日別'!C:C)</f>
        <v>0</v>
      </c>
    </row>
    <row r="1346" spans="1:19" ht="17.7">
      <c r="A1346" s="49">
        <v>44744</v>
      </c>
      <c r="B1346" s="110">
        <f>IF(COUNTIF($A$7:$A1346, $A1346)&gt;1, 0, IF($E1346="","",G1346+H1346+K1346+L1346+O1346-Q1346))</f>
        <v>0</v>
      </c>
      <c r="C1346" s="110">
        <f>IF(COUNTIF($A$7:$A1346, $A1346)&gt;1, 0, IF($E1346="", "", I1346+J1346+M1346+N1346+P1346-R1346))</f>
        <v>0</v>
      </c>
      <c r="D1346" s="110">
        <f>IF(COUNTIF($A$7:$A1346, $A1346)&gt;1, 0, S1346)</f>
        <v>0</v>
      </c>
      <c r="E1346" s="111">
        <v>44744</v>
      </c>
      <c r="F1346" s="91" t="str">
        <f>IFERROR(VLOOKUP($E1346, V医療従事者等!$A:$J, $F$4, FALSE), TEXT(E1346, "aaa"))</f>
        <v>土</v>
      </c>
      <c r="G1346" s="91">
        <f>IFERROR(VLOOKUP($E1346, V医療従事者等!$A:$J, $G$4, FALSE), 0)</f>
        <v>0</v>
      </c>
      <c r="H1346" s="91">
        <f>IFERROR(VLOOKUP($E1346, V医療従事者等!$A:$J, $H$4, FALSE), 0)</f>
        <v>0</v>
      </c>
      <c r="I1346" s="91">
        <f>IFERROR(VLOOKUP($E1346, V医療従事者等!$A:$J, $I$4, FALSE), 0)</f>
        <v>0</v>
      </c>
      <c r="J1346" s="91">
        <f>IFERROR(VLOOKUP($E1346, V医療従事者等!$A:$J, $J$4, FALSE), 0)</f>
        <v>0</v>
      </c>
      <c r="K1346" s="92">
        <f>IFERROR(VLOOKUP($E1346, V一般接種!$A:$G, K$4, FALSE), 0)</f>
        <v>0</v>
      </c>
      <c r="L1346" s="92">
        <f>IFERROR(VLOOKUP($E1346, V一般接種!$A:$G, L$4, FALSE), 0)</f>
        <v>0</v>
      </c>
      <c r="M1346" s="92">
        <f>IFERROR(VLOOKUP($E1346, V一般接種!$A:$G, M$4, FALSE), 0)</f>
        <v>0</v>
      </c>
      <c r="N1346" s="93">
        <f>IFERROR(VLOOKUP($E1346, V一般接種!$A:$G, N$4, FALSE), 0)</f>
        <v>0</v>
      </c>
      <c r="O1346" s="92">
        <f>SUMIF(V職域接種!$C:$C, 'Conv-vaccine'!$E1346, V職域接種!F:F)</f>
        <v>0</v>
      </c>
      <c r="P1346" s="92">
        <f>SUMIF(V職域接種!$C:$C, 'Conv-vaccine'!$E1346, V職域接種!G:G)</f>
        <v>0</v>
      </c>
      <c r="Q1346" s="92">
        <f>_xlfn.MAXIFS(V重複!F:F, V重複!$C:$C, 'Conv-vaccine'!$E1346)</f>
        <v>0</v>
      </c>
      <c r="R1346" s="92">
        <f>_xlfn.MAXIFS(V重複!G:G, V重複!$C:$C, 'Conv-vaccine'!$E1346)</f>
        <v>0</v>
      </c>
      <c r="S1346" s="107">
        <f>SUMIF('V3回目-接種日別'!$A:$A, 'Conv-vaccine'!$E1346, 'V3回目-接種日別'!C:C)</f>
        <v>0</v>
      </c>
    </row>
    <row r="1347" spans="1:19" ht="17.7">
      <c r="A1347" s="49">
        <v>44744</v>
      </c>
      <c r="B1347" s="110">
        <f>IF(COUNTIF($A$7:$A1347, $A1347)&gt;1, 0, IF($E1347="","",G1347+H1347+K1347+L1347+O1347-Q1347))</f>
        <v>0</v>
      </c>
      <c r="C1347" s="110">
        <f>IF(COUNTIF($A$7:$A1347, $A1347)&gt;1, 0, IF($E1347="", "", I1347+J1347+M1347+N1347+P1347-R1347))</f>
        <v>0</v>
      </c>
      <c r="D1347" s="110">
        <f>IF(COUNTIF($A$7:$A1347, $A1347)&gt;1, 0, S1347)</f>
        <v>0</v>
      </c>
      <c r="E1347" s="111">
        <v>44744</v>
      </c>
      <c r="F1347" s="91" t="str">
        <f>IFERROR(VLOOKUP($E1347, V医療従事者等!$A:$J, $F$4, FALSE), TEXT(E1347, "aaa"))</f>
        <v>土</v>
      </c>
      <c r="G1347" s="91">
        <f>IFERROR(VLOOKUP($E1347, V医療従事者等!$A:$J, $G$4, FALSE), 0)</f>
        <v>0</v>
      </c>
      <c r="H1347" s="91">
        <f>IFERROR(VLOOKUP($E1347, V医療従事者等!$A:$J, $H$4, FALSE), 0)</f>
        <v>0</v>
      </c>
      <c r="I1347" s="91">
        <f>IFERROR(VLOOKUP($E1347, V医療従事者等!$A:$J, $I$4, FALSE), 0)</f>
        <v>0</v>
      </c>
      <c r="J1347" s="91">
        <f>IFERROR(VLOOKUP($E1347, V医療従事者等!$A:$J, $J$4, FALSE), 0)</f>
        <v>0</v>
      </c>
      <c r="K1347" s="92">
        <f>IFERROR(VLOOKUP($E1347, V一般接種!$A:$G, K$4, FALSE), 0)</f>
        <v>0</v>
      </c>
      <c r="L1347" s="92">
        <f>IFERROR(VLOOKUP($E1347, V一般接種!$A:$G, L$4, FALSE), 0)</f>
        <v>0</v>
      </c>
      <c r="M1347" s="92">
        <f>IFERROR(VLOOKUP($E1347, V一般接種!$A:$G, M$4, FALSE), 0)</f>
        <v>0</v>
      </c>
      <c r="N1347" s="93">
        <f>IFERROR(VLOOKUP($E1347, V一般接種!$A:$G, N$4, FALSE), 0)</f>
        <v>0</v>
      </c>
      <c r="O1347" s="92">
        <f>SUMIF(V職域接種!$C:$C, 'Conv-vaccine'!$E1347, V職域接種!F:F)</f>
        <v>0</v>
      </c>
      <c r="P1347" s="92">
        <f>SUMIF(V職域接種!$C:$C, 'Conv-vaccine'!$E1347, V職域接種!G:G)</f>
        <v>0</v>
      </c>
      <c r="Q1347" s="92">
        <f>_xlfn.MAXIFS(V重複!F:F, V重複!$C:$C, 'Conv-vaccine'!$E1347)</f>
        <v>0</v>
      </c>
      <c r="R1347" s="92">
        <f>_xlfn.MAXIFS(V重複!G:G, V重複!$C:$C, 'Conv-vaccine'!$E1347)</f>
        <v>0</v>
      </c>
      <c r="S1347" s="107">
        <f>SUMIF('V3回目-接種日別'!$A:$A, 'Conv-vaccine'!$E1347, 'V3回目-接種日別'!C:C)</f>
        <v>0</v>
      </c>
    </row>
    <row r="1348" spans="1:19" ht="17.7">
      <c r="A1348" s="49">
        <v>44745</v>
      </c>
      <c r="B1348" s="110">
        <f>IF(COUNTIF($A$7:$A1348, $A1348)&gt;1, 0, IF($E1348="","",G1348+H1348+K1348+L1348+O1348-Q1348))</f>
        <v>0</v>
      </c>
      <c r="C1348" s="110">
        <f>IF(COUNTIF($A$7:$A1348, $A1348)&gt;1, 0, IF($E1348="", "", I1348+J1348+M1348+N1348+P1348-R1348))</f>
        <v>0</v>
      </c>
      <c r="D1348" s="110">
        <f>IF(COUNTIF($A$7:$A1348, $A1348)&gt;1, 0, S1348)</f>
        <v>0</v>
      </c>
      <c r="E1348" s="111">
        <v>44745</v>
      </c>
      <c r="F1348" s="91" t="str">
        <f>IFERROR(VLOOKUP($E1348, V医療従事者等!$A:$J, $F$4, FALSE), TEXT(E1348, "aaa"))</f>
        <v>日</v>
      </c>
      <c r="G1348" s="91">
        <f>IFERROR(VLOOKUP($E1348, V医療従事者等!$A:$J, $G$4, FALSE), 0)</f>
        <v>0</v>
      </c>
      <c r="H1348" s="91">
        <f>IFERROR(VLOOKUP($E1348, V医療従事者等!$A:$J, $H$4, FALSE), 0)</f>
        <v>0</v>
      </c>
      <c r="I1348" s="91">
        <f>IFERROR(VLOOKUP($E1348, V医療従事者等!$A:$J, $I$4, FALSE), 0)</f>
        <v>0</v>
      </c>
      <c r="J1348" s="91">
        <f>IFERROR(VLOOKUP($E1348, V医療従事者等!$A:$J, $J$4, FALSE), 0)</f>
        <v>0</v>
      </c>
      <c r="K1348" s="92">
        <f>IFERROR(VLOOKUP($E1348, V一般接種!$A:$G, K$4, FALSE), 0)</f>
        <v>0</v>
      </c>
      <c r="L1348" s="92">
        <f>IFERROR(VLOOKUP($E1348, V一般接種!$A:$G, L$4, FALSE), 0)</f>
        <v>0</v>
      </c>
      <c r="M1348" s="92">
        <f>IFERROR(VLOOKUP($E1348, V一般接種!$A:$G, M$4, FALSE), 0)</f>
        <v>0</v>
      </c>
      <c r="N1348" s="93">
        <f>IFERROR(VLOOKUP($E1348, V一般接種!$A:$G, N$4, FALSE), 0)</f>
        <v>0</v>
      </c>
      <c r="O1348" s="92">
        <f>SUMIF(V職域接種!$C:$C, 'Conv-vaccine'!$E1348, V職域接種!F:F)</f>
        <v>0</v>
      </c>
      <c r="P1348" s="92">
        <f>SUMIF(V職域接種!$C:$C, 'Conv-vaccine'!$E1348, V職域接種!G:G)</f>
        <v>0</v>
      </c>
      <c r="Q1348" s="92">
        <f>_xlfn.MAXIFS(V重複!F:F, V重複!$C:$C, 'Conv-vaccine'!$E1348)</f>
        <v>0</v>
      </c>
      <c r="R1348" s="92">
        <f>_xlfn.MAXIFS(V重複!G:G, V重複!$C:$C, 'Conv-vaccine'!$E1348)</f>
        <v>0</v>
      </c>
      <c r="S1348" s="107">
        <f>SUMIF('V3回目-接種日別'!$A:$A, 'Conv-vaccine'!$E1348, 'V3回目-接種日別'!C:C)</f>
        <v>0</v>
      </c>
    </row>
    <row r="1349" spans="1:19" ht="17.7">
      <c r="A1349" s="49">
        <v>44745</v>
      </c>
      <c r="B1349" s="110">
        <f>IF(COUNTIF($A$7:$A1349, $A1349)&gt;1, 0, IF($E1349="","",G1349+H1349+K1349+L1349+O1349-Q1349))</f>
        <v>0</v>
      </c>
      <c r="C1349" s="110">
        <f>IF(COUNTIF($A$7:$A1349, $A1349)&gt;1, 0, IF($E1349="", "", I1349+J1349+M1349+N1349+P1349-R1349))</f>
        <v>0</v>
      </c>
      <c r="D1349" s="110">
        <f>IF(COUNTIF($A$7:$A1349, $A1349)&gt;1, 0, S1349)</f>
        <v>0</v>
      </c>
      <c r="E1349" s="111">
        <v>44745</v>
      </c>
      <c r="F1349" s="91" t="str">
        <f>IFERROR(VLOOKUP($E1349, V医療従事者等!$A:$J, $F$4, FALSE), TEXT(E1349, "aaa"))</f>
        <v>日</v>
      </c>
      <c r="G1349" s="91">
        <f>IFERROR(VLOOKUP($E1349, V医療従事者等!$A:$J, $G$4, FALSE), 0)</f>
        <v>0</v>
      </c>
      <c r="H1349" s="91">
        <f>IFERROR(VLOOKUP($E1349, V医療従事者等!$A:$J, $H$4, FALSE), 0)</f>
        <v>0</v>
      </c>
      <c r="I1349" s="91">
        <f>IFERROR(VLOOKUP($E1349, V医療従事者等!$A:$J, $I$4, FALSE), 0)</f>
        <v>0</v>
      </c>
      <c r="J1349" s="91">
        <f>IFERROR(VLOOKUP($E1349, V医療従事者等!$A:$J, $J$4, FALSE), 0)</f>
        <v>0</v>
      </c>
      <c r="K1349" s="92">
        <f>IFERROR(VLOOKUP($E1349, V一般接種!$A:$G, K$4, FALSE), 0)</f>
        <v>0</v>
      </c>
      <c r="L1349" s="92">
        <f>IFERROR(VLOOKUP($E1349, V一般接種!$A:$G, L$4, FALSE), 0)</f>
        <v>0</v>
      </c>
      <c r="M1349" s="92">
        <f>IFERROR(VLOOKUP($E1349, V一般接種!$A:$G, M$4, FALSE), 0)</f>
        <v>0</v>
      </c>
      <c r="N1349" s="93">
        <f>IFERROR(VLOOKUP($E1349, V一般接種!$A:$G, N$4, FALSE), 0)</f>
        <v>0</v>
      </c>
      <c r="O1349" s="92">
        <f>SUMIF(V職域接種!$C:$C, 'Conv-vaccine'!$E1349, V職域接種!F:F)</f>
        <v>0</v>
      </c>
      <c r="P1349" s="92">
        <f>SUMIF(V職域接種!$C:$C, 'Conv-vaccine'!$E1349, V職域接種!G:G)</f>
        <v>0</v>
      </c>
      <c r="Q1349" s="92">
        <f>_xlfn.MAXIFS(V重複!F:F, V重複!$C:$C, 'Conv-vaccine'!$E1349)</f>
        <v>0</v>
      </c>
      <c r="R1349" s="92">
        <f>_xlfn.MAXIFS(V重複!G:G, V重複!$C:$C, 'Conv-vaccine'!$E1349)</f>
        <v>0</v>
      </c>
      <c r="S1349" s="107">
        <f>SUMIF('V3回目-接種日別'!$A:$A, 'Conv-vaccine'!$E1349, 'V3回目-接種日別'!C:C)</f>
        <v>0</v>
      </c>
    </row>
    <row r="1350" spans="1:19" ht="17.7">
      <c r="A1350" s="49">
        <v>44745</v>
      </c>
      <c r="B1350" s="110">
        <f>IF(COUNTIF($A$7:$A1350, $A1350)&gt;1, 0, IF($E1350="","",G1350+H1350+K1350+L1350+O1350-Q1350))</f>
        <v>0</v>
      </c>
      <c r="C1350" s="110">
        <f>IF(COUNTIF($A$7:$A1350, $A1350)&gt;1, 0, IF($E1350="", "", I1350+J1350+M1350+N1350+P1350-R1350))</f>
        <v>0</v>
      </c>
      <c r="D1350" s="110">
        <f>IF(COUNTIF($A$7:$A1350, $A1350)&gt;1, 0, S1350)</f>
        <v>0</v>
      </c>
      <c r="E1350" s="111">
        <v>44745</v>
      </c>
      <c r="F1350" s="91" t="str">
        <f>IFERROR(VLOOKUP($E1350, V医療従事者等!$A:$J, $F$4, FALSE), TEXT(E1350, "aaa"))</f>
        <v>日</v>
      </c>
      <c r="G1350" s="91">
        <f>IFERROR(VLOOKUP($E1350, V医療従事者等!$A:$J, $G$4, FALSE), 0)</f>
        <v>0</v>
      </c>
      <c r="H1350" s="91">
        <f>IFERROR(VLOOKUP($E1350, V医療従事者等!$A:$J, $H$4, FALSE), 0)</f>
        <v>0</v>
      </c>
      <c r="I1350" s="91">
        <f>IFERROR(VLOOKUP($E1350, V医療従事者等!$A:$J, $I$4, FALSE), 0)</f>
        <v>0</v>
      </c>
      <c r="J1350" s="91">
        <f>IFERROR(VLOOKUP($E1350, V医療従事者等!$A:$J, $J$4, FALSE), 0)</f>
        <v>0</v>
      </c>
      <c r="K1350" s="92">
        <f>IFERROR(VLOOKUP($E1350, V一般接種!$A:$G, K$4, FALSE), 0)</f>
        <v>0</v>
      </c>
      <c r="L1350" s="92">
        <f>IFERROR(VLOOKUP($E1350, V一般接種!$A:$G, L$4, FALSE), 0)</f>
        <v>0</v>
      </c>
      <c r="M1350" s="92">
        <f>IFERROR(VLOOKUP($E1350, V一般接種!$A:$G, M$4, FALSE), 0)</f>
        <v>0</v>
      </c>
      <c r="N1350" s="93">
        <f>IFERROR(VLOOKUP($E1350, V一般接種!$A:$G, N$4, FALSE), 0)</f>
        <v>0</v>
      </c>
      <c r="O1350" s="92">
        <f>SUMIF(V職域接種!$C:$C, 'Conv-vaccine'!$E1350, V職域接種!F:F)</f>
        <v>0</v>
      </c>
      <c r="P1350" s="92">
        <f>SUMIF(V職域接種!$C:$C, 'Conv-vaccine'!$E1350, V職域接種!G:G)</f>
        <v>0</v>
      </c>
      <c r="Q1350" s="92">
        <f>_xlfn.MAXIFS(V重複!F:F, V重複!$C:$C, 'Conv-vaccine'!$E1350)</f>
        <v>0</v>
      </c>
      <c r="R1350" s="92">
        <f>_xlfn.MAXIFS(V重複!G:G, V重複!$C:$C, 'Conv-vaccine'!$E1350)</f>
        <v>0</v>
      </c>
      <c r="S1350" s="107">
        <f>SUMIF('V3回目-接種日別'!$A:$A, 'Conv-vaccine'!$E1350, 'V3回目-接種日別'!C:C)</f>
        <v>0</v>
      </c>
    </row>
    <row r="1351" spans="1:19" ht="17.7">
      <c r="A1351" s="49">
        <v>44746</v>
      </c>
      <c r="B1351" s="110">
        <f>IF(COUNTIF($A$7:$A1351, $A1351)&gt;1, 0, IF($E1351="","",G1351+H1351+K1351+L1351+O1351-Q1351))</f>
        <v>0</v>
      </c>
      <c r="C1351" s="110">
        <f>IF(COUNTIF($A$7:$A1351, $A1351)&gt;1, 0, IF($E1351="", "", I1351+J1351+M1351+N1351+P1351-R1351))</f>
        <v>0</v>
      </c>
      <c r="D1351" s="110">
        <f>IF(COUNTIF($A$7:$A1351, $A1351)&gt;1, 0, S1351)</f>
        <v>0</v>
      </c>
      <c r="E1351" s="111">
        <v>44746</v>
      </c>
      <c r="F1351" s="91" t="str">
        <f>IFERROR(VLOOKUP($E1351, V医療従事者等!$A:$J, $F$4, FALSE), TEXT(E1351, "aaa"))</f>
        <v>月</v>
      </c>
      <c r="G1351" s="91">
        <f>IFERROR(VLOOKUP($E1351, V医療従事者等!$A:$J, $G$4, FALSE), 0)</f>
        <v>0</v>
      </c>
      <c r="H1351" s="91">
        <f>IFERROR(VLOOKUP($E1351, V医療従事者等!$A:$J, $H$4, FALSE), 0)</f>
        <v>0</v>
      </c>
      <c r="I1351" s="91">
        <f>IFERROR(VLOOKUP($E1351, V医療従事者等!$A:$J, $I$4, FALSE), 0)</f>
        <v>0</v>
      </c>
      <c r="J1351" s="91">
        <f>IFERROR(VLOOKUP($E1351, V医療従事者等!$A:$J, $J$4, FALSE), 0)</f>
        <v>0</v>
      </c>
      <c r="K1351" s="92">
        <f>IFERROR(VLOOKUP($E1351, V一般接種!$A:$G, K$4, FALSE), 0)</f>
        <v>0</v>
      </c>
      <c r="L1351" s="92">
        <f>IFERROR(VLOOKUP($E1351, V一般接種!$A:$G, L$4, FALSE), 0)</f>
        <v>0</v>
      </c>
      <c r="M1351" s="92">
        <f>IFERROR(VLOOKUP($E1351, V一般接種!$A:$G, M$4, FALSE), 0)</f>
        <v>0</v>
      </c>
      <c r="N1351" s="93">
        <f>IFERROR(VLOOKUP($E1351, V一般接種!$A:$G, N$4, FALSE), 0)</f>
        <v>0</v>
      </c>
      <c r="O1351" s="92">
        <f>SUMIF(V職域接種!$C:$C, 'Conv-vaccine'!$E1351, V職域接種!F:F)</f>
        <v>0</v>
      </c>
      <c r="P1351" s="92">
        <f>SUMIF(V職域接種!$C:$C, 'Conv-vaccine'!$E1351, V職域接種!G:G)</f>
        <v>0</v>
      </c>
      <c r="Q1351" s="92">
        <f>_xlfn.MAXIFS(V重複!F:F, V重複!$C:$C, 'Conv-vaccine'!$E1351)</f>
        <v>0</v>
      </c>
      <c r="R1351" s="92">
        <f>_xlfn.MAXIFS(V重複!G:G, V重複!$C:$C, 'Conv-vaccine'!$E1351)</f>
        <v>0</v>
      </c>
      <c r="S1351" s="107">
        <f>SUMIF('V3回目-接種日別'!$A:$A, 'Conv-vaccine'!$E1351, 'V3回目-接種日別'!C:C)</f>
        <v>0</v>
      </c>
    </row>
    <row r="1352" spans="1:19" ht="17.7">
      <c r="A1352" s="49">
        <v>44746</v>
      </c>
      <c r="B1352" s="110">
        <f>IF(COUNTIF($A$7:$A1352, $A1352)&gt;1, 0, IF($E1352="","",G1352+H1352+K1352+L1352+O1352-Q1352))</f>
        <v>0</v>
      </c>
      <c r="C1352" s="110">
        <f>IF(COUNTIF($A$7:$A1352, $A1352)&gt;1, 0, IF($E1352="", "", I1352+J1352+M1352+N1352+P1352-R1352))</f>
        <v>0</v>
      </c>
      <c r="D1352" s="110">
        <f>IF(COUNTIF($A$7:$A1352, $A1352)&gt;1, 0, S1352)</f>
        <v>0</v>
      </c>
      <c r="E1352" s="111">
        <v>44746</v>
      </c>
      <c r="F1352" s="91" t="str">
        <f>IFERROR(VLOOKUP($E1352, V医療従事者等!$A:$J, $F$4, FALSE), TEXT(E1352, "aaa"))</f>
        <v>月</v>
      </c>
      <c r="G1352" s="91">
        <f>IFERROR(VLOOKUP($E1352, V医療従事者等!$A:$J, $G$4, FALSE), 0)</f>
        <v>0</v>
      </c>
      <c r="H1352" s="91">
        <f>IFERROR(VLOOKUP($E1352, V医療従事者等!$A:$J, $H$4, FALSE), 0)</f>
        <v>0</v>
      </c>
      <c r="I1352" s="91">
        <f>IFERROR(VLOOKUP($E1352, V医療従事者等!$A:$J, $I$4, FALSE), 0)</f>
        <v>0</v>
      </c>
      <c r="J1352" s="91">
        <f>IFERROR(VLOOKUP($E1352, V医療従事者等!$A:$J, $J$4, FALSE), 0)</f>
        <v>0</v>
      </c>
      <c r="K1352" s="92">
        <f>IFERROR(VLOOKUP($E1352, V一般接種!$A:$G, K$4, FALSE), 0)</f>
        <v>0</v>
      </c>
      <c r="L1352" s="92">
        <f>IFERROR(VLOOKUP($E1352, V一般接種!$A:$G, L$4, FALSE), 0)</f>
        <v>0</v>
      </c>
      <c r="M1352" s="92">
        <f>IFERROR(VLOOKUP($E1352, V一般接種!$A:$G, M$4, FALSE), 0)</f>
        <v>0</v>
      </c>
      <c r="N1352" s="93">
        <f>IFERROR(VLOOKUP($E1352, V一般接種!$A:$G, N$4, FALSE), 0)</f>
        <v>0</v>
      </c>
      <c r="O1352" s="92">
        <f>SUMIF(V職域接種!$C:$C, 'Conv-vaccine'!$E1352, V職域接種!F:F)</f>
        <v>0</v>
      </c>
      <c r="P1352" s="92">
        <f>SUMIF(V職域接種!$C:$C, 'Conv-vaccine'!$E1352, V職域接種!G:G)</f>
        <v>0</v>
      </c>
      <c r="Q1352" s="92">
        <f>_xlfn.MAXIFS(V重複!F:F, V重複!$C:$C, 'Conv-vaccine'!$E1352)</f>
        <v>0</v>
      </c>
      <c r="R1352" s="92">
        <f>_xlfn.MAXIFS(V重複!G:G, V重複!$C:$C, 'Conv-vaccine'!$E1352)</f>
        <v>0</v>
      </c>
      <c r="S1352" s="107">
        <f>SUMIF('V3回目-接種日別'!$A:$A, 'Conv-vaccine'!$E1352, 'V3回目-接種日別'!C:C)</f>
        <v>0</v>
      </c>
    </row>
    <row r="1353" spans="1:19" ht="17.7">
      <c r="A1353" s="49">
        <v>44746</v>
      </c>
      <c r="B1353" s="110">
        <f>IF(COUNTIF($A$7:$A1353, $A1353)&gt;1, 0, IF($E1353="","",G1353+H1353+K1353+L1353+O1353-Q1353))</f>
        <v>0</v>
      </c>
      <c r="C1353" s="110">
        <f>IF(COUNTIF($A$7:$A1353, $A1353)&gt;1, 0, IF($E1353="", "", I1353+J1353+M1353+N1353+P1353-R1353))</f>
        <v>0</v>
      </c>
      <c r="D1353" s="110">
        <f>IF(COUNTIF($A$7:$A1353, $A1353)&gt;1, 0, S1353)</f>
        <v>0</v>
      </c>
      <c r="E1353" s="111">
        <v>44746</v>
      </c>
      <c r="F1353" s="91" t="str">
        <f>IFERROR(VLOOKUP($E1353, V医療従事者等!$A:$J, $F$4, FALSE), TEXT(E1353, "aaa"))</f>
        <v>月</v>
      </c>
      <c r="G1353" s="91">
        <f>IFERROR(VLOOKUP($E1353, V医療従事者等!$A:$J, $G$4, FALSE), 0)</f>
        <v>0</v>
      </c>
      <c r="H1353" s="91">
        <f>IFERROR(VLOOKUP($E1353, V医療従事者等!$A:$J, $H$4, FALSE), 0)</f>
        <v>0</v>
      </c>
      <c r="I1353" s="91">
        <f>IFERROR(VLOOKUP($E1353, V医療従事者等!$A:$J, $I$4, FALSE), 0)</f>
        <v>0</v>
      </c>
      <c r="J1353" s="91">
        <f>IFERROR(VLOOKUP($E1353, V医療従事者等!$A:$J, $J$4, FALSE), 0)</f>
        <v>0</v>
      </c>
      <c r="K1353" s="92">
        <f>IFERROR(VLOOKUP($E1353, V一般接種!$A:$G, K$4, FALSE), 0)</f>
        <v>0</v>
      </c>
      <c r="L1353" s="92">
        <f>IFERROR(VLOOKUP($E1353, V一般接種!$A:$G, L$4, FALSE), 0)</f>
        <v>0</v>
      </c>
      <c r="M1353" s="92">
        <f>IFERROR(VLOOKUP($E1353, V一般接種!$A:$G, M$4, FALSE), 0)</f>
        <v>0</v>
      </c>
      <c r="N1353" s="93">
        <f>IFERROR(VLOOKUP($E1353, V一般接種!$A:$G, N$4, FALSE), 0)</f>
        <v>0</v>
      </c>
      <c r="O1353" s="92">
        <f>SUMIF(V職域接種!$C:$C, 'Conv-vaccine'!$E1353, V職域接種!F:F)</f>
        <v>0</v>
      </c>
      <c r="P1353" s="92">
        <f>SUMIF(V職域接種!$C:$C, 'Conv-vaccine'!$E1353, V職域接種!G:G)</f>
        <v>0</v>
      </c>
      <c r="Q1353" s="92">
        <f>_xlfn.MAXIFS(V重複!F:F, V重複!$C:$C, 'Conv-vaccine'!$E1353)</f>
        <v>0</v>
      </c>
      <c r="R1353" s="92">
        <f>_xlfn.MAXIFS(V重複!G:G, V重複!$C:$C, 'Conv-vaccine'!$E1353)</f>
        <v>0</v>
      </c>
      <c r="S1353" s="107">
        <f>SUMIF('V3回目-接種日別'!$A:$A, 'Conv-vaccine'!$E1353, 'V3回目-接種日別'!C:C)</f>
        <v>0</v>
      </c>
    </row>
    <row r="1354" spans="1:19" ht="17.7">
      <c r="A1354" s="49">
        <v>44747</v>
      </c>
      <c r="B1354" s="110">
        <f>IF(COUNTIF($A$7:$A1354, $A1354)&gt;1, 0, IF($E1354="","",G1354+H1354+K1354+L1354+O1354-Q1354))</f>
        <v>0</v>
      </c>
      <c r="C1354" s="110">
        <f>IF(COUNTIF($A$7:$A1354, $A1354)&gt;1, 0, IF($E1354="", "", I1354+J1354+M1354+N1354+P1354-R1354))</f>
        <v>0</v>
      </c>
      <c r="D1354" s="110">
        <f>IF(COUNTIF($A$7:$A1354, $A1354)&gt;1, 0, S1354)</f>
        <v>0</v>
      </c>
      <c r="E1354" s="111">
        <v>44747</v>
      </c>
      <c r="F1354" s="91" t="str">
        <f>IFERROR(VLOOKUP($E1354, V医療従事者等!$A:$J, $F$4, FALSE), TEXT(E1354, "aaa"))</f>
        <v>火</v>
      </c>
      <c r="G1354" s="91">
        <f>IFERROR(VLOOKUP($E1354, V医療従事者等!$A:$J, $G$4, FALSE), 0)</f>
        <v>0</v>
      </c>
      <c r="H1354" s="91">
        <f>IFERROR(VLOOKUP($E1354, V医療従事者等!$A:$J, $H$4, FALSE), 0)</f>
        <v>0</v>
      </c>
      <c r="I1354" s="91">
        <f>IFERROR(VLOOKUP($E1354, V医療従事者等!$A:$J, $I$4, FALSE), 0)</f>
        <v>0</v>
      </c>
      <c r="J1354" s="91">
        <f>IFERROR(VLOOKUP($E1354, V医療従事者等!$A:$J, $J$4, FALSE), 0)</f>
        <v>0</v>
      </c>
      <c r="K1354" s="92">
        <f>IFERROR(VLOOKUP($E1354, V一般接種!$A:$G, K$4, FALSE), 0)</f>
        <v>0</v>
      </c>
      <c r="L1354" s="92">
        <f>IFERROR(VLOOKUP($E1354, V一般接種!$A:$G, L$4, FALSE), 0)</f>
        <v>0</v>
      </c>
      <c r="M1354" s="92">
        <f>IFERROR(VLOOKUP($E1354, V一般接種!$A:$G, M$4, FALSE), 0)</f>
        <v>0</v>
      </c>
      <c r="N1354" s="93">
        <f>IFERROR(VLOOKUP($E1354, V一般接種!$A:$G, N$4, FALSE), 0)</f>
        <v>0</v>
      </c>
      <c r="O1354" s="92">
        <f>SUMIF(V職域接種!$C:$C, 'Conv-vaccine'!$E1354, V職域接種!F:F)</f>
        <v>0</v>
      </c>
      <c r="P1354" s="92">
        <f>SUMIF(V職域接種!$C:$C, 'Conv-vaccine'!$E1354, V職域接種!G:G)</f>
        <v>0</v>
      </c>
      <c r="Q1354" s="92">
        <f>_xlfn.MAXIFS(V重複!F:F, V重複!$C:$C, 'Conv-vaccine'!$E1354)</f>
        <v>0</v>
      </c>
      <c r="R1354" s="92">
        <f>_xlfn.MAXIFS(V重複!G:G, V重複!$C:$C, 'Conv-vaccine'!$E1354)</f>
        <v>0</v>
      </c>
      <c r="S1354" s="107">
        <f>SUMIF('V3回目-接種日別'!$A:$A, 'Conv-vaccine'!$E1354, 'V3回目-接種日別'!C:C)</f>
        <v>0</v>
      </c>
    </row>
    <row r="1355" spans="1:19" ht="17.7">
      <c r="A1355" s="49">
        <v>44747</v>
      </c>
      <c r="B1355" s="110">
        <f>IF(COUNTIF($A$7:$A1355, $A1355)&gt;1, 0, IF($E1355="","",G1355+H1355+K1355+L1355+O1355-Q1355))</f>
        <v>0</v>
      </c>
      <c r="C1355" s="110">
        <f>IF(COUNTIF($A$7:$A1355, $A1355)&gt;1, 0, IF($E1355="", "", I1355+J1355+M1355+N1355+P1355-R1355))</f>
        <v>0</v>
      </c>
      <c r="D1355" s="110">
        <f>IF(COUNTIF($A$7:$A1355, $A1355)&gt;1, 0, S1355)</f>
        <v>0</v>
      </c>
      <c r="E1355" s="111">
        <v>44747</v>
      </c>
      <c r="F1355" s="91" t="str">
        <f>IFERROR(VLOOKUP($E1355, V医療従事者等!$A:$J, $F$4, FALSE), TEXT(E1355, "aaa"))</f>
        <v>火</v>
      </c>
      <c r="G1355" s="91">
        <f>IFERROR(VLOOKUP($E1355, V医療従事者等!$A:$J, $G$4, FALSE), 0)</f>
        <v>0</v>
      </c>
      <c r="H1355" s="91">
        <f>IFERROR(VLOOKUP($E1355, V医療従事者等!$A:$J, $H$4, FALSE), 0)</f>
        <v>0</v>
      </c>
      <c r="I1355" s="91">
        <f>IFERROR(VLOOKUP($E1355, V医療従事者等!$A:$J, $I$4, FALSE), 0)</f>
        <v>0</v>
      </c>
      <c r="J1355" s="91">
        <f>IFERROR(VLOOKUP($E1355, V医療従事者等!$A:$J, $J$4, FALSE), 0)</f>
        <v>0</v>
      </c>
      <c r="K1355" s="92">
        <f>IFERROR(VLOOKUP($E1355, V一般接種!$A:$G, K$4, FALSE), 0)</f>
        <v>0</v>
      </c>
      <c r="L1355" s="92">
        <f>IFERROR(VLOOKUP($E1355, V一般接種!$A:$G, L$4, FALSE), 0)</f>
        <v>0</v>
      </c>
      <c r="M1355" s="92">
        <f>IFERROR(VLOOKUP($E1355, V一般接種!$A:$G, M$4, FALSE), 0)</f>
        <v>0</v>
      </c>
      <c r="N1355" s="93">
        <f>IFERROR(VLOOKUP($E1355, V一般接種!$A:$G, N$4, FALSE), 0)</f>
        <v>0</v>
      </c>
      <c r="O1355" s="92">
        <f>SUMIF(V職域接種!$C:$C, 'Conv-vaccine'!$E1355, V職域接種!F:F)</f>
        <v>0</v>
      </c>
      <c r="P1355" s="92">
        <f>SUMIF(V職域接種!$C:$C, 'Conv-vaccine'!$E1355, V職域接種!G:G)</f>
        <v>0</v>
      </c>
      <c r="Q1355" s="92">
        <f>_xlfn.MAXIFS(V重複!F:F, V重複!$C:$C, 'Conv-vaccine'!$E1355)</f>
        <v>0</v>
      </c>
      <c r="R1355" s="92">
        <f>_xlfn.MAXIFS(V重複!G:G, V重複!$C:$C, 'Conv-vaccine'!$E1355)</f>
        <v>0</v>
      </c>
      <c r="S1355" s="107">
        <f>SUMIF('V3回目-接種日別'!$A:$A, 'Conv-vaccine'!$E1355, 'V3回目-接種日別'!C:C)</f>
        <v>0</v>
      </c>
    </row>
    <row r="1356" spans="1:19" ht="17.7">
      <c r="A1356" s="49">
        <v>44747</v>
      </c>
      <c r="B1356" s="110">
        <f>IF(COUNTIF($A$7:$A1356, $A1356)&gt;1, 0, IF($E1356="","",G1356+H1356+K1356+L1356+O1356-Q1356))</f>
        <v>0</v>
      </c>
      <c r="C1356" s="110">
        <f>IF(COUNTIF($A$7:$A1356, $A1356)&gt;1, 0, IF($E1356="", "", I1356+J1356+M1356+N1356+P1356-R1356))</f>
        <v>0</v>
      </c>
      <c r="D1356" s="110">
        <f>IF(COUNTIF($A$7:$A1356, $A1356)&gt;1, 0, S1356)</f>
        <v>0</v>
      </c>
      <c r="E1356" s="111">
        <v>44747</v>
      </c>
      <c r="F1356" s="91" t="str">
        <f>IFERROR(VLOOKUP($E1356, V医療従事者等!$A:$J, $F$4, FALSE), TEXT(E1356, "aaa"))</f>
        <v>火</v>
      </c>
      <c r="G1356" s="91">
        <f>IFERROR(VLOOKUP($E1356, V医療従事者等!$A:$J, $G$4, FALSE), 0)</f>
        <v>0</v>
      </c>
      <c r="H1356" s="91">
        <f>IFERROR(VLOOKUP($E1356, V医療従事者等!$A:$J, $H$4, FALSE), 0)</f>
        <v>0</v>
      </c>
      <c r="I1356" s="91">
        <f>IFERROR(VLOOKUP($E1356, V医療従事者等!$A:$J, $I$4, FALSE), 0)</f>
        <v>0</v>
      </c>
      <c r="J1356" s="91">
        <f>IFERROR(VLOOKUP($E1356, V医療従事者等!$A:$J, $J$4, FALSE), 0)</f>
        <v>0</v>
      </c>
      <c r="K1356" s="92">
        <f>IFERROR(VLOOKUP($E1356, V一般接種!$A:$G, K$4, FALSE), 0)</f>
        <v>0</v>
      </c>
      <c r="L1356" s="92">
        <f>IFERROR(VLOOKUP($E1356, V一般接種!$A:$G, L$4, FALSE), 0)</f>
        <v>0</v>
      </c>
      <c r="M1356" s="92">
        <f>IFERROR(VLOOKUP($E1356, V一般接種!$A:$G, M$4, FALSE), 0)</f>
        <v>0</v>
      </c>
      <c r="N1356" s="93">
        <f>IFERROR(VLOOKUP($E1356, V一般接種!$A:$G, N$4, FALSE), 0)</f>
        <v>0</v>
      </c>
      <c r="O1356" s="92">
        <f>SUMIF(V職域接種!$C:$C, 'Conv-vaccine'!$E1356, V職域接種!F:F)</f>
        <v>0</v>
      </c>
      <c r="P1356" s="92">
        <f>SUMIF(V職域接種!$C:$C, 'Conv-vaccine'!$E1356, V職域接種!G:G)</f>
        <v>0</v>
      </c>
      <c r="Q1356" s="92">
        <f>_xlfn.MAXIFS(V重複!F:F, V重複!$C:$C, 'Conv-vaccine'!$E1356)</f>
        <v>0</v>
      </c>
      <c r="R1356" s="92">
        <f>_xlfn.MAXIFS(V重複!G:G, V重複!$C:$C, 'Conv-vaccine'!$E1356)</f>
        <v>0</v>
      </c>
      <c r="S1356" s="107">
        <f>SUMIF('V3回目-接種日別'!$A:$A, 'Conv-vaccine'!$E1356, 'V3回目-接種日別'!C:C)</f>
        <v>0</v>
      </c>
    </row>
    <row r="1357" spans="1:19" ht="17.7">
      <c r="A1357" s="49">
        <v>44748</v>
      </c>
      <c r="B1357" s="110">
        <f>IF(COUNTIF($A$7:$A1357, $A1357)&gt;1, 0, IF($E1357="","",G1357+H1357+K1357+L1357+O1357-Q1357))</f>
        <v>0</v>
      </c>
      <c r="C1357" s="110">
        <f>IF(COUNTIF($A$7:$A1357, $A1357)&gt;1, 0, IF($E1357="", "", I1357+J1357+M1357+N1357+P1357-R1357))</f>
        <v>0</v>
      </c>
      <c r="D1357" s="110">
        <f>IF(COUNTIF($A$7:$A1357, $A1357)&gt;1, 0, S1357)</f>
        <v>0</v>
      </c>
      <c r="E1357" s="111">
        <v>44748</v>
      </c>
      <c r="F1357" s="91" t="str">
        <f>IFERROR(VLOOKUP($E1357, V医療従事者等!$A:$J, $F$4, FALSE), TEXT(E1357, "aaa"))</f>
        <v>水</v>
      </c>
      <c r="G1357" s="91">
        <f>IFERROR(VLOOKUP($E1357, V医療従事者等!$A:$J, $G$4, FALSE), 0)</f>
        <v>0</v>
      </c>
      <c r="H1357" s="91">
        <f>IFERROR(VLOOKUP($E1357, V医療従事者等!$A:$J, $H$4, FALSE), 0)</f>
        <v>0</v>
      </c>
      <c r="I1357" s="91">
        <f>IFERROR(VLOOKUP($E1357, V医療従事者等!$A:$J, $I$4, FALSE), 0)</f>
        <v>0</v>
      </c>
      <c r="J1357" s="91">
        <f>IFERROR(VLOOKUP($E1357, V医療従事者等!$A:$J, $J$4, FALSE), 0)</f>
        <v>0</v>
      </c>
      <c r="K1357" s="92">
        <f>IFERROR(VLOOKUP($E1357, V一般接種!$A:$G, K$4, FALSE), 0)</f>
        <v>0</v>
      </c>
      <c r="L1357" s="92">
        <f>IFERROR(VLOOKUP($E1357, V一般接種!$A:$G, L$4, FALSE), 0)</f>
        <v>0</v>
      </c>
      <c r="M1357" s="92">
        <f>IFERROR(VLOOKUP($E1357, V一般接種!$A:$G, M$4, FALSE), 0)</f>
        <v>0</v>
      </c>
      <c r="N1357" s="93">
        <f>IFERROR(VLOOKUP($E1357, V一般接種!$A:$G, N$4, FALSE), 0)</f>
        <v>0</v>
      </c>
      <c r="O1357" s="92">
        <f>SUMIF(V職域接種!$C:$C, 'Conv-vaccine'!$E1357, V職域接種!F:F)</f>
        <v>0</v>
      </c>
      <c r="P1357" s="92">
        <f>SUMIF(V職域接種!$C:$C, 'Conv-vaccine'!$E1357, V職域接種!G:G)</f>
        <v>0</v>
      </c>
      <c r="Q1357" s="92">
        <f>_xlfn.MAXIFS(V重複!F:F, V重複!$C:$C, 'Conv-vaccine'!$E1357)</f>
        <v>0</v>
      </c>
      <c r="R1357" s="92">
        <f>_xlfn.MAXIFS(V重複!G:G, V重複!$C:$C, 'Conv-vaccine'!$E1357)</f>
        <v>0</v>
      </c>
      <c r="S1357" s="107">
        <f>SUMIF('V3回目-接種日別'!$A:$A, 'Conv-vaccine'!$E1357, 'V3回目-接種日別'!C:C)</f>
        <v>0</v>
      </c>
    </row>
    <row r="1358" spans="1:19" ht="17.7">
      <c r="A1358" s="49">
        <v>44748</v>
      </c>
      <c r="B1358" s="110">
        <f>IF(COUNTIF($A$7:$A1358, $A1358)&gt;1, 0, IF($E1358="","",G1358+H1358+K1358+L1358+O1358-Q1358))</f>
        <v>0</v>
      </c>
      <c r="C1358" s="110">
        <f>IF(COUNTIF($A$7:$A1358, $A1358)&gt;1, 0, IF($E1358="", "", I1358+J1358+M1358+N1358+P1358-R1358))</f>
        <v>0</v>
      </c>
      <c r="D1358" s="110">
        <f>IF(COUNTIF($A$7:$A1358, $A1358)&gt;1, 0, S1358)</f>
        <v>0</v>
      </c>
      <c r="E1358" s="111">
        <v>44748</v>
      </c>
      <c r="F1358" s="91" t="str">
        <f>IFERROR(VLOOKUP($E1358, V医療従事者等!$A:$J, $F$4, FALSE), TEXT(E1358, "aaa"))</f>
        <v>水</v>
      </c>
      <c r="G1358" s="91">
        <f>IFERROR(VLOOKUP($E1358, V医療従事者等!$A:$J, $G$4, FALSE), 0)</f>
        <v>0</v>
      </c>
      <c r="H1358" s="91">
        <f>IFERROR(VLOOKUP($E1358, V医療従事者等!$A:$J, $H$4, FALSE), 0)</f>
        <v>0</v>
      </c>
      <c r="I1358" s="91">
        <f>IFERROR(VLOOKUP($E1358, V医療従事者等!$A:$J, $I$4, FALSE), 0)</f>
        <v>0</v>
      </c>
      <c r="J1358" s="91">
        <f>IFERROR(VLOOKUP($E1358, V医療従事者等!$A:$J, $J$4, FALSE), 0)</f>
        <v>0</v>
      </c>
      <c r="K1358" s="92">
        <f>IFERROR(VLOOKUP($E1358, V一般接種!$A:$G, K$4, FALSE), 0)</f>
        <v>0</v>
      </c>
      <c r="L1358" s="92">
        <f>IFERROR(VLOOKUP($E1358, V一般接種!$A:$G, L$4, FALSE), 0)</f>
        <v>0</v>
      </c>
      <c r="M1358" s="92">
        <f>IFERROR(VLOOKUP($E1358, V一般接種!$A:$G, M$4, FALSE), 0)</f>
        <v>0</v>
      </c>
      <c r="N1358" s="93">
        <f>IFERROR(VLOOKUP($E1358, V一般接種!$A:$G, N$4, FALSE), 0)</f>
        <v>0</v>
      </c>
      <c r="O1358" s="92">
        <f>SUMIF(V職域接種!$C:$C, 'Conv-vaccine'!$E1358, V職域接種!F:F)</f>
        <v>0</v>
      </c>
      <c r="P1358" s="92">
        <f>SUMIF(V職域接種!$C:$C, 'Conv-vaccine'!$E1358, V職域接種!G:G)</f>
        <v>0</v>
      </c>
      <c r="Q1358" s="92">
        <f>_xlfn.MAXIFS(V重複!F:F, V重複!$C:$C, 'Conv-vaccine'!$E1358)</f>
        <v>0</v>
      </c>
      <c r="R1358" s="92">
        <f>_xlfn.MAXIFS(V重複!G:G, V重複!$C:$C, 'Conv-vaccine'!$E1358)</f>
        <v>0</v>
      </c>
      <c r="S1358" s="107">
        <f>SUMIF('V3回目-接種日別'!$A:$A, 'Conv-vaccine'!$E1358, 'V3回目-接種日別'!C:C)</f>
        <v>0</v>
      </c>
    </row>
    <row r="1359" spans="1:19" ht="17.7">
      <c r="A1359" s="49">
        <v>44748</v>
      </c>
      <c r="B1359" s="110">
        <f>IF(COUNTIF($A$7:$A1359, $A1359)&gt;1, 0, IF($E1359="","",G1359+H1359+K1359+L1359+O1359-Q1359))</f>
        <v>0</v>
      </c>
      <c r="C1359" s="110">
        <f>IF(COUNTIF($A$7:$A1359, $A1359)&gt;1, 0, IF($E1359="", "", I1359+J1359+M1359+N1359+P1359-R1359))</f>
        <v>0</v>
      </c>
      <c r="D1359" s="110">
        <f>IF(COUNTIF($A$7:$A1359, $A1359)&gt;1, 0, S1359)</f>
        <v>0</v>
      </c>
      <c r="E1359" s="111">
        <v>44748</v>
      </c>
      <c r="F1359" s="91" t="str">
        <f>IFERROR(VLOOKUP($E1359, V医療従事者等!$A:$J, $F$4, FALSE), TEXT(E1359, "aaa"))</f>
        <v>水</v>
      </c>
      <c r="G1359" s="91">
        <f>IFERROR(VLOOKUP($E1359, V医療従事者等!$A:$J, $G$4, FALSE), 0)</f>
        <v>0</v>
      </c>
      <c r="H1359" s="91">
        <f>IFERROR(VLOOKUP($E1359, V医療従事者等!$A:$J, $H$4, FALSE), 0)</f>
        <v>0</v>
      </c>
      <c r="I1359" s="91">
        <f>IFERROR(VLOOKUP($E1359, V医療従事者等!$A:$J, $I$4, FALSE), 0)</f>
        <v>0</v>
      </c>
      <c r="J1359" s="91">
        <f>IFERROR(VLOOKUP($E1359, V医療従事者等!$A:$J, $J$4, FALSE), 0)</f>
        <v>0</v>
      </c>
      <c r="K1359" s="92">
        <f>IFERROR(VLOOKUP($E1359, V一般接種!$A:$G, K$4, FALSE), 0)</f>
        <v>0</v>
      </c>
      <c r="L1359" s="92">
        <f>IFERROR(VLOOKUP($E1359, V一般接種!$A:$G, L$4, FALSE), 0)</f>
        <v>0</v>
      </c>
      <c r="M1359" s="92">
        <f>IFERROR(VLOOKUP($E1359, V一般接種!$A:$G, M$4, FALSE), 0)</f>
        <v>0</v>
      </c>
      <c r="N1359" s="93">
        <f>IFERROR(VLOOKUP($E1359, V一般接種!$A:$G, N$4, FALSE), 0)</f>
        <v>0</v>
      </c>
      <c r="O1359" s="92">
        <f>SUMIF(V職域接種!$C:$C, 'Conv-vaccine'!$E1359, V職域接種!F:F)</f>
        <v>0</v>
      </c>
      <c r="P1359" s="92">
        <f>SUMIF(V職域接種!$C:$C, 'Conv-vaccine'!$E1359, V職域接種!G:G)</f>
        <v>0</v>
      </c>
      <c r="Q1359" s="92">
        <f>_xlfn.MAXIFS(V重複!F:F, V重複!$C:$C, 'Conv-vaccine'!$E1359)</f>
        <v>0</v>
      </c>
      <c r="R1359" s="92">
        <f>_xlfn.MAXIFS(V重複!G:G, V重複!$C:$C, 'Conv-vaccine'!$E1359)</f>
        <v>0</v>
      </c>
      <c r="S1359" s="107">
        <f>SUMIF('V3回目-接種日別'!$A:$A, 'Conv-vaccine'!$E1359, 'V3回目-接種日別'!C:C)</f>
        <v>0</v>
      </c>
    </row>
    <row r="1360" spans="1:19" ht="17.7">
      <c r="A1360" s="49">
        <v>44749</v>
      </c>
      <c r="B1360" s="110">
        <f>IF(COUNTIF($A$7:$A1360, $A1360)&gt;1, 0, IF($E1360="","",G1360+H1360+K1360+L1360+O1360-Q1360))</f>
        <v>0</v>
      </c>
      <c r="C1360" s="110">
        <f>IF(COUNTIF($A$7:$A1360, $A1360)&gt;1, 0, IF($E1360="", "", I1360+J1360+M1360+N1360+P1360-R1360))</f>
        <v>0</v>
      </c>
      <c r="D1360" s="110">
        <f>IF(COUNTIF($A$7:$A1360, $A1360)&gt;1, 0, S1360)</f>
        <v>0</v>
      </c>
      <c r="E1360" s="111">
        <v>44749</v>
      </c>
      <c r="F1360" s="91" t="str">
        <f>IFERROR(VLOOKUP($E1360, V医療従事者等!$A:$J, $F$4, FALSE), TEXT(E1360, "aaa"))</f>
        <v>木</v>
      </c>
      <c r="G1360" s="91">
        <f>IFERROR(VLOOKUP($E1360, V医療従事者等!$A:$J, $G$4, FALSE), 0)</f>
        <v>0</v>
      </c>
      <c r="H1360" s="91">
        <f>IFERROR(VLOOKUP($E1360, V医療従事者等!$A:$J, $H$4, FALSE), 0)</f>
        <v>0</v>
      </c>
      <c r="I1360" s="91">
        <f>IFERROR(VLOOKUP($E1360, V医療従事者等!$A:$J, $I$4, FALSE), 0)</f>
        <v>0</v>
      </c>
      <c r="J1360" s="91">
        <f>IFERROR(VLOOKUP($E1360, V医療従事者等!$A:$J, $J$4, FALSE), 0)</f>
        <v>0</v>
      </c>
      <c r="K1360" s="92">
        <f>IFERROR(VLOOKUP($E1360, V一般接種!$A:$G, K$4, FALSE), 0)</f>
        <v>0</v>
      </c>
      <c r="L1360" s="92">
        <f>IFERROR(VLOOKUP($E1360, V一般接種!$A:$G, L$4, FALSE), 0)</f>
        <v>0</v>
      </c>
      <c r="M1360" s="92">
        <f>IFERROR(VLOOKUP($E1360, V一般接種!$A:$G, M$4, FALSE), 0)</f>
        <v>0</v>
      </c>
      <c r="N1360" s="93">
        <f>IFERROR(VLOOKUP($E1360, V一般接種!$A:$G, N$4, FALSE), 0)</f>
        <v>0</v>
      </c>
      <c r="O1360" s="92">
        <f>SUMIF(V職域接種!$C:$C, 'Conv-vaccine'!$E1360, V職域接種!F:F)</f>
        <v>0</v>
      </c>
      <c r="P1360" s="92">
        <f>SUMIF(V職域接種!$C:$C, 'Conv-vaccine'!$E1360, V職域接種!G:G)</f>
        <v>0</v>
      </c>
      <c r="Q1360" s="92">
        <f>_xlfn.MAXIFS(V重複!F:F, V重複!$C:$C, 'Conv-vaccine'!$E1360)</f>
        <v>0</v>
      </c>
      <c r="R1360" s="92">
        <f>_xlfn.MAXIFS(V重複!G:G, V重複!$C:$C, 'Conv-vaccine'!$E1360)</f>
        <v>0</v>
      </c>
      <c r="S1360" s="107">
        <f>SUMIF('V3回目-接種日別'!$A:$A, 'Conv-vaccine'!$E1360, 'V3回目-接種日別'!C:C)</f>
        <v>0</v>
      </c>
    </row>
    <row r="1361" spans="1:19" ht="17.7">
      <c r="A1361" s="49">
        <v>44749</v>
      </c>
      <c r="B1361" s="110">
        <f>IF(COUNTIF($A$7:$A1361, $A1361)&gt;1, 0, IF($E1361="","",G1361+H1361+K1361+L1361+O1361-Q1361))</f>
        <v>0</v>
      </c>
      <c r="C1361" s="110">
        <f>IF(COUNTIF($A$7:$A1361, $A1361)&gt;1, 0, IF($E1361="", "", I1361+J1361+M1361+N1361+P1361-R1361))</f>
        <v>0</v>
      </c>
      <c r="D1361" s="110">
        <f>IF(COUNTIF($A$7:$A1361, $A1361)&gt;1, 0, S1361)</f>
        <v>0</v>
      </c>
      <c r="E1361" s="111">
        <v>44749</v>
      </c>
      <c r="F1361" s="91" t="str">
        <f>IFERROR(VLOOKUP($E1361, V医療従事者等!$A:$J, $F$4, FALSE), TEXT(E1361, "aaa"))</f>
        <v>木</v>
      </c>
      <c r="G1361" s="91">
        <f>IFERROR(VLOOKUP($E1361, V医療従事者等!$A:$J, $G$4, FALSE), 0)</f>
        <v>0</v>
      </c>
      <c r="H1361" s="91">
        <f>IFERROR(VLOOKUP($E1361, V医療従事者等!$A:$J, $H$4, FALSE), 0)</f>
        <v>0</v>
      </c>
      <c r="I1361" s="91">
        <f>IFERROR(VLOOKUP($E1361, V医療従事者等!$A:$J, $I$4, FALSE), 0)</f>
        <v>0</v>
      </c>
      <c r="J1361" s="91">
        <f>IFERROR(VLOOKUP($E1361, V医療従事者等!$A:$J, $J$4, FALSE), 0)</f>
        <v>0</v>
      </c>
      <c r="K1361" s="92">
        <f>IFERROR(VLOOKUP($E1361, V一般接種!$A:$G, K$4, FALSE), 0)</f>
        <v>0</v>
      </c>
      <c r="L1361" s="92">
        <f>IFERROR(VLOOKUP($E1361, V一般接種!$A:$G, L$4, FALSE), 0)</f>
        <v>0</v>
      </c>
      <c r="M1361" s="92">
        <f>IFERROR(VLOOKUP($E1361, V一般接種!$A:$G, M$4, FALSE), 0)</f>
        <v>0</v>
      </c>
      <c r="N1361" s="93">
        <f>IFERROR(VLOOKUP($E1361, V一般接種!$A:$G, N$4, FALSE), 0)</f>
        <v>0</v>
      </c>
      <c r="O1361" s="92">
        <f>SUMIF(V職域接種!$C:$C, 'Conv-vaccine'!$E1361, V職域接種!F:F)</f>
        <v>0</v>
      </c>
      <c r="P1361" s="92">
        <f>SUMIF(V職域接種!$C:$C, 'Conv-vaccine'!$E1361, V職域接種!G:G)</f>
        <v>0</v>
      </c>
      <c r="Q1361" s="92">
        <f>_xlfn.MAXIFS(V重複!F:F, V重複!$C:$C, 'Conv-vaccine'!$E1361)</f>
        <v>0</v>
      </c>
      <c r="R1361" s="92">
        <f>_xlfn.MAXIFS(V重複!G:G, V重複!$C:$C, 'Conv-vaccine'!$E1361)</f>
        <v>0</v>
      </c>
      <c r="S1361" s="107">
        <f>SUMIF('V3回目-接種日別'!$A:$A, 'Conv-vaccine'!$E1361, 'V3回目-接種日別'!C:C)</f>
        <v>0</v>
      </c>
    </row>
    <row r="1362" spans="1:19" ht="17.7">
      <c r="A1362" s="49">
        <v>44749</v>
      </c>
      <c r="B1362" s="110">
        <f>IF(COUNTIF($A$7:$A1362, $A1362)&gt;1, 0, IF($E1362="","",G1362+H1362+K1362+L1362+O1362-Q1362))</f>
        <v>0</v>
      </c>
      <c r="C1362" s="110">
        <f>IF(COUNTIF($A$7:$A1362, $A1362)&gt;1, 0, IF($E1362="", "", I1362+J1362+M1362+N1362+P1362-R1362))</f>
        <v>0</v>
      </c>
      <c r="D1362" s="110">
        <f>IF(COUNTIF($A$7:$A1362, $A1362)&gt;1, 0, S1362)</f>
        <v>0</v>
      </c>
      <c r="E1362" s="111">
        <v>44749</v>
      </c>
      <c r="F1362" s="91" t="str">
        <f>IFERROR(VLOOKUP($E1362, V医療従事者等!$A:$J, $F$4, FALSE), TEXT(E1362, "aaa"))</f>
        <v>木</v>
      </c>
      <c r="G1362" s="91">
        <f>IFERROR(VLOOKUP($E1362, V医療従事者等!$A:$J, $G$4, FALSE), 0)</f>
        <v>0</v>
      </c>
      <c r="H1362" s="91">
        <f>IFERROR(VLOOKUP($E1362, V医療従事者等!$A:$J, $H$4, FALSE), 0)</f>
        <v>0</v>
      </c>
      <c r="I1362" s="91">
        <f>IFERROR(VLOOKUP($E1362, V医療従事者等!$A:$J, $I$4, FALSE), 0)</f>
        <v>0</v>
      </c>
      <c r="J1362" s="91">
        <f>IFERROR(VLOOKUP($E1362, V医療従事者等!$A:$J, $J$4, FALSE), 0)</f>
        <v>0</v>
      </c>
      <c r="K1362" s="92">
        <f>IFERROR(VLOOKUP($E1362, V一般接種!$A:$G, K$4, FALSE), 0)</f>
        <v>0</v>
      </c>
      <c r="L1362" s="92">
        <f>IFERROR(VLOOKUP($E1362, V一般接種!$A:$G, L$4, FALSE), 0)</f>
        <v>0</v>
      </c>
      <c r="M1362" s="92">
        <f>IFERROR(VLOOKUP($E1362, V一般接種!$A:$G, M$4, FALSE), 0)</f>
        <v>0</v>
      </c>
      <c r="N1362" s="93">
        <f>IFERROR(VLOOKUP($E1362, V一般接種!$A:$G, N$4, FALSE), 0)</f>
        <v>0</v>
      </c>
      <c r="O1362" s="92">
        <f>SUMIF(V職域接種!$C:$C, 'Conv-vaccine'!$E1362, V職域接種!F:F)</f>
        <v>0</v>
      </c>
      <c r="P1362" s="92">
        <f>SUMIF(V職域接種!$C:$C, 'Conv-vaccine'!$E1362, V職域接種!G:G)</f>
        <v>0</v>
      </c>
      <c r="Q1362" s="92">
        <f>_xlfn.MAXIFS(V重複!F:F, V重複!$C:$C, 'Conv-vaccine'!$E1362)</f>
        <v>0</v>
      </c>
      <c r="R1362" s="92">
        <f>_xlfn.MAXIFS(V重複!G:G, V重複!$C:$C, 'Conv-vaccine'!$E1362)</f>
        <v>0</v>
      </c>
      <c r="S1362" s="107">
        <f>SUMIF('V3回目-接種日別'!$A:$A, 'Conv-vaccine'!$E1362, 'V3回目-接種日別'!C:C)</f>
        <v>0</v>
      </c>
    </row>
    <row r="1363" spans="1:19" ht="17.7">
      <c r="A1363" s="49">
        <v>44750</v>
      </c>
      <c r="B1363" s="110">
        <f>IF(COUNTIF($A$7:$A1363, $A1363)&gt;1, 0, IF($E1363="","",G1363+H1363+K1363+L1363+O1363-Q1363))</f>
        <v>0</v>
      </c>
      <c r="C1363" s="110">
        <f>IF(COUNTIF($A$7:$A1363, $A1363)&gt;1, 0, IF($E1363="", "", I1363+J1363+M1363+N1363+P1363-R1363))</f>
        <v>0</v>
      </c>
      <c r="D1363" s="110">
        <f>IF(COUNTIF($A$7:$A1363, $A1363)&gt;1, 0, S1363)</f>
        <v>0</v>
      </c>
      <c r="E1363" s="111">
        <v>44750</v>
      </c>
      <c r="F1363" s="91" t="str">
        <f>IFERROR(VLOOKUP($E1363, V医療従事者等!$A:$J, $F$4, FALSE), TEXT(E1363, "aaa"))</f>
        <v>金</v>
      </c>
      <c r="G1363" s="91">
        <f>IFERROR(VLOOKUP($E1363, V医療従事者等!$A:$J, $G$4, FALSE), 0)</f>
        <v>0</v>
      </c>
      <c r="H1363" s="91">
        <f>IFERROR(VLOOKUP($E1363, V医療従事者等!$A:$J, $H$4, FALSE), 0)</f>
        <v>0</v>
      </c>
      <c r="I1363" s="91">
        <f>IFERROR(VLOOKUP($E1363, V医療従事者等!$A:$J, $I$4, FALSE), 0)</f>
        <v>0</v>
      </c>
      <c r="J1363" s="91">
        <f>IFERROR(VLOOKUP($E1363, V医療従事者等!$A:$J, $J$4, FALSE), 0)</f>
        <v>0</v>
      </c>
      <c r="K1363" s="92">
        <f>IFERROR(VLOOKUP($E1363, V一般接種!$A:$G, K$4, FALSE), 0)</f>
        <v>0</v>
      </c>
      <c r="L1363" s="92">
        <f>IFERROR(VLOOKUP($E1363, V一般接種!$A:$G, L$4, FALSE), 0)</f>
        <v>0</v>
      </c>
      <c r="M1363" s="92">
        <f>IFERROR(VLOOKUP($E1363, V一般接種!$A:$G, M$4, FALSE), 0)</f>
        <v>0</v>
      </c>
      <c r="N1363" s="93">
        <f>IFERROR(VLOOKUP($E1363, V一般接種!$A:$G, N$4, FALSE), 0)</f>
        <v>0</v>
      </c>
      <c r="O1363" s="92">
        <f>SUMIF(V職域接種!$C:$C, 'Conv-vaccine'!$E1363, V職域接種!F:F)</f>
        <v>0</v>
      </c>
      <c r="P1363" s="92">
        <f>SUMIF(V職域接種!$C:$C, 'Conv-vaccine'!$E1363, V職域接種!G:G)</f>
        <v>0</v>
      </c>
      <c r="Q1363" s="92">
        <f>_xlfn.MAXIFS(V重複!F:F, V重複!$C:$C, 'Conv-vaccine'!$E1363)</f>
        <v>0</v>
      </c>
      <c r="R1363" s="92">
        <f>_xlfn.MAXIFS(V重複!G:G, V重複!$C:$C, 'Conv-vaccine'!$E1363)</f>
        <v>0</v>
      </c>
      <c r="S1363" s="107">
        <f>SUMIF('V3回目-接種日別'!$A:$A, 'Conv-vaccine'!$E1363, 'V3回目-接種日別'!C:C)</f>
        <v>0</v>
      </c>
    </row>
    <row r="1364" spans="1:19" ht="17.7">
      <c r="A1364" s="49">
        <v>44750</v>
      </c>
      <c r="B1364" s="110">
        <f>IF(COUNTIF($A$7:$A1364, $A1364)&gt;1, 0, IF($E1364="","",G1364+H1364+K1364+L1364+O1364-Q1364))</f>
        <v>0</v>
      </c>
      <c r="C1364" s="110">
        <f>IF(COUNTIF($A$7:$A1364, $A1364)&gt;1, 0, IF($E1364="", "", I1364+J1364+M1364+N1364+P1364-R1364))</f>
        <v>0</v>
      </c>
      <c r="D1364" s="110">
        <f>IF(COUNTIF($A$7:$A1364, $A1364)&gt;1, 0, S1364)</f>
        <v>0</v>
      </c>
      <c r="E1364" s="111">
        <v>44750</v>
      </c>
      <c r="F1364" s="91" t="str">
        <f>IFERROR(VLOOKUP($E1364, V医療従事者等!$A:$J, $F$4, FALSE), TEXT(E1364, "aaa"))</f>
        <v>金</v>
      </c>
      <c r="G1364" s="91">
        <f>IFERROR(VLOOKUP($E1364, V医療従事者等!$A:$J, $G$4, FALSE), 0)</f>
        <v>0</v>
      </c>
      <c r="H1364" s="91">
        <f>IFERROR(VLOOKUP($E1364, V医療従事者等!$A:$J, $H$4, FALSE), 0)</f>
        <v>0</v>
      </c>
      <c r="I1364" s="91">
        <f>IFERROR(VLOOKUP($E1364, V医療従事者等!$A:$J, $I$4, FALSE), 0)</f>
        <v>0</v>
      </c>
      <c r="J1364" s="91">
        <f>IFERROR(VLOOKUP($E1364, V医療従事者等!$A:$J, $J$4, FALSE), 0)</f>
        <v>0</v>
      </c>
      <c r="K1364" s="92">
        <f>IFERROR(VLOOKUP($E1364, V一般接種!$A:$G, K$4, FALSE), 0)</f>
        <v>0</v>
      </c>
      <c r="L1364" s="92">
        <f>IFERROR(VLOOKUP($E1364, V一般接種!$A:$G, L$4, FALSE), 0)</f>
        <v>0</v>
      </c>
      <c r="M1364" s="92">
        <f>IFERROR(VLOOKUP($E1364, V一般接種!$A:$G, M$4, FALSE), 0)</f>
        <v>0</v>
      </c>
      <c r="N1364" s="93">
        <f>IFERROR(VLOOKUP($E1364, V一般接種!$A:$G, N$4, FALSE), 0)</f>
        <v>0</v>
      </c>
      <c r="O1364" s="92">
        <f>SUMIF(V職域接種!$C:$C, 'Conv-vaccine'!$E1364, V職域接種!F:F)</f>
        <v>0</v>
      </c>
      <c r="P1364" s="92">
        <f>SUMIF(V職域接種!$C:$C, 'Conv-vaccine'!$E1364, V職域接種!G:G)</f>
        <v>0</v>
      </c>
      <c r="Q1364" s="92">
        <f>_xlfn.MAXIFS(V重複!F:F, V重複!$C:$C, 'Conv-vaccine'!$E1364)</f>
        <v>0</v>
      </c>
      <c r="R1364" s="92">
        <f>_xlfn.MAXIFS(V重複!G:G, V重複!$C:$C, 'Conv-vaccine'!$E1364)</f>
        <v>0</v>
      </c>
      <c r="S1364" s="107">
        <f>SUMIF('V3回目-接種日別'!$A:$A, 'Conv-vaccine'!$E1364, 'V3回目-接種日別'!C:C)</f>
        <v>0</v>
      </c>
    </row>
    <row r="1365" spans="1:19" ht="17.7">
      <c r="A1365" s="49">
        <v>44750</v>
      </c>
      <c r="B1365" s="110">
        <f>IF(COUNTIF($A$7:$A1365, $A1365)&gt;1, 0, IF($E1365="","",G1365+H1365+K1365+L1365+O1365-Q1365))</f>
        <v>0</v>
      </c>
      <c r="C1365" s="110">
        <f>IF(COUNTIF($A$7:$A1365, $A1365)&gt;1, 0, IF($E1365="", "", I1365+J1365+M1365+N1365+P1365-R1365))</f>
        <v>0</v>
      </c>
      <c r="D1365" s="110">
        <f>IF(COUNTIF($A$7:$A1365, $A1365)&gt;1, 0, S1365)</f>
        <v>0</v>
      </c>
      <c r="E1365" s="111">
        <v>44750</v>
      </c>
      <c r="F1365" s="91" t="str">
        <f>IFERROR(VLOOKUP($E1365, V医療従事者等!$A:$J, $F$4, FALSE), TEXT(E1365, "aaa"))</f>
        <v>金</v>
      </c>
      <c r="G1365" s="91">
        <f>IFERROR(VLOOKUP($E1365, V医療従事者等!$A:$J, $G$4, FALSE), 0)</f>
        <v>0</v>
      </c>
      <c r="H1365" s="91">
        <f>IFERROR(VLOOKUP($E1365, V医療従事者等!$A:$J, $H$4, FALSE), 0)</f>
        <v>0</v>
      </c>
      <c r="I1365" s="91">
        <f>IFERROR(VLOOKUP($E1365, V医療従事者等!$A:$J, $I$4, FALSE), 0)</f>
        <v>0</v>
      </c>
      <c r="J1365" s="91">
        <f>IFERROR(VLOOKUP($E1365, V医療従事者等!$A:$J, $J$4, FALSE), 0)</f>
        <v>0</v>
      </c>
      <c r="K1365" s="92">
        <f>IFERROR(VLOOKUP($E1365, V一般接種!$A:$G, K$4, FALSE), 0)</f>
        <v>0</v>
      </c>
      <c r="L1365" s="92">
        <f>IFERROR(VLOOKUP($E1365, V一般接種!$A:$G, L$4, FALSE), 0)</f>
        <v>0</v>
      </c>
      <c r="M1365" s="92">
        <f>IFERROR(VLOOKUP($E1365, V一般接種!$A:$G, M$4, FALSE), 0)</f>
        <v>0</v>
      </c>
      <c r="N1365" s="93">
        <f>IFERROR(VLOOKUP($E1365, V一般接種!$A:$G, N$4, FALSE), 0)</f>
        <v>0</v>
      </c>
      <c r="O1365" s="92">
        <f>SUMIF(V職域接種!$C:$C, 'Conv-vaccine'!$E1365, V職域接種!F:F)</f>
        <v>0</v>
      </c>
      <c r="P1365" s="92">
        <f>SUMIF(V職域接種!$C:$C, 'Conv-vaccine'!$E1365, V職域接種!G:G)</f>
        <v>0</v>
      </c>
      <c r="Q1365" s="92">
        <f>_xlfn.MAXIFS(V重複!F:F, V重複!$C:$C, 'Conv-vaccine'!$E1365)</f>
        <v>0</v>
      </c>
      <c r="R1365" s="92">
        <f>_xlfn.MAXIFS(V重複!G:G, V重複!$C:$C, 'Conv-vaccine'!$E1365)</f>
        <v>0</v>
      </c>
      <c r="S1365" s="107">
        <f>SUMIF('V3回目-接種日別'!$A:$A, 'Conv-vaccine'!$E1365, 'V3回目-接種日別'!C:C)</f>
        <v>0</v>
      </c>
    </row>
    <row r="1366" spans="1:19" ht="17.7">
      <c r="A1366" s="49">
        <v>44751</v>
      </c>
      <c r="B1366" s="110">
        <f>IF(COUNTIF($A$7:$A1366, $A1366)&gt;1, 0, IF($E1366="","",G1366+H1366+K1366+L1366+O1366-Q1366))</f>
        <v>0</v>
      </c>
      <c r="C1366" s="110">
        <f>IF(COUNTIF($A$7:$A1366, $A1366)&gt;1, 0, IF($E1366="", "", I1366+J1366+M1366+N1366+P1366-R1366))</f>
        <v>0</v>
      </c>
      <c r="D1366" s="110">
        <f>IF(COUNTIF($A$7:$A1366, $A1366)&gt;1, 0, S1366)</f>
        <v>0</v>
      </c>
      <c r="E1366" s="111">
        <v>44751</v>
      </c>
      <c r="F1366" s="91" t="str">
        <f>IFERROR(VLOOKUP($E1366, V医療従事者等!$A:$J, $F$4, FALSE), TEXT(E1366, "aaa"))</f>
        <v>土</v>
      </c>
      <c r="G1366" s="91">
        <f>IFERROR(VLOOKUP($E1366, V医療従事者等!$A:$J, $G$4, FALSE), 0)</f>
        <v>0</v>
      </c>
      <c r="H1366" s="91">
        <f>IFERROR(VLOOKUP($E1366, V医療従事者等!$A:$J, $H$4, FALSE), 0)</f>
        <v>0</v>
      </c>
      <c r="I1366" s="91">
        <f>IFERROR(VLOOKUP($E1366, V医療従事者等!$A:$J, $I$4, FALSE), 0)</f>
        <v>0</v>
      </c>
      <c r="J1366" s="91">
        <f>IFERROR(VLOOKUP($E1366, V医療従事者等!$A:$J, $J$4, FALSE), 0)</f>
        <v>0</v>
      </c>
      <c r="K1366" s="92">
        <f>IFERROR(VLOOKUP($E1366, V一般接種!$A:$G, K$4, FALSE), 0)</f>
        <v>0</v>
      </c>
      <c r="L1366" s="92">
        <f>IFERROR(VLOOKUP($E1366, V一般接種!$A:$G, L$4, FALSE), 0)</f>
        <v>0</v>
      </c>
      <c r="M1366" s="92">
        <f>IFERROR(VLOOKUP($E1366, V一般接種!$A:$G, M$4, FALSE), 0)</f>
        <v>0</v>
      </c>
      <c r="N1366" s="93">
        <f>IFERROR(VLOOKUP($E1366, V一般接種!$A:$G, N$4, FALSE), 0)</f>
        <v>0</v>
      </c>
      <c r="O1366" s="92">
        <f>SUMIF(V職域接種!$C:$C, 'Conv-vaccine'!$E1366, V職域接種!F:F)</f>
        <v>0</v>
      </c>
      <c r="P1366" s="92">
        <f>SUMIF(V職域接種!$C:$C, 'Conv-vaccine'!$E1366, V職域接種!G:G)</f>
        <v>0</v>
      </c>
      <c r="Q1366" s="92">
        <f>_xlfn.MAXIFS(V重複!F:F, V重複!$C:$C, 'Conv-vaccine'!$E1366)</f>
        <v>0</v>
      </c>
      <c r="R1366" s="92">
        <f>_xlfn.MAXIFS(V重複!G:G, V重複!$C:$C, 'Conv-vaccine'!$E1366)</f>
        <v>0</v>
      </c>
      <c r="S1366" s="107">
        <f>SUMIF('V3回目-接種日別'!$A:$A, 'Conv-vaccine'!$E1366, 'V3回目-接種日別'!C:C)</f>
        <v>0</v>
      </c>
    </row>
    <row r="1367" spans="1:19" ht="17.7">
      <c r="A1367" s="49">
        <v>44751</v>
      </c>
      <c r="B1367" s="110">
        <f>IF(COUNTIF($A$7:$A1367, $A1367)&gt;1, 0, IF($E1367="","",G1367+H1367+K1367+L1367+O1367-Q1367))</f>
        <v>0</v>
      </c>
      <c r="C1367" s="110">
        <f>IF(COUNTIF($A$7:$A1367, $A1367)&gt;1, 0, IF($E1367="", "", I1367+J1367+M1367+N1367+P1367-R1367))</f>
        <v>0</v>
      </c>
      <c r="D1367" s="110">
        <f>IF(COUNTIF($A$7:$A1367, $A1367)&gt;1, 0, S1367)</f>
        <v>0</v>
      </c>
      <c r="E1367" s="111">
        <v>44751</v>
      </c>
      <c r="F1367" s="91" t="str">
        <f>IFERROR(VLOOKUP($E1367, V医療従事者等!$A:$J, $F$4, FALSE), TEXT(E1367, "aaa"))</f>
        <v>土</v>
      </c>
      <c r="G1367" s="91">
        <f>IFERROR(VLOOKUP($E1367, V医療従事者等!$A:$J, $G$4, FALSE), 0)</f>
        <v>0</v>
      </c>
      <c r="H1367" s="91">
        <f>IFERROR(VLOOKUP($E1367, V医療従事者等!$A:$J, $H$4, FALSE), 0)</f>
        <v>0</v>
      </c>
      <c r="I1367" s="91">
        <f>IFERROR(VLOOKUP($E1367, V医療従事者等!$A:$J, $I$4, FALSE), 0)</f>
        <v>0</v>
      </c>
      <c r="J1367" s="91">
        <f>IFERROR(VLOOKUP($E1367, V医療従事者等!$A:$J, $J$4, FALSE), 0)</f>
        <v>0</v>
      </c>
      <c r="K1367" s="92">
        <f>IFERROR(VLOOKUP($E1367, V一般接種!$A:$G, K$4, FALSE), 0)</f>
        <v>0</v>
      </c>
      <c r="L1367" s="92">
        <f>IFERROR(VLOOKUP($E1367, V一般接種!$A:$G, L$4, FALSE), 0)</f>
        <v>0</v>
      </c>
      <c r="M1367" s="92">
        <f>IFERROR(VLOOKUP($E1367, V一般接種!$A:$G, M$4, FALSE), 0)</f>
        <v>0</v>
      </c>
      <c r="N1367" s="93">
        <f>IFERROR(VLOOKUP($E1367, V一般接種!$A:$G, N$4, FALSE), 0)</f>
        <v>0</v>
      </c>
      <c r="O1367" s="92">
        <f>SUMIF(V職域接種!$C:$C, 'Conv-vaccine'!$E1367, V職域接種!F:F)</f>
        <v>0</v>
      </c>
      <c r="P1367" s="92">
        <f>SUMIF(V職域接種!$C:$C, 'Conv-vaccine'!$E1367, V職域接種!G:G)</f>
        <v>0</v>
      </c>
      <c r="Q1367" s="92">
        <f>_xlfn.MAXIFS(V重複!F:F, V重複!$C:$C, 'Conv-vaccine'!$E1367)</f>
        <v>0</v>
      </c>
      <c r="R1367" s="92">
        <f>_xlfn.MAXIFS(V重複!G:G, V重複!$C:$C, 'Conv-vaccine'!$E1367)</f>
        <v>0</v>
      </c>
      <c r="S1367" s="107">
        <f>SUMIF('V3回目-接種日別'!$A:$A, 'Conv-vaccine'!$E1367, 'V3回目-接種日別'!C:C)</f>
        <v>0</v>
      </c>
    </row>
    <row r="1368" spans="1:19" ht="17.7">
      <c r="A1368" s="49">
        <v>44751</v>
      </c>
      <c r="B1368" s="110">
        <f>IF(COUNTIF($A$7:$A1368, $A1368)&gt;1, 0, IF($E1368="","",G1368+H1368+K1368+L1368+O1368-Q1368))</f>
        <v>0</v>
      </c>
      <c r="C1368" s="110">
        <f>IF(COUNTIF($A$7:$A1368, $A1368)&gt;1, 0, IF($E1368="", "", I1368+J1368+M1368+N1368+P1368-R1368))</f>
        <v>0</v>
      </c>
      <c r="D1368" s="110">
        <f>IF(COUNTIF($A$7:$A1368, $A1368)&gt;1, 0, S1368)</f>
        <v>0</v>
      </c>
      <c r="E1368" s="111">
        <v>44751</v>
      </c>
      <c r="F1368" s="91" t="str">
        <f>IFERROR(VLOOKUP($E1368, V医療従事者等!$A:$J, $F$4, FALSE), TEXT(E1368, "aaa"))</f>
        <v>土</v>
      </c>
      <c r="G1368" s="91">
        <f>IFERROR(VLOOKUP($E1368, V医療従事者等!$A:$J, $G$4, FALSE), 0)</f>
        <v>0</v>
      </c>
      <c r="H1368" s="91">
        <f>IFERROR(VLOOKUP($E1368, V医療従事者等!$A:$J, $H$4, FALSE), 0)</f>
        <v>0</v>
      </c>
      <c r="I1368" s="91">
        <f>IFERROR(VLOOKUP($E1368, V医療従事者等!$A:$J, $I$4, FALSE), 0)</f>
        <v>0</v>
      </c>
      <c r="J1368" s="91">
        <f>IFERROR(VLOOKUP($E1368, V医療従事者等!$A:$J, $J$4, FALSE), 0)</f>
        <v>0</v>
      </c>
      <c r="K1368" s="92">
        <f>IFERROR(VLOOKUP($E1368, V一般接種!$A:$G, K$4, FALSE), 0)</f>
        <v>0</v>
      </c>
      <c r="L1368" s="92">
        <f>IFERROR(VLOOKUP($E1368, V一般接種!$A:$G, L$4, FALSE), 0)</f>
        <v>0</v>
      </c>
      <c r="M1368" s="92">
        <f>IFERROR(VLOOKUP($E1368, V一般接種!$A:$G, M$4, FALSE), 0)</f>
        <v>0</v>
      </c>
      <c r="N1368" s="93">
        <f>IFERROR(VLOOKUP($E1368, V一般接種!$A:$G, N$4, FALSE), 0)</f>
        <v>0</v>
      </c>
      <c r="O1368" s="92">
        <f>SUMIF(V職域接種!$C:$C, 'Conv-vaccine'!$E1368, V職域接種!F:F)</f>
        <v>0</v>
      </c>
      <c r="P1368" s="92">
        <f>SUMIF(V職域接種!$C:$C, 'Conv-vaccine'!$E1368, V職域接種!G:G)</f>
        <v>0</v>
      </c>
      <c r="Q1368" s="92">
        <f>_xlfn.MAXIFS(V重複!F:F, V重複!$C:$C, 'Conv-vaccine'!$E1368)</f>
        <v>0</v>
      </c>
      <c r="R1368" s="92">
        <f>_xlfn.MAXIFS(V重複!G:G, V重複!$C:$C, 'Conv-vaccine'!$E1368)</f>
        <v>0</v>
      </c>
      <c r="S1368" s="107">
        <f>SUMIF('V3回目-接種日別'!$A:$A, 'Conv-vaccine'!$E1368, 'V3回目-接種日別'!C:C)</f>
        <v>0</v>
      </c>
    </row>
    <row r="1369" spans="1:19" ht="17.7">
      <c r="A1369" s="49">
        <v>44752</v>
      </c>
      <c r="B1369" s="110">
        <f>IF(COUNTIF($A$7:$A1369, $A1369)&gt;1, 0, IF($E1369="","",G1369+H1369+K1369+L1369+O1369-Q1369))</f>
        <v>0</v>
      </c>
      <c r="C1369" s="110">
        <f>IF(COUNTIF($A$7:$A1369, $A1369)&gt;1, 0, IF($E1369="", "", I1369+J1369+M1369+N1369+P1369-R1369))</f>
        <v>0</v>
      </c>
      <c r="D1369" s="110">
        <f>IF(COUNTIF($A$7:$A1369, $A1369)&gt;1, 0, S1369)</f>
        <v>0</v>
      </c>
      <c r="E1369" s="111">
        <v>44752</v>
      </c>
      <c r="F1369" s="91" t="str">
        <f>IFERROR(VLOOKUP($E1369, V医療従事者等!$A:$J, $F$4, FALSE), TEXT(E1369, "aaa"))</f>
        <v>日</v>
      </c>
      <c r="G1369" s="91">
        <f>IFERROR(VLOOKUP($E1369, V医療従事者等!$A:$J, $G$4, FALSE), 0)</f>
        <v>0</v>
      </c>
      <c r="H1369" s="91">
        <f>IFERROR(VLOOKUP($E1369, V医療従事者等!$A:$J, $H$4, FALSE), 0)</f>
        <v>0</v>
      </c>
      <c r="I1369" s="91">
        <f>IFERROR(VLOOKUP($E1369, V医療従事者等!$A:$J, $I$4, FALSE), 0)</f>
        <v>0</v>
      </c>
      <c r="J1369" s="91">
        <f>IFERROR(VLOOKUP($E1369, V医療従事者等!$A:$J, $J$4, FALSE), 0)</f>
        <v>0</v>
      </c>
      <c r="K1369" s="92">
        <f>IFERROR(VLOOKUP($E1369, V一般接種!$A:$G, K$4, FALSE), 0)</f>
        <v>0</v>
      </c>
      <c r="L1369" s="92">
        <f>IFERROR(VLOOKUP($E1369, V一般接種!$A:$G, L$4, FALSE), 0)</f>
        <v>0</v>
      </c>
      <c r="M1369" s="92">
        <f>IFERROR(VLOOKUP($E1369, V一般接種!$A:$G, M$4, FALSE), 0)</f>
        <v>0</v>
      </c>
      <c r="N1369" s="93">
        <f>IFERROR(VLOOKUP($E1369, V一般接種!$A:$G, N$4, FALSE), 0)</f>
        <v>0</v>
      </c>
      <c r="O1369" s="92">
        <f>SUMIF(V職域接種!$C:$C, 'Conv-vaccine'!$E1369, V職域接種!F:F)</f>
        <v>0</v>
      </c>
      <c r="P1369" s="92">
        <f>SUMIF(V職域接種!$C:$C, 'Conv-vaccine'!$E1369, V職域接種!G:G)</f>
        <v>0</v>
      </c>
      <c r="Q1369" s="92">
        <f>_xlfn.MAXIFS(V重複!F:F, V重複!$C:$C, 'Conv-vaccine'!$E1369)</f>
        <v>0</v>
      </c>
      <c r="R1369" s="92">
        <f>_xlfn.MAXIFS(V重複!G:G, V重複!$C:$C, 'Conv-vaccine'!$E1369)</f>
        <v>0</v>
      </c>
      <c r="S1369" s="107">
        <f>SUMIF('V3回目-接種日別'!$A:$A, 'Conv-vaccine'!$E1369, 'V3回目-接種日別'!C:C)</f>
        <v>0</v>
      </c>
    </row>
    <row r="1370" spans="1:19" ht="17.7">
      <c r="A1370" s="49">
        <v>44752</v>
      </c>
      <c r="B1370" s="110">
        <f>IF(COUNTIF($A$7:$A1370, $A1370)&gt;1, 0, IF($E1370="","",G1370+H1370+K1370+L1370+O1370-Q1370))</f>
        <v>0</v>
      </c>
      <c r="C1370" s="110">
        <f>IF(COUNTIF($A$7:$A1370, $A1370)&gt;1, 0, IF($E1370="", "", I1370+J1370+M1370+N1370+P1370-R1370))</f>
        <v>0</v>
      </c>
      <c r="D1370" s="110">
        <f>IF(COUNTIF($A$7:$A1370, $A1370)&gt;1, 0, S1370)</f>
        <v>0</v>
      </c>
      <c r="E1370" s="111">
        <v>44752</v>
      </c>
      <c r="F1370" s="91" t="str">
        <f>IFERROR(VLOOKUP($E1370, V医療従事者等!$A:$J, $F$4, FALSE), TEXT(E1370, "aaa"))</f>
        <v>日</v>
      </c>
      <c r="G1370" s="91">
        <f>IFERROR(VLOOKUP($E1370, V医療従事者等!$A:$J, $G$4, FALSE), 0)</f>
        <v>0</v>
      </c>
      <c r="H1370" s="91">
        <f>IFERROR(VLOOKUP($E1370, V医療従事者等!$A:$J, $H$4, FALSE), 0)</f>
        <v>0</v>
      </c>
      <c r="I1370" s="91">
        <f>IFERROR(VLOOKUP($E1370, V医療従事者等!$A:$J, $I$4, FALSE), 0)</f>
        <v>0</v>
      </c>
      <c r="J1370" s="91">
        <f>IFERROR(VLOOKUP($E1370, V医療従事者等!$A:$J, $J$4, FALSE), 0)</f>
        <v>0</v>
      </c>
      <c r="K1370" s="92">
        <f>IFERROR(VLOOKUP($E1370, V一般接種!$A:$G, K$4, FALSE), 0)</f>
        <v>0</v>
      </c>
      <c r="L1370" s="92">
        <f>IFERROR(VLOOKUP($E1370, V一般接種!$A:$G, L$4, FALSE), 0)</f>
        <v>0</v>
      </c>
      <c r="M1370" s="92">
        <f>IFERROR(VLOOKUP($E1370, V一般接種!$A:$G, M$4, FALSE), 0)</f>
        <v>0</v>
      </c>
      <c r="N1370" s="93">
        <f>IFERROR(VLOOKUP($E1370, V一般接種!$A:$G, N$4, FALSE), 0)</f>
        <v>0</v>
      </c>
      <c r="O1370" s="92">
        <f>SUMIF(V職域接種!$C:$C, 'Conv-vaccine'!$E1370, V職域接種!F:F)</f>
        <v>0</v>
      </c>
      <c r="P1370" s="92">
        <f>SUMIF(V職域接種!$C:$C, 'Conv-vaccine'!$E1370, V職域接種!G:G)</f>
        <v>0</v>
      </c>
      <c r="Q1370" s="92">
        <f>_xlfn.MAXIFS(V重複!F:F, V重複!$C:$C, 'Conv-vaccine'!$E1370)</f>
        <v>0</v>
      </c>
      <c r="R1370" s="92">
        <f>_xlfn.MAXIFS(V重複!G:G, V重複!$C:$C, 'Conv-vaccine'!$E1370)</f>
        <v>0</v>
      </c>
      <c r="S1370" s="107">
        <f>SUMIF('V3回目-接種日別'!$A:$A, 'Conv-vaccine'!$E1370, 'V3回目-接種日別'!C:C)</f>
        <v>0</v>
      </c>
    </row>
    <row r="1371" spans="1:19" ht="17.7">
      <c r="A1371" s="49">
        <v>44752</v>
      </c>
      <c r="B1371" s="110">
        <f>IF(COUNTIF($A$7:$A1371, $A1371)&gt;1, 0, IF($E1371="","",G1371+H1371+K1371+L1371+O1371-Q1371))</f>
        <v>0</v>
      </c>
      <c r="C1371" s="110">
        <f>IF(COUNTIF($A$7:$A1371, $A1371)&gt;1, 0, IF($E1371="", "", I1371+J1371+M1371+N1371+P1371-R1371))</f>
        <v>0</v>
      </c>
      <c r="D1371" s="110">
        <f>IF(COUNTIF($A$7:$A1371, $A1371)&gt;1, 0, S1371)</f>
        <v>0</v>
      </c>
      <c r="E1371" s="111">
        <v>44752</v>
      </c>
      <c r="F1371" s="91" t="str">
        <f>IFERROR(VLOOKUP($E1371, V医療従事者等!$A:$J, $F$4, FALSE), TEXT(E1371, "aaa"))</f>
        <v>日</v>
      </c>
      <c r="G1371" s="91">
        <f>IFERROR(VLOOKUP($E1371, V医療従事者等!$A:$J, $G$4, FALSE), 0)</f>
        <v>0</v>
      </c>
      <c r="H1371" s="91">
        <f>IFERROR(VLOOKUP($E1371, V医療従事者等!$A:$J, $H$4, FALSE), 0)</f>
        <v>0</v>
      </c>
      <c r="I1371" s="91">
        <f>IFERROR(VLOOKUP($E1371, V医療従事者等!$A:$J, $I$4, FALSE), 0)</f>
        <v>0</v>
      </c>
      <c r="J1371" s="91">
        <f>IFERROR(VLOOKUP($E1371, V医療従事者等!$A:$J, $J$4, FALSE), 0)</f>
        <v>0</v>
      </c>
      <c r="K1371" s="92">
        <f>IFERROR(VLOOKUP($E1371, V一般接種!$A:$G, K$4, FALSE), 0)</f>
        <v>0</v>
      </c>
      <c r="L1371" s="92">
        <f>IFERROR(VLOOKUP($E1371, V一般接種!$A:$G, L$4, FALSE), 0)</f>
        <v>0</v>
      </c>
      <c r="M1371" s="92">
        <f>IFERROR(VLOOKUP($E1371, V一般接種!$A:$G, M$4, FALSE), 0)</f>
        <v>0</v>
      </c>
      <c r="N1371" s="93">
        <f>IFERROR(VLOOKUP($E1371, V一般接種!$A:$G, N$4, FALSE), 0)</f>
        <v>0</v>
      </c>
      <c r="O1371" s="92">
        <f>SUMIF(V職域接種!$C:$C, 'Conv-vaccine'!$E1371, V職域接種!F:F)</f>
        <v>0</v>
      </c>
      <c r="P1371" s="92">
        <f>SUMIF(V職域接種!$C:$C, 'Conv-vaccine'!$E1371, V職域接種!G:G)</f>
        <v>0</v>
      </c>
      <c r="Q1371" s="92">
        <f>_xlfn.MAXIFS(V重複!F:F, V重複!$C:$C, 'Conv-vaccine'!$E1371)</f>
        <v>0</v>
      </c>
      <c r="R1371" s="92">
        <f>_xlfn.MAXIFS(V重複!G:G, V重複!$C:$C, 'Conv-vaccine'!$E1371)</f>
        <v>0</v>
      </c>
      <c r="S1371" s="107">
        <f>SUMIF('V3回目-接種日別'!$A:$A, 'Conv-vaccine'!$E1371, 'V3回目-接種日別'!C:C)</f>
        <v>0</v>
      </c>
    </row>
    <row r="1372" spans="1:19" ht="17.7">
      <c r="A1372" s="49">
        <v>44753</v>
      </c>
      <c r="B1372" s="110">
        <f>IF(COUNTIF($A$7:$A1372, $A1372)&gt;1, 0, IF($E1372="","",G1372+H1372+K1372+L1372+O1372-Q1372))</f>
        <v>0</v>
      </c>
      <c r="C1372" s="110">
        <f>IF(COUNTIF($A$7:$A1372, $A1372)&gt;1, 0, IF($E1372="", "", I1372+J1372+M1372+N1372+P1372-R1372))</f>
        <v>0</v>
      </c>
      <c r="D1372" s="110">
        <f>IF(COUNTIF($A$7:$A1372, $A1372)&gt;1, 0, S1372)</f>
        <v>0</v>
      </c>
      <c r="E1372" s="111">
        <v>44753</v>
      </c>
      <c r="F1372" s="91" t="str">
        <f>IFERROR(VLOOKUP($E1372, V医療従事者等!$A:$J, $F$4, FALSE), TEXT(E1372, "aaa"))</f>
        <v>月</v>
      </c>
      <c r="G1372" s="91">
        <f>IFERROR(VLOOKUP($E1372, V医療従事者等!$A:$J, $G$4, FALSE), 0)</f>
        <v>0</v>
      </c>
      <c r="H1372" s="91">
        <f>IFERROR(VLOOKUP($E1372, V医療従事者等!$A:$J, $H$4, FALSE), 0)</f>
        <v>0</v>
      </c>
      <c r="I1372" s="91">
        <f>IFERROR(VLOOKUP($E1372, V医療従事者等!$A:$J, $I$4, FALSE), 0)</f>
        <v>0</v>
      </c>
      <c r="J1372" s="91">
        <f>IFERROR(VLOOKUP($E1372, V医療従事者等!$A:$J, $J$4, FALSE), 0)</f>
        <v>0</v>
      </c>
      <c r="K1372" s="92">
        <f>IFERROR(VLOOKUP($E1372, V一般接種!$A:$G, K$4, FALSE), 0)</f>
        <v>0</v>
      </c>
      <c r="L1372" s="92">
        <f>IFERROR(VLOOKUP($E1372, V一般接種!$A:$G, L$4, FALSE), 0)</f>
        <v>0</v>
      </c>
      <c r="M1372" s="92">
        <f>IFERROR(VLOOKUP($E1372, V一般接種!$A:$G, M$4, FALSE), 0)</f>
        <v>0</v>
      </c>
      <c r="N1372" s="93">
        <f>IFERROR(VLOOKUP($E1372, V一般接種!$A:$G, N$4, FALSE), 0)</f>
        <v>0</v>
      </c>
      <c r="O1372" s="92">
        <f>SUMIF(V職域接種!$C:$C, 'Conv-vaccine'!$E1372, V職域接種!F:F)</f>
        <v>0</v>
      </c>
      <c r="P1372" s="92">
        <f>SUMIF(V職域接種!$C:$C, 'Conv-vaccine'!$E1372, V職域接種!G:G)</f>
        <v>0</v>
      </c>
      <c r="Q1372" s="92">
        <f>_xlfn.MAXIFS(V重複!F:F, V重複!$C:$C, 'Conv-vaccine'!$E1372)</f>
        <v>0</v>
      </c>
      <c r="R1372" s="92">
        <f>_xlfn.MAXIFS(V重複!G:G, V重複!$C:$C, 'Conv-vaccine'!$E1372)</f>
        <v>0</v>
      </c>
      <c r="S1372" s="107">
        <f>SUMIF('V3回目-接種日別'!$A:$A, 'Conv-vaccine'!$E1372, 'V3回目-接種日別'!C:C)</f>
        <v>0</v>
      </c>
    </row>
    <row r="1373" spans="1:19" ht="17.7">
      <c r="A1373" s="49">
        <v>44753</v>
      </c>
      <c r="B1373" s="110">
        <f>IF(COUNTIF($A$7:$A1373, $A1373)&gt;1, 0, IF($E1373="","",G1373+H1373+K1373+L1373+O1373-Q1373))</f>
        <v>0</v>
      </c>
      <c r="C1373" s="110">
        <f>IF(COUNTIF($A$7:$A1373, $A1373)&gt;1, 0, IF($E1373="", "", I1373+J1373+M1373+N1373+P1373-R1373))</f>
        <v>0</v>
      </c>
      <c r="D1373" s="110">
        <f>IF(COUNTIF($A$7:$A1373, $A1373)&gt;1, 0, S1373)</f>
        <v>0</v>
      </c>
      <c r="E1373" s="111">
        <v>44753</v>
      </c>
      <c r="F1373" s="91" t="str">
        <f>IFERROR(VLOOKUP($E1373, V医療従事者等!$A:$J, $F$4, FALSE), TEXT(E1373, "aaa"))</f>
        <v>月</v>
      </c>
      <c r="G1373" s="91">
        <f>IFERROR(VLOOKUP($E1373, V医療従事者等!$A:$J, $G$4, FALSE), 0)</f>
        <v>0</v>
      </c>
      <c r="H1373" s="91">
        <f>IFERROR(VLOOKUP($E1373, V医療従事者等!$A:$J, $H$4, FALSE), 0)</f>
        <v>0</v>
      </c>
      <c r="I1373" s="91">
        <f>IFERROR(VLOOKUP($E1373, V医療従事者等!$A:$J, $I$4, FALSE), 0)</f>
        <v>0</v>
      </c>
      <c r="J1373" s="91">
        <f>IFERROR(VLOOKUP($E1373, V医療従事者等!$A:$J, $J$4, FALSE), 0)</f>
        <v>0</v>
      </c>
      <c r="K1373" s="92">
        <f>IFERROR(VLOOKUP($E1373, V一般接種!$A:$G, K$4, FALSE), 0)</f>
        <v>0</v>
      </c>
      <c r="L1373" s="92">
        <f>IFERROR(VLOOKUP($E1373, V一般接種!$A:$G, L$4, FALSE), 0)</f>
        <v>0</v>
      </c>
      <c r="M1373" s="92">
        <f>IFERROR(VLOOKUP($E1373, V一般接種!$A:$G, M$4, FALSE), 0)</f>
        <v>0</v>
      </c>
      <c r="N1373" s="93">
        <f>IFERROR(VLOOKUP($E1373, V一般接種!$A:$G, N$4, FALSE), 0)</f>
        <v>0</v>
      </c>
      <c r="O1373" s="92">
        <f>SUMIF(V職域接種!$C:$C, 'Conv-vaccine'!$E1373, V職域接種!F:F)</f>
        <v>0</v>
      </c>
      <c r="P1373" s="92">
        <f>SUMIF(V職域接種!$C:$C, 'Conv-vaccine'!$E1373, V職域接種!G:G)</f>
        <v>0</v>
      </c>
      <c r="Q1373" s="92">
        <f>_xlfn.MAXIFS(V重複!F:F, V重複!$C:$C, 'Conv-vaccine'!$E1373)</f>
        <v>0</v>
      </c>
      <c r="R1373" s="92">
        <f>_xlfn.MAXIFS(V重複!G:G, V重複!$C:$C, 'Conv-vaccine'!$E1373)</f>
        <v>0</v>
      </c>
      <c r="S1373" s="107">
        <f>SUMIF('V3回目-接種日別'!$A:$A, 'Conv-vaccine'!$E1373, 'V3回目-接種日別'!C:C)</f>
        <v>0</v>
      </c>
    </row>
    <row r="1374" spans="1:19" ht="17.7">
      <c r="A1374" s="49">
        <v>44753</v>
      </c>
      <c r="B1374" s="110">
        <f>IF(COUNTIF($A$7:$A1374, $A1374)&gt;1, 0, IF($E1374="","",G1374+H1374+K1374+L1374+O1374-Q1374))</f>
        <v>0</v>
      </c>
      <c r="C1374" s="110">
        <f>IF(COUNTIF($A$7:$A1374, $A1374)&gt;1, 0, IF($E1374="", "", I1374+J1374+M1374+N1374+P1374-R1374))</f>
        <v>0</v>
      </c>
      <c r="D1374" s="110">
        <f>IF(COUNTIF($A$7:$A1374, $A1374)&gt;1, 0, S1374)</f>
        <v>0</v>
      </c>
      <c r="E1374" s="111">
        <v>44753</v>
      </c>
      <c r="F1374" s="91" t="str">
        <f>IFERROR(VLOOKUP($E1374, V医療従事者等!$A:$J, $F$4, FALSE), TEXT(E1374, "aaa"))</f>
        <v>月</v>
      </c>
      <c r="G1374" s="91">
        <f>IFERROR(VLOOKUP($E1374, V医療従事者等!$A:$J, $G$4, FALSE), 0)</f>
        <v>0</v>
      </c>
      <c r="H1374" s="91">
        <f>IFERROR(VLOOKUP($E1374, V医療従事者等!$A:$J, $H$4, FALSE), 0)</f>
        <v>0</v>
      </c>
      <c r="I1374" s="91">
        <f>IFERROR(VLOOKUP($E1374, V医療従事者等!$A:$J, $I$4, FALSE), 0)</f>
        <v>0</v>
      </c>
      <c r="J1374" s="91">
        <f>IFERROR(VLOOKUP($E1374, V医療従事者等!$A:$J, $J$4, FALSE), 0)</f>
        <v>0</v>
      </c>
      <c r="K1374" s="92">
        <f>IFERROR(VLOOKUP($E1374, V一般接種!$A:$G, K$4, FALSE), 0)</f>
        <v>0</v>
      </c>
      <c r="L1374" s="92">
        <f>IFERROR(VLOOKUP($E1374, V一般接種!$A:$G, L$4, FALSE), 0)</f>
        <v>0</v>
      </c>
      <c r="M1374" s="92">
        <f>IFERROR(VLOOKUP($E1374, V一般接種!$A:$G, M$4, FALSE), 0)</f>
        <v>0</v>
      </c>
      <c r="N1374" s="93">
        <f>IFERROR(VLOOKUP($E1374, V一般接種!$A:$G, N$4, FALSE), 0)</f>
        <v>0</v>
      </c>
      <c r="O1374" s="92">
        <f>SUMIF(V職域接種!$C:$C, 'Conv-vaccine'!$E1374, V職域接種!F:F)</f>
        <v>0</v>
      </c>
      <c r="P1374" s="92">
        <f>SUMIF(V職域接種!$C:$C, 'Conv-vaccine'!$E1374, V職域接種!G:G)</f>
        <v>0</v>
      </c>
      <c r="Q1374" s="92">
        <f>_xlfn.MAXIFS(V重複!F:F, V重複!$C:$C, 'Conv-vaccine'!$E1374)</f>
        <v>0</v>
      </c>
      <c r="R1374" s="92">
        <f>_xlfn.MAXIFS(V重複!G:G, V重複!$C:$C, 'Conv-vaccine'!$E1374)</f>
        <v>0</v>
      </c>
      <c r="S1374" s="107">
        <f>SUMIF('V3回目-接種日別'!$A:$A, 'Conv-vaccine'!$E1374, 'V3回目-接種日別'!C:C)</f>
        <v>0</v>
      </c>
    </row>
    <row r="1375" spans="1:19" ht="17.7">
      <c r="A1375" s="49">
        <v>44754</v>
      </c>
      <c r="B1375" s="110">
        <f>IF(COUNTIF($A$7:$A1375, $A1375)&gt;1, 0, IF($E1375="","",G1375+H1375+K1375+L1375+O1375-Q1375))</f>
        <v>0</v>
      </c>
      <c r="C1375" s="110">
        <f>IF(COUNTIF($A$7:$A1375, $A1375)&gt;1, 0, IF($E1375="", "", I1375+J1375+M1375+N1375+P1375-R1375))</f>
        <v>0</v>
      </c>
      <c r="D1375" s="110">
        <f>IF(COUNTIF($A$7:$A1375, $A1375)&gt;1, 0, S1375)</f>
        <v>0</v>
      </c>
      <c r="E1375" s="111">
        <v>44754</v>
      </c>
      <c r="F1375" s="91" t="str">
        <f>IFERROR(VLOOKUP($E1375, V医療従事者等!$A:$J, $F$4, FALSE), TEXT(E1375, "aaa"))</f>
        <v>火</v>
      </c>
      <c r="G1375" s="91">
        <f>IFERROR(VLOOKUP($E1375, V医療従事者等!$A:$J, $G$4, FALSE), 0)</f>
        <v>0</v>
      </c>
      <c r="H1375" s="91">
        <f>IFERROR(VLOOKUP($E1375, V医療従事者等!$A:$J, $H$4, FALSE), 0)</f>
        <v>0</v>
      </c>
      <c r="I1375" s="91">
        <f>IFERROR(VLOOKUP($E1375, V医療従事者等!$A:$J, $I$4, FALSE), 0)</f>
        <v>0</v>
      </c>
      <c r="J1375" s="91">
        <f>IFERROR(VLOOKUP($E1375, V医療従事者等!$A:$J, $J$4, FALSE), 0)</f>
        <v>0</v>
      </c>
      <c r="K1375" s="92">
        <f>IFERROR(VLOOKUP($E1375, V一般接種!$A:$G, K$4, FALSE), 0)</f>
        <v>0</v>
      </c>
      <c r="L1375" s="92">
        <f>IFERROR(VLOOKUP($E1375, V一般接種!$A:$G, L$4, FALSE), 0)</f>
        <v>0</v>
      </c>
      <c r="M1375" s="92">
        <f>IFERROR(VLOOKUP($E1375, V一般接種!$A:$G, M$4, FALSE), 0)</f>
        <v>0</v>
      </c>
      <c r="N1375" s="93">
        <f>IFERROR(VLOOKUP($E1375, V一般接種!$A:$G, N$4, FALSE), 0)</f>
        <v>0</v>
      </c>
      <c r="O1375" s="92">
        <f>SUMIF(V職域接種!$C:$C, 'Conv-vaccine'!$E1375, V職域接種!F:F)</f>
        <v>0</v>
      </c>
      <c r="P1375" s="92">
        <f>SUMIF(V職域接種!$C:$C, 'Conv-vaccine'!$E1375, V職域接種!G:G)</f>
        <v>0</v>
      </c>
      <c r="Q1375" s="92">
        <f>_xlfn.MAXIFS(V重複!F:F, V重複!$C:$C, 'Conv-vaccine'!$E1375)</f>
        <v>0</v>
      </c>
      <c r="R1375" s="92">
        <f>_xlfn.MAXIFS(V重複!G:G, V重複!$C:$C, 'Conv-vaccine'!$E1375)</f>
        <v>0</v>
      </c>
      <c r="S1375" s="107">
        <f>SUMIF('V3回目-接種日別'!$A:$A, 'Conv-vaccine'!$E1375, 'V3回目-接種日別'!C:C)</f>
        <v>0</v>
      </c>
    </row>
    <row r="1376" spans="1:19" ht="17.7">
      <c r="A1376" s="49">
        <v>44754</v>
      </c>
      <c r="B1376" s="110">
        <f>IF(COUNTIF($A$7:$A1376, $A1376)&gt;1, 0, IF($E1376="","",G1376+H1376+K1376+L1376+O1376-Q1376))</f>
        <v>0</v>
      </c>
      <c r="C1376" s="110">
        <f>IF(COUNTIF($A$7:$A1376, $A1376)&gt;1, 0, IF($E1376="", "", I1376+J1376+M1376+N1376+P1376-R1376))</f>
        <v>0</v>
      </c>
      <c r="D1376" s="110">
        <f>IF(COUNTIF($A$7:$A1376, $A1376)&gt;1, 0, S1376)</f>
        <v>0</v>
      </c>
      <c r="E1376" s="111">
        <v>44754</v>
      </c>
      <c r="F1376" s="91" t="str">
        <f>IFERROR(VLOOKUP($E1376, V医療従事者等!$A:$J, $F$4, FALSE), TEXT(E1376, "aaa"))</f>
        <v>火</v>
      </c>
      <c r="G1376" s="91">
        <f>IFERROR(VLOOKUP($E1376, V医療従事者等!$A:$J, $G$4, FALSE), 0)</f>
        <v>0</v>
      </c>
      <c r="H1376" s="91">
        <f>IFERROR(VLOOKUP($E1376, V医療従事者等!$A:$J, $H$4, FALSE), 0)</f>
        <v>0</v>
      </c>
      <c r="I1376" s="91">
        <f>IFERROR(VLOOKUP($E1376, V医療従事者等!$A:$J, $I$4, FALSE), 0)</f>
        <v>0</v>
      </c>
      <c r="J1376" s="91">
        <f>IFERROR(VLOOKUP($E1376, V医療従事者等!$A:$J, $J$4, FALSE), 0)</f>
        <v>0</v>
      </c>
      <c r="K1376" s="92">
        <f>IFERROR(VLOOKUP($E1376, V一般接種!$A:$G, K$4, FALSE), 0)</f>
        <v>0</v>
      </c>
      <c r="L1376" s="92">
        <f>IFERROR(VLOOKUP($E1376, V一般接種!$A:$G, L$4, FALSE), 0)</f>
        <v>0</v>
      </c>
      <c r="M1376" s="92">
        <f>IFERROR(VLOOKUP($E1376, V一般接種!$A:$G, M$4, FALSE), 0)</f>
        <v>0</v>
      </c>
      <c r="N1376" s="93">
        <f>IFERROR(VLOOKUP($E1376, V一般接種!$A:$G, N$4, FALSE), 0)</f>
        <v>0</v>
      </c>
      <c r="O1376" s="92">
        <f>SUMIF(V職域接種!$C:$C, 'Conv-vaccine'!$E1376, V職域接種!F:F)</f>
        <v>0</v>
      </c>
      <c r="P1376" s="92">
        <f>SUMIF(V職域接種!$C:$C, 'Conv-vaccine'!$E1376, V職域接種!G:G)</f>
        <v>0</v>
      </c>
      <c r="Q1376" s="92">
        <f>_xlfn.MAXIFS(V重複!F:F, V重複!$C:$C, 'Conv-vaccine'!$E1376)</f>
        <v>0</v>
      </c>
      <c r="R1376" s="92">
        <f>_xlfn.MAXIFS(V重複!G:G, V重複!$C:$C, 'Conv-vaccine'!$E1376)</f>
        <v>0</v>
      </c>
      <c r="S1376" s="107">
        <f>SUMIF('V3回目-接種日別'!$A:$A, 'Conv-vaccine'!$E1376, 'V3回目-接種日別'!C:C)</f>
        <v>0</v>
      </c>
    </row>
    <row r="1377" spans="1:19" ht="17.7">
      <c r="A1377" s="49">
        <v>44754</v>
      </c>
      <c r="B1377" s="110">
        <f>IF(COUNTIF($A$7:$A1377, $A1377)&gt;1, 0, IF($E1377="","",G1377+H1377+K1377+L1377+O1377-Q1377))</f>
        <v>0</v>
      </c>
      <c r="C1377" s="110">
        <f>IF(COUNTIF($A$7:$A1377, $A1377)&gt;1, 0, IF($E1377="", "", I1377+J1377+M1377+N1377+P1377-R1377))</f>
        <v>0</v>
      </c>
      <c r="D1377" s="110">
        <f>IF(COUNTIF($A$7:$A1377, $A1377)&gt;1, 0, S1377)</f>
        <v>0</v>
      </c>
      <c r="E1377" s="111">
        <v>44754</v>
      </c>
      <c r="F1377" s="91" t="str">
        <f>IFERROR(VLOOKUP($E1377, V医療従事者等!$A:$J, $F$4, FALSE), TEXT(E1377, "aaa"))</f>
        <v>火</v>
      </c>
      <c r="G1377" s="91">
        <f>IFERROR(VLOOKUP($E1377, V医療従事者等!$A:$J, $G$4, FALSE), 0)</f>
        <v>0</v>
      </c>
      <c r="H1377" s="91">
        <f>IFERROR(VLOOKUP($E1377, V医療従事者等!$A:$J, $H$4, FALSE), 0)</f>
        <v>0</v>
      </c>
      <c r="I1377" s="91">
        <f>IFERROR(VLOOKUP($E1377, V医療従事者等!$A:$J, $I$4, FALSE), 0)</f>
        <v>0</v>
      </c>
      <c r="J1377" s="91">
        <f>IFERROR(VLOOKUP($E1377, V医療従事者等!$A:$J, $J$4, FALSE), 0)</f>
        <v>0</v>
      </c>
      <c r="K1377" s="92">
        <f>IFERROR(VLOOKUP($E1377, V一般接種!$A:$G, K$4, FALSE), 0)</f>
        <v>0</v>
      </c>
      <c r="L1377" s="92">
        <f>IFERROR(VLOOKUP($E1377, V一般接種!$A:$G, L$4, FALSE), 0)</f>
        <v>0</v>
      </c>
      <c r="M1377" s="92">
        <f>IFERROR(VLOOKUP($E1377, V一般接種!$A:$G, M$4, FALSE), 0)</f>
        <v>0</v>
      </c>
      <c r="N1377" s="93">
        <f>IFERROR(VLOOKUP($E1377, V一般接種!$A:$G, N$4, FALSE), 0)</f>
        <v>0</v>
      </c>
      <c r="O1377" s="92">
        <f>SUMIF(V職域接種!$C:$C, 'Conv-vaccine'!$E1377, V職域接種!F:F)</f>
        <v>0</v>
      </c>
      <c r="P1377" s="92">
        <f>SUMIF(V職域接種!$C:$C, 'Conv-vaccine'!$E1377, V職域接種!G:G)</f>
        <v>0</v>
      </c>
      <c r="Q1377" s="92">
        <f>_xlfn.MAXIFS(V重複!F:F, V重複!$C:$C, 'Conv-vaccine'!$E1377)</f>
        <v>0</v>
      </c>
      <c r="R1377" s="92">
        <f>_xlfn.MAXIFS(V重複!G:G, V重複!$C:$C, 'Conv-vaccine'!$E1377)</f>
        <v>0</v>
      </c>
      <c r="S1377" s="107">
        <f>SUMIF('V3回目-接種日別'!$A:$A, 'Conv-vaccine'!$E1377, 'V3回目-接種日別'!C:C)</f>
        <v>0</v>
      </c>
    </row>
    <row r="1378" spans="1:19" ht="17.7">
      <c r="A1378" s="49">
        <v>44755</v>
      </c>
      <c r="B1378" s="110">
        <f>IF(COUNTIF($A$7:$A1378, $A1378)&gt;1, 0, IF($E1378="","",G1378+H1378+K1378+L1378+O1378-Q1378))</f>
        <v>0</v>
      </c>
      <c r="C1378" s="110">
        <f>IF(COUNTIF($A$7:$A1378, $A1378)&gt;1, 0, IF($E1378="", "", I1378+J1378+M1378+N1378+P1378-R1378))</f>
        <v>0</v>
      </c>
      <c r="D1378" s="110">
        <f>IF(COUNTIF($A$7:$A1378, $A1378)&gt;1, 0, S1378)</f>
        <v>0</v>
      </c>
      <c r="E1378" s="111">
        <v>44755</v>
      </c>
      <c r="F1378" s="91" t="str">
        <f>IFERROR(VLOOKUP($E1378, V医療従事者等!$A:$J, $F$4, FALSE), TEXT(E1378, "aaa"))</f>
        <v>水</v>
      </c>
      <c r="G1378" s="91">
        <f>IFERROR(VLOOKUP($E1378, V医療従事者等!$A:$J, $G$4, FALSE), 0)</f>
        <v>0</v>
      </c>
      <c r="H1378" s="91">
        <f>IFERROR(VLOOKUP($E1378, V医療従事者等!$A:$J, $H$4, FALSE), 0)</f>
        <v>0</v>
      </c>
      <c r="I1378" s="91">
        <f>IFERROR(VLOOKUP($E1378, V医療従事者等!$A:$J, $I$4, FALSE), 0)</f>
        <v>0</v>
      </c>
      <c r="J1378" s="91">
        <f>IFERROR(VLOOKUP($E1378, V医療従事者等!$A:$J, $J$4, FALSE), 0)</f>
        <v>0</v>
      </c>
      <c r="K1378" s="92">
        <f>IFERROR(VLOOKUP($E1378, V一般接種!$A:$G, K$4, FALSE), 0)</f>
        <v>0</v>
      </c>
      <c r="L1378" s="92">
        <f>IFERROR(VLOOKUP($E1378, V一般接種!$A:$G, L$4, FALSE), 0)</f>
        <v>0</v>
      </c>
      <c r="M1378" s="92">
        <f>IFERROR(VLOOKUP($E1378, V一般接種!$A:$G, M$4, FALSE), 0)</f>
        <v>0</v>
      </c>
      <c r="N1378" s="93">
        <f>IFERROR(VLOOKUP($E1378, V一般接種!$A:$G, N$4, FALSE), 0)</f>
        <v>0</v>
      </c>
      <c r="O1378" s="92">
        <f>SUMIF(V職域接種!$C:$C, 'Conv-vaccine'!$E1378, V職域接種!F:F)</f>
        <v>0</v>
      </c>
      <c r="P1378" s="92">
        <f>SUMIF(V職域接種!$C:$C, 'Conv-vaccine'!$E1378, V職域接種!G:G)</f>
        <v>0</v>
      </c>
      <c r="Q1378" s="92">
        <f>_xlfn.MAXIFS(V重複!F:F, V重複!$C:$C, 'Conv-vaccine'!$E1378)</f>
        <v>0</v>
      </c>
      <c r="R1378" s="92">
        <f>_xlfn.MAXIFS(V重複!G:G, V重複!$C:$C, 'Conv-vaccine'!$E1378)</f>
        <v>0</v>
      </c>
      <c r="S1378" s="107">
        <f>SUMIF('V3回目-接種日別'!$A:$A, 'Conv-vaccine'!$E1378, 'V3回目-接種日別'!C:C)</f>
        <v>0</v>
      </c>
    </row>
    <row r="1379" spans="1:19" ht="17.7">
      <c r="A1379" s="49">
        <v>44755</v>
      </c>
      <c r="B1379" s="110">
        <f>IF(COUNTIF($A$7:$A1379, $A1379)&gt;1, 0, IF($E1379="","",G1379+H1379+K1379+L1379+O1379-Q1379))</f>
        <v>0</v>
      </c>
      <c r="C1379" s="110">
        <f>IF(COUNTIF($A$7:$A1379, $A1379)&gt;1, 0, IF($E1379="", "", I1379+J1379+M1379+N1379+P1379-R1379))</f>
        <v>0</v>
      </c>
      <c r="D1379" s="110">
        <f>IF(COUNTIF($A$7:$A1379, $A1379)&gt;1, 0, S1379)</f>
        <v>0</v>
      </c>
      <c r="E1379" s="111">
        <v>44755</v>
      </c>
      <c r="F1379" s="91" t="str">
        <f>IFERROR(VLOOKUP($E1379, V医療従事者等!$A:$J, $F$4, FALSE), TEXT(E1379, "aaa"))</f>
        <v>水</v>
      </c>
      <c r="G1379" s="91">
        <f>IFERROR(VLOOKUP($E1379, V医療従事者等!$A:$J, $G$4, FALSE), 0)</f>
        <v>0</v>
      </c>
      <c r="H1379" s="91">
        <f>IFERROR(VLOOKUP($E1379, V医療従事者等!$A:$J, $H$4, FALSE), 0)</f>
        <v>0</v>
      </c>
      <c r="I1379" s="91">
        <f>IFERROR(VLOOKUP($E1379, V医療従事者等!$A:$J, $I$4, FALSE), 0)</f>
        <v>0</v>
      </c>
      <c r="J1379" s="91">
        <f>IFERROR(VLOOKUP($E1379, V医療従事者等!$A:$J, $J$4, FALSE), 0)</f>
        <v>0</v>
      </c>
      <c r="K1379" s="92">
        <f>IFERROR(VLOOKUP($E1379, V一般接種!$A:$G, K$4, FALSE), 0)</f>
        <v>0</v>
      </c>
      <c r="L1379" s="92">
        <f>IFERROR(VLOOKUP($E1379, V一般接種!$A:$G, L$4, FALSE), 0)</f>
        <v>0</v>
      </c>
      <c r="M1379" s="92">
        <f>IFERROR(VLOOKUP($E1379, V一般接種!$A:$G, M$4, FALSE), 0)</f>
        <v>0</v>
      </c>
      <c r="N1379" s="93">
        <f>IFERROR(VLOOKUP($E1379, V一般接種!$A:$G, N$4, FALSE), 0)</f>
        <v>0</v>
      </c>
      <c r="O1379" s="92">
        <f>SUMIF(V職域接種!$C:$C, 'Conv-vaccine'!$E1379, V職域接種!F:F)</f>
        <v>0</v>
      </c>
      <c r="P1379" s="92">
        <f>SUMIF(V職域接種!$C:$C, 'Conv-vaccine'!$E1379, V職域接種!G:G)</f>
        <v>0</v>
      </c>
      <c r="Q1379" s="92">
        <f>_xlfn.MAXIFS(V重複!F:F, V重複!$C:$C, 'Conv-vaccine'!$E1379)</f>
        <v>0</v>
      </c>
      <c r="R1379" s="92">
        <f>_xlfn.MAXIFS(V重複!G:G, V重複!$C:$C, 'Conv-vaccine'!$E1379)</f>
        <v>0</v>
      </c>
      <c r="S1379" s="107">
        <f>SUMIF('V3回目-接種日別'!$A:$A, 'Conv-vaccine'!$E1379, 'V3回目-接種日別'!C:C)</f>
        <v>0</v>
      </c>
    </row>
    <row r="1380" spans="1:19" ht="17.7">
      <c r="A1380" s="49">
        <v>44755</v>
      </c>
      <c r="B1380" s="110">
        <f>IF(COUNTIF($A$7:$A1380, $A1380)&gt;1, 0, IF($E1380="","",G1380+H1380+K1380+L1380+O1380-Q1380))</f>
        <v>0</v>
      </c>
      <c r="C1380" s="110">
        <f>IF(COUNTIF($A$7:$A1380, $A1380)&gt;1, 0, IF($E1380="", "", I1380+J1380+M1380+N1380+P1380-R1380))</f>
        <v>0</v>
      </c>
      <c r="D1380" s="110">
        <f>IF(COUNTIF($A$7:$A1380, $A1380)&gt;1, 0, S1380)</f>
        <v>0</v>
      </c>
      <c r="E1380" s="111">
        <v>44755</v>
      </c>
      <c r="F1380" s="91" t="str">
        <f>IFERROR(VLOOKUP($E1380, V医療従事者等!$A:$J, $F$4, FALSE), TEXT(E1380, "aaa"))</f>
        <v>水</v>
      </c>
      <c r="G1380" s="91">
        <f>IFERROR(VLOOKUP($E1380, V医療従事者等!$A:$J, $G$4, FALSE), 0)</f>
        <v>0</v>
      </c>
      <c r="H1380" s="91">
        <f>IFERROR(VLOOKUP($E1380, V医療従事者等!$A:$J, $H$4, FALSE), 0)</f>
        <v>0</v>
      </c>
      <c r="I1380" s="91">
        <f>IFERROR(VLOOKUP($E1380, V医療従事者等!$A:$J, $I$4, FALSE), 0)</f>
        <v>0</v>
      </c>
      <c r="J1380" s="91">
        <f>IFERROR(VLOOKUP($E1380, V医療従事者等!$A:$J, $J$4, FALSE), 0)</f>
        <v>0</v>
      </c>
      <c r="K1380" s="92">
        <f>IFERROR(VLOOKUP($E1380, V一般接種!$A:$G, K$4, FALSE), 0)</f>
        <v>0</v>
      </c>
      <c r="L1380" s="92">
        <f>IFERROR(VLOOKUP($E1380, V一般接種!$A:$G, L$4, FALSE), 0)</f>
        <v>0</v>
      </c>
      <c r="M1380" s="92">
        <f>IFERROR(VLOOKUP($E1380, V一般接種!$A:$G, M$4, FALSE), 0)</f>
        <v>0</v>
      </c>
      <c r="N1380" s="93">
        <f>IFERROR(VLOOKUP($E1380, V一般接種!$A:$G, N$4, FALSE), 0)</f>
        <v>0</v>
      </c>
      <c r="O1380" s="92">
        <f>SUMIF(V職域接種!$C:$C, 'Conv-vaccine'!$E1380, V職域接種!F:F)</f>
        <v>0</v>
      </c>
      <c r="P1380" s="92">
        <f>SUMIF(V職域接種!$C:$C, 'Conv-vaccine'!$E1380, V職域接種!G:G)</f>
        <v>0</v>
      </c>
      <c r="Q1380" s="92">
        <f>_xlfn.MAXIFS(V重複!F:F, V重複!$C:$C, 'Conv-vaccine'!$E1380)</f>
        <v>0</v>
      </c>
      <c r="R1380" s="92">
        <f>_xlfn.MAXIFS(V重複!G:G, V重複!$C:$C, 'Conv-vaccine'!$E1380)</f>
        <v>0</v>
      </c>
      <c r="S1380" s="107">
        <f>SUMIF('V3回目-接種日別'!$A:$A, 'Conv-vaccine'!$E1380, 'V3回目-接種日別'!C:C)</f>
        <v>0</v>
      </c>
    </row>
    <row r="1381" spans="1:19" ht="17.7">
      <c r="A1381" s="49">
        <v>44756</v>
      </c>
      <c r="B1381" s="110">
        <f>IF(COUNTIF($A$7:$A1381, $A1381)&gt;1, 0, IF($E1381="","",G1381+H1381+K1381+L1381+O1381-Q1381))</f>
        <v>0</v>
      </c>
      <c r="C1381" s="110">
        <f>IF(COUNTIF($A$7:$A1381, $A1381)&gt;1, 0, IF($E1381="", "", I1381+J1381+M1381+N1381+P1381-R1381))</f>
        <v>0</v>
      </c>
      <c r="D1381" s="110">
        <f>IF(COUNTIF($A$7:$A1381, $A1381)&gt;1, 0, S1381)</f>
        <v>0</v>
      </c>
      <c r="E1381" s="111">
        <v>44756</v>
      </c>
      <c r="F1381" s="91" t="str">
        <f>IFERROR(VLOOKUP($E1381, V医療従事者等!$A:$J, $F$4, FALSE), TEXT(E1381, "aaa"))</f>
        <v>木</v>
      </c>
      <c r="G1381" s="91">
        <f>IFERROR(VLOOKUP($E1381, V医療従事者等!$A:$J, $G$4, FALSE), 0)</f>
        <v>0</v>
      </c>
      <c r="H1381" s="91">
        <f>IFERROR(VLOOKUP($E1381, V医療従事者等!$A:$J, $H$4, FALSE), 0)</f>
        <v>0</v>
      </c>
      <c r="I1381" s="91">
        <f>IFERROR(VLOOKUP($E1381, V医療従事者等!$A:$J, $I$4, FALSE), 0)</f>
        <v>0</v>
      </c>
      <c r="J1381" s="91">
        <f>IFERROR(VLOOKUP($E1381, V医療従事者等!$A:$J, $J$4, FALSE), 0)</f>
        <v>0</v>
      </c>
      <c r="K1381" s="92">
        <f>IFERROR(VLOOKUP($E1381, V一般接種!$A:$G, K$4, FALSE), 0)</f>
        <v>0</v>
      </c>
      <c r="L1381" s="92">
        <f>IFERROR(VLOOKUP($E1381, V一般接種!$A:$G, L$4, FALSE), 0)</f>
        <v>0</v>
      </c>
      <c r="M1381" s="92">
        <f>IFERROR(VLOOKUP($E1381, V一般接種!$A:$G, M$4, FALSE), 0)</f>
        <v>0</v>
      </c>
      <c r="N1381" s="93">
        <f>IFERROR(VLOOKUP($E1381, V一般接種!$A:$G, N$4, FALSE), 0)</f>
        <v>0</v>
      </c>
      <c r="O1381" s="92">
        <f>SUMIF(V職域接種!$C:$C, 'Conv-vaccine'!$E1381, V職域接種!F:F)</f>
        <v>0</v>
      </c>
      <c r="P1381" s="92">
        <f>SUMIF(V職域接種!$C:$C, 'Conv-vaccine'!$E1381, V職域接種!G:G)</f>
        <v>0</v>
      </c>
      <c r="Q1381" s="92">
        <f>_xlfn.MAXIFS(V重複!F:F, V重複!$C:$C, 'Conv-vaccine'!$E1381)</f>
        <v>0</v>
      </c>
      <c r="R1381" s="92">
        <f>_xlfn.MAXIFS(V重複!G:G, V重複!$C:$C, 'Conv-vaccine'!$E1381)</f>
        <v>0</v>
      </c>
      <c r="S1381" s="107">
        <f>SUMIF('V3回目-接種日別'!$A:$A, 'Conv-vaccine'!$E1381, 'V3回目-接種日別'!C:C)</f>
        <v>0</v>
      </c>
    </row>
    <row r="1382" spans="1:19" ht="17.7">
      <c r="A1382" s="49">
        <v>44756</v>
      </c>
      <c r="B1382" s="110">
        <f>IF(COUNTIF($A$7:$A1382, $A1382)&gt;1, 0, IF($E1382="","",G1382+H1382+K1382+L1382+O1382-Q1382))</f>
        <v>0</v>
      </c>
      <c r="C1382" s="110">
        <f>IF(COUNTIF($A$7:$A1382, $A1382)&gt;1, 0, IF($E1382="", "", I1382+J1382+M1382+N1382+P1382-R1382))</f>
        <v>0</v>
      </c>
      <c r="D1382" s="110">
        <f>IF(COUNTIF($A$7:$A1382, $A1382)&gt;1, 0, S1382)</f>
        <v>0</v>
      </c>
      <c r="E1382" s="111">
        <v>44756</v>
      </c>
      <c r="F1382" s="91" t="str">
        <f>IFERROR(VLOOKUP($E1382, V医療従事者等!$A:$J, $F$4, FALSE), TEXT(E1382, "aaa"))</f>
        <v>木</v>
      </c>
      <c r="G1382" s="91">
        <f>IFERROR(VLOOKUP($E1382, V医療従事者等!$A:$J, $G$4, FALSE), 0)</f>
        <v>0</v>
      </c>
      <c r="H1382" s="91">
        <f>IFERROR(VLOOKUP($E1382, V医療従事者等!$A:$J, $H$4, FALSE), 0)</f>
        <v>0</v>
      </c>
      <c r="I1382" s="91">
        <f>IFERROR(VLOOKUP($E1382, V医療従事者等!$A:$J, $I$4, FALSE), 0)</f>
        <v>0</v>
      </c>
      <c r="J1382" s="91">
        <f>IFERROR(VLOOKUP($E1382, V医療従事者等!$A:$J, $J$4, FALSE), 0)</f>
        <v>0</v>
      </c>
      <c r="K1382" s="92">
        <f>IFERROR(VLOOKUP($E1382, V一般接種!$A:$G, K$4, FALSE), 0)</f>
        <v>0</v>
      </c>
      <c r="L1382" s="92">
        <f>IFERROR(VLOOKUP($E1382, V一般接種!$A:$G, L$4, FALSE), 0)</f>
        <v>0</v>
      </c>
      <c r="M1382" s="92">
        <f>IFERROR(VLOOKUP($E1382, V一般接種!$A:$G, M$4, FALSE), 0)</f>
        <v>0</v>
      </c>
      <c r="N1382" s="93">
        <f>IFERROR(VLOOKUP($E1382, V一般接種!$A:$G, N$4, FALSE), 0)</f>
        <v>0</v>
      </c>
      <c r="O1382" s="92">
        <f>SUMIF(V職域接種!$C:$C, 'Conv-vaccine'!$E1382, V職域接種!F:F)</f>
        <v>0</v>
      </c>
      <c r="P1382" s="92">
        <f>SUMIF(V職域接種!$C:$C, 'Conv-vaccine'!$E1382, V職域接種!G:G)</f>
        <v>0</v>
      </c>
      <c r="Q1382" s="92">
        <f>_xlfn.MAXIFS(V重複!F:F, V重複!$C:$C, 'Conv-vaccine'!$E1382)</f>
        <v>0</v>
      </c>
      <c r="R1382" s="92">
        <f>_xlfn.MAXIFS(V重複!G:G, V重複!$C:$C, 'Conv-vaccine'!$E1382)</f>
        <v>0</v>
      </c>
      <c r="S1382" s="107">
        <f>SUMIF('V3回目-接種日別'!$A:$A, 'Conv-vaccine'!$E1382, 'V3回目-接種日別'!C:C)</f>
        <v>0</v>
      </c>
    </row>
    <row r="1383" spans="1:19" ht="17.7">
      <c r="A1383" s="49">
        <v>44756</v>
      </c>
      <c r="B1383" s="110">
        <f>IF(COUNTIF($A$7:$A1383, $A1383)&gt;1, 0, IF($E1383="","",G1383+H1383+K1383+L1383+O1383-Q1383))</f>
        <v>0</v>
      </c>
      <c r="C1383" s="110">
        <f>IF(COUNTIF($A$7:$A1383, $A1383)&gt;1, 0, IF($E1383="", "", I1383+J1383+M1383+N1383+P1383-R1383))</f>
        <v>0</v>
      </c>
      <c r="D1383" s="110">
        <f>IF(COUNTIF($A$7:$A1383, $A1383)&gt;1, 0, S1383)</f>
        <v>0</v>
      </c>
      <c r="E1383" s="111">
        <v>44756</v>
      </c>
      <c r="F1383" s="91" t="str">
        <f>IFERROR(VLOOKUP($E1383, V医療従事者等!$A:$J, $F$4, FALSE), TEXT(E1383, "aaa"))</f>
        <v>木</v>
      </c>
      <c r="G1383" s="91">
        <f>IFERROR(VLOOKUP($E1383, V医療従事者等!$A:$J, $G$4, FALSE), 0)</f>
        <v>0</v>
      </c>
      <c r="H1383" s="91">
        <f>IFERROR(VLOOKUP($E1383, V医療従事者等!$A:$J, $H$4, FALSE), 0)</f>
        <v>0</v>
      </c>
      <c r="I1383" s="91">
        <f>IFERROR(VLOOKUP($E1383, V医療従事者等!$A:$J, $I$4, FALSE), 0)</f>
        <v>0</v>
      </c>
      <c r="J1383" s="91">
        <f>IFERROR(VLOOKUP($E1383, V医療従事者等!$A:$J, $J$4, FALSE), 0)</f>
        <v>0</v>
      </c>
      <c r="K1383" s="92">
        <f>IFERROR(VLOOKUP($E1383, V一般接種!$A:$G, K$4, FALSE), 0)</f>
        <v>0</v>
      </c>
      <c r="L1383" s="92">
        <f>IFERROR(VLOOKUP($E1383, V一般接種!$A:$G, L$4, FALSE), 0)</f>
        <v>0</v>
      </c>
      <c r="M1383" s="92">
        <f>IFERROR(VLOOKUP($E1383, V一般接種!$A:$G, M$4, FALSE), 0)</f>
        <v>0</v>
      </c>
      <c r="N1383" s="93">
        <f>IFERROR(VLOOKUP($E1383, V一般接種!$A:$G, N$4, FALSE), 0)</f>
        <v>0</v>
      </c>
      <c r="O1383" s="92">
        <f>SUMIF(V職域接種!$C:$C, 'Conv-vaccine'!$E1383, V職域接種!F:F)</f>
        <v>0</v>
      </c>
      <c r="P1383" s="92">
        <f>SUMIF(V職域接種!$C:$C, 'Conv-vaccine'!$E1383, V職域接種!G:G)</f>
        <v>0</v>
      </c>
      <c r="Q1383" s="92">
        <f>_xlfn.MAXIFS(V重複!F:F, V重複!$C:$C, 'Conv-vaccine'!$E1383)</f>
        <v>0</v>
      </c>
      <c r="R1383" s="92">
        <f>_xlfn.MAXIFS(V重複!G:G, V重複!$C:$C, 'Conv-vaccine'!$E1383)</f>
        <v>0</v>
      </c>
      <c r="S1383" s="107">
        <f>SUMIF('V3回目-接種日別'!$A:$A, 'Conv-vaccine'!$E1383, 'V3回目-接種日別'!C:C)</f>
        <v>0</v>
      </c>
    </row>
    <row r="1384" spans="1:19" ht="17.7">
      <c r="A1384" s="49">
        <v>44757</v>
      </c>
      <c r="B1384" s="110">
        <f>IF(COUNTIF($A$7:$A1384, $A1384)&gt;1, 0, IF($E1384="","",G1384+H1384+K1384+L1384+O1384-Q1384))</f>
        <v>0</v>
      </c>
      <c r="C1384" s="110">
        <f>IF(COUNTIF($A$7:$A1384, $A1384)&gt;1, 0, IF($E1384="", "", I1384+J1384+M1384+N1384+P1384-R1384))</f>
        <v>0</v>
      </c>
      <c r="D1384" s="110">
        <f>IF(COUNTIF($A$7:$A1384, $A1384)&gt;1, 0, S1384)</f>
        <v>0</v>
      </c>
      <c r="E1384" s="111">
        <v>44757</v>
      </c>
      <c r="F1384" s="91" t="str">
        <f>IFERROR(VLOOKUP($E1384, V医療従事者等!$A:$J, $F$4, FALSE), TEXT(E1384, "aaa"))</f>
        <v>金</v>
      </c>
      <c r="G1384" s="91">
        <f>IFERROR(VLOOKUP($E1384, V医療従事者等!$A:$J, $G$4, FALSE), 0)</f>
        <v>0</v>
      </c>
      <c r="H1384" s="91">
        <f>IFERROR(VLOOKUP($E1384, V医療従事者等!$A:$J, $H$4, FALSE), 0)</f>
        <v>0</v>
      </c>
      <c r="I1384" s="91">
        <f>IFERROR(VLOOKUP($E1384, V医療従事者等!$A:$J, $I$4, FALSE), 0)</f>
        <v>0</v>
      </c>
      <c r="J1384" s="91">
        <f>IFERROR(VLOOKUP($E1384, V医療従事者等!$A:$J, $J$4, FALSE), 0)</f>
        <v>0</v>
      </c>
      <c r="K1384" s="92">
        <f>IFERROR(VLOOKUP($E1384, V一般接種!$A:$G, K$4, FALSE), 0)</f>
        <v>0</v>
      </c>
      <c r="L1384" s="92">
        <f>IFERROR(VLOOKUP($E1384, V一般接種!$A:$G, L$4, FALSE), 0)</f>
        <v>0</v>
      </c>
      <c r="M1384" s="92">
        <f>IFERROR(VLOOKUP($E1384, V一般接種!$A:$G, M$4, FALSE), 0)</f>
        <v>0</v>
      </c>
      <c r="N1384" s="93">
        <f>IFERROR(VLOOKUP($E1384, V一般接種!$A:$G, N$4, FALSE), 0)</f>
        <v>0</v>
      </c>
      <c r="O1384" s="92">
        <f>SUMIF(V職域接種!$C:$C, 'Conv-vaccine'!$E1384, V職域接種!F:F)</f>
        <v>0</v>
      </c>
      <c r="P1384" s="92">
        <f>SUMIF(V職域接種!$C:$C, 'Conv-vaccine'!$E1384, V職域接種!G:G)</f>
        <v>0</v>
      </c>
      <c r="Q1384" s="92">
        <f>_xlfn.MAXIFS(V重複!F:F, V重複!$C:$C, 'Conv-vaccine'!$E1384)</f>
        <v>0</v>
      </c>
      <c r="R1384" s="92">
        <f>_xlfn.MAXIFS(V重複!G:G, V重複!$C:$C, 'Conv-vaccine'!$E1384)</f>
        <v>0</v>
      </c>
      <c r="S1384" s="107">
        <f>SUMIF('V3回目-接種日別'!$A:$A, 'Conv-vaccine'!$E1384, 'V3回目-接種日別'!C:C)</f>
        <v>0</v>
      </c>
    </row>
    <row r="1385" spans="1:19" ht="17.7">
      <c r="A1385" s="49">
        <v>44757</v>
      </c>
      <c r="B1385" s="110">
        <f>IF(COUNTIF($A$7:$A1385, $A1385)&gt;1, 0, IF($E1385="","",G1385+H1385+K1385+L1385+O1385-Q1385))</f>
        <v>0</v>
      </c>
      <c r="C1385" s="110">
        <f>IF(COUNTIF($A$7:$A1385, $A1385)&gt;1, 0, IF($E1385="", "", I1385+J1385+M1385+N1385+P1385-R1385))</f>
        <v>0</v>
      </c>
      <c r="D1385" s="110">
        <f>IF(COUNTIF($A$7:$A1385, $A1385)&gt;1, 0, S1385)</f>
        <v>0</v>
      </c>
      <c r="E1385" s="111">
        <v>44757</v>
      </c>
      <c r="F1385" s="91" t="str">
        <f>IFERROR(VLOOKUP($E1385, V医療従事者等!$A:$J, $F$4, FALSE), TEXT(E1385, "aaa"))</f>
        <v>金</v>
      </c>
      <c r="G1385" s="91">
        <f>IFERROR(VLOOKUP($E1385, V医療従事者等!$A:$J, $G$4, FALSE), 0)</f>
        <v>0</v>
      </c>
      <c r="H1385" s="91">
        <f>IFERROR(VLOOKUP($E1385, V医療従事者等!$A:$J, $H$4, FALSE), 0)</f>
        <v>0</v>
      </c>
      <c r="I1385" s="91">
        <f>IFERROR(VLOOKUP($E1385, V医療従事者等!$A:$J, $I$4, FALSE), 0)</f>
        <v>0</v>
      </c>
      <c r="J1385" s="91">
        <f>IFERROR(VLOOKUP($E1385, V医療従事者等!$A:$J, $J$4, FALSE), 0)</f>
        <v>0</v>
      </c>
      <c r="K1385" s="92">
        <f>IFERROR(VLOOKUP($E1385, V一般接種!$A:$G, K$4, FALSE), 0)</f>
        <v>0</v>
      </c>
      <c r="L1385" s="92">
        <f>IFERROR(VLOOKUP($E1385, V一般接種!$A:$G, L$4, FALSE), 0)</f>
        <v>0</v>
      </c>
      <c r="M1385" s="92">
        <f>IFERROR(VLOOKUP($E1385, V一般接種!$A:$G, M$4, FALSE), 0)</f>
        <v>0</v>
      </c>
      <c r="N1385" s="93">
        <f>IFERROR(VLOOKUP($E1385, V一般接種!$A:$G, N$4, FALSE), 0)</f>
        <v>0</v>
      </c>
      <c r="O1385" s="92">
        <f>SUMIF(V職域接種!$C:$C, 'Conv-vaccine'!$E1385, V職域接種!F:F)</f>
        <v>0</v>
      </c>
      <c r="P1385" s="92">
        <f>SUMIF(V職域接種!$C:$C, 'Conv-vaccine'!$E1385, V職域接種!G:G)</f>
        <v>0</v>
      </c>
      <c r="Q1385" s="92">
        <f>_xlfn.MAXIFS(V重複!F:F, V重複!$C:$C, 'Conv-vaccine'!$E1385)</f>
        <v>0</v>
      </c>
      <c r="R1385" s="92">
        <f>_xlfn.MAXIFS(V重複!G:G, V重複!$C:$C, 'Conv-vaccine'!$E1385)</f>
        <v>0</v>
      </c>
      <c r="S1385" s="107">
        <f>SUMIF('V3回目-接種日別'!$A:$A, 'Conv-vaccine'!$E1385, 'V3回目-接種日別'!C:C)</f>
        <v>0</v>
      </c>
    </row>
    <row r="1386" spans="1:19" ht="17.7">
      <c r="A1386" s="49">
        <v>44757</v>
      </c>
      <c r="B1386" s="110">
        <f>IF(COUNTIF($A$7:$A1386, $A1386)&gt;1, 0, IF($E1386="","",G1386+H1386+K1386+L1386+O1386-Q1386))</f>
        <v>0</v>
      </c>
      <c r="C1386" s="110">
        <f>IF(COUNTIF($A$7:$A1386, $A1386)&gt;1, 0, IF($E1386="", "", I1386+J1386+M1386+N1386+P1386-R1386))</f>
        <v>0</v>
      </c>
      <c r="D1386" s="110">
        <f>IF(COUNTIF($A$7:$A1386, $A1386)&gt;1, 0, S1386)</f>
        <v>0</v>
      </c>
      <c r="E1386" s="111">
        <v>44757</v>
      </c>
      <c r="F1386" s="91" t="str">
        <f>IFERROR(VLOOKUP($E1386, V医療従事者等!$A:$J, $F$4, FALSE), TEXT(E1386, "aaa"))</f>
        <v>金</v>
      </c>
      <c r="G1386" s="91">
        <f>IFERROR(VLOOKUP($E1386, V医療従事者等!$A:$J, $G$4, FALSE), 0)</f>
        <v>0</v>
      </c>
      <c r="H1386" s="91">
        <f>IFERROR(VLOOKUP($E1386, V医療従事者等!$A:$J, $H$4, FALSE), 0)</f>
        <v>0</v>
      </c>
      <c r="I1386" s="91">
        <f>IFERROR(VLOOKUP($E1386, V医療従事者等!$A:$J, $I$4, FALSE), 0)</f>
        <v>0</v>
      </c>
      <c r="J1386" s="91">
        <f>IFERROR(VLOOKUP($E1386, V医療従事者等!$A:$J, $J$4, FALSE), 0)</f>
        <v>0</v>
      </c>
      <c r="K1386" s="92">
        <f>IFERROR(VLOOKUP($E1386, V一般接種!$A:$G, K$4, FALSE), 0)</f>
        <v>0</v>
      </c>
      <c r="L1386" s="92">
        <f>IFERROR(VLOOKUP($E1386, V一般接種!$A:$G, L$4, FALSE), 0)</f>
        <v>0</v>
      </c>
      <c r="M1386" s="92">
        <f>IFERROR(VLOOKUP($E1386, V一般接種!$A:$G, M$4, FALSE), 0)</f>
        <v>0</v>
      </c>
      <c r="N1386" s="93">
        <f>IFERROR(VLOOKUP($E1386, V一般接種!$A:$G, N$4, FALSE), 0)</f>
        <v>0</v>
      </c>
      <c r="O1386" s="92">
        <f>SUMIF(V職域接種!$C:$C, 'Conv-vaccine'!$E1386, V職域接種!F:F)</f>
        <v>0</v>
      </c>
      <c r="P1386" s="92">
        <f>SUMIF(V職域接種!$C:$C, 'Conv-vaccine'!$E1386, V職域接種!G:G)</f>
        <v>0</v>
      </c>
      <c r="Q1386" s="92">
        <f>_xlfn.MAXIFS(V重複!F:F, V重複!$C:$C, 'Conv-vaccine'!$E1386)</f>
        <v>0</v>
      </c>
      <c r="R1386" s="92">
        <f>_xlfn.MAXIFS(V重複!G:G, V重複!$C:$C, 'Conv-vaccine'!$E1386)</f>
        <v>0</v>
      </c>
      <c r="S1386" s="107">
        <f>SUMIF('V3回目-接種日別'!$A:$A, 'Conv-vaccine'!$E1386, 'V3回目-接種日別'!C:C)</f>
        <v>0</v>
      </c>
    </row>
    <row r="1387" spans="1:19" ht="17.7">
      <c r="A1387" s="49">
        <v>44758</v>
      </c>
      <c r="B1387" s="110">
        <f>IF(COUNTIF($A$7:$A1387, $A1387)&gt;1, 0, IF($E1387="","",G1387+H1387+K1387+L1387+O1387-Q1387))</f>
        <v>0</v>
      </c>
      <c r="C1387" s="110">
        <f>IF(COUNTIF($A$7:$A1387, $A1387)&gt;1, 0, IF($E1387="", "", I1387+J1387+M1387+N1387+P1387-R1387))</f>
        <v>0</v>
      </c>
      <c r="D1387" s="110">
        <f>IF(COUNTIF($A$7:$A1387, $A1387)&gt;1, 0, S1387)</f>
        <v>0</v>
      </c>
      <c r="E1387" s="111">
        <v>44758</v>
      </c>
      <c r="F1387" s="91" t="str">
        <f>IFERROR(VLOOKUP($E1387, V医療従事者等!$A:$J, $F$4, FALSE), TEXT(E1387, "aaa"))</f>
        <v>土</v>
      </c>
      <c r="G1387" s="91">
        <f>IFERROR(VLOOKUP($E1387, V医療従事者等!$A:$J, $G$4, FALSE), 0)</f>
        <v>0</v>
      </c>
      <c r="H1387" s="91">
        <f>IFERROR(VLOOKUP($E1387, V医療従事者等!$A:$J, $H$4, FALSE), 0)</f>
        <v>0</v>
      </c>
      <c r="I1387" s="91">
        <f>IFERROR(VLOOKUP($E1387, V医療従事者等!$A:$J, $I$4, FALSE), 0)</f>
        <v>0</v>
      </c>
      <c r="J1387" s="91">
        <f>IFERROR(VLOOKUP($E1387, V医療従事者等!$A:$J, $J$4, FALSE), 0)</f>
        <v>0</v>
      </c>
      <c r="K1387" s="92">
        <f>IFERROR(VLOOKUP($E1387, V一般接種!$A:$G, K$4, FALSE), 0)</f>
        <v>0</v>
      </c>
      <c r="L1387" s="92">
        <f>IFERROR(VLOOKUP($E1387, V一般接種!$A:$G, L$4, FALSE), 0)</f>
        <v>0</v>
      </c>
      <c r="M1387" s="92">
        <f>IFERROR(VLOOKUP($E1387, V一般接種!$A:$G, M$4, FALSE), 0)</f>
        <v>0</v>
      </c>
      <c r="N1387" s="93">
        <f>IFERROR(VLOOKUP($E1387, V一般接種!$A:$G, N$4, FALSE), 0)</f>
        <v>0</v>
      </c>
      <c r="O1387" s="92">
        <f>SUMIF(V職域接種!$C:$C, 'Conv-vaccine'!$E1387, V職域接種!F:F)</f>
        <v>0</v>
      </c>
      <c r="P1387" s="92">
        <f>SUMIF(V職域接種!$C:$C, 'Conv-vaccine'!$E1387, V職域接種!G:G)</f>
        <v>0</v>
      </c>
      <c r="Q1387" s="92">
        <f>_xlfn.MAXIFS(V重複!F:F, V重複!$C:$C, 'Conv-vaccine'!$E1387)</f>
        <v>0</v>
      </c>
      <c r="R1387" s="92">
        <f>_xlfn.MAXIFS(V重複!G:G, V重複!$C:$C, 'Conv-vaccine'!$E1387)</f>
        <v>0</v>
      </c>
      <c r="S1387" s="107">
        <f>SUMIF('V3回目-接種日別'!$A:$A, 'Conv-vaccine'!$E1387, 'V3回目-接種日別'!C:C)</f>
        <v>0</v>
      </c>
    </row>
    <row r="1388" spans="1:19" ht="17.7">
      <c r="A1388" s="49">
        <v>44758</v>
      </c>
      <c r="B1388" s="110">
        <f>IF(COUNTIF($A$7:$A1388, $A1388)&gt;1, 0, IF($E1388="","",G1388+H1388+K1388+L1388+O1388-Q1388))</f>
        <v>0</v>
      </c>
      <c r="C1388" s="110">
        <f>IF(COUNTIF($A$7:$A1388, $A1388)&gt;1, 0, IF($E1388="", "", I1388+J1388+M1388+N1388+P1388-R1388))</f>
        <v>0</v>
      </c>
      <c r="D1388" s="110">
        <f>IF(COUNTIF($A$7:$A1388, $A1388)&gt;1, 0, S1388)</f>
        <v>0</v>
      </c>
      <c r="E1388" s="111">
        <v>44758</v>
      </c>
      <c r="F1388" s="91" t="str">
        <f>IFERROR(VLOOKUP($E1388, V医療従事者等!$A:$J, $F$4, FALSE), TEXT(E1388, "aaa"))</f>
        <v>土</v>
      </c>
      <c r="G1388" s="91">
        <f>IFERROR(VLOOKUP($E1388, V医療従事者等!$A:$J, $G$4, FALSE), 0)</f>
        <v>0</v>
      </c>
      <c r="H1388" s="91">
        <f>IFERROR(VLOOKUP($E1388, V医療従事者等!$A:$J, $H$4, FALSE), 0)</f>
        <v>0</v>
      </c>
      <c r="I1388" s="91">
        <f>IFERROR(VLOOKUP($E1388, V医療従事者等!$A:$J, $I$4, FALSE), 0)</f>
        <v>0</v>
      </c>
      <c r="J1388" s="91">
        <f>IFERROR(VLOOKUP($E1388, V医療従事者等!$A:$J, $J$4, FALSE), 0)</f>
        <v>0</v>
      </c>
      <c r="K1388" s="92">
        <f>IFERROR(VLOOKUP($E1388, V一般接種!$A:$G, K$4, FALSE), 0)</f>
        <v>0</v>
      </c>
      <c r="L1388" s="92">
        <f>IFERROR(VLOOKUP($E1388, V一般接種!$A:$G, L$4, FALSE), 0)</f>
        <v>0</v>
      </c>
      <c r="M1388" s="92">
        <f>IFERROR(VLOOKUP($E1388, V一般接種!$A:$G, M$4, FALSE), 0)</f>
        <v>0</v>
      </c>
      <c r="N1388" s="93">
        <f>IFERROR(VLOOKUP($E1388, V一般接種!$A:$G, N$4, FALSE), 0)</f>
        <v>0</v>
      </c>
      <c r="O1388" s="92">
        <f>SUMIF(V職域接種!$C:$C, 'Conv-vaccine'!$E1388, V職域接種!F:F)</f>
        <v>0</v>
      </c>
      <c r="P1388" s="92">
        <f>SUMIF(V職域接種!$C:$C, 'Conv-vaccine'!$E1388, V職域接種!G:G)</f>
        <v>0</v>
      </c>
      <c r="Q1388" s="92">
        <f>_xlfn.MAXIFS(V重複!F:F, V重複!$C:$C, 'Conv-vaccine'!$E1388)</f>
        <v>0</v>
      </c>
      <c r="R1388" s="92">
        <f>_xlfn.MAXIFS(V重複!G:G, V重複!$C:$C, 'Conv-vaccine'!$E1388)</f>
        <v>0</v>
      </c>
      <c r="S1388" s="107">
        <f>SUMIF('V3回目-接種日別'!$A:$A, 'Conv-vaccine'!$E1388, 'V3回目-接種日別'!C:C)</f>
        <v>0</v>
      </c>
    </row>
    <row r="1389" spans="1:19" ht="17.7">
      <c r="A1389" s="49">
        <v>44758</v>
      </c>
      <c r="B1389" s="110">
        <f>IF(COUNTIF($A$7:$A1389, $A1389)&gt;1, 0, IF($E1389="","",G1389+H1389+K1389+L1389+O1389-Q1389))</f>
        <v>0</v>
      </c>
      <c r="C1389" s="110">
        <f>IF(COUNTIF($A$7:$A1389, $A1389)&gt;1, 0, IF($E1389="", "", I1389+J1389+M1389+N1389+P1389-R1389))</f>
        <v>0</v>
      </c>
      <c r="D1389" s="110">
        <f>IF(COUNTIF($A$7:$A1389, $A1389)&gt;1, 0, S1389)</f>
        <v>0</v>
      </c>
      <c r="E1389" s="111">
        <v>44758</v>
      </c>
      <c r="F1389" s="91" t="str">
        <f>IFERROR(VLOOKUP($E1389, V医療従事者等!$A:$J, $F$4, FALSE), TEXT(E1389, "aaa"))</f>
        <v>土</v>
      </c>
      <c r="G1389" s="91">
        <f>IFERROR(VLOOKUP($E1389, V医療従事者等!$A:$J, $G$4, FALSE), 0)</f>
        <v>0</v>
      </c>
      <c r="H1389" s="91">
        <f>IFERROR(VLOOKUP($E1389, V医療従事者等!$A:$J, $H$4, FALSE), 0)</f>
        <v>0</v>
      </c>
      <c r="I1389" s="91">
        <f>IFERROR(VLOOKUP($E1389, V医療従事者等!$A:$J, $I$4, FALSE), 0)</f>
        <v>0</v>
      </c>
      <c r="J1389" s="91">
        <f>IFERROR(VLOOKUP($E1389, V医療従事者等!$A:$J, $J$4, FALSE), 0)</f>
        <v>0</v>
      </c>
      <c r="K1389" s="92">
        <f>IFERROR(VLOOKUP($E1389, V一般接種!$A:$G, K$4, FALSE), 0)</f>
        <v>0</v>
      </c>
      <c r="L1389" s="92">
        <f>IFERROR(VLOOKUP($E1389, V一般接種!$A:$G, L$4, FALSE), 0)</f>
        <v>0</v>
      </c>
      <c r="M1389" s="92">
        <f>IFERROR(VLOOKUP($E1389, V一般接種!$A:$G, M$4, FALSE), 0)</f>
        <v>0</v>
      </c>
      <c r="N1389" s="93">
        <f>IFERROR(VLOOKUP($E1389, V一般接種!$A:$G, N$4, FALSE), 0)</f>
        <v>0</v>
      </c>
      <c r="O1389" s="92">
        <f>SUMIF(V職域接種!$C:$C, 'Conv-vaccine'!$E1389, V職域接種!F:F)</f>
        <v>0</v>
      </c>
      <c r="P1389" s="92">
        <f>SUMIF(V職域接種!$C:$C, 'Conv-vaccine'!$E1389, V職域接種!G:G)</f>
        <v>0</v>
      </c>
      <c r="Q1389" s="92">
        <f>_xlfn.MAXIFS(V重複!F:F, V重複!$C:$C, 'Conv-vaccine'!$E1389)</f>
        <v>0</v>
      </c>
      <c r="R1389" s="92">
        <f>_xlfn.MAXIFS(V重複!G:G, V重複!$C:$C, 'Conv-vaccine'!$E1389)</f>
        <v>0</v>
      </c>
      <c r="S1389" s="107">
        <f>SUMIF('V3回目-接種日別'!$A:$A, 'Conv-vaccine'!$E1389, 'V3回目-接種日別'!C:C)</f>
        <v>0</v>
      </c>
    </row>
    <row r="1390" spans="1:19" ht="17.7">
      <c r="A1390" s="49">
        <v>44759</v>
      </c>
      <c r="B1390" s="110">
        <f>IF(COUNTIF($A$7:$A1390, $A1390)&gt;1, 0, IF($E1390="","",G1390+H1390+K1390+L1390+O1390-Q1390))</f>
        <v>0</v>
      </c>
      <c r="C1390" s="110">
        <f>IF(COUNTIF($A$7:$A1390, $A1390)&gt;1, 0, IF($E1390="", "", I1390+J1390+M1390+N1390+P1390-R1390))</f>
        <v>0</v>
      </c>
      <c r="D1390" s="110">
        <f>IF(COUNTIF($A$7:$A1390, $A1390)&gt;1, 0, S1390)</f>
        <v>0</v>
      </c>
      <c r="E1390" s="111">
        <v>44759</v>
      </c>
      <c r="F1390" s="91" t="str">
        <f>IFERROR(VLOOKUP($E1390, V医療従事者等!$A:$J, $F$4, FALSE), TEXT(E1390, "aaa"))</f>
        <v>日</v>
      </c>
      <c r="G1390" s="91">
        <f>IFERROR(VLOOKUP($E1390, V医療従事者等!$A:$J, $G$4, FALSE), 0)</f>
        <v>0</v>
      </c>
      <c r="H1390" s="91">
        <f>IFERROR(VLOOKUP($E1390, V医療従事者等!$A:$J, $H$4, FALSE), 0)</f>
        <v>0</v>
      </c>
      <c r="I1390" s="91">
        <f>IFERROR(VLOOKUP($E1390, V医療従事者等!$A:$J, $I$4, FALSE), 0)</f>
        <v>0</v>
      </c>
      <c r="J1390" s="91">
        <f>IFERROR(VLOOKUP($E1390, V医療従事者等!$A:$J, $J$4, FALSE), 0)</f>
        <v>0</v>
      </c>
      <c r="K1390" s="92">
        <f>IFERROR(VLOOKUP($E1390, V一般接種!$A:$G, K$4, FALSE), 0)</f>
        <v>0</v>
      </c>
      <c r="L1390" s="92">
        <f>IFERROR(VLOOKUP($E1390, V一般接種!$A:$G, L$4, FALSE), 0)</f>
        <v>0</v>
      </c>
      <c r="M1390" s="92">
        <f>IFERROR(VLOOKUP($E1390, V一般接種!$A:$G, M$4, FALSE), 0)</f>
        <v>0</v>
      </c>
      <c r="N1390" s="93">
        <f>IFERROR(VLOOKUP($E1390, V一般接種!$A:$G, N$4, FALSE), 0)</f>
        <v>0</v>
      </c>
      <c r="O1390" s="92">
        <f>SUMIF(V職域接種!$C:$C, 'Conv-vaccine'!$E1390, V職域接種!F:F)</f>
        <v>0</v>
      </c>
      <c r="P1390" s="92">
        <f>SUMIF(V職域接種!$C:$C, 'Conv-vaccine'!$E1390, V職域接種!G:G)</f>
        <v>0</v>
      </c>
      <c r="Q1390" s="92">
        <f>_xlfn.MAXIFS(V重複!F:F, V重複!$C:$C, 'Conv-vaccine'!$E1390)</f>
        <v>0</v>
      </c>
      <c r="R1390" s="92">
        <f>_xlfn.MAXIFS(V重複!G:G, V重複!$C:$C, 'Conv-vaccine'!$E1390)</f>
        <v>0</v>
      </c>
      <c r="S1390" s="107">
        <f>SUMIF('V3回目-接種日別'!$A:$A, 'Conv-vaccine'!$E1390, 'V3回目-接種日別'!C:C)</f>
        <v>0</v>
      </c>
    </row>
    <row r="1391" spans="1:19" ht="17.7">
      <c r="A1391" s="49">
        <v>44759</v>
      </c>
      <c r="B1391" s="110">
        <f>IF(COUNTIF($A$7:$A1391, $A1391)&gt;1, 0, IF($E1391="","",G1391+H1391+K1391+L1391+O1391-Q1391))</f>
        <v>0</v>
      </c>
      <c r="C1391" s="110">
        <f>IF(COUNTIF($A$7:$A1391, $A1391)&gt;1, 0, IF($E1391="", "", I1391+J1391+M1391+N1391+P1391-R1391))</f>
        <v>0</v>
      </c>
      <c r="D1391" s="110">
        <f>IF(COUNTIF($A$7:$A1391, $A1391)&gt;1, 0, S1391)</f>
        <v>0</v>
      </c>
      <c r="E1391" s="111">
        <v>44759</v>
      </c>
      <c r="F1391" s="91" t="str">
        <f>IFERROR(VLOOKUP($E1391, V医療従事者等!$A:$J, $F$4, FALSE), TEXT(E1391, "aaa"))</f>
        <v>日</v>
      </c>
      <c r="G1391" s="91">
        <f>IFERROR(VLOOKUP($E1391, V医療従事者等!$A:$J, $G$4, FALSE), 0)</f>
        <v>0</v>
      </c>
      <c r="H1391" s="91">
        <f>IFERROR(VLOOKUP($E1391, V医療従事者等!$A:$J, $H$4, FALSE), 0)</f>
        <v>0</v>
      </c>
      <c r="I1391" s="91">
        <f>IFERROR(VLOOKUP($E1391, V医療従事者等!$A:$J, $I$4, FALSE), 0)</f>
        <v>0</v>
      </c>
      <c r="J1391" s="91">
        <f>IFERROR(VLOOKUP($E1391, V医療従事者等!$A:$J, $J$4, FALSE), 0)</f>
        <v>0</v>
      </c>
      <c r="K1391" s="92">
        <f>IFERROR(VLOOKUP($E1391, V一般接種!$A:$G, K$4, FALSE), 0)</f>
        <v>0</v>
      </c>
      <c r="L1391" s="92">
        <f>IFERROR(VLOOKUP($E1391, V一般接種!$A:$G, L$4, FALSE), 0)</f>
        <v>0</v>
      </c>
      <c r="M1391" s="92">
        <f>IFERROR(VLOOKUP($E1391, V一般接種!$A:$G, M$4, FALSE), 0)</f>
        <v>0</v>
      </c>
      <c r="N1391" s="93">
        <f>IFERROR(VLOOKUP($E1391, V一般接種!$A:$G, N$4, FALSE), 0)</f>
        <v>0</v>
      </c>
      <c r="O1391" s="92">
        <f>SUMIF(V職域接種!$C:$C, 'Conv-vaccine'!$E1391, V職域接種!F:F)</f>
        <v>0</v>
      </c>
      <c r="P1391" s="92">
        <f>SUMIF(V職域接種!$C:$C, 'Conv-vaccine'!$E1391, V職域接種!G:G)</f>
        <v>0</v>
      </c>
      <c r="Q1391" s="92">
        <f>_xlfn.MAXIFS(V重複!F:F, V重複!$C:$C, 'Conv-vaccine'!$E1391)</f>
        <v>0</v>
      </c>
      <c r="R1391" s="92">
        <f>_xlfn.MAXIFS(V重複!G:G, V重複!$C:$C, 'Conv-vaccine'!$E1391)</f>
        <v>0</v>
      </c>
      <c r="S1391" s="107">
        <f>SUMIF('V3回目-接種日別'!$A:$A, 'Conv-vaccine'!$E1391, 'V3回目-接種日別'!C:C)</f>
        <v>0</v>
      </c>
    </row>
    <row r="1392" spans="1:19" ht="17.7">
      <c r="A1392" s="49">
        <v>44759</v>
      </c>
      <c r="B1392" s="110">
        <f>IF(COUNTIF($A$7:$A1392, $A1392)&gt;1, 0, IF($E1392="","",G1392+H1392+K1392+L1392+O1392-Q1392))</f>
        <v>0</v>
      </c>
      <c r="C1392" s="110">
        <f>IF(COUNTIF($A$7:$A1392, $A1392)&gt;1, 0, IF($E1392="", "", I1392+J1392+M1392+N1392+P1392-R1392))</f>
        <v>0</v>
      </c>
      <c r="D1392" s="110">
        <f>IF(COUNTIF($A$7:$A1392, $A1392)&gt;1, 0, S1392)</f>
        <v>0</v>
      </c>
      <c r="E1392" s="111">
        <v>44759</v>
      </c>
      <c r="F1392" s="91" t="str">
        <f>IFERROR(VLOOKUP($E1392, V医療従事者等!$A:$J, $F$4, FALSE), TEXT(E1392, "aaa"))</f>
        <v>日</v>
      </c>
      <c r="G1392" s="91">
        <f>IFERROR(VLOOKUP($E1392, V医療従事者等!$A:$J, $G$4, FALSE), 0)</f>
        <v>0</v>
      </c>
      <c r="H1392" s="91">
        <f>IFERROR(VLOOKUP($E1392, V医療従事者等!$A:$J, $H$4, FALSE), 0)</f>
        <v>0</v>
      </c>
      <c r="I1392" s="91">
        <f>IFERROR(VLOOKUP($E1392, V医療従事者等!$A:$J, $I$4, FALSE), 0)</f>
        <v>0</v>
      </c>
      <c r="J1392" s="91">
        <f>IFERROR(VLOOKUP($E1392, V医療従事者等!$A:$J, $J$4, FALSE), 0)</f>
        <v>0</v>
      </c>
      <c r="K1392" s="92">
        <f>IFERROR(VLOOKUP($E1392, V一般接種!$A:$G, K$4, FALSE), 0)</f>
        <v>0</v>
      </c>
      <c r="L1392" s="92">
        <f>IFERROR(VLOOKUP($E1392, V一般接種!$A:$G, L$4, FALSE), 0)</f>
        <v>0</v>
      </c>
      <c r="M1392" s="92">
        <f>IFERROR(VLOOKUP($E1392, V一般接種!$A:$G, M$4, FALSE), 0)</f>
        <v>0</v>
      </c>
      <c r="N1392" s="93">
        <f>IFERROR(VLOOKUP($E1392, V一般接種!$A:$G, N$4, FALSE), 0)</f>
        <v>0</v>
      </c>
      <c r="O1392" s="92">
        <f>SUMIF(V職域接種!$C:$C, 'Conv-vaccine'!$E1392, V職域接種!F:F)</f>
        <v>0</v>
      </c>
      <c r="P1392" s="92">
        <f>SUMIF(V職域接種!$C:$C, 'Conv-vaccine'!$E1392, V職域接種!G:G)</f>
        <v>0</v>
      </c>
      <c r="Q1392" s="92">
        <f>_xlfn.MAXIFS(V重複!F:F, V重複!$C:$C, 'Conv-vaccine'!$E1392)</f>
        <v>0</v>
      </c>
      <c r="R1392" s="92">
        <f>_xlfn.MAXIFS(V重複!G:G, V重複!$C:$C, 'Conv-vaccine'!$E1392)</f>
        <v>0</v>
      </c>
      <c r="S1392" s="107">
        <f>SUMIF('V3回目-接種日別'!$A:$A, 'Conv-vaccine'!$E1392, 'V3回目-接種日別'!C:C)</f>
        <v>0</v>
      </c>
    </row>
    <row r="1393" spans="1:19" ht="17.7">
      <c r="A1393" s="49">
        <v>44760</v>
      </c>
      <c r="B1393" s="110">
        <f>IF(COUNTIF($A$7:$A1393, $A1393)&gt;1, 0, IF($E1393="","",G1393+H1393+K1393+L1393+O1393-Q1393))</f>
        <v>0</v>
      </c>
      <c r="C1393" s="110">
        <f>IF(COUNTIF($A$7:$A1393, $A1393)&gt;1, 0, IF($E1393="", "", I1393+J1393+M1393+N1393+P1393-R1393))</f>
        <v>0</v>
      </c>
      <c r="D1393" s="110">
        <f>IF(COUNTIF($A$7:$A1393, $A1393)&gt;1, 0, S1393)</f>
        <v>0</v>
      </c>
      <c r="E1393" s="111">
        <v>44760</v>
      </c>
      <c r="F1393" s="91" t="str">
        <f>IFERROR(VLOOKUP($E1393, V医療従事者等!$A:$J, $F$4, FALSE), TEXT(E1393, "aaa"))</f>
        <v>月</v>
      </c>
      <c r="G1393" s="91">
        <f>IFERROR(VLOOKUP($E1393, V医療従事者等!$A:$J, $G$4, FALSE), 0)</f>
        <v>0</v>
      </c>
      <c r="H1393" s="91">
        <f>IFERROR(VLOOKUP($E1393, V医療従事者等!$A:$J, $H$4, FALSE), 0)</f>
        <v>0</v>
      </c>
      <c r="I1393" s="91">
        <f>IFERROR(VLOOKUP($E1393, V医療従事者等!$A:$J, $I$4, FALSE), 0)</f>
        <v>0</v>
      </c>
      <c r="J1393" s="91">
        <f>IFERROR(VLOOKUP($E1393, V医療従事者等!$A:$J, $J$4, FALSE), 0)</f>
        <v>0</v>
      </c>
      <c r="K1393" s="92">
        <f>IFERROR(VLOOKUP($E1393, V一般接種!$A:$G, K$4, FALSE), 0)</f>
        <v>0</v>
      </c>
      <c r="L1393" s="92">
        <f>IFERROR(VLOOKUP($E1393, V一般接種!$A:$G, L$4, FALSE), 0)</f>
        <v>0</v>
      </c>
      <c r="M1393" s="92">
        <f>IFERROR(VLOOKUP($E1393, V一般接種!$A:$G, M$4, FALSE), 0)</f>
        <v>0</v>
      </c>
      <c r="N1393" s="93">
        <f>IFERROR(VLOOKUP($E1393, V一般接種!$A:$G, N$4, FALSE), 0)</f>
        <v>0</v>
      </c>
      <c r="O1393" s="92">
        <f>SUMIF(V職域接種!$C:$C, 'Conv-vaccine'!$E1393, V職域接種!F:F)</f>
        <v>0</v>
      </c>
      <c r="P1393" s="92">
        <f>SUMIF(V職域接種!$C:$C, 'Conv-vaccine'!$E1393, V職域接種!G:G)</f>
        <v>0</v>
      </c>
      <c r="Q1393" s="92">
        <f>_xlfn.MAXIFS(V重複!F:F, V重複!$C:$C, 'Conv-vaccine'!$E1393)</f>
        <v>0</v>
      </c>
      <c r="R1393" s="92">
        <f>_xlfn.MAXIFS(V重複!G:G, V重複!$C:$C, 'Conv-vaccine'!$E1393)</f>
        <v>0</v>
      </c>
      <c r="S1393" s="107">
        <f>SUMIF('V3回目-接種日別'!$A:$A, 'Conv-vaccine'!$E1393, 'V3回目-接種日別'!C:C)</f>
        <v>0</v>
      </c>
    </row>
    <row r="1394" spans="1:19" ht="17.7">
      <c r="A1394" s="49">
        <v>44760</v>
      </c>
      <c r="B1394" s="110">
        <f>IF(COUNTIF($A$7:$A1394, $A1394)&gt;1, 0, IF($E1394="","",G1394+H1394+K1394+L1394+O1394-Q1394))</f>
        <v>0</v>
      </c>
      <c r="C1394" s="110">
        <f>IF(COUNTIF($A$7:$A1394, $A1394)&gt;1, 0, IF($E1394="", "", I1394+J1394+M1394+N1394+P1394-R1394))</f>
        <v>0</v>
      </c>
      <c r="D1394" s="110">
        <f>IF(COUNTIF($A$7:$A1394, $A1394)&gt;1, 0, S1394)</f>
        <v>0</v>
      </c>
      <c r="E1394" s="111">
        <v>44760</v>
      </c>
      <c r="F1394" s="91" t="str">
        <f>IFERROR(VLOOKUP($E1394, V医療従事者等!$A:$J, $F$4, FALSE), TEXT(E1394, "aaa"))</f>
        <v>月</v>
      </c>
      <c r="G1394" s="91">
        <f>IFERROR(VLOOKUP($E1394, V医療従事者等!$A:$J, $G$4, FALSE), 0)</f>
        <v>0</v>
      </c>
      <c r="H1394" s="91">
        <f>IFERROR(VLOOKUP($E1394, V医療従事者等!$A:$J, $H$4, FALSE), 0)</f>
        <v>0</v>
      </c>
      <c r="I1394" s="91">
        <f>IFERROR(VLOOKUP($E1394, V医療従事者等!$A:$J, $I$4, FALSE), 0)</f>
        <v>0</v>
      </c>
      <c r="J1394" s="91">
        <f>IFERROR(VLOOKUP($E1394, V医療従事者等!$A:$J, $J$4, FALSE), 0)</f>
        <v>0</v>
      </c>
      <c r="K1394" s="92">
        <f>IFERROR(VLOOKUP($E1394, V一般接種!$A:$G, K$4, FALSE), 0)</f>
        <v>0</v>
      </c>
      <c r="L1394" s="92">
        <f>IFERROR(VLOOKUP($E1394, V一般接種!$A:$G, L$4, FALSE), 0)</f>
        <v>0</v>
      </c>
      <c r="M1394" s="92">
        <f>IFERROR(VLOOKUP($E1394, V一般接種!$A:$G, M$4, FALSE), 0)</f>
        <v>0</v>
      </c>
      <c r="N1394" s="93">
        <f>IFERROR(VLOOKUP($E1394, V一般接種!$A:$G, N$4, FALSE), 0)</f>
        <v>0</v>
      </c>
      <c r="O1394" s="92">
        <f>SUMIF(V職域接種!$C:$C, 'Conv-vaccine'!$E1394, V職域接種!F:F)</f>
        <v>0</v>
      </c>
      <c r="P1394" s="92">
        <f>SUMIF(V職域接種!$C:$C, 'Conv-vaccine'!$E1394, V職域接種!G:G)</f>
        <v>0</v>
      </c>
      <c r="Q1394" s="92">
        <f>_xlfn.MAXIFS(V重複!F:F, V重複!$C:$C, 'Conv-vaccine'!$E1394)</f>
        <v>0</v>
      </c>
      <c r="R1394" s="92">
        <f>_xlfn.MAXIFS(V重複!G:G, V重複!$C:$C, 'Conv-vaccine'!$E1394)</f>
        <v>0</v>
      </c>
      <c r="S1394" s="107">
        <f>SUMIF('V3回目-接種日別'!$A:$A, 'Conv-vaccine'!$E1394, 'V3回目-接種日別'!C:C)</f>
        <v>0</v>
      </c>
    </row>
    <row r="1395" spans="1:19" ht="17.7">
      <c r="A1395" s="49">
        <v>44760</v>
      </c>
      <c r="B1395" s="110">
        <f>IF(COUNTIF($A$7:$A1395, $A1395)&gt;1, 0, IF($E1395="","",G1395+H1395+K1395+L1395+O1395-Q1395))</f>
        <v>0</v>
      </c>
      <c r="C1395" s="110">
        <f>IF(COUNTIF($A$7:$A1395, $A1395)&gt;1, 0, IF($E1395="", "", I1395+J1395+M1395+N1395+P1395-R1395))</f>
        <v>0</v>
      </c>
      <c r="D1395" s="110">
        <f>IF(COUNTIF($A$7:$A1395, $A1395)&gt;1, 0, S1395)</f>
        <v>0</v>
      </c>
      <c r="E1395" s="111">
        <v>44760</v>
      </c>
      <c r="F1395" s="91" t="str">
        <f>IFERROR(VLOOKUP($E1395, V医療従事者等!$A:$J, $F$4, FALSE), TEXT(E1395, "aaa"))</f>
        <v>月</v>
      </c>
      <c r="G1395" s="91">
        <f>IFERROR(VLOOKUP($E1395, V医療従事者等!$A:$J, $G$4, FALSE), 0)</f>
        <v>0</v>
      </c>
      <c r="H1395" s="91">
        <f>IFERROR(VLOOKUP($E1395, V医療従事者等!$A:$J, $H$4, FALSE), 0)</f>
        <v>0</v>
      </c>
      <c r="I1395" s="91">
        <f>IFERROR(VLOOKUP($E1395, V医療従事者等!$A:$J, $I$4, FALSE), 0)</f>
        <v>0</v>
      </c>
      <c r="J1395" s="91">
        <f>IFERROR(VLOOKUP($E1395, V医療従事者等!$A:$J, $J$4, FALSE), 0)</f>
        <v>0</v>
      </c>
      <c r="K1395" s="92">
        <f>IFERROR(VLOOKUP($E1395, V一般接種!$A:$G, K$4, FALSE), 0)</f>
        <v>0</v>
      </c>
      <c r="L1395" s="92">
        <f>IFERROR(VLOOKUP($E1395, V一般接種!$A:$G, L$4, FALSE), 0)</f>
        <v>0</v>
      </c>
      <c r="M1395" s="92">
        <f>IFERROR(VLOOKUP($E1395, V一般接種!$A:$G, M$4, FALSE), 0)</f>
        <v>0</v>
      </c>
      <c r="N1395" s="93">
        <f>IFERROR(VLOOKUP($E1395, V一般接種!$A:$G, N$4, FALSE), 0)</f>
        <v>0</v>
      </c>
      <c r="O1395" s="92">
        <f>SUMIF(V職域接種!$C:$C, 'Conv-vaccine'!$E1395, V職域接種!F:F)</f>
        <v>0</v>
      </c>
      <c r="P1395" s="92">
        <f>SUMIF(V職域接種!$C:$C, 'Conv-vaccine'!$E1395, V職域接種!G:G)</f>
        <v>0</v>
      </c>
      <c r="Q1395" s="92">
        <f>_xlfn.MAXIFS(V重複!F:F, V重複!$C:$C, 'Conv-vaccine'!$E1395)</f>
        <v>0</v>
      </c>
      <c r="R1395" s="92">
        <f>_xlfn.MAXIFS(V重複!G:G, V重複!$C:$C, 'Conv-vaccine'!$E1395)</f>
        <v>0</v>
      </c>
      <c r="S1395" s="107">
        <f>SUMIF('V3回目-接種日別'!$A:$A, 'Conv-vaccine'!$E1395, 'V3回目-接種日別'!C:C)</f>
        <v>0</v>
      </c>
    </row>
    <row r="1396" spans="1:19" ht="17.7">
      <c r="A1396" s="49">
        <v>44761</v>
      </c>
      <c r="B1396" s="110">
        <f>IF(COUNTIF($A$7:$A1396, $A1396)&gt;1, 0, IF($E1396="","",G1396+H1396+K1396+L1396+O1396-Q1396))</f>
        <v>0</v>
      </c>
      <c r="C1396" s="110">
        <f>IF(COUNTIF($A$7:$A1396, $A1396)&gt;1, 0, IF($E1396="", "", I1396+J1396+M1396+N1396+P1396-R1396))</f>
        <v>0</v>
      </c>
      <c r="D1396" s="110">
        <f>IF(COUNTIF($A$7:$A1396, $A1396)&gt;1, 0, S1396)</f>
        <v>0</v>
      </c>
      <c r="E1396" s="111">
        <v>44761</v>
      </c>
      <c r="F1396" s="91" t="str">
        <f>IFERROR(VLOOKUP($E1396, V医療従事者等!$A:$J, $F$4, FALSE), TEXT(E1396, "aaa"))</f>
        <v>火</v>
      </c>
      <c r="G1396" s="91">
        <f>IFERROR(VLOOKUP($E1396, V医療従事者等!$A:$J, $G$4, FALSE), 0)</f>
        <v>0</v>
      </c>
      <c r="H1396" s="91">
        <f>IFERROR(VLOOKUP($E1396, V医療従事者等!$A:$J, $H$4, FALSE), 0)</f>
        <v>0</v>
      </c>
      <c r="I1396" s="91">
        <f>IFERROR(VLOOKUP($E1396, V医療従事者等!$A:$J, $I$4, FALSE), 0)</f>
        <v>0</v>
      </c>
      <c r="J1396" s="91">
        <f>IFERROR(VLOOKUP($E1396, V医療従事者等!$A:$J, $J$4, FALSE), 0)</f>
        <v>0</v>
      </c>
      <c r="K1396" s="92">
        <f>IFERROR(VLOOKUP($E1396, V一般接種!$A:$G, K$4, FALSE), 0)</f>
        <v>0</v>
      </c>
      <c r="L1396" s="92">
        <f>IFERROR(VLOOKUP($E1396, V一般接種!$A:$G, L$4, FALSE), 0)</f>
        <v>0</v>
      </c>
      <c r="M1396" s="92">
        <f>IFERROR(VLOOKUP($E1396, V一般接種!$A:$G, M$4, FALSE), 0)</f>
        <v>0</v>
      </c>
      <c r="N1396" s="93">
        <f>IFERROR(VLOOKUP($E1396, V一般接種!$A:$G, N$4, FALSE), 0)</f>
        <v>0</v>
      </c>
      <c r="O1396" s="92">
        <f>SUMIF(V職域接種!$C:$C, 'Conv-vaccine'!$E1396, V職域接種!F:F)</f>
        <v>0</v>
      </c>
      <c r="P1396" s="92">
        <f>SUMIF(V職域接種!$C:$C, 'Conv-vaccine'!$E1396, V職域接種!G:G)</f>
        <v>0</v>
      </c>
      <c r="Q1396" s="92">
        <f>_xlfn.MAXIFS(V重複!F:F, V重複!$C:$C, 'Conv-vaccine'!$E1396)</f>
        <v>0</v>
      </c>
      <c r="R1396" s="92">
        <f>_xlfn.MAXIFS(V重複!G:G, V重複!$C:$C, 'Conv-vaccine'!$E1396)</f>
        <v>0</v>
      </c>
      <c r="S1396" s="107">
        <f>SUMIF('V3回目-接種日別'!$A:$A, 'Conv-vaccine'!$E1396, 'V3回目-接種日別'!C:C)</f>
        <v>0</v>
      </c>
    </row>
    <row r="1397" spans="1:19" ht="17.7">
      <c r="A1397" s="49">
        <v>44761</v>
      </c>
      <c r="B1397" s="110">
        <f>IF(COUNTIF($A$7:$A1397, $A1397)&gt;1, 0, IF($E1397="","",G1397+H1397+K1397+L1397+O1397-Q1397))</f>
        <v>0</v>
      </c>
      <c r="C1397" s="110">
        <f>IF(COUNTIF($A$7:$A1397, $A1397)&gt;1, 0, IF($E1397="", "", I1397+J1397+M1397+N1397+P1397-R1397))</f>
        <v>0</v>
      </c>
      <c r="D1397" s="110">
        <f>IF(COUNTIF($A$7:$A1397, $A1397)&gt;1, 0, S1397)</f>
        <v>0</v>
      </c>
      <c r="E1397" s="111">
        <v>44761</v>
      </c>
      <c r="F1397" s="91" t="str">
        <f>IFERROR(VLOOKUP($E1397, V医療従事者等!$A:$J, $F$4, FALSE), TEXT(E1397, "aaa"))</f>
        <v>火</v>
      </c>
      <c r="G1397" s="91">
        <f>IFERROR(VLOOKUP($E1397, V医療従事者等!$A:$J, $G$4, FALSE), 0)</f>
        <v>0</v>
      </c>
      <c r="H1397" s="91">
        <f>IFERROR(VLOOKUP($E1397, V医療従事者等!$A:$J, $H$4, FALSE), 0)</f>
        <v>0</v>
      </c>
      <c r="I1397" s="91">
        <f>IFERROR(VLOOKUP($E1397, V医療従事者等!$A:$J, $I$4, FALSE), 0)</f>
        <v>0</v>
      </c>
      <c r="J1397" s="91">
        <f>IFERROR(VLOOKUP($E1397, V医療従事者等!$A:$J, $J$4, FALSE), 0)</f>
        <v>0</v>
      </c>
      <c r="K1397" s="92">
        <f>IFERROR(VLOOKUP($E1397, V一般接種!$A:$G, K$4, FALSE), 0)</f>
        <v>0</v>
      </c>
      <c r="L1397" s="92">
        <f>IFERROR(VLOOKUP($E1397, V一般接種!$A:$G, L$4, FALSE), 0)</f>
        <v>0</v>
      </c>
      <c r="M1397" s="92">
        <f>IFERROR(VLOOKUP($E1397, V一般接種!$A:$G, M$4, FALSE), 0)</f>
        <v>0</v>
      </c>
      <c r="N1397" s="93">
        <f>IFERROR(VLOOKUP($E1397, V一般接種!$A:$G, N$4, FALSE), 0)</f>
        <v>0</v>
      </c>
      <c r="O1397" s="92">
        <f>SUMIF(V職域接種!$C:$C, 'Conv-vaccine'!$E1397, V職域接種!F:F)</f>
        <v>0</v>
      </c>
      <c r="P1397" s="92">
        <f>SUMIF(V職域接種!$C:$C, 'Conv-vaccine'!$E1397, V職域接種!G:G)</f>
        <v>0</v>
      </c>
      <c r="Q1397" s="92">
        <f>_xlfn.MAXIFS(V重複!F:F, V重複!$C:$C, 'Conv-vaccine'!$E1397)</f>
        <v>0</v>
      </c>
      <c r="R1397" s="92">
        <f>_xlfn.MAXIFS(V重複!G:G, V重複!$C:$C, 'Conv-vaccine'!$E1397)</f>
        <v>0</v>
      </c>
      <c r="S1397" s="107">
        <f>SUMIF('V3回目-接種日別'!$A:$A, 'Conv-vaccine'!$E1397, 'V3回目-接種日別'!C:C)</f>
        <v>0</v>
      </c>
    </row>
    <row r="1398" spans="1:19" ht="17.7">
      <c r="A1398" s="49">
        <v>44761</v>
      </c>
      <c r="B1398" s="110">
        <f>IF(COUNTIF($A$7:$A1398, $A1398)&gt;1, 0, IF($E1398="","",G1398+H1398+K1398+L1398+O1398-Q1398))</f>
        <v>0</v>
      </c>
      <c r="C1398" s="110">
        <f>IF(COUNTIF($A$7:$A1398, $A1398)&gt;1, 0, IF($E1398="", "", I1398+J1398+M1398+N1398+P1398-R1398))</f>
        <v>0</v>
      </c>
      <c r="D1398" s="110">
        <f>IF(COUNTIF($A$7:$A1398, $A1398)&gt;1, 0, S1398)</f>
        <v>0</v>
      </c>
      <c r="E1398" s="111">
        <v>44761</v>
      </c>
      <c r="F1398" s="91" t="str">
        <f>IFERROR(VLOOKUP($E1398, V医療従事者等!$A:$J, $F$4, FALSE), TEXT(E1398, "aaa"))</f>
        <v>火</v>
      </c>
      <c r="G1398" s="91">
        <f>IFERROR(VLOOKUP($E1398, V医療従事者等!$A:$J, $G$4, FALSE), 0)</f>
        <v>0</v>
      </c>
      <c r="H1398" s="91">
        <f>IFERROR(VLOOKUP($E1398, V医療従事者等!$A:$J, $H$4, FALSE), 0)</f>
        <v>0</v>
      </c>
      <c r="I1398" s="91">
        <f>IFERROR(VLOOKUP($E1398, V医療従事者等!$A:$J, $I$4, FALSE), 0)</f>
        <v>0</v>
      </c>
      <c r="J1398" s="91">
        <f>IFERROR(VLOOKUP($E1398, V医療従事者等!$A:$J, $J$4, FALSE), 0)</f>
        <v>0</v>
      </c>
      <c r="K1398" s="92">
        <f>IFERROR(VLOOKUP($E1398, V一般接種!$A:$G, K$4, FALSE), 0)</f>
        <v>0</v>
      </c>
      <c r="L1398" s="92">
        <f>IFERROR(VLOOKUP($E1398, V一般接種!$A:$G, L$4, FALSE), 0)</f>
        <v>0</v>
      </c>
      <c r="M1398" s="92">
        <f>IFERROR(VLOOKUP($E1398, V一般接種!$A:$G, M$4, FALSE), 0)</f>
        <v>0</v>
      </c>
      <c r="N1398" s="93">
        <f>IFERROR(VLOOKUP($E1398, V一般接種!$A:$G, N$4, FALSE), 0)</f>
        <v>0</v>
      </c>
      <c r="O1398" s="92">
        <f>SUMIF(V職域接種!$C:$C, 'Conv-vaccine'!$E1398, V職域接種!F:F)</f>
        <v>0</v>
      </c>
      <c r="P1398" s="92">
        <f>SUMIF(V職域接種!$C:$C, 'Conv-vaccine'!$E1398, V職域接種!G:G)</f>
        <v>0</v>
      </c>
      <c r="Q1398" s="92">
        <f>_xlfn.MAXIFS(V重複!F:F, V重複!$C:$C, 'Conv-vaccine'!$E1398)</f>
        <v>0</v>
      </c>
      <c r="R1398" s="92">
        <f>_xlfn.MAXIFS(V重複!G:G, V重複!$C:$C, 'Conv-vaccine'!$E1398)</f>
        <v>0</v>
      </c>
      <c r="S1398" s="107">
        <f>SUMIF('V3回目-接種日別'!$A:$A, 'Conv-vaccine'!$E1398, 'V3回目-接種日別'!C:C)</f>
        <v>0</v>
      </c>
    </row>
    <row r="1399" spans="1:19" ht="17.7">
      <c r="A1399" s="49">
        <v>44762</v>
      </c>
      <c r="B1399" s="110">
        <f>IF(COUNTIF($A$7:$A1399, $A1399)&gt;1, 0, IF($E1399="","",G1399+H1399+K1399+L1399+O1399-Q1399))</f>
        <v>0</v>
      </c>
      <c r="C1399" s="110">
        <f>IF(COUNTIF($A$7:$A1399, $A1399)&gt;1, 0, IF($E1399="", "", I1399+J1399+M1399+N1399+P1399-R1399))</f>
        <v>0</v>
      </c>
      <c r="D1399" s="110">
        <f>IF(COUNTIF($A$7:$A1399, $A1399)&gt;1, 0, S1399)</f>
        <v>0</v>
      </c>
      <c r="E1399" s="111">
        <v>44762</v>
      </c>
      <c r="F1399" s="91" t="str">
        <f>IFERROR(VLOOKUP($E1399, V医療従事者等!$A:$J, $F$4, FALSE), TEXT(E1399, "aaa"))</f>
        <v>水</v>
      </c>
      <c r="G1399" s="91">
        <f>IFERROR(VLOOKUP($E1399, V医療従事者等!$A:$J, $G$4, FALSE), 0)</f>
        <v>0</v>
      </c>
      <c r="H1399" s="91">
        <f>IFERROR(VLOOKUP($E1399, V医療従事者等!$A:$J, $H$4, FALSE), 0)</f>
        <v>0</v>
      </c>
      <c r="I1399" s="91">
        <f>IFERROR(VLOOKUP($E1399, V医療従事者等!$A:$J, $I$4, FALSE), 0)</f>
        <v>0</v>
      </c>
      <c r="J1399" s="91">
        <f>IFERROR(VLOOKUP($E1399, V医療従事者等!$A:$J, $J$4, FALSE), 0)</f>
        <v>0</v>
      </c>
      <c r="K1399" s="92">
        <f>IFERROR(VLOOKUP($E1399, V一般接種!$A:$G, K$4, FALSE), 0)</f>
        <v>0</v>
      </c>
      <c r="L1399" s="92">
        <f>IFERROR(VLOOKUP($E1399, V一般接種!$A:$G, L$4, FALSE), 0)</f>
        <v>0</v>
      </c>
      <c r="M1399" s="92">
        <f>IFERROR(VLOOKUP($E1399, V一般接種!$A:$G, M$4, FALSE), 0)</f>
        <v>0</v>
      </c>
      <c r="N1399" s="93">
        <f>IFERROR(VLOOKUP($E1399, V一般接種!$A:$G, N$4, FALSE), 0)</f>
        <v>0</v>
      </c>
      <c r="O1399" s="92">
        <f>SUMIF(V職域接種!$C:$C, 'Conv-vaccine'!$E1399, V職域接種!F:F)</f>
        <v>0</v>
      </c>
      <c r="P1399" s="92">
        <f>SUMIF(V職域接種!$C:$C, 'Conv-vaccine'!$E1399, V職域接種!G:G)</f>
        <v>0</v>
      </c>
      <c r="Q1399" s="92">
        <f>_xlfn.MAXIFS(V重複!F:F, V重複!$C:$C, 'Conv-vaccine'!$E1399)</f>
        <v>0</v>
      </c>
      <c r="R1399" s="92">
        <f>_xlfn.MAXIFS(V重複!G:G, V重複!$C:$C, 'Conv-vaccine'!$E1399)</f>
        <v>0</v>
      </c>
      <c r="S1399" s="107">
        <f>SUMIF('V3回目-接種日別'!$A:$A, 'Conv-vaccine'!$E1399, 'V3回目-接種日別'!C:C)</f>
        <v>0</v>
      </c>
    </row>
    <row r="1400" spans="1:19" ht="17.7">
      <c r="A1400" s="49">
        <v>44762</v>
      </c>
      <c r="B1400" s="110">
        <f>IF(COUNTIF($A$7:$A1400, $A1400)&gt;1, 0, IF($E1400="","",G1400+H1400+K1400+L1400+O1400-Q1400))</f>
        <v>0</v>
      </c>
      <c r="C1400" s="110">
        <f>IF(COUNTIF($A$7:$A1400, $A1400)&gt;1, 0, IF($E1400="", "", I1400+J1400+M1400+N1400+P1400-R1400))</f>
        <v>0</v>
      </c>
      <c r="D1400" s="110">
        <f>IF(COUNTIF($A$7:$A1400, $A1400)&gt;1, 0, S1400)</f>
        <v>0</v>
      </c>
      <c r="E1400" s="111">
        <v>44762</v>
      </c>
      <c r="F1400" s="91" t="str">
        <f>IFERROR(VLOOKUP($E1400, V医療従事者等!$A:$J, $F$4, FALSE), TEXT(E1400, "aaa"))</f>
        <v>水</v>
      </c>
      <c r="G1400" s="91">
        <f>IFERROR(VLOOKUP($E1400, V医療従事者等!$A:$J, $G$4, FALSE), 0)</f>
        <v>0</v>
      </c>
      <c r="H1400" s="91">
        <f>IFERROR(VLOOKUP($E1400, V医療従事者等!$A:$J, $H$4, FALSE), 0)</f>
        <v>0</v>
      </c>
      <c r="I1400" s="91">
        <f>IFERROR(VLOOKUP($E1400, V医療従事者等!$A:$J, $I$4, FALSE), 0)</f>
        <v>0</v>
      </c>
      <c r="J1400" s="91">
        <f>IFERROR(VLOOKUP($E1400, V医療従事者等!$A:$J, $J$4, FALSE), 0)</f>
        <v>0</v>
      </c>
      <c r="K1400" s="92">
        <f>IFERROR(VLOOKUP($E1400, V一般接種!$A:$G, K$4, FALSE), 0)</f>
        <v>0</v>
      </c>
      <c r="L1400" s="92">
        <f>IFERROR(VLOOKUP($E1400, V一般接種!$A:$G, L$4, FALSE), 0)</f>
        <v>0</v>
      </c>
      <c r="M1400" s="92">
        <f>IFERROR(VLOOKUP($E1400, V一般接種!$A:$G, M$4, FALSE), 0)</f>
        <v>0</v>
      </c>
      <c r="N1400" s="93">
        <f>IFERROR(VLOOKUP($E1400, V一般接種!$A:$G, N$4, FALSE), 0)</f>
        <v>0</v>
      </c>
      <c r="O1400" s="92">
        <f>SUMIF(V職域接種!$C:$C, 'Conv-vaccine'!$E1400, V職域接種!F:F)</f>
        <v>0</v>
      </c>
      <c r="P1400" s="92">
        <f>SUMIF(V職域接種!$C:$C, 'Conv-vaccine'!$E1400, V職域接種!G:G)</f>
        <v>0</v>
      </c>
      <c r="Q1400" s="92">
        <f>_xlfn.MAXIFS(V重複!F:F, V重複!$C:$C, 'Conv-vaccine'!$E1400)</f>
        <v>0</v>
      </c>
      <c r="R1400" s="92">
        <f>_xlfn.MAXIFS(V重複!G:G, V重複!$C:$C, 'Conv-vaccine'!$E1400)</f>
        <v>0</v>
      </c>
      <c r="S1400" s="107">
        <f>SUMIF('V3回目-接種日別'!$A:$A, 'Conv-vaccine'!$E1400, 'V3回目-接種日別'!C:C)</f>
        <v>0</v>
      </c>
    </row>
    <row r="1401" spans="1:19" ht="17.7">
      <c r="A1401" s="49">
        <v>44762</v>
      </c>
      <c r="B1401" s="110">
        <f>IF(COUNTIF($A$7:$A1401, $A1401)&gt;1, 0, IF($E1401="","",G1401+H1401+K1401+L1401+O1401-Q1401))</f>
        <v>0</v>
      </c>
      <c r="C1401" s="110">
        <f>IF(COUNTIF($A$7:$A1401, $A1401)&gt;1, 0, IF($E1401="", "", I1401+J1401+M1401+N1401+P1401-R1401))</f>
        <v>0</v>
      </c>
      <c r="D1401" s="110">
        <f>IF(COUNTIF($A$7:$A1401, $A1401)&gt;1, 0, S1401)</f>
        <v>0</v>
      </c>
      <c r="E1401" s="111">
        <v>44762</v>
      </c>
      <c r="F1401" s="91" t="str">
        <f>IFERROR(VLOOKUP($E1401, V医療従事者等!$A:$J, $F$4, FALSE), TEXT(E1401, "aaa"))</f>
        <v>水</v>
      </c>
      <c r="G1401" s="91">
        <f>IFERROR(VLOOKUP($E1401, V医療従事者等!$A:$J, $G$4, FALSE), 0)</f>
        <v>0</v>
      </c>
      <c r="H1401" s="91">
        <f>IFERROR(VLOOKUP($E1401, V医療従事者等!$A:$J, $H$4, FALSE), 0)</f>
        <v>0</v>
      </c>
      <c r="I1401" s="91">
        <f>IFERROR(VLOOKUP($E1401, V医療従事者等!$A:$J, $I$4, FALSE), 0)</f>
        <v>0</v>
      </c>
      <c r="J1401" s="91">
        <f>IFERROR(VLOOKUP($E1401, V医療従事者等!$A:$J, $J$4, FALSE), 0)</f>
        <v>0</v>
      </c>
      <c r="K1401" s="92">
        <f>IFERROR(VLOOKUP($E1401, V一般接種!$A:$G, K$4, FALSE), 0)</f>
        <v>0</v>
      </c>
      <c r="L1401" s="92">
        <f>IFERROR(VLOOKUP($E1401, V一般接種!$A:$G, L$4, FALSE), 0)</f>
        <v>0</v>
      </c>
      <c r="M1401" s="92">
        <f>IFERROR(VLOOKUP($E1401, V一般接種!$A:$G, M$4, FALSE), 0)</f>
        <v>0</v>
      </c>
      <c r="N1401" s="93">
        <f>IFERROR(VLOOKUP($E1401, V一般接種!$A:$G, N$4, FALSE), 0)</f>
        <v>0</v>
      </c>
      <c r="O1401" s="92">
        <f>SUMIF(V職域接種!$C:$C, 'Conv-vaccine'!$E1401, V職域接種!F:F)</f>
        <v>0</v>
      </c>
      <c r="P1401" s="92">
        <f>SUMIF(V職域接種!$C:$C, 'Conv-vaccine'!$E1401, V職域接種!G:G)</f>
        <v>0</v>
      </c>
      <c r="Q1401" s="92">
        <f>_xlfn.MAXIFS(V重複!F:F, V重複!$C:$C, 'Conv-vaccine'!$E1401)</f>
        <v>0</v>
      </c>
      <c r="R1401" s="92">
        <f>_xlfn.MAXIFS(V重複!G:G, V重複!$C:$C, 'Conv-vaccine'!$E1401)</f>
        <v>0</v>
      </c>
      <c r="S1401" s="107">
        <f>SUMIF('V3回目-接種日別'!$A:$A, 'Conv-vaccine'!$E1401, 'V3回目-接種日別'!C:C)</f>
        <v>0</v>
      </c>
    </row>
    <row r="1402" spans="1:19" ht="17.7">
      <c r="A1402" s="49">
        <v>44763</v>
      </c>
      <c r="B1402" s="110">
        <f>IF(COUNTIF($A$7:$A1402, $A1402)&gt;1, 0, IF($E1402="","",G1402+H1402+K1402+L1402+O1402-Q1402))</f>
        <v>0</v>
      </c>
      <c r="C1402" s="110">
        <f>IF(COUNTIF($A$7:$A1402, $A1402)&gt;1, 0, IF($E1402="", "", I1402+J1402+M1402+N1402+P1402-R1402))</f>
        <v>0</v>
      </c>
      <c r="D1402" s="110">
        <f>IF(COUNTIF($A$7:$A1402, $A1402)&gt;1, 0, S1402)</f>
        <v>0</v>
      </c>
      <c r="E1402" s="111">
        <v>44763</v>
      </c>
      <c r="F1402" s="91" t="str">
        <f>IFERROR(VLOOKUP($E1402, V医療従事者等!$A:$J, $F$4, FALSE), TEXT(E1402, "aaa"))</f>
        <v>木</v>
      </c>
      <c r="G1402" s="91">
        <f>IFERROR(VLOOKUP($E1402, V医療従事者等!$A:$J, $G$4, FALSE), 0)</f>
        <v>0</v>
      </c>
      <c r="H1402" s="91">
        <f>IFERROR(VLOOKUP($E1402, V医療従事者等!$A:$J, $H$4, FALSE), 0)</f>
        <v>0</v>
      </c>
      <c r="I1402" s="91">
        <f>IFERROR(VLOOKUP($E1402, V医療従事者等!$A:$J, $I$4, FALSE), 0)</f>
        <v>0</v>
      </c>
      <c r="J1402" s="91">
        <f>IFERROR(VLOOKUP($E1402, V医療従事者等!$A:$J, $J$4, FALSE), 0)</f>
        <v>0</v>
      </c>
      <c r="K1402" s="92">
        <f>IFERROR(VLOOKUP($E1402, V一般接種!$A:$G, K$4, FALSE), 0)</f>
        <v>0</v>
      </c>
      <c r="L1402" s="92">
        <f>IFERROR(VLOOKUP($E1402, V一般接種!$A:$G, L$4, FALSE), 0)</f>
        <v>0</v>
      </c>
      <c r="M1402" s="92">
        <f>IFERROR(VLOOKUP($E1402, V一般接種!$A:$G, M$4, FALSE), 0)</f>
        <v>0</v>
      </c>
      <c r="N1402" s="93">
        <f>IFERROR(VLOOKUP($E1402, V一般接種!$A:$G, N$4, FALSE), 0)</f>
        <v>0</v>
      </c>
      <c r="O1402" s="92">
        <f>SUMIF(V職域接種!$C:$C, 'Conv-vaccine'!$E1402, V職域接種!F:F)</f>
        <v>0</v>
      </c>
      <c r="P1402" s="92">
        <f>SUMIF(V職域接種!$C:$C, 'Conv-vaccine'!$E1402, V職域接種!G:G)</f>
        <v>0</v>
      </c>
      <c r="Q1402" s="92">
        <f>_xlfn.MAXIFS(V重複!F:F, V重複!$C:$C, 'Conv-vaccine'!$E1402)</f>
        <v>0</v>
      </c>
      <c r="R1402" s="92">
        <f>_xlfn.MAXIFS(V重複!G:G, V重複!$C:$C, 'Conv-vaccine'!$E1402)</f>
        <v>0</v>
      </c>
      <c r="S1402" s="107">
        <f>SUMIF('V3回目-接種日別'!$A:$A, 'Conv-vaccine'!$E1402, 'V3回目-接種日別'!C:C)</f>
        <v>0</v>
      </c>
    </row>
    <row r="1403" spans="1:19" ht="17.7">
      <c r="A1403" s="49">
        <v>44763</v>
      </c>
      <c r="B1403" s="110">
        <f>IF(COUNTIF($A$7:$A1403, $A1403)&gt;1, 0, IF($E1403="","",G1403+H1403+K1403+L1403+O1403-Q1403))</f>
        <v>0</v>
      </c>
      <c r="C1403" s="110">
        <f>IF(COUNTIF($A$7:$A1403, $A1403)&gt;1, 0, IF($E1403="", "", I1403+J1403+M1403+N1403+P1403-R1403))</f>
        <v>0</v>
      </c>
      <c r="D1403" s="110">
        <f>IF(COUNTIF($A$7:$A1403, $A1403)&gt;1, 0, S1403)</f>
        <v>0</v>
      </c>
      <c r="E1403" s="111">
        <v>44763</v>
      </c>
      <c r="F1403" s="91" t="str">
        <f>IFERROR(VLOOKUP($E1403, V医療従事者等!$A:$J, $F$4, FALSE), TEXT(E1403, "aaa"))</f>
        <v>木</v>
      </c>
      <c r="G1403" s="91">
        <f>IFERROR(VLOOKUP($E1403, V医療従事者等!$A:$J, $G$4, FALSE), 0)</f>
        <v>0</v>
      </c>
      <c r="H1403" s="91">
        <f>IFERROR(VLOOKUP($E1403, V医療従事者等!$A:$J, $H$4, FALSE), 0)</f>
        <v>0</v>
      </c>
      <c r="I1403" s="91">
        <f>IFERROR(VLOOKUP($E1403, V医療従事者等!$A:$J, $I$4, FALSE), 0)</f>
        <v>0</v>
      </c>
      <c r="J1403" s="91">
        <f>IFERROR(VLOOKUP($E1403, V医療従事者等!$A:$J, $J$4, FALSE), 0)</f>
        <v>0</v>
      </c>
      <c r="K1403" s="92">
        <f>IFERROR(VLOOKUP($E1403, V一般接種!$A:$G, K$4, FALSE), 0)</f>
        <v>0</v>
      </c>
      <c r="L1403" s="92">
        <f>IFERROR(VLOOKUP($E1403, V一般接種!$A:$G, L$4, FALSE), 0)</f>
        <v>0</v>
      </c>
      <c r="M1403" s="92">
        <f>IFERROR(VLOOKUP($E1403, V一般接種!$A:$G, M$4, FALSE), 0)</f>
        <v>0</v>
      </c>
      <c r="N1403" s="93">
        <f>IFERROR(VLOOKUP($E1403, V一般接種!$A:$G, N$4, FALSE), 0)</f>
        <v>0</v>
      </c>
      <c r="O1403" s="92">
        <f>SUMIF(V職域接種!$C:$C, 'Conv-vaccine'!$E1403, V職域接種!F:F)</f>
        <v>0</v>
      </c>
      <c r="P1403" s="92">
        <f>SUMIF(V職域接種!$C:$C, 'Conv-vaccine'!$E1403, V職域接種!G:G)</f>
        <v>0</v>
      </c>
      <c r="Q1403" s="92">
        <f>_xlfn.MAXIFS(V重複!F:F, V重複!$C:$C, 'Conv-vaccine'!$E1403)</f>
        <v>0</v>
      </c>
      <c r="R1403" s="92">
        <f>_xlfn.MAXIFS(V重複!G:G, V重複!$C:$C, 'Conv-vaccine'!$E1403)</f>
        <v>0</v>
      </c>
      <c r="S1403" s="107">
        <f>SUMIF('V3回目-接種日別'!$A:$A, 'Conv-vaccine'!$E1403, 'V3回目-接種日別'!C:C)</f>
        <v>0</v>
      </c>
    </row>
    <row r="1404" spans="1:19" ht="17.7">
      <c r="A1404" s="49">
        <v>44763</v>
      </c>
      <c r="B1404" s="110">
        <f>IF(COUNTIF($A$7:$A1404, $A1404)&gt;1, 0, IF($E1404="","",G1404+H1404+K1404+L1404+O1404-Q1404))</f>
        <v>0</v>
      </c>
      <c r="C1404" s="110">
        <f>IF(COUNTIF($A$7:$A1404, $A1404)&gt;1, 0, IF($E1404="", "", I1404+J1404+M1404+N1404+P1404-R1404))</f>
        <v>0</v>
      </c>
      <c r="D1404" s="110">
        <f>IF(COUNTIF($A$7:$A1404, $A1404)&gt;1, 0, S1404)</f>
        <v>0</v>
      </c>
      <c r="E1404" s="111">
        <v>44763</v>
      </c>
      <c r="F1404" s="91" t="str">
        <f>IFERROR(VLOOKUP($E1404, V医療従事者等!$A:$J, $F$4, FALSE), TEXT(E1404, "aaa"))</f>
        <v>木</v>
      </c>
      <c r="G1404" s="91">
        <f>IFERROR(VLOOKUP($E1404, V医療従事者等!$A:$J, $G$4, FALSE), 0)</f>
        <v>0</v>
      </c>
      <c r="H1404" s="91">
        <f>IFERROR(VLOOKUP($E1404, V医療従事者等!$A:$J, $H$4, FALSE), 0)</f>
        <v>0</v>
      </c>
      <c r="I1404" s="91">
        <f>IFERROR(VLOOKUP($E1404, V医療従事者等!$A:$J, $I$4, FALSE), 0)</f>
        <v>0</v>
      </c>
      <c r="J1404" s="91">
        <f>IFERROR(VLOOKUP($E1404, V医療従事者等!$A:$J, $J$4, FALSE), 0)</f>
        <v>0</v>
      </c>
      <c r="K1404" s="92">
        <f>IFERROR(VLOOKUP($E1404, V一般接種!$A:$G, K$4, FALSE), 0)</f>
        <v>0</v>
      </c>
      <c r="L1404" s="92">
        <f>IFERROR(VLOOKUP($E1404, V一般接種!$A:$G, L$4, FALSE), 0)</f>
        <v>0</v>
      </c>
      <c r="M1404" s="92">
        <f>IFERROR(VLOOKUP($E1404, V一般接種!$A:$G, M$4, FALSE), 0)</f>
        <v>0</v>
      </c>
      <c r="N1404" s="93">
        <f>IFERROR(VLOOKUP($E1404, V一般接種!$A:$G, N$4, FALSE), 0)</f>
        <v>0</v>
      </c>
      <c r="O1404" s="92">
        <f>SUMIF(V職域接種!$C:$C, 'Conv-vaccine'!$E1404, V職域接種!F:F)</f>
        <v>0</v>
      </c>
      <c r="P1404" s="92">
        <f>SUMIF(V職域接種!$C:$C, 'Conv-vaccine'!$E1404, V職域接種!G:G)</f>
        <v>0</v>
      </c>
      <c r="Q1404" s="92">
        <f>_xlfn.MAXIFS(V重複!F:F, V重複!$C:$C, 'Conv-vaccine'!$E1404)</f>
        <v>0</v>
      </c>
      <c r="R1404" s="92">
        <f>_xlfn.MAXIFS(V重複!G:G, V重複!$C:$C, 'Conv-vaccine'!$E1404)</f>
        <v>0</v>
      </c>
      <c r="S1404" s="107">
        <f>SUMIF('V3回目-接種日別'!$A:$A, 'Conv-vaccine'!$E1404, 'V3回目-接種日別'!C:C)</f>
        <v>0</v>
      </c>
    </row>
    <row r="1405" spans="1:19" ht="17.7">
      <c r="A1405" s="49">
        <v>44764</v>
      </c>
      <c r="B1405" s="110">
        <f>IF(COUNTIF($A$7:$A1405, $A1405)&gt;1, 0, IF($E1405="","",G1405+H1405+K1405+L1405+O1405-Q1405))</f>
        <v>0</v>
      </c>
      <c r="C1405" s="110">
        <f>IF(COUNTIF($A$7:$A1405, $A1405)&gt;1, 0, IF($E1405="", "", I1405+J1405+M1405+N1405+P1405-R1405))</f>
        <v>0</v>
      </c>
      <c r="D1405" s="110">
        <f>IF(COUNTIF($A$7:$A1405, $A1405)&gt;1, 0, S1405)</f>
        <v>0</v>
      </c>
      <c r="E1405" s="111">
        <v>44764</v>
      </c>
      <c r="F1405" s="91" t="str">
        <f>IFERROR(VLOOKUP($E1405, V医療従事者等!$A:$J, $F$4, FALSE), TEXT(E1405, "aaa"))</f>
        <v>金</v>
      </c>
      <c r="G1405" s="91">
        <f>IFERROR(VLOOKUP($E1405, V医療従事者等!$A:$J, $G$4, FALSE), 0)</f>
        <v>0</v>
      </c>
      <c r="H1405" s="91">
        <f>IFERROR(VLOOKUP($E1405, V医療従事者等!$A:$J, $H$4, FALSE), 0)</f>
        <v>0</v>
      </c>
      <c r="I1405" s="91">
        <f>IFERROR(VLOOKUP($E1405, V医療従事者等!$A:$J, $I$4, FALSE), 0)</f>
        <v>0</v>
      </c>
      <c r="J1405" s="91">
        <f>IFERROR(VLOOKUP($E1405, V医療従事者等!$A:$J, $J$4, FALSE), 0)</f>
        <v>0</v>
      </c>
      <c r="K1405" s="92">
        <f>IFERROR(VLOOKUP($E1405, V一般接種!$A:$G, K$4, FALSE), 0)</f>
        <v>0</v>
      </c>
      <c r="L1405" s="92">
        <f>IFERROR(VLOOKUP($E1405, V一般接種!$A:$G, L$4, FALSE), 0)</f>
        <v>0</v>
      </c>
      <c r="M1405" s="92">
        <f>IFERROR(VLOOKUP($E1405, V一般接種!$A:$G, M$4, FALSE), 0)</f>
        <v>0</v>
      </c>
      <c r="N1405" s="93">
        <f>IFERROR(VLOOKUP($E1405, V一般接種!$A:$G, N$4, FALSE), 0)</f>
        <v>0</v>
      </c>
      <c r="O1405" s="92">
        <f>SUMIF(V職域接種!$C:$C, 'Conv-vaccine'!$E1405, V職域接種!F:F)</f>
        <v>0</v>
      </c>
      <c r="P1405" s="92">
        <f>SUMIF(V職域接種!$C:$C, 'Conv-vaccine'!$E1405, V職域接種!G:G)</f>
        <v>0</v>
      </c>
      <c r="Q1405" s="92">
        <f>_xlfn.MAXIFS(V重複!F:F, V重複!$C:$C, 'Conv-vaccine'!$E1405)</f>
        <v>0</v>
      </c>
      <c r="R1405" s="92">
        <f>_xlfn.MAXIFS(V重複!G:G, V重複!$C:$C, 'Conv-vaccine'!$E1405)</f>
        <v>0</v>
      </c>
      <c r="S1405" s="107">
        <f>SUMIF('V3回目-接種日別'!$A:$A, 'Conv-vaccine'!$E1405, 'V3回目-接種日別'!C:C)</f>
        <v>0</v>
      </c>
    </row>
    <row r="1406" spans="1:19" ht="17.7">
      <c r="A1406" s="49">
        <v>44764</v>
      </c>
      <c r="B1406" s="110">
        <f>IF(COUNTIF($A$7:$A1406, $A1406)&gt;1, 0, IF($E1406="","",G1406+H1406+K1406+L1406+O1406-Q1406))</f>
        <v>0</v>
      </c>
      <c r="C1406" s="110">
        <f>IF(COUNTIF($A$7:$A1406, $A1406)&gt;1, 0, IF($E1406="", "", I1406+J1406+M1406+N1406+P1406-R1406))</f>
        <v>0</v>
      </c>
      <c r="D1406" s="110">
        <f>IF(COUNTIF($A$7:$A1406, $A1406)&gt;1, 0, S1406)</f>
        <v>0</v>
      </c>
      <c r="E1406" s="111">
        <v>44764</v>
      </c>
      <c r="F1406" s="91" t="str">
        <f>IFERROR(VLOOKUP($E1406, V医療従事者等!$A:$J, $F$4, FALSE), TEXT(E1406, "aaa"))</f>
        <v>金</v>
      </c>
      <c r="G1406" s="91">
        <f>IFERROR(VLOOKUP($E1406, V医療従事者等!$A:$J, $G$4, FALSE), 0)</f>
        <v>0</v>
      </c>
      <c r="H1406" s="91">
        <f>IFERROR(VLOOKUP($E1406, V医療従事者等!$A:$J, $H$4, FALSE), 0)</f>
        <v>0</v>
      </c>
      <c r="I1406" s="91">
        <f>IFERROR(VLOOKUP($E1406, V医療従事者等!$A:$J, $I$4, FALSE), 0)</f>
        <v>0</v>
      </c>
      <c r="J1406" s="91">
        <f>IFERROR(VLOOKUP($E1406, V医療従事者等!$A:$J, $J$4, FALSE), 0)</f>
        <v>0</v>
      </c>
      <c r="K1406" s="92">
        <f>IFERROR(VLOOKUP($E1406, V一般接種!$A:$G, K$4, FALSE), 0)</f>
        <v>0</v>
      </c>
      <c r="L1406" s="92">
        <f>IFERROR(VLOOKUP($E1406, V一般接種!$A:$G, L$4, FALSE), 0)</f>
        <v>0</v>
      </c>
      <c r="M1406" s="92">
        <f>IFERROR(VLOOKUP($E1406, V一般接種!$A:$G, M$4, FALSE), 0)</f>
        <v>0</v>
      </c>
      <c r="N1406" s="93">
        <f>IFERROR(VLOOKUP($E1406, V一般接種!$A:$G, N$4, FALSE), 0)</f>
        <v>0</v>
      </c>
      <c r="O1406" s="92">
        <f>SUMIF(V職域接種!$C:$C, 'Conv-vaccine'!$E1406, V職域接種!F:F)</f>
        <v>0</v>
      </c>
      <c r="P1406" s="92">
        <f>SUMIF(V職域接種!$C:$C, 'Conv-vaccine'!$E1406, V職域接種!G:G)</f>
        <v>0</v>
      </c>
      <c r="Q1406" s="92">
        <f>_xlfn.MAXIFS(V重複!F:F, V重複!$C:$C, 'Conv-vaccine'!$E1406)</f>
        <v>0</v>
      </c>
      <c r="R1406" s="92">
        <f>_xlfn.MAXIFS(V重複!G:G, V重複!$C:$C, 'Conv-vaccine'!$E1406)</f>
        <v>0</v>
      </c>
      <c r="S1406" s="107">
        <f>SUMIF('V3回目-接種日別'!$A:$A, 'Conv-vaccine'!$E1406, 'V3回目-接種日別'!C:C)</f>
        <v>0</v>
      </c>
    </row>
    <row r="1407" spans="1:19" ht="17.7">
      <c r="A1407" s="49">
        <v>44764</v>
      </c>
      <c r="B1407" s="110">
        <f>IF(COUNTIF($A$7:$A1407, $A1407)&gt;1, 0, IF($E1407="","",G1407+H1407+K1407+L1407+O1407-Q1407))</f>
        <v>0</v>
      </c>
      <c r="C1407" s="110">
        <f>IF(COUNTIF($A$7:$A1407, $A1407)&gt;1, 0, IF($E1407="", "", I1407+J1407+M1407+N1407+P1407-R1407))</f>
        <v>0</v>
      </c>
      <c r="D1407" s="110">
        <f>IF(COUNTIF($A$7:$A1407, $A1407)&gt;1, 0, S1407)</f>
        <v>0</v>
      </c>
      <c r="E1407" s="111">
        <v>44764</v>
      </c>
      <c r="F1407" s="91" t="str">
        <f>IFERROR(VLOOKUP($E1407, V医療従事者等!$A:$J, $F$4, FALSE), TEXT(E1407, "aaa"))</f>
        <v>金</v>
      </c>
      <c r="G1407" s="91">
        <f>IFERROR(VLOOKUP($E1407, V医療従事者等!$A:$J, $G$4, FALSE), 0)</f>
        <v>0</v>
      </c>
      <c r="H1407" s="91">
        <f>IFERROR(VLOOKUP($E1407, V医療従事者等!$A:$J, $H$4, FALSE), 0)</f>
        <v>0</v>
      </c>
      <c r="I1407" s="91">
        <f>IFERROR(VLOOKUP($E1407, V医療従事者等!$A:$J, $I$4, FALSE), 0)</f>
        <v>0</v>
      </c>
      <c r="J1407" s="91">
        <f>IFERROR(VLOOKUP($E1407, V医療従事者等!$A:$J, $J$4, FALSE), 0)</f>
        <v>0</v>
      </c>
      <c r="K1407" s="92">
        <f>IFERROR(VLOOKUP($E1407, V一般接種!$A:$G, K$4, FALSE), 0)</f>
        <v>0</v>
      </c>
      <c r="L1407" s="92">
        <f>IFERROR(VLOOKUP($E1407, V一般接種!$A:$G, L$4, FALSE), 0)</f>
        <v>0</v>
      </c>
      <c r="M1407" s="92">
        <f>IFERROR(VLOOKUP($E1407, V一般接種!$A:$G, M$4, FALSE), 0)</f>
        <v>0</v>
      </c>
      <c r="N1407" s="93">
        <f>IFERROR(VLOOKUP($E1407, V一般接種!$A:$G, N$4, FALSE), 0)</f>
        <v>0</v>
      </c>
      <c r="O1407" s="92">
        <f>SUMIF(V職域接種!$C:$C, 'Conv-vaccine'!$E1407, V職域接種!F:F)</f>
        <v>0</v>
      </c>
      <c r="P1407" s="92">
        <f>SUMIF(V職域接種!$C:$C, 'Conv-vaccine'!$E1407, V職域接種!G:G)</f>
        <v>0</v>
      </c>
      <c r="Q1407" s="92">
        <f>_xlfn.MAXIFS(V重複!F:F, V重複!$C:$C, 'Conv-vaccine'!$E1407)</f>
        <v>0</v>
      </c>
      <c r="R1407" s="92">
        <f>_xlfn.MAXIFS(V重複!G:G, V重複!$C:$C, 'Conv-vaccine'!$E1407)</f>
        <v>0</v>
      </c>
      <c r="S1407" s="107">
        <f>SUMIF('V3回目-接種日別'!$A:$A, 'Conv-vaccine'!$E1407, 'V3回目-接種日別'!C:C)</f>
        <v>0</v>
      </c>
    </row>
    <row r="1408" spans="1:19" ht="17.7">
      <c r="A1408" s="49">
        <v>44765</v>
      </c>
      <c r="B1408" s="110">
        <f>IF(COUNTIF($A$7:$A1408, $A1408)&gt;1, 0, IF($E1408="","",G1408+H1408+K1408+L1408+O1408-Q1408))</f>
        <v>0</v>
      </c>
      <c r="C1408" s="110">
        <f>IF(COUNTIF($A$7:$A1408, $A1408)&gt;1, 0, IF($E1408="", "", I1408+J1408+M1408+N1408+P1408-R1408))</f>
        <v>0</v>
      </c>
      <c r="D1408" s="110">
        <f>IF(COUNTIF($A$7:$A1408, $A1408)&gt;1, 0, S1408)</f>
        <v>0</v>
      </c>
      <c r="E1408" s="111">
        <v>44765</v>
      </c>
      <c r="F1408" s="91" t="str">
        <f>IFERROR(VLOOKUP($E1408, V医療従事者等!$A:$J, $F$4, FALSE), TEXT(E1408, "aaa"))</f>
        <v>土</v>
      </c>
      <c r="G1408" s="91">
        <f>IFERROR(VLOOKUP($E1408, V医療従事者等!$A:$J, $G$4, FALSE), 0)</f>
        <v>0</v>
      </c>
      <c r="H1408" s="91">
        <f>IFERROR(VLOOKUP($E1408, V医療従事者等!$A:$J, $H$4, FALSE), 0)</f>
        <v>0</v>
      </c>
      <c r="I1408" s="91">
        <f>IFERROR(VLOOKUP($E1408, V医療従事者等!$A:$J, $I$4, FALSE), 0)</f>
        <v>0</v>
      </c>
      <c r="J1408" s="91">
        <f>IFERROR(VLOOKUP($E1408, V医療従事者等!$A:$J, $J$4, FALSE), 0)</f>
        <v>0</v>
      </c>
      <c r="K1408" s="92">
        <f>IFERROR(VLOOKUP($E1408, V一般接種!$A:$G, K$4, FALSE), 0)</f>
        <v>0</v>
      </c>
      <c r="L1408" s="92">
        <f>IFERROR(VLOOKUP($E1408, V一般接種!$A:$G, L$4, FALSE), 0)</f>
        <v>0</v>
      </c>
      <c r="M1408" s="92">
        <f>IFERROR(VLOOKUP($E1408, V一般接種!$A:$G, M$4, FALSE), 0)</f>
        <v>0</v>
      </c>
      <c r="N1408" s="93">
        <f>IFERROR(VLOOKUP($E1408, V一般接種!$A:$G, N$4, FALSE), 0)</f>
        <v>0</v>
      </c>
      <c r="O1408" s="92">
        <f>SUMIF(V職域接種!$C:$C, 'Conv-vaccine'!$E1408, V職域接種!F:F)</f>
        <v>0</v>
      </c>
      <c r="P1408" s="92">
        <f>SUMIF(V職域接種!$C:$C, 'Conv-vaccine'!$E1408, V職域接種!G:G)</f>
        <v>0</v>
      </c>
      <c r="Q1408" s="92">
        <f>_xlfn.MAXIFS(V重複!F:F, V重複!$C:$C, 'Conv-vaccine'!$E1408)</f>
        <v>0</v>
      </c>
      <c r="R1408" s="92">
        <f>_xlfn.MAXIFS(V重複!G:G, V重複!$C:$C, 'Conv-vaccine'!$E1408)</f>
        <v>0</v>
      </c>
      <c r="S1408" s="107">
        <f>SUMIF('V3回目-接種日別'!$A:$A, 'Conv-vaccine'!$E1408, 'V3回目-接種日別'!C:C)</f>
        <v>0</v>
      </c>
    </row>
    <row r="1409" spans="1:19" ht="17.7">
      <c r="A1409" s="49">
        <v>44765</v>
      </c>
      <c r="B1409" s="110">
        <f>IF(COUNTIF($A$7:$A1409, $A1409)&gt;1, 0, IF($E1409="","",G1409+H1409+K1409+L1409+O1409-Q1409))</f>
        <v>0</v>
      </c>
      <c r="C1409" s="110">
        <f>IF(COUNTIF($A$7:$A1409, $A1409)&gt;1, 0, IF($E1409="", "", I1409+J1409+M1409+N1409+P1409-R1409))</f>
        <v>0</v>
      </c>
      <c r="D1409" s="110">
        <f>IF(COUNTIF($A$7:$A1409, $A1409)&gt;1, 0, S1409)</f>
        <v>0</v>
      </c>
      <c r="E1409" s="111">
        <v>44765</v>
      </c>
      <c r="F1409" s="91" t="str">
        <f>IFERROR(VLOOKUP($E1409, V医療従事者等!$A:$J, $F$4, FALSE), TEXT(E1409, "aaa"))</f>
        <v>土</v>
      </c>
      <c r="G1409" s="91">
        <f>IFERROR(VLOOKUP($E1409, V医療従事者等!$A:$J, $G$4, FALSE), 0)</f>
        <v>0</v>
      </c>
      <c r="H1409" s="91">
        <f>IFERROR(VLOOKUP($E1409, V医療従事者等!$A:$J, $H$4, FALSE), 0)</f>
        <v>0</v>
      </c>
      <c r="I1409" s="91">
        <f>IFERROR(VLOOKUP($E1409, V医療従事者等!$A:$J, $I$4, FALSE), 0)</f>
        <v>0</v>
      </c>
      <c r="J1409" s="91">
        <f>IFERROR(VLOOKUP($E1409, V医療従事者等!$A:$J, $J$4, FALSE), 0)</f>
        <v>0</v>
      </c>
      <c r="K1409" s="92">
        <f>IFERROR(VLOOKUP($E1409, V一般接種!$A:$G, K$4, FALSE), 0)</f>
        <v>0</v>
      </c>
      <c r="L1409" s="92">
        <f>IFERROR(VLOOKUP($E1409, V一般接種!$A:$G, L$4, FALSE), 0)</f>
        <v>0</v>
      </c>
      <c r="M1409" s="92">
        <f>IFERROR(VLOOKUP($E1409, V一般接種!$A:$G, M$4, FALSE), 0)</f>
        <v>0</v>
      </c>
      <c r="N1409" s="93">
        <f>IFERROR(VLOOKUP($E1409, V一般接種!$A:$G, N$4, FALSE), 0)</f>
        <v>0</v>
      </c>
      <c r="O1409" s="92">
        <f>SUMIF(V職域接種!$C:$C, 'Conv-vaccine'!$E1409, V職域接種!F:F)</f>
        <v>0</v>
      </c>
      <c r="P1409" s="92">
        <f>SUMIF(V職域接種!$C:$C, 'Conv-vaccine'!$E1409, V職域接種!G:G)</f>
        <v>0</v>
      </c>
      <c r="Q1409" s="92">
        <f>_xlfn.MAXIFS(V重複!F:F, V重複!$C:$C, 'Conv-vaccine'!$E1409)</f>
        <v>0</v>
      </c>
      <c r="R1409" s="92">
        <f>_xlfn.MAXIFS(V重複!G:G, V重複!$C:$C, 'Conv-vaccine'!$E1409)</f>
        <v>0</v>
      </c>
      <c r="S1409" s="107">
        <f>SUMIF('V3回目-接種日別'!$A:$A, 'Conv-vaccine'!$E1409, 'V3回目-接種日別'!C:C)</f>
        <v>0</v>
      </c>
    </row>
    <row r="1410" spans="1:19" ht="17.7">
      <c r="A1410" s="49">
        <v>44765</v>
      </c>
      <c r="B1410" s="110">
        <f>IF(COUNTIF($A$7:$A1410, $A1410)&gt;1, 0, IF($E1410="","",G1410+H1410+K1410+L1410+O1410-Q1410))</f>
        <v>0</v>
      </c>
      <c r="C1410" s="110">
        <f>IF(COUNTIF($A$7:$A1410, $A1410)&gt;1, 0, IF($E1410="", "", I1410+J1410+M1410+N1410+P1410-R1410))</f>
        <v>0</v>
      </c>
      <c r="D1410" s="110">
        <f>IF(COUNTIF($A$7:$A1410, $A1410)&gt;1, 0, S1410)</f>
        <v>0</v>
      </c>
      <c r="E1410" s="111">
        <v>44765</v>
      </c>
      <c r="F1410" s="91" t="str">
        <f>IFERROR(VLOOKUP($E1410, V医療従事者等!$A:$J, $F$4, FALSE), TEXT(E1410, "aaa"))</f>
        <v>土</v>
      </c>
      <c r="G1410" s="91">
        <f>IFERROR(VLOOKUP($E1410, V医療従事者等!$A:$J, $G$4, FALSE), 0)</f>
        <v>0</v>
      </c>
      <c r="H1410" s="91">
        <f>IFERROR(VLOOKUP($E1410, V医療従事者等!$A:$J, $H$4, FALSE), 0)</f>
        <v>0</v>
      </c>
      <c r="I1410" s="91">
        <f>IFERROR(VLOOKUP($E1410, V医療従事者等!$A:$J, $I$4, FALSE), 0)</f>
        <v>0</v>
      </c>
      <c r="J1410" s="91">
        <f>IFERROR(VLOOKUP($E1410, V医療従事者等!$A:$J, $J$4, FALSE), 0)</f>
        <v>0</v>
      </c>
      <c r="K1410" s="92">
        <f>IFERROR(VLOOKUP($E1410, V一般接種!$A:$G, K$4, FALSE), 0)</f>
        <v>0</v>
      </c>
      <c r="L1410" s="92">
        <f>IFERROR(VLOOKUP($E1410, V一般接種!$A:$G, L$4, FALSE), 0)</f>
        <v>0</v>
      </c>
      <c r="M1410" s="92">
        <f>IFERROR(VLOOKUP($E1410, V一般接種!$A:$G, M$4, FALSE), 0)</f>
        <v>0</v>
      </c>
      <c r="N1410" s="93">
        <f>IFERROR(VLOOKUP($E1410, V一般接種!$A:$G, N$4, FALSE), 0)</f>
        <v>0</v>
      </c>
      <c r="O1410" s="92">
        <f>SUMIF(V職域接種!$C:$C, 'Conv-vaccine'!$E1410, V職域接種!F:F)</f>
        <v>0</v>
      </c>
      <c r="P1410" s="92">
        <f>SUMIF(V職域接種!$C:$C, 'Conv-vaccine'!$E1410, V職域接種!G:G)</f>
        <v>0</v>
      </c>
      <c r="Q1410" s="92">
        <f>_xlfn.MAXIFS(V重複!F:F, V重複!$C:$C, 'Conv-vaccine'!$E1410)</f>
        <v>0</v>
      </c>
      <c r="R1410" s="92">
        <f>_xlfn.MAXIFS(V重複!G:G, V重複!$C:$C, 'Conv-vaccine'!$E1410)</f>
        <v>0</v>
      </c>
      <c r="S1410" s="107">
        <f>SUMIF('V3回目-接種日別'!$A:$A, 'Conv-vaccine'!$E1410, 'V3回目-接種日別'!C:C)</f>
        <v>0</v>
      </c>
    </row>
    <row r="1411" spans="1:19" ht="17.7">
      <c r="A1411" s="49">
        <v>44766</v>
      </c>
      <c r="B1411" s="110">
        <f>IF(COUNTIF($A$7:$A1411, $A1411)&gt;1, 0, IF($E1411="","",G1411+H1411+K1411+L1411+O1411-Q1411))</f>
        <v>0</v>
      </c>
      <c r="C1411" s="110">
        <f>IF(COUNTIF($A$7:$A1411, $A1411)&gt;1, 0, IF($E1411="", "", I1411+J1411+M1411+N1411+P1411-R1411))</f>
        <v>0</v>
      </c>
      <c r="D1411" s="110">
        <f>IF(COUNTIF($A$7:$A1411, $A1411)&gt;1, 0, S1411)</f>
        <v>0</v>
      </c>
      <c r="E1411" s="111">
        <v>44766</v>
      </c>
      <c r="F1411" s="91" t="str">
        <f>IFERROR(VLOOKUP($E1411, V医療従事者等!$A:$J, $F$4, FALSE), TEXT(E1411, "aaa"))</f>
        <v>日</v>
      </c>
      <c r="G1411" s="91">
        <f>IFERROR(VLOOKUP($E1411, V医療従事者等!$A:$J, $G$4, FALSE), 0)</f>
        <v>0</v>
      </c>
      <c r="H1411" s="91">
        <f>IFERROR(VLOOKUP($E1411, V医療従事者等!$A:$J, $H$4, FALSE), 0)</f>
        <v>0</v>
      </c>
      <c r="I1411" s="91">
        <f>IFERROR(VLOOKUP($E1411, V医療従事者等!$A:$J, $I$4, FALSE), 0)</f>
        <v>0</v>
      </c>
      <c r="J1411" s="91">
        <f>IFERROR(VLOOKUP($E1411, V医療従事者等!$A:$J, $J$4, FALSE), 0)</f>
        <v>0</v>
      </c>
      <c r="K1411" s="92">
        <f>IFERROR(VLOOKUP($E1411, V一般接種!$A:$G, K$4, FALSE), 0)</f>
        <v>0</v>
      </c>
      <c r="L1411" s="92">
        <f>IFERROR(VLOOKUP($E1411, V一般接種!$A:$G, L$4, FALSE), 0)</f>
        <v>0</v>
      </c>
      <c r="M1411" s="92">
        <f>IFERROR(VLOOKUP($E1411, V一般接種!$A:$G, M$4, FALSE), 0)</f>
        <v>0</v>
      </c>
      <c r="N1411" s="93">
        <f>IFERROR(VLOOKUP($E1411, V一般接種!$A:$G, N$4, FALSE), 0)</f>
        <v>0</v>
      </c>
      <c r="O1411" s="92">
        <f>SUMIF(V職域接種!$C:$C, 'Conv-vaccine'!$E1411, V職域接種!F:F)</f>
        <v>0</v>
      </c>
      <c r="P1411" s="92">
        <f>SUMIF(V職域接種!$C:$C, 'Conv-vaccine'!$E1411, V職域接種!G:G)</f>
        <v>0</v>
      </c>
      <c r="Q1411" s="92">
        <f>_xlfn.MAXIFS(V重複!F:F, V重複!$C:$C, 'Conv-vaccine'!$E1411)</f>
        <v>0</v>
      </c>
      <c r="R1411" s="92">
        <f>_xlfn.MAXIFS(V重複!G:G, V重複!$C:$C, 'Conv-vaccine'!$E1411)</f>
        <v>0</v>
      </c>
      <c r="S1411" s="107">
        <f>SUMIF('V3回目-接種日別'!$A:$A, 'Conv-vaccine'!$E1411, 'V3回目-接種日別'!C:C)</f>
        <v>0</v>
      </c>
    </row>
    <row r="1412" spans="1:19" ht="17.7">
      <c r="A1412" s="49">
        <v>44766</v>
      </c>
      <c r="B1412" s="110">
        <f>IF(COUNTIF($A$7:$A1412, $A1412)&gt;1, 0, IF($E1412="","",G1412+H1412+K1412+L1412+O1412-Q1412))</f>
        <v>0</v>
      </c>
      <c r="C1412" s="110">
        <f>IF(COUNTIF($A$7:$A1412, $A1412)&gt;1, 0, IF($E1412="", "", I1412+J1412+M1412+N1412+P1412-R1412))</f>
        <v>0</v>
      </c>
      <c r="D1412" s="110">
        <f>IF(COUNTIF($A$7:$A1412, $A1412)&gt;1, 0, S1412)</f>
        <v>0</v>
      </c>
      <c r="E1412" s="111">
        <v>44766</v>
      </c>
      <c r="F1412" s="91" t="str">
        <f>IFERROR(VLOOKUP($E1412, V医療従事者等!$A:$J, $F$4, FALSE), TEXT(E1412, "aaa"))</f>
        <v>日</v>
      </c>
      <c r="G1412" s="91">
        <f>IFERROR(VLOOKUP($E1412, V医療従事者等!$A:$J, $G$4, FALSE), 0)</f>
        <v>0</v>
      </c>
      <c r="H1412" s="91">
        <f>IFERROR(VLOOKUP($E1412, V医療従事者等!$A:$J, $H$4, FALSE), 0)</f>
        <v>0</v>
      </c>
      <c r="I1412" s="91">
        <f>IFERROR(VLOOKUP($E1412, V医療従事者等!$A:$J, $I$4, FALSE), 0)</f>
        <v>0</v>
      </c>
      <c r="J1412" s="91">
        <f>IFERROR(VLOOKUP($E1412, V医療従事者等!$A:$J, $J$4, FALSE), 0)</f>
        <v>0</v>
      </c>
      <c r="K1412" s="92">
        <f>IFERROR(VLOOKUP($E1412, V一般接種!$A:$G, K$4, FALSE), 0)</f>
        <v>0</v>
      </c>
      <c r="L1412" s="92">
        <f>IFERROR(VLOOKUP($E1412, V一般接種!$A:$G, L$4, FALSE), 0)</f>
        <v>0</v>
      </c>
      <c r="M1412" s="92">
        <f>IFERROR(VLOOKUP($E1412, V一般接種!$A:$G, M$4, FALSE), 0)</f>
        <v>0</v>
      </c>
      <c r="N1412" s="93">
        <f>IFERROR(VLOOKUP($E1412, V一般接種!$A:$G, N$4, FALSE), 0)</f>
        <v>0</v>
      </c>
      <c r="O1412" s="92">
        <f>SUMIF(V職域接種!$C:$C, 'Conv-vaccine'!$E1412, V職域接種!F:F)</f>
        <v>0</v>
      </c>
      <c r="P1412" s="92">
        <f>SUMIF(V職域接種!$C:$C, 'Conv-vaccine'!$E1412, V職域接種!G:G)</f>
        <v>0</v>
      </c>
      <c r="Q1412" s="92">
        <f>_xlfn.MAXIFS(V重複!F:F, V重複!$C:$C, 'Conv-vaccine'!$E1412)</f>
        <v>0</v>
      </c>
      <c r="R1412" s="92">
        <f>_xlfn.MAXIFS(V重複!G:G, V重複!$C:$C, 'Conv-vaccine'!$E1412)</f>
        <v>0</v>
      </c>
      <c r="S1412" s="107">
        <f>SUMIF('V3回目-接種日別'!$A:$A, 'Conv-vaccine'!$E1412, 'V3回目-接種日別'!C:C)</f>
        <v>0</v>
      </c>
    </row>
    <row r="1413" spans="1:19" ht="17.7">
      <c r="A1413" s="49">
        <v>44766</v>
      </c>
      <c r="B1413" s="110">
        <f>IF(COUNTIF($A$7:$A1413, $A1413)&gt;1, 0, IF($E1413="","",G1413+H1413+K1413+L1413+O1413-Q1413))</f>
        <v>0</v>
      </c>
      <c r="C1413" s="110">
        <f>IF(COUNTIF($A$7:$A1413, $A1413)&gt;1, 0, IF($E1413="", "", I1413+J1413+M1413+N1413+P1413-R1413))</f>
        <v>0</v>
      </c>
      <c r="D1413" s="110">
        <f>IF(COUNTIF($A$7:$A1413, $A1413)&gt;1, 0, S1413)</f>
        <v>0</v>
      </c>
      <c r="E1413" s="111">
        <v>44766</v>
      </c>
      <c r="F1413" s="91" t="str">
        <f>IFERROR(VLOOKUP($E1413, V医療従事者等!$A:$J, $F$4, FALSE), TEXT(E1413, "aaa"))</f>
        <v>日</v>
      </c>
      <c r="G1413" s="91">
        <f>IFERROR(VLOOKUP($E1413, V医療従事者等!$A:$J, $G$4, FALSE), 0)</f>
        <v>0</v>
      </c>
      <c r="H1413" s="91">
        <f>IFERROR(VLOOKUP($E1413, V医療従事者等!$A:$J, $H$4, FALSE), 0)</f>
        <v>0</v>
      </c>
      <c r="I1413" s="91">
        <f>IFERROR(VLOOKUP($E1413, V医療従事者等!$A:$J, $I$4, FALSE), 0)</f>
        <v>0</v>
      </c>
      <c r="J1413" s="91">
        <f>IFERROR(VLOOKUP($E1413, V医療従事者等!$A:$J, $J$4, FALSE), 0)</f>
        <v>0</v>
      </c>
      <c r="K1413" s="92">
        <f>IFERROR(VLOOKUP($E1413, V一般接種!$A:$G, K$4, FALSE), 0)</f>
        <v>0</v>
      </c>
      <c r="L1413" s="92">
        <f>IFERROR(VLOOKUP($E1413, V一般接種!$A:$G, L$4, FALSE), 0)</f>
        <v>0</v>
      </c>
      <c r="M1413" s="92">
        <f>IFERROR(VLOOKUP($E1413, V一般接種!$A:$G, M$4, FALSE), 0)</f>
        <v>0</v>
      </c>
      <c r="N1413" s="93">
        <f>IFERROR(VLOOKUP($E1413, V一般接種!$A:$G, N$4, FALSE), 0)</f>
        <v>0</v>
      </c>
      <c r="O1413" s="92">
        <f>SUMIF(V職域接種!$C:$C, 'Conv-vaccine'!$E1413, V職域接種!F:F)</f>
        <v>0</v>
      </c>
      <c r="P1413" s="92">
        <f>SUMIF(V職域接種!$C:$C, 'Conv-vaccine'!$E1413, V職域接種!G:G)</f>
        <v>0</v>
      </c>
      <c r="Q1413" s="92">
        <f>_xlfn.MAXIFS(V重複!F:F, V重複!$C:$C, 'Conv-vaccine'!$E1413)</f>
        <v>0</v>
      </c>
      <c r="R1413" s="92">
        <f>_xlfn.MAXIFS(V重複!G:G, V重複!$C:$C, 'Conv-vaccine'!$E1413)</f>
        <v>0</v>
      </c>
      <c r="S1413" s="107">
        <f>SUMIF('V3回目-接種日別'!$A:$A, 'Conv-vaccine'!$E1413, 'V3回目-接種日別'!C:C)</f>
        <v>0</v>
      </c>
    </row>
    <row r="1414" spans="1:19" ht="17.7">
      <c r="A1414" s="49">
        <v>44767</v>
      </c>
      <c r="B1414" s="110">
        <f>IF(COUNTIF($A$7:$A1414, $A1414)&gt;1, 0, IF($E1414="","",G1414+H1414+K1414+L1414+O1414-Q1414))</f>
        <v>0</v>
      </c>
      <c r="C1414" s="110">
        <f>IF(COUNTIF($A$7:$A1414, $A1414)&gt;1, 0, IF($E1414="", "", I1414+J1414+M1414+N1414+P1414-R1414))</f>
        <v>0</v>
      </c>
      <c r="D1414" s="110">
        <f>IF(COUNTIF($A$7:$A1414, $A1414)&gt;1, 0, S1414)</f>
        <v>0</v>
      </c>
      <c r="E1414" s="111">
        <v>44767</v>
      </c>
      <c r="F1414" s="91" t="str">
        <f>IFERROR(VLOOKUP($E1414, V医療従事者等!$A:$J, $F$4, FALSE), TEXT(E1414, "aaa"))</f>
        <v>月</v>
      </c>
      <c r="G1414" s="91">
        <f>IFERROR(VLOOKUP($E1414, V医療従事者等!$A:$J, $G$4, FALSE), 0)</f>
        <v>0</v>
      </c>
      <c r="H1414" s="91">
        <f>IFERROR(VLOOKUP($E1414, V医療従事者等!$A:$J, $H$4, FALSE), 0)</f>
        <v>0</v>
      </c>
      <c r="I1414" s="91">
        <f>IFERROR(VLOOKUP($E1414, V医療従事者等!$A:$J, $I$4, FALSE), 0)</f>
        <v>0</v>
      </c>
      <c r="J1414" s="91">
        <f>IFERROR(VLOOKUP($E1414, V医療従事者等!$A:$J, $J$4, FALSE), 0)</f>
        <v>0</v>
      </c>
      <c r="K1414" s="92">
        <f>IFERROR(VLOOKUP($E1414, V一般接種!$A:$G, K$4, FALSE), 0)</f>
        <v>0</v>
      </c>
      <c r="L1414" s="92">
        <f>IFERROR(VLOOKUP($E1414, V一般接種!$A:$G, L$4, FALSE), 0)</f>
        <v>0</v>
      </c>
      <c r="M1414" s="92">
        <f>IFERROR(VLOOKUP($E1414, V一般接種!$A:$G, M$4, FALSE), 0)</f>
        <v>0</v>
      </c>
      <c r="N1414" s="93">
        <f>IFERROR(VLOOKUP($E1414, V一般接種!$A:$G, N$4, FALSE), 0)</f>
        <v>0</v>
      </c>
      <c r="O1414" s="92">
        <f>SUMIF(V職域接種!$C:$C, 'Conv-vaccine'!$E1414, V職域接種!F:F)</f>
        <v>0</v>
      </c>
      <c r="P1414" s="92">
        <f>SUMIF(V職域接種!$C:$C, 'Conv-vaccine'!$E1414, V職域接種!G:G)</f>
        <v>0</v>
      </c>
      <c r="Q1414" s="92">
        <f>_xlfn.MAXIFS(V重複!F:F, V重複!$C:$C, 'Conv-vaccine'!$E1414)</f>
        <v>0</v>
      </c>
      <c r="R1414" s="92">
        <f>_xlfn.MAXIFS(V重複!G:G, V重複!$C:$C, 'Conv-vaccine'!$E1414)</f>
        <v>0</v>
      </c>
      <c r="S1414" s="107">
        <f>SUMIF('V3回目-接種日別'!$A:$A, 'Conv-vaccine'!$E1414, 'V3回目-接種日別'!C:C)</f>
        <v>0</v>
      </c>
    </row>
    <row r="1415" spans="1:19" ht="17.7">
      <c r="A1415" s="49">
        <v>44767</v>
      </c>
      <c r="B1415" s="110">
        <f>IF(COUNTIF($A$7:$A1415, $A1415)&gt;1, 0, IF($E1415="","",G1415+H1415+K1415+L1415+O1415-Q1415))</f>
        <v>0</v>
      </c>
      <c r="C1415" s="110">
        <f>IF(COUNTIF($A$7:$A1415, $A1415)&gt;1, 0, IF($E1415="", "", I1415+J1415+M1415+N1415+P1415-R1415))</f>
        <v>0</v>
      </c>
      <c r="D1415" s="110">
        <f>IF(COUNTIF($A$7:$A1415, $A1415)&gt;1, 0, S1415)</f>
        <v>0</v>
      </c>
      <c r="E1415" s="111">
        <v>44767</v>
      </c>
      <c r="F1415" s="91" t="str">
        <f>IFERROR(VLOOKUP($E1415, V医療従事者等!$A:$J, $F$4, FALSE), TEXT(E1415, "aaa"))</f>
        <v>月</v>
      </c>
      <c r="G1415" s="91">
        <f>IFERROR(VLOOKUP($E1415, V医療従事者等!$A:$J, $G$4, FALSE), 0)</f>
        <v>0</v>
      </c>
      <c r="H1415" s="91">
        <f>IFERROR(VLOOKUP($E1415, V医療従事者等!$A:$J, $H$4, FALSE), 0)</f>
        <v>0</v>
      </c>
      <c r="I1415" s="91">
        <f>IFERROR(VLOOKUP($E1415, V医療従事者等!$A:$J, $I$4, FALSE), 0)</f>
        <v>0</v>
      </c>
      <c r="J1415" s="91">
        <f>IFERROR(VLOOKUP($E1415, V医療従事者等!$A:$J, $J$4, FALSE), 0)</f>
        <v>0</v>
      </c>
      <c r="K1415" s="92">
        <f>IFERROR(VLOOKUP($E1415, V一般接種!$A:$G, K$4, FALSE), 0)</f>
        <v>0</v>
      </c>
      <c r="L1415" s="92">
        <f>IFERROR(VLOOKUP($E1415, V一般接種!$A:$G, L$4, FALSE), 0)</f>
        <v>0</v>
      </c>
      <c r="M1415" s="92">
        <f>IFERROR(VLOOKUP($E1415, V一般接種!$A:$G, M$4, FALSE), 0)</f>
        <v>0</v>
      </c>
      <c r="N1415" s="93">
        <f>IFERROR(VLOOKUP($E1415, V一般接種!$A:$G, N$4, FALSE), 0)</f>
        <v>0</v>
      </c>
      <c r="O1415" s="92">
        <f>SUMIF(V職域接種!$C:$C, 'Conv-vaccine'!$E1415, V職域接種!F:F)</f>
        <v>0</v>
      </c>
      <c r="P1415" s="92">
        <f>SUMIF(V職域接種!$C:$C, 'Conv-vaccine'!$E1415, V職域接種!G:G)</f>
        <v>0</v>
      </c>
      <c r="Q1415" s="92">
        <f>_xlfn.MAXIFS(V重複!F:F, V重複!$C:$C, 'Conv-vaccine'!$E1415)</f>
        <v>0</v>
      </c>
      <c r="R1415" s="92">
        <f>_xlfn.MAXIFS(V重複!G:G, V重複!$C:$C, 'Conv-vaccine'!$E1415)</f>
        <v>0</v>
      </c>
      <c r="S1415" s="107">
        <f>SUMIF('V3回目-接種日別'!$A:$A, 'Conv-vaccine'!$E1415, 'V3回目-接種日別'!C:C)</f>
        <v>0</v>
      </c>
    </row>
    <row r="1416" spans="1:19" ht="17.7">
      <c r="A1416" s="49">
        <v>44767</v>
      </c>
      <c r="B1416" s="110">
        <f>IF(COUNTIF($A$7:$A1416, $A1416)&gt;1, 0, IF($E1416="","",G1416+H1416+K1416+L1416+O1416-Q1416))</f>
        <v>0</v>
      </c>
      <c r="C1416" s="110">
        <f>IF(COUNTIF($A$7:$A1416, $A1416)&gt;1, 0, IF($E1416="", "", I1416+J1416+M1416+N1416+P1416-R1416))</f>
        <v>0</v>
      </c>
      <c r="D1416" s="110">
        <f>IF(COUNTIF($A$7:$A1416, $A1416)&gt;1, 0, S1416)</f>
        <v>0</v>
      </c>
      <c r="E1416" s="111">
        <v>44767</v>
      </c>
      <c r="F1416" s="91" t="str">
        <f>IFERROR(VLOOKUP($E1416, V医療従事者等!$A:$J, $F$4, FALSE), TEXT(E1416, "aaa"))</f>
        <v>月</v>
      </c>
      <c r="G1416" s="91">
        <f>IFERROR(VLOOKUP($E1416, V医療従事者等!$A:$J, $G$4, FALSE), 0)</f>
        <v>0</v>
      </c>
      <c r="H1416" s="91">
        <f>IFERROR(VLOOKUP($E1416, V医療従事者等!$A:$J, $H$4, FALSE), 0)</f>
        <v>0</v>
      </c>
      <c r="I1416" s="91">
        <f>IFERROR(VLOOKUP($E1416, V医療従事者等!$A:$J, $I$4, FALSE), 0)</f>
        <v>0</v>
      </c>
      <c r="J1416" s="91">
        <f>IFERROR(VLOOKUP($E1416, V医療従事者等!$A:$J, $J$4, FALSE), 0)</f>
        <v>0</v>
      </c>
      <c r="K1416" s="92">
        <f>IFERROR(VLOOKUP($E1416, V一般接種!$A:$G, K$4, FALSE), 0)</f>
        <v>0</v>
      </c>
      <c r="L1416" s="92">
        <f>IFERROR(VLOOKUP($E1416, V一般接種!$A:$G, L$4, FALSE), 0)</f>
        <v>0</v>
      </c>
      <c r="M1416" s="92">
        <f>IFERROR(VLOOKUP($E1416, V一般接種!$A:$G, M$4, FALSE), 0)</f>
        <v>0</v>
      </c>
      <c r="N1416" s="93">
        <f>IFERROR(VLOOKUP($E1416, V一般接種!$A:$G, N$4, FALSE), 0)</f>
        <v>0</v>
      </c>
      <c r="O1416" s="92">
        <f>SUMIF(V職域接種!$C:$C, 'Conv-vaccine'!$E1416, V職域接種!F:F)</f>
        <v>0</v>
      </c>
      <c r="P1416" s="92">
        <f>SUMIF(V職域接種!$C:$C, 'Conv-vaccine'!$E1416, V職域接種!G:G)</f>
        <v>0</v>
      </c>
      <c r="Q1416" s="92">
        <f>_xlfn.MAXIFS(V重複!F:F, V重複!$C:$C, 'Conv-vaccine'!$E1416)</f>
        <v>0</v>
      </c>
      <c r="R1416" s="92">
        <f>_xlfn.MAXIFS(V重複!G:G, V重複!$C:$C, 'Conv-vaccine'!$E1416)</f>
        <v>0</v>
      </c>
      <c r="S1416" s="107">
        <f>SUMIF('V3回目-接種日別'!$A:$A, 'Conv-vaccine'!$E1416, 'V3回目-接種日別'!C:C)</f>
        <v>0</v>
      </c>
    </row>
    <row r="1417" spans="1:19" ht="17.7">
      <c r="A1417" s="49">
        <v>44768</v>
      </c>
      <c r="B1417" s="110">
        <f>IF(COUNTIF($A$7:$A1417, $A1417)&gt;1, 0, IF($E1417="","",G1417+H1417+K1417+L1417+O1417-Q1417))</f>
        <v>0</v>
      </c>
      <c r="C1417" s="110">
        <f>IF(COUNTIF($A$7:$A1417, $A1417)&gt;1, 0, IF($E1417="", "", I1417+J1417+M1417+N1417+P1417-R1417))</f>
        <v>0</v>
      </c>
      <c r="D1417" s="110">
        <f>IF(COUNTIF($A$7:$A1417, $A1417)&gt;1, 0, S1417)</f>
        <v>0</v>
      </c>
      <c r="E1417" s="111">
        <v>44768</v>
      </c>
      <c r="F1417" s="91" t="str">
        <f>IFERROR(VLOOKUP($E1417, V医療従事者等!$A:$J, $F$4, FALSE), TEXT(E1417, "aaa"))</f>
        <v>火</v>
      </c>
      <c r="G1417" s="91">
        <f>IFERROR(VLOOKUP($E1417, V医療従事者等!$A:$J, $G$4, FALSE), 0)</f>
        <v>0</v>
      </c>
      <c r="H1417" s="91">
        <f>IFERROR(VLOOKUP($E1417, V医療従事者等!$A:$J, $H$4, FALSE), 0)</f>
        <v>0</v>
      </c>
      <c r="I1417" s="91">
        <f>IFERROR(VLOOKUP($E1417, V医療従事者等!$A:$J, $I$4, FALSE), 0)</f>
        <v>0</v>
      </c>
      <c r="J1417" s="91">
        <f>IFERROR(VLOOKUP($E1417, V医療従事者等!$A:$J, $J$4, FALSE), 0)</f>
        <v>0</v>
      </c>
      <c r="K1417" s="92">
        <f>IFERROR(VLOOKUP($E1417, V一般接種!$A:$G, K$4, FALSE), 0)</f>
        <v>0</v>
      </c>
      <c r="L1417" s="92">
        <f>IFERROR(VLOOKUP($E1417, V一般接種!$A:$G, L$4, FALSE), 0)</f>
        <v>0</v>
      </c>
      <c r="M1417" s="92">
        <f>IFERROR(VLOOKUP($E1417, V一般接種!$A:$G, M$4, FALSE), 0)</f>
        <v>0</v>
      </c>
      <c r="N1417" s="93">
        <f>IFERROR(VLOOKUP($E1417, V一般接種!$A:$G, N$4, FALSE), 0)</f>
        <v>0</v>
      </c>
      <c r="O1417" s="92">
        <f>SUMIF(V職域接種!$C:$C, 'Conv-vaccine'!$E1417, V職域接種!F:F)</f>
        <v>0</v>
      </c>
      <c r="P1417" s="92">
        <f>SUMIF(V職域接種!$C:$C, 'Conv-vaccine'!$E1417, V職域接種!G:G)</f>
        <v>0</v>
      </c>
      <c r="Q1417" s="92">
        <f>_xlfn.MAXIFS(V重複!F:F, V重複!$C:$C, 'Conv-vaccine'!$E1417)</f>
        <v>0</v>
      </c>
      <c r="R1417" s="92">
        <f>_xlfn.MAXIFS(V重複!G:G, V重複!$C:$C, 'Conv-vaccine'!$E1417)</f>
        <v>0</v>
      </c>
      <c r="S1417" s="107">
        <f>SUMIF('V3回目-接種日別'!$A:$A, 'Conv-vaccine'!$E1417, 'V3回目-接種日別'!C:C)</f>
        <v>0</v>
      </c>
    </row>
    <row r="1418" spans="1:19" ht="17.7">
      <c r="A1418" s="49">
        <v>44768</v>
      </c>
      <c r="B1418" s="110">
        <f>IF(COUNTIF($A$7:$A1418, $A1418)&gt;1, 0, IF($E1418="","",G1418+H1418+K1418+L1418+O1418-Q1418))</f>
        <v>0</v>
      </c>
      <c r="C1418" s="110">
        <f>IF(COUNTIF($A$7:$A1418, $A1418)&gt;1, 0, IF($E1418="", "", I1418+J1418+M1418+N1418+P1418-R1418))</f>
        <v>0</v>
      </c>
      <c r="D1418" s="110">
        <f>IF(COUNTIF($A$7:$A1418, $A1418)&gt;1, 0, S1418)</f>
        <v>0</v>
      </c>
      <c r="E1418" s="111">
        <v>44768</v>
      </c>
      <c r="F1418" s="91" t="str">
        <f>IFERROR(VLOOKUP($E1418, V医療従事者等!$A:$J, $F$4, FALSE), TEXT(E1418, "aaa"))</f>
        <v>火</v>
      </c>
      <c r="G1418" s="91">
        <f>IFERROR(VLOOKUP($E1418, V医療従事者等!$A:$J, $G$4, FALSE), 0)</f>
        <v>0</v>
      </c>
      <c r="H1418" s="91">
        <f>IFERROR(VLOOKUP($E1418, V医療従事者等!$A:$J, $H$4, FALSE), 0)</f>
        <v>0</v>
      </c>
      <c r="I1418" s="91">
        <f>IFERROR(VLOOKUP($E1418, V医療従事者等!$A:$J, $I$4, FALSE), 0)</f>
        <v>0</v>
      </c>
      <c r="J1418" s="91">
        <f>IFERROR(VLOOKUP($E1418, V医療従事者等!$A:$J, $J$4, FALSE), 0)</f>
        <v>0</v>
      </c>
      <c r="K1418" s="92">
        <f>IFERROR(VLOOKUP($E1418, V一般接種!$A:$G, K$4, FALSE), 0)</f>
        <v>0</v>
      </c>
      <c r="L1418" s="92">
        <f>IFERROR(VLOOKUP($E1418, V一般接種!$A:$G, L$4, FALSE), 0)</f>
        <v>0</v>
      </c>
      <c r="M1418" s="92">
        <f>IFERROR(VLOOKUP($E1418, V一般接種!$A:$G, M$4, FALSE), 0)</f>
        <v>0</v>
      </c>
      <c r="N1418" s="93">
        <f>IFERROR(VLOOKUP($E1418, V一般接種!$A:$G, N$4, FALSE), 0)</f>
        <v>0</v>
      </c>
      <c r="O1418" s="92">
        <f>SUMIF(V職域接種!$C:$C, 'Conv-vaccine'!$E1418, V職域接種!F:F)</f>
        <v>0</v>
      </c>
      <c r="P1418" s="92">
        <f>SUMIF(V職域接種!$C:$C, 'Conv-vaccine'!$E1418, V職域接種!G:G)</f>
        <v>0</v>
      </c>
      <c r="Q1418" s="92">
        <f>_xlfn.MAXIFS(V重複!F:F, V重複!$C:$C, 'Conv-vaccine'!$E1418)</f>
        <v>0</v>
      </c>
      <c r="R1418" s="92">
        <f>_xlfn.MAXIFS(V重複!G:G, V重複!$C:$C, 'Conv-vaccine'!$E1418)</f>
        <v>0</v>
      </c>
      <c r="S1418" s="107">
        <f>SUMIF('V3回目-接種日別'!$A:$A, 'Conv-vaccine'!$E1418, 'V3回目-接種日別'!C:C)</f>
        <v>0</v>
      </c>
    </row>
    <row r="1419" spans="1:19" ht="17.7">
      <c r="A1419" s="49">
        <v>44768</v>
      </c>
      <c r="B1419" s="110">
        <f>IF(COUNTIF($A$7:$A1419, $A1419)&gt;1, 0, IF($E1419="","",G1419+H1419+K1419+L1419+O1419-Q1419))</f>
        <v>0</v>
      </c>
      <c r="C1419" s="110">
        <f>IF(COUNTIF($A$7:$A1419, $A1419)&gt;1, 0, IF($E1419="", "", I1419+J1419+M1419+N1419+P1419-R1419))</f>
        <v>0</v>
      </c>
      <c r="D1419" s="110">
        <f>IF(COUNTIF($A$7:$A1419, $A1419)&gt;1, 0, S1419)</f>
        <v>0</v>
      </c>
      <c r="E1419" s="111">
        <v>44768</v>
      </c>
      <c r="F1419" s="91" t="str">
        <f>IFERROR(VLOOKUP($E1419, V医療従事者等!$A:$J, $F$4, FALSE), TEXT(E1419, "aaa"))</f>
        <v>火</v>
      </c>
      <c r="G1419" s="91">
        <f>IFERROR(VLOOKUP($E1419, V医療従事者等!$A:$J, $G$4, FALSE), 0)</f>
        <v>0</v>
      </c>
      <c r="H1419" s="91">
        <f>IFERROR(VLOOKUP($E1419, V医療従事者等!$A:$J, $H$4, FALSE), 0)</f>
        <v>0</v>
      </c>
      <c r="I1419" s="91">
        <f>IFERROR(VLOOKUP($E1419, V医療従事者等!$A:$J, $I$4, FALSE), 0)</f>
        <v>0</v>
      </c>
      <c r="J1419" s="91">
        <f>IFERROR(VLOOKUP($E1419, V医療従事者等!$A:$J, $J$4, FALSE), 0)</f>
        <v>0</v>
      </c>
      <c r="K1419" s="92">
        <f>IFERROR(VLOOKUP($E1419, V一般接種!$A:$G, K$4, FALSE), 0)</f>
        <v>0</v>
      </c>
      <c r="L1419" s="92">
        <f>IFERROR(VLOOKUP($E1419, V一般接種!$A:$G, L$4, FALSE), 0)</f>
        <v>0</v>
      </c>
      <c r="M1419" s="92">
        <f>IFERROR(VLOOKUP($E1419, V一般接種!$A:$G, M$4, FALSE), 0)</f>
        <v>0</v>
      </c>
      <c r="N1419" s="93">
        <f>IFERROR(VLOOKUP($E1419, V一般接種!$A:$G, N$4, FALSE), 0)</f>
        <v>0</v>
      </c>
      <c r="O1419" s="92">
        <f>SUMIF(V職域接種!$C:$C, 'Conv-vaccine'!$E1419, V職域接種!F:F)</f>
        <v>0</v>
      </c>
      <c r="P1419" s="92">
        <f>SUMIF(V職域接種!$C:$C, 'Conv-vaccine'!$E1419, V職域接種!G:G)</f>
        <v>0</v>
      </c>
      <c r="Q1419" s="92">
        <f>_xlfn.MAXIFS(V重複!F:F, V重複!$C:$C, 'Conv-vaccine'!$E1419)</f>
        <v>0</v>
      </c>
      <c r="R1419" s="92">
        <f>_xlfn.MAXIFS(V重複!G:G, V重複!$C:$C, 'Conv-vaccine'!$E1419)</f>
        <v>0</v>
      </c>
      <c r="S1419" s="107">
        <f>SUMIF('V3回目-接種日別'!$A:$A, 'Conv-vaccine'!$E1419, 'V3回目-接種日別'!C:C)</f>
        <v>0</v>
      </c>
    </row>
    <row r="1420" spans="1:19" ht="17.7">
      <c r="A1420" s="49">
        <v>44769</v>
      </c>
      <c r="B1420" s="110">
        <f>IF(COUNTIF($A$7:$A1420, $A1420)&gt;1, 0, IF($E1420="","",G1420+H1420+K1420+L1420+O1420-Q1420))</f>
        <v>0</v>
      </c>
      <c r="C1420" s="110">
        <f>IF(COUNTIF($A$7:$A1420, $A1420)&gt;1, 0, IF($E1420="", "", I1420+J1420+M1420+N1420+P1420-R1420))</f>
        <v>0</v>
      </c>
      <c r="D1420" s="110">
        <f>IF(COUNTIF($A$7:$A1420, $A1420)&gt;1, 0, S1420)</f>
        <v>0</v>
      </c>
      <c r="E1420" s="111">
        <v>44769</v>
      </c>
      <c r="F1420" s="91" t="str">
        <f>IFERROR(VLOOKUP($E1420, V医療従事者等!$A:$J, $F$4, FALSE), TEXT(E1420, "aaa"))</f>
        <v>水</v>
      </c>
      <c r="G1420" s="91">
        <f>IFERROR(VLOOKUP($E1420, V医療従事者等!$A:$J, $G$4, FALSE), 0)</f>
        <v>0</v>
      </c>
      <c r="H1420" s="91">
        <f>IFERROR(VLOOKUP($E1420, V医療従事者等!$A:$J, $H$4, FALSE), 0)</f>
        <v>0</v>
      </c>
      <c r="I1420" s="91">
        <f>IFERROR(VLOOKUP($E1420, V医療従事者等!$A:$J, $I$4, FALSE), 0)</f>
        <v>0</v>
      </c>
      <c r="J1420" s="91">
        <f>IFERROR(VLOOKUP($E1420, V医療従事者等!$A:$J, $J$4, FALSE), 0)</f>
        <v>0</v>
      </c>
      <c r="K1420" s="92">
        <f>IFERROR(VLOOKUP($E1420, V一般接種!$A:$G, K$4, FALSE), 0)</f>
        <v>0</v>
      </c>
      <c r="L1420" s="92">
        <f>IFERROR(VLOOKUP($E1420, V一般接種!$A:$G, L$4, FALSE), 0)</f>
        <v>0</v>
      </c>
      <c r="M1420" s="92">
        <f>IFERROR(VLOOKUP($E1420, V一般接種!$A:$G, M$4, FALSE), 0)</f>
        <v>0</v>
      </c>
      <c r="N1420" s="93">
        <f>IFERROR(VLOOKUP($E1420, V一般接種!$A:$G, N$4, FALSE), 0)</f>
        <v>0</v>
      </c>
      <c r="O1420" s="92">
        <f>SUMIF(V職域接種!$C:$C, 'Conv-vaccine'!$E1420, V職域接種!F:F)</f>
        <v>0</v>
      </c>
      <c r="P1420" s="92">
        <f>SUMIF(V職域接種!$C:$C, 'Conv-vaccine'!$E1420, V職域接種!G:G)</f>
        <v>0</v>
      </c>
      <c r="Q1420" s="92">
        <f>_xlfn.MAXIFS(V重複!F:F, V重複!$C:$C, 'Conv-vaccine'!$E1420)</f>
        <v>0</v>
      </c>
      <c r="R1420" s="92">
        <f>_xlfn.MAXIFS(V重複!G:G, V重複!$C:$C, 'Conv-vaccine'!$E1420)</f>
        <v>0</v>
      </c>
      <c r="S1420" s="107">
        <f>SUMIF('V3回目-接種日別'!$A:$A, 'Conv-vaccine'!$E1420, 'V3回目-接種日別'!C:C)</f>
        <v>0</v>
      </c>
    </row>
    <row r="1421" spans="1:19" ht="17.7">
      <c r="A1421" s="49">
        <v>44769</v>
      </c>
      <c r="B1421" s="110">
        <f>IF(COUNTIF($A$7:$A1421, $A1421)&gt;1, 0, IF($E1421="","",G1421+H1421+K1421+L1421+O1421-Q1421))</f>
        <v>0</v>
      </c>
      <c r="C1421" s="110">
        <f>IF(COUNTIF($A$7:$A1421, $A1421)&gt;1, 0, IF($E1421="", "", I1421+J1421+M1421+N1421+P1421-R1421))</f>
        <v>0</v>
      </c>
      <c r="D1421" s="110">
        <f>IF(COUNTIF($A$7:$A1421, $A1421)&gt;1, 0, S1421)</f>
        <v>0</v>
      </c>
      <c r="E1421" s="111">
        <v>44769</v>
      </c>
      <c r="F1421" s="91" t="str">
        <f>IFERROR(VLOOKUP($E1421, V医療従事者等!$A:$J, $F$4, FALSE), TEXT(E1421, "aaa"))</f>
        <v>水</v>
      </c>
      <c r="G1421" s="91">
        <f>IFERROR(VLOOKUP($E1421, V医療従事者等!$A:$J, $G$4, FALSE), 0)</f>
        <v>0</v>
      </c>
      <c r="H1421" s="91">
        <f>IFERROR(VLOOKUP($E1421, V医療従事者等!$A:$J, $H$4, FALSE), 0)</f>
        <v>0</v>
      </c>
      <c r="I1421" s="91">
        <f>IFERROR(VLOOKUP($E1421, V医療従事者等!$A:$J, $I$4, FALSE), 0)</f>
        <v>0</v>
      </c>
      <c r="J1421" s="91">
        <f>IFERROR(VLOOKUP($E1421, V医療従事者等!$A:$J, $J$4, FALSE), 0)</f>
        <v>0</v>
      </c>
      <c r="K1421" s="92">
        <f>IFERROR(VLOOKUP($E1421, V一般接種!$A:$G, K$4, FALSE), 0)</f>
        <v>0</v>
      </c>
      <c r="L1421" s="92">
        <f>IFERROR(VLOOKUP($E1421, V一般接種!$A:$G, L$4, FALSE), 0)</f>
        <v>0</v>
      </c>
      <c r="M1421" s="92">
        <f>IFERROR(VLOOKUP($E1421, V一般接種!$A:$G, M$4, FALSE), 0)</f>
        <v>0</v>
      </c>
      <c r="N1421" s="93">
        <f>IFERROR(VLOOKUP($E1421, V一般接種!$A:$G, N$4, FALSE), 0)</f>
        <v>0</v>
      </c>
      <c r="O1421" s="92">
        <f>SUMIF(V職域接種!$C:$C, 'Conv-vaccine'!$E1421, V職域接種!F:F)</f>
        <v>0</v>
      </c>
      <c r="P1421" s="92">
        <f>SUMIF(V職域接種!$C:$C, 'Conv-vaccine'!$E1421, V職域接種!G:G)</f>
        <v>0</v>
      </c>
      <c r="Q1421" s="92">
        <f>_xlfn.MAXIFS(V重複!F:F, V重複!$C:$C, 'Conv-vaccine'!$E1421)</f>
        <v>0</v>
      </c>
      <c r="R1421" s="92">
        <f>_xlfn.MAXIFS(V重複!G:G, V重複!$C:$C, 'Conv-vaccine'!$E1421)</f>
        <v>0</v>
      </c>
      <c r="S1421" s="107">
        <f>SUMIF('V3回目-接種日別'!$A:$A, 'Conv-vaccine'!$E1421, 'V3回目-接種日別'!C:C)</f>
        <v>0</v>
      </c>
    </row>
    <row r="1422" spans="1:19" ht="17.7">
      <c r="A1422" s="49">
        <v>44769</v>
      </c>
      <c r="B1422" s="110">
        <f>IF(COUNTIF($A$7:$A1422, $A1422)&gt;1, 0, IF($E1422="","",G1422+H1422+K1422+L1422+O1422-Q1422))</f>
        <v>0</v>
      </c>
      <c r="C1422" s="110">
        <f>IF(COUNTIF($A$7:$A1422, $A1422)&gt;1, 0, IF($E1422="", "", I1422+J1422+M1422+N1422+P1422-R1422))</f>
        <v>0</v>
      </c>
      <c r="D1422" s="110">
        <f>IF(COUNTIF($A$7:$A1422, $A1422)&gt;1, 0, S1422)</f>
        <v>0</v>
      </c>
      <c r="E1422" s="111">
        <v>44769</v>
      </c>
      <c r="F1422" s="91" t="str">
        <f>IFERROR(VLOOKUP($E1422, V医療従事者等!$A:$J, $F$4, FALSE), TEXT(E1422, "aaa"))</f>
        <v>水</v>
      </c>
      <c r="G1422" s="91">
        <f>IFERROR(VLOOKUP($E1422, V医療従事者等!$A:$J, $G$4, FALSE), 0)</f>
        <v>0</v>
      </c>
      <c r="H1422" s="91">
        <f>IFERROR(VLOOKUP($E1422, V医療従事者等!$A:$J, $H$4, FALSE), 0)</f>
        <v>0</v>
      </c>
      <c r="I1422" s="91">
        <f>IFERROR(VLOOKUP($E1422, V医療従事者等!$A:$J, $I$4, FALSE), 0)</f>
        <v>0</v>
      </c>
      <c r="J1422" s="91">
        <f>IFERROR(VLOOKUP($E1422, V医療従事者等!$A:$J, $J$4, FALSE), 0)</f>
        <v>0</v>
      </c>
      <c r="K1422" s="92">
        <f>IFERROR(VLOOKUP($E1422, V一般接種!$A:$G, K$4, FALSE), 0)</f>
        <v>0</v>
      </c>
      <c r="L1422" s="92">
        <f>IFERROR(VLOOKUP($E1422, V一般接種!$A:$G, L$4, FALSE), 0)</f>
        <v>0</v>
      </c>
      <c r="M1422" s="92">
        <f>IFERROR(VLOOKUP($E1422, V一般接種!$A:$G, M$4, FALSE), 0)</f>
        <v>0</v>
      </c>
      <c r="N1422" s="93">
        <f>IFERROR(VLOOKUP($E1422, V一般接種!$A:$G, N$4, FALSE), 0)</f>
        <v>0</v>
      </c>
      <c r="O1422" s="92">
        <f>SUMIF(V職域接種!$C:$C, 'Conv-vaccine'!$E1422, V職域接種!F:F)</f>
        <v>0</v>
      </c>
      <c r="P1422" s="92">
        <f>SUMIF(V職域接種!$C:$C, 'Conv-vaccine'!$E1422, V職域接種!G:G)</f>
        <v>0</v>
      </c>
      <c r="Q1422" s="92">
        <f>_xlfn.MAXIFS(V重複!F:F, V重複!$C:$C, 'Conv-vaccine'!$E1422)</f>
        <v>0</v>
      </c>
      <c r="R1422" s="92">
        <f>_xlfn.MAXIFS(V重複!G:G, V重複!$C:$C, 'Conv-vaccine'!$E1422)</f>
        <v>0</v>
      </c>
      <c r="S1422" s="107">
        <f>SUMIF('V3回目-接種日別'!$A:$A, 'Conv-vaccine'!$E1422, 'V3回目-接種日別'!C:C)</f>
        <v>0</v>
      </c>
    </row>
    <row r="1423" spans="1:19" ht="17.7">
      <c r="A1423" s="49">
        <v>44770</v>
      </c>
      <c r="B1423" s="110">
        <f>IF(COUNTIF($A$7:$A1423, $A1423)&gt;1, 0, IF($E1423="","",G1423+H1423+K1423+L1423+O1423-Q1423))</f>
        <v>0</v>
      </c>
      <c r="C1423" s="110">
        <f>IF(COUNTIF($A$7:$A1423, $A1423)&gt;1, 0, IF($E1423="", "", I1423+J1423+M1423+N1423+P1423-R1423))</f>
        <v>0</v>
      </c>
      <c r="D1423" s="110">
        <f>IF(COUNTIF($A$7:$A1423, $A1423)&gt;1, 0, S1423)</f>
        <v>0</v>
      </c>
      <c r="E1423" s="111">
        <v>44770</v>
      </c>
      <c r="F1423" s="91" t="str">
        <f>IFERROR(VLOOKUP($E1423, V医療従事者等!$A:$J, $F$4, FALSE), TEXT(E1423, "aaa"))</f>
        <v>木</v>
      </c>
      <c r="G1423" s="91">
        <f>IFERROR(VLOOKUP($E1423, V医療従事者等!$A:$J, $G$4, FALSE), 0)</f>
        <v>0</v>
      </c>
      <c r="H1423" s="91">
        <f>IFERROR(VLOOKUP($E1423, V医療従事者等!$A:$J, $H$4, FALSE), 0)</f>
        <v>0</v>
      </c>
      <c r="I1423" s="91">
        <f>IFERROR(VLOOKUP($E1423, V医療従事者等!$A:$J, $I$4, FALSE), 0)</f>
        <v>0</v>
      </c>
      <c r="J1423" s="91">
        <f>IFERROR(VLOOKUP($E1423, V医療従事者等!$A:$J, $J$4, FALSE), 0)</f>
        <v>0</v>
      </c>
      <c r="K1423" s="92">
        <f>IFERROR(VLOOKUP($E1423, V一般接種!$A:$G, K$4, FALSE), 0)</f>
        <v>0</v>
      </c>
      <c r="L1423" s="92">
        <f>IFERROR(VLOOKUP($E1423, V一般接種!$A:$G, L$4, FALSE), 0)</f>
        <v>0</v>
      </c>
      <c r="M1423" s="92">
        <f>IFERROR(VLOOKUP($E1423, V一般接種!$A:$G, M$4, FALSE), 0)</f>
        <v>0</v>
      </c>
      <c r="N1423" s="93">
        <f>IFERROR(VLOOKUP($E1423, V一般接種!$A:$G, N$4, FALSE), 0)</f>
        <v>0</v>
      </c>
      <c r="O1423" s="92">
        <f>SUMIF(V職域接種!$C:$C, 'Conv-vaccine'!$E1423, V職域接種!F:F)</f>
        <v>0</v>
      </c>
      <c r="P1423" s="92">
        <f>SUMIF(V職域接種!$C:$C, 'Conv-vaccine'!$E1423, V職域接種!G:G)</f>
        <v>0</v>
      </c>
      <c r="Q1423" s="92">
        <f>_xlfn.MAXIFS(V重複!F:F, V重複!$C:$C, 'Conv-vaccine'!$E1423)</f>
        <v>0</v>
      </c>
      <c r="R1423" s="92">
        <f>_xlfn.MAXIFS(V重複!G:G, V重複!$C:$C, 'Conv-vaccine'!$E1423)</f>
        <v>0</v>
      </c>
      <c r="S1423" s="107">
        <f>SUMIF('V3回目-接種日別'!$A:$A, 'Conv-vaccine'!$E1423, 'V3回目-接種日別'!C:C)</f>
        <v>0</v>
      </c>
    </row>
    <row r="1424" spans="1:19" ht="17.7">
      <c r="A1424" s="49">
        <v>44770</v>
      </c>
      <c r="B1424" s="110">
        <f>IF(COUNTIF($A$7:$A1424, $A1424)&gt;1, 0, IF($E1424="","",G1424+H1424+K1424+L1424+O1424-Q1424))</f>
        <v>0</v>
      </c>
      <c r="C1424" s="110">
        <f>IF(COUNTIF($A$7:$A1424, $A1424)&gt;1, 0, IF($E1424="", "", I1424+J1424+M1424+N1424+P1424-R1424))</f>
        <v>0</v>
      </c>
      <c r="D1424" s="110">
        <f>IF(COUNTIF($A$7:$A1424, $A1424)&gt;1, 0, S1424)</f>
        <v>0</v>
      </c>
      <c r="E1424" s="111">
        <v>44770</v>
      </c>
      <c r="F1424" s="91" t="str">
        <f>IFERROR(VLOOKUP($E1424, V医療従事者等!$A:$J, $F$4, FALSE), TEXT(E1424, "aaa"))</f>
        <v>木</v>
      </c>
      <c r="G1424" s="91">
        <f>IFERROR(VLOOKUP($E1424, V医療従事者等!$A:$J, $G$4, FALSE), 0)</f>
        <v>0</v>
      </c>
      <c r="H1424" s="91">
        <f>IFERROR(VLOOKUP($E1424, V医療従事者等!$A:$J, $H$4, FALSE), 0)</f>
        <v>0</v>
      </c>
      <c r="I1424" s="91">
        <f>IFERROR(VLOOKUP($E1424, V医療従事者等!$A:$J, $I$4, FALSE), 0)</f>
        <v>0</v>
      </c>
      <c r="J1424" s="91">
        <f>IFERROR(VLOOKUP($E1424, V医療従事者等!$A:$J, $J$4, FALSE), 0)</f>
        <v>0</v>
      </c>
      <c r="K1424" s="92">
        <f>IFERROR(VLOOKUP($E1424, V一般接種!$A:$G, K$4, FALSE), 0)</f>
        <v>0</v>
      </c>
      <c r="L1424" s="92">
        <f>IFERROR(VLOOKUP($E1424, V一般接種!$A:$G, L$4, FALSE), 0)</f>
        <v>0</v>
      </c>
      <c r="M1424" s="92">
        <f>IFERROR(VLOOKUP($E1424, V一般接種!$A:$G, M$4, FALSE), 0)</f>
        <v>0</v>
      </c>
      <c r="N1424" s="93">
        <f>IFERROR(VLOOKUP($E1424, V一般接種!$A:$G, N$4, FALSE), 0)</f>
        <v>0</v>
      </c>
      <c r="O1424" s="92">
        <f>SUMIF(V職域接種!$C:$C, 'Conv-vaccine'!$E1424, V職域接種!F:F)</f>
        <v>0</v>
      </c>
      <c r="P1424" s="92">
        <f>SUMIF(V職域接種!$C:$C, 'Conv-vaccine'!$E1424, V職域接種!G:G)</f>
        <v>0</v>
      </c>
      <c r="Q1424" s="92">
        <f>_xlfn.MAXIFS(V重複!F:F, V重複!$C:$C, 'Conv-vaccine'!$E1424)</f>
        <v>0</v>
      </c>
      <c r="R1424" s="92">
        <f>_xlfn.MAXIFS(V重複!G:G, V重複!$C:$C, 'Conv-vaccine'!$E1424)</f>
        <v>0</v>
      </c>
      <c r="S1424" s="107">
        <f>SUMIF('V3回目-接種日別'!$A:$A, 'Conv-vaccine'!$E1424, 'V3回目-接種日別'!C:C)</f>
        <v>0</v>
      </c>
    </row>
    <row r="1425" spans="1:19" ht="17.7">
      <c r="A1425" s="49">
        <v>44770</v>
      </c>
      <c r="B1425" s="110">
        <f>IF(COUNTIF($A$7:$A1425, $A1425)&gt;1, 0, IF($E1425="","",G1425+H1425+K1425+L1425+O1425-Q1425))</f>
        <v>0</v>
      </c>
      <c r="C1425" s="110">
        <f>IF(COUNTIF($A$7:$A1425, $A1425)&gt;1, 0, IF($E1425="", "", I1425+J1425+M1425+N1425+P1425-R1425))</f>
        <v>0</v>
      </c>
      <c r="D1425" s="110">
        <f>IF(COUNTIF($A$7:$A1425, $A1425)&gt;1, 0, S1425)</f>
        <v>0</v>
      </c>
      <c r="E1425" s="111">
        <v>44770</v>
      </c>
      <c r="F1425" s="91" t="str">
        <f>IFERROR(VLOOKUP($E1425, V医療従事者等!$A:$J, $F$4, FALSE), TEXT(E1425, "aaa"))</f>
        <v>木</v>
      </c>
      <c r="G1425" s="91">
        <f>IFERROR(VLOOKUP($E1425, V医療従事者等!$A:$J, $G$4, FALSE), 0)</f>
        <v>0</v>
      </c>
      <c r="H1425" s="91">
        <f>IFERROR(VLOOKUP($E1425, V医療従事者等!$A:$J, $H$4, FALSE), 0)</f>
        <v>0</v>
      </c>
      <c r="I1425" s="91">
        <f>IFERROR(VLOOKUP($E1425, V医療従事者等!$A:$J, $I$4, FALSE), 0)</f>
        <v>0</v>
      </c>
      <c r="J1425" s="91">
        <f>IFERROR(VLOOKUP($E1425, V医療従事者等!$A:$J, $J$4, FALSE), 0)</f>
        <v>0</v>
      </c>
      <c r="K1425" s="92">
        <f>IFERROR(VLOOKUP($E1425, V一般接種!$A:$G, K$4, FALSE), 0)</f>
        <v>0</v>
      </c>
      <c r="L1425" s="92">
        <f>IFERROR(VLOOKUP($E1425, V一般接種!$A:$G, L$4, FALSE), 0)</f>
        <v>0</v>
      </c>
      <c r="M1425" s="92">
        <f>IFERROR(VLOOKUP($E1425, V一般接種!$A:$G, M$4, FALSE), 0)</f>
        <v>0</v>
      </c>
      <c r="N1425" s="93">
        <f>IFERROR(VLOOKUP($E1425, V一般接種!$A:$G, N$4, FALSE), 0)</f>
        <v>0</v>
      </c>
      <c r="O1425" s="92">
        <f>SUMIF(V職域接種!$C:$C, 'Conv-vaccine'!$E1425, V職域接種!F:F)</f>
        <v>0</v>
      </c>
      <c r="P1425" s="92">
        <f>SUMIF(V職域接種!$C:$C, 'Conv-vaccine'!$E1425, V職域接種!G:G)</f>
        <v>0</v>
      </c>
      <c r="Q1425" s="92">
        <f>_xlfn.MAXIFS(V重複!F:F, V重複!$C:$C, 'Conv-vaccine'!$E1425)</f>
        <v>0</v>
      </c>
      <c r="R1425" s="92">
        <f>_xlfn.MAXIFS(V重複!G:G, V重複!$C:$C, 'Conv-vaccine'!$E1425)</f>
        <v>0</v>
      </c>
      <c r="S1425" s="107">
        <f>SUMIF('V3回目-接種日別'!$A:$A, 'Conv-vaccine'!$E1425, 'V3回目-接種日別'!C:C)</f>
        <v>0</v>
      </c>
    </row>
    <row r="1426" spans="1:19" ht="17.7">
      <c r="A1426" s="49">
        <v>44771</v>
      </c>
      <c r="B1426" s="110">
        <f>IF(COUNTIF($A$7:$A1426, $A1426)&gt;1, 0, IF($E1426="","",G1426+H1426+K1426+L1426+O1426-Q1426))</f>
        <v>0</v>
      </c>
      <c r="C1426" s="110">
        <f>IF(COUNTIF($A$7:$A1426, $A1426)&gt;1, 0, IF($E1426="", "", I1426+J1426+M1426+N1426+P1426-R1426))</f>
        <v>0</v>
      </c>
      <c r="D1426" s="110">
        <f>IF(COUNTIF($A$7:$A1426, $A1426)&gt;1, 0, S1426)</f>
        <v>0</v>
      </c>
      <c r="E1426" s="111">
        <v>44771</v>
      </c>
      <c r="F1426" s="91" t="str">
        <f>IFERROR(VLOOKUP($E1426, V医療従事者等!$A:$J, $F$4, FALSE), TEXT(E1426, "aaa"))</f>
        <v>金</v>
      </c>
      <c r="G1426" s="91">
        <f>IFERROR(VLOOKUP($E1426, V医療従事者等!$A:$J, $G$4, FALSE), 0)</f>
        <v>0</v>
      </c>
      <c r="H1426" s="91">
        <f>IFERROR(VLOOKUP($E1426, V医療従事者等!$A:$J, $H$4, FALSE), 0)</f>
        <v>0</v>
      </c>
      <c r="I1426" s="91">
        <f>IFERROR(VLOOKUP($E1426, V医療従事者等!$A:$J, $I$4, FALSE), 0)</f>
        <v>0</v>
      </c>
      <c r="J1426" s="91">
        <f>IFERROR(VLOOKUP($E1426, V医療従事者等!$A:$J, $J$4, FALSE), 0)</f>
        <v>0</v>
      </c>
      <c r="K1426" s="92">
        <f>IFERROR(VLOOKUP($E1426, V一般接種!$A:$G, K$4, FALSE), 0)</f>
        <v>0</v>
      </c>
      <c r="L1426" s="92">
        <f>IFERROR(VLOOKUP($E1426, V一般接種!$A:$G, L$4, FALSE), 0)</f>
        <v>0</v>
      </c>
      <c r="M1426" s="92">
        <f>IFERROR(VLOOKUP($E1426, V一般接種!$A:$G, M$4, FALSE), 0)</f>
        <v>0</v>
      </c>
      <c r="N1426" s="93">
        <f>IFERROR(VLOOKUP($E1426, V一般接種!$A:$G, N$4, FALSE), 0)</f>
        <v>0</v>
      </c>
      <c r="O1426" s="92">
        <f>SUMIF(V職域接種!$C:$C, 'Conv-vaccine'!$E1426, V職域接種!F:F)</f>
        <v>0</v>
      </c>
      <c r="P1426" s="92">
        <f>SUMIF(V職域接種!$C:$C, 'Conv-vaccine'!$E1426, V職域接種!G:G)</f>
        <v>0</v>
      </c>
      <c r="Q1426" s="92">
        <f>_xlfn.MAXIFS(V重複!F:F, V重複!$C:$C, 'Conv-vaccine'!$E1426)</f>
        <v>0</v>
      </c>
      <c r="R1426" s="92">
        <f>_xlfn.MAXIFS(V重複!G:G, V重複!$C:$C, 'Conv-vaccine'!$E1426)</f>
        <v>0</v>
      </c>
      <c r="S1426" s="107">
        <f>SUMIF('V3回目-接種日別'!$A:$A, 'Conv-vaccine'!$E1426, 'V3回目-接種日別'!C:C)</f>
        <v>0</v>
      </c>
    </row>
    <row r="1427" spans="1:19" ht="17.7">
      <c r="A1427" s="49">
        <v>44771</v>
      </c>
      <c r="B1427" s="110">
        <f>IF(COUNTIF($A$7:$A1427, $A1427)&gt;1, 0, IF($E1427="","",G1427+H1427+K1427+L1427+O1427-Q1427))</f>
        <v>0</v>
      </c>
      <c r="C1427" s="110">
        <f>IF(COUNTIF($A$7:$A1427, $A1427)&gt;1, 0, IF($E1427="", "", I1427+J1427+M1427+N1427+P1427-R1427))</f>
        <v>0</v>
      </c>
      <c r="D1427" s="110">
        <f>IF(COUNTIF($A$7:$A1427, $A1427)&gt;1, 0, S1427)</f>
        <v>0</v>
      </c>
      <c r="E1427" s="111">
        <v>44771</v>
      </c>
      <c r="F1427" s="91" t="str">
        <f>IFERROR(VLOOKUP($E1427, V医療従事者等!$A:$J, $F$4, FALSE), TEXT(E1427, "aaa"))</f>
        <v>金</v>
      </c>
      <c r="G1427" s="91">
        <f>IFERROR(VLOOKUP($E1427, V医療従事者等!$A:$J, $G$4, FALSE), 0)</f>
        <v>0</v>
      </c>
      <c r="H1427" s="91">
        <f>IFERROR(VLOOKUP($E1427, V医療従事者等!$A:$J, $H$4, FALSE), 0)</f>
        <v>0</v>
      </c>
      <c r="I1427" s="91">
        <f>IFERROR(VLOOKUP($E1427, V医療従事者等!$A:$J, $I$4, FALSE), 0)</f>
        <v>0</v>
      </c>
      <c r="J1427" s="91">
        <f>IFERROR(VLOOKUP($E1427, V医療従事者等!$A:$J, $J$4, FALSE), 0)</f>
        <v>0</v>
      </c>
      <c r="K1427" s="92">
        <f>IFERROR(VLOOKUP($E1427, V一般接種!$A:$G, K$4, FALSE), 0)</f>
        <v>0</v>
      </c>
      <c r="L1427" s="92">
        <f>IFERROR(VLOOKUP($E1427, V一般接種!$A:$G, L$4, FALSE), 0)</f>
        <v>0</v>
      </c>
      <c r="M1427" s="92">
        <f>IFERROR(VLOOKUP($E1427, V一般接種!$A:$G, M$4, FALSE), 0)</f>
        <v>0</v>
      </c>
      <c r="N1427" s="93">
        <f>IFERROR(VLOOKUP($E1427, V一般接種!$A:$G, N$4, FALSE), 0)</f>
        <v>0</v>
      </c>
      <c r="O1427" s="92">
        <f>SUMIF(V職域接種!$C:$C, 'Conv-vaccine'!$E1427, V職域接種!F:F)</f>
        <v>0</v>
      </c>
      <c r="P1427" s="92">
        <f>SUMIF(V職域接種!$C:$C, 'Conv-vaccine'!$E1427, V職域接種!G:G)</f>
        <v>0</v>
      </c>
      <c r="Q1427" s="92">
        <f>_xlfn.MAXIFS(V重複!F:F, V重複!$C:$C, 'Conv-vaccine'!$E1427)</f>
        <v>0</v>
      </c>
      <c r="R1427" s="92">
        <f>_xlfn.MAXIFS(V重複!G:G, V重複!$C:$C, 'Conv-vaccine'!$E1427)</f>
        <v>0</v>
      </c>
      <c r="S1427" s="107">
        <f>SUMIF('V3回目-接種日別'!$A:$A, 'Conv-vaccine'!$E1427, 'V3回目-接種日別'!C:C)</f>
        <v>0</v>
      </c>
    </row>
    <row r="1428" spans="1:19" ht="17.7">
      <c r="A1428" s="49">
        <v>44771</v>
      </c>
      <c r="B1428" s="110">
        <f>IF(COUNTIF($A$7:$A1428, $A1428)&gt;1, 0, IF($E1428="","",G1428+H1428+K1428+L1428+O1428-Q1428))</f>
        <v>0</v>
      </c>
      <c r="C1428" s="110">
        <f>IF(COUNTIF($A$7:$A1428, $A1428)&gt;1, 0, IF($E1428="", "", I1428+J1428+M1428+N1428+P1428-R1428))</f>
        <v>0</v>
      </c>
      <c r="D1428" s="110">
        <f>IF(COUNTIF($A$7:$A1428, $A1428)&gt;1, 0, S1428)</f>
        <v>0</v>
      </c>
      <c r="E1428" s="111">
        <v>44771</v>
      </c>
      <c r="F1428" s="91" t="str">
        <f>IFERROR(VLOOKUP($E1428, V医療従事者等!$A:$J, $F$4, FALSE), TEXT(E1428, "aaa"))</f>
        <v>金</v>
      </c>
      <c r="G1428" s="91">
        <f>IFERROR(VLOOKUP($E1428, V医療従事者等!$A:$J, $G$4, FALSE), 0)</f>
        <v>0</v>
      </c>
      <c r="H1428" s="91">
        <f>IFERROR(VLOOKUP($E1428, V医療従事者等!$A:$J, $H$4, FALSE), 0)</f>
        <v>0</v>
      </c>
      <c r="I1428" s="91">
        <f>IFERROR(VLOOKUP($E1428, V医療従事者等!$A:$J, $I$4, FALSE), 0)</f>
        <v>0</v>
      </c>
      <c r="J1428" s="91">
        <f>IFERROR(VLOOKUP($E1428, V医療従事者等!$A:$J, $J$4, FALSE), 0)</f>
        <v>0</v>
      </c>
      <c r="K1428" s="92">
        <f>IFERROR(VLOOKUP($E1428, V一般接種!$A:$G, K$4, FALSE), 0)</f>
        <v>0</v>
      </c>
      <c r="L1428" s="92">
        <f>IFERROR(VLOOKUP($E1428, V一般接種!$A:$G, L$4, FALSE), 0)</f>
        <v>0</v>
      </c>
      <c r="M1428" s="92">
        <f>IFERROR(VLOOKUP($E1428, V一般接種!$A:$G, M$4, FALSE), 0)</f>
        <v>0</v>
      </c>
      <c r="N1428" s="93">
        <f>IFERROR(VLOOKUP($E1428, V一般接種!$A:$G, N$4, FALSE), 0)</f>
        <v>0</v>
      </c>
      <c r="O1428" s="92">
        <f>SUMIF(V職域接種!$C:$C, 'Conv-vaccine'!$E1428, V職域接種!F:F)</f>
        <v>0</v>
      </c>
      <c r="P1428" s="92">
        <f>SUMIF(V職域接種!$C:$C, 'Conv-vaccine'!$E1428, V職域接種!G:G)</f>
        <v>0</v>
      </c>
      <c r="Q1428" s="92">
        <f>_xlfn.MAXIFS(V重複!F:F, V重複!$C:$C, 'Conv-vaccine'!$E1428)</f>
        <v>0</v>
      </c>
      <c r="R1428" s="92">
        <f>_xlfn.MAXIFS(V重複!G:G, V重複!$C:$C, 'Conv-vaccine'!$E1428)</f>
        <v>0</v>
      </c>
      <c r="S1428" s="107">
        <f>SUMIF('V3回目-接種日別'!$A:$A, 'Conv-vaccine'!$E1428, 'V3回目-接種日別'!C:C)</f>
        <v>0</v>
      </c>
    </row>
    <row r="1429" spans="1:19" ht="17.7">
      <c r="A1429" s="49">
        <v>44772</v>
      </c>
      <c r="B1429" s="110">
        <f>IF(COUNTIF($A$7:$A1429, $A1429)&gt;1, 0, IF($E1429="","",G1429+H1429+K1429+L1429+O1429-Q1429))</f>
        <v>0</v>
      </c>
      <c r="C1429" s="110">
        <f>IF(COUNTIF($A$7:$A1429, $A1429)&gt;1, 0, IF($E1429="", "", I1429+J1429+M1429+N1429+P1429-R1429))</f>
        <v>0</v>
      </c>
      <c r="D1429" s="110">
        <f>IF(COUNTIF($A$7:$A1429, $A1429)&gt;1, 0, S1429)</f>
        <v>0</v>
      </c>
      <c r="E1429" s="111">
        <v>44772</v>
      </c>
      <c r="F1429" s="91" t="str">
        <f>IFERROR(VLOOKUP($E1429, V医療従事者等!$A:$J, $F$4, FALSE), TEXT(E1429, "aaa"))</f>
        <v>土</v>
      </c>
      <c r="G1429" s="91">
        <f>IFERROR(VLOOKUP($E1429, V医療従事者等!$A:$J, $G$4, FALSE), 0)</f>
        <v>0</v>
      </c>
      <c r="H1429" s="91">
        <f>IFERROR(VLOOKUP($E1429, V医療従事者等!$A:$J, $H$4, FALSE), 0)</f>
        <v>0</v>
      </c>
      <c r="I1429" s="91">
        <f>IFERROR(VLOOKUP($E1429, V医療従事者等!$A:$J, $I$4, FALSE), 0)</f>
        <v>0</v>
      </c>
      <c r="J1429" s="91">
        <f>IFERROR(VLOOKUP($E1429, V医療従事者等!$A:$J, $J$4, FALSE), 0)</f>
        <v>0</v>
      </c>
      <c r="K1429" s="92">
        <f>IFERROR(VLOOKUP($E1429, V一般接種!$A:$G, K$4, FALSE), 0)</f>
        <v>0</v>
      </c>
      <c r="L1429" s="92">
        <f>IFERROR(VLOOKUP($E1429, V一般接種!$A:$G, L$4, FALSE), 0)</f>
        <v>0</v>
      </c>
      <c r="M1429" s="92">
        <f>IFERROR(VLOOKUP($E1429, V一般接種!$A:$G, M$4, FALSE), 0)</f>
        <v>0</v>
      </c>
      <c r="N1429" s="93">
        <f>IFERROR(VLOOKUP($E1429, V一般接種!$A:$G, N$4, FALSE), 0)</f>
        <v>0</v>
      </c>
      <c r="O1429" s="92">
        <f>SUMIF(V職域接種!$C:$C, 'Conv-vaccine'!$E1429, V職域接種!F:F)</f>
        <v>0</v>
      </c>
      <c r="P1429" s="92">
        <f>SUMIF(V職域接種!$C:$C, 'Conv-vaccine'!$E1429, V職域接種!G:G)</f>
        <v>0</v>
      </c>
      <c r="Q1429" s="92">
        <f>_xlfn.MAXIFS(V重複!F:F, V重複!$C:$C, 'Conv-vaccine'!$E1429)</f>
        <v>0</v>
      </c>
      <c r="R1429" s="92">
        <f>_xlfn.MAXIFS(V重複!G:G, V重複!$C:$C, 'Conv-vaccine'!$E1429)</f>
        <v>0</v>
      </c>
      <c r="S1429" s="107">
        <f>SUMIF('V3回目-接種日別'!$A:$A, 'Conv-vaccine'!$E1429, 'V3回目-接種日別'!C:C)</f>
        <v>0</v>
      </c>
    </row>
    <row r="1430" spans="1:19" ht="17.7">
      <c r="A1430" s="49">
        <v>44772</v>
      </c>
      <c r="B1430" s="110">
        <f>IF(COUNTIF($A$7:$A1430, $A1430)&gt;1, 0, IF($E1430="","",G1430+H1430+K1430+L1430+O1430-Q1430))</f>
        <v>0</v>
      </c>
      <c r="C1430" s="110">
        <f>IF(COUNTIF($A$7:$A1430, $A1430)&gt;1, 0, IF($E1430="", "", I1430+J1430+M1430+N1430+P1430-R1430))</f>
        <v>0</v>
      </c>
      <c r="D1430" s="110">
        <f>IF(COUNTIF($A$7:$A1430, $A1430)&gt;1, 0, S1430)</f>
        <v>0</v>
      </c>
      <c r="E1430" s="111">
        <v>44772</v>
      </c>
      <c r="F1430" s="91" t="str">
        <f>IFERROR(VLOOKUP($E1430, V医療従事者等!$A:$J, $F$4, FALSE), TEXT(E1430, "aaa"))</f>
        <v>土</v>
      </c>
      <c r="G1430" s="91">
        <f>IFERROR(VLOOKUP($E1430, V医療従事者等!$A:$J, $G$4, FALSE), 0)</f>
        <v>0</v>
      </c>
      <c r="H1430" s="91">
        <f>IFERROR(VLOOKUP($E1430, V医療従事者等!$A:$J, $H$4, FALSE), 0)</f>
        <v>0</v>
      </c>
      <c r="I1430" s="91">
        <f>IFERROR(VLOOKUP($E1430, V医療従事者等!$A:$J, $I$4, FALSE), 0)</f>
        <v>0</v>
      </c>
      <c r="J1430" s="91">
        <f>IFERROR(VLOOKUP($E1430, V医療従事者等!$A:$J, $J$4, FALSE), 0)</f>
        <v>0</v>
      </c>
      <c r="K1430" s="92">
        <f>IFERROR(VLOOKUP($E1430, V一般接種!$A:$G, K$4, FALSE), 0)</f>
        <v>0</v>
      </c>
      <c r="L1430" s="92">
        <f>IFERROR(VLOOKUP($E1430, V一般接種!$A:$G, L$4, FALSE), 0)</f>
        <v>0</v>
      </c>
      <c r="M1430" s="92">
        <f>IFERROR(VLOOKUP($E1430, V一般接種!$A:$G, M$4, FALSE), 0)</f>
        <v>0</v>
      </c>
      <c r="N1430" s="93">
        <f>IFERROR(VLOOKUP($E1430, V一般接種!$A:$G, N$4, FALSE), 0)</f>
        <v>0</v>
      </c>
      <c r="O1430" s="92">
        <f>SUMIF(V職域接種!$C:$C, 'Conv-vaccine'!$E1430, V職域接種!F:F)</f>
        <v>0</v>
      </c>
      <c r="P1430" s="92">
        <f>SUMIF(V職域接種!$C:$C, 'Conv-vaccine'!$E1430, V職域接種!G:G)</f>
        <v>0</v>
      </c>
      <c r="Q1430" s="92">
        <f>_xlfn.MAXIFS(V重複!F:F, V重複!$C:$C, 'Conv-vaccine'!$E1430)</f>
        <v>0</v>
      </c>
      <c r="R1430" s="92">
        <f>_xlfn.MAXIFS(V重複!G:G, V重複!$C:$C, 'Conv-vaccine'!$E1430)</f>
        <v>0</v>
      </c>
      <c r="S1430" s="107">
        <f>SUMIF('V3回目-接種日別'!$A:$A, 'Conv-vaccine'!$E1430, 'V3回目-接種日別'!C:C)</f>
        <v>0</v>
      </c>
    </row>
    <row r="1431" spans="1:19" ht="17.7">
      <c r="A1431" s="49">
        <v>44772</v>
      </c>
      <c r="B1431" s="110">
        <f>IF(COUNTIF($A$7:$A1431, $A1431)&gt;1, 0, IF($E1431="","",G1431+H1431+K1431+L1431+O1431-Q1431))</f>
        <v>0</v>
      </c>
      <c r="C1431" s="110">
        <f>IF(COUNTIF($A$7:$A1431, $A1431)&gt;1, 0, IF($E1431="", "", I1431+J1431+M1431+N1431+P1431-R1431))</f>
        <v>0</v>
      </c>
      <c r="D1431" s="110">
        <f>IF(COUNTIF($A$7:$A1431, $A1431)&gt;1, 0, S1431)</f>
        <v>0</v>
      </c>
      <c r="E1431" s="111">
        <v>44772</v>
      </c>
      <c r="F1431" s="91" t="str">
        <f>IFERROR(VLOOKUP($E1431, V医療従事者等!$A:$J, $F$4, FALSE), TEXT(E1431, "aaa"))</f>
        <v>土</v>
      </c>
      <c r="G1431" s="91">
        <f>IFERROR(VLOOKUP($E1431, V医療従事者等!$A:$J, $G$4, FALSE), 0)</f>
        <v>0</v>
      </c>
      <c r="H1431" s="91">
        <f>IFERROR(VLOOKUP($E1431, V医療従事者等!$A:$J, $H$4, FALSE), 0)</f>
        <v>0</v>
      </c>
      <c r="I1431" s="91">
        <f>IFERROR(VLOOKUP($E1431, V医療従事者等!$A:$J, $I$4, FALSE), 0)</f>
        <v>0</v>
      </c>
      <c r="J1431" s="91">
        <f>IFERROR(VLOOKUP($E1431, V医療従事者等!$A:$J, $J$4, FALSE), 0)</f>
        <v>0</v>
      </c>
      <c r="K1431" s="92">
        <f>IFERROR(VLOOKUP($E1431, V一般接種!$A:$G, K$4, FALSE), 0)</f>
        <v>0</v>
      </c>
      <c r="L1431" s="92">
        <f>IFERROR(VLOOKUP($E1431, V一般接種!$A:$G, L$4, FALSE), 0)</f>
        <v>0</v>
      </c>
      <c r="M1431" s="92">
        <f>IFERROR(VLOOKUP($E1431, V一般接種!$A:$G, M$4, FALSE), 0)</f>
        <v>0</v>
      </c>
      <c r="N1431" s="93">
        <f>IFERROR(VLOOKUP($E1431, V一般接種!$A:$G, N$4, FALSE), 0)</f>
        <v>0</v>
      </c>
      <c r="O1431" s="92">
        <f>SUMIF(V職域接種!$C:$C, 'Conv-vaccine'!$E1431, V職域接種!F:F)</f>
        <v>0</v>
      </c>
      <c r="P1431" s="92">
        <f>SUMIF(V職域接種!$C:$C, 'Conv-vaccine'!$E1431, V職域接種!G:G)</f>
        <v>0</v>
      </c>
      <c r="Q1431" s="92">
        <f>_xlfn.MAXIFS(V重複!F:F, V重複!$C:$C, 'Conv-vaccine'!$E1431)</f>
        <v>0</v>
      </c>
      <c r="R1431" s="92">
        <f>_xlfn.MAXIFS(V重複!G:G, V重複!$C:$C, 'Conv-vaccine'!$E1431)</f>
        <v>0</v>
      </c>
      <c r="S1431" s="107">
        <f>SUMIF('V3回目-接種日別'!$A:$A, 'Conv-vaccine'!$E1431, 'V3回目-接種日別'!C:C)</f>
        <v>0</v>
      </c>
    </row>
    <row r="1432" spans="1:19" ht="17.7">
      <c r="A1432" s="49">
        <v>44773</v>
      </c>
      <c r="B1432" s="110">
        <f>IF(COUNTIF($A$7:$A1432, $A1432)&gt;1, 0, IF($E1432="","",G1432+H1432+K1432+L1432+O1432-Q1432))</f>
        <v>0</v>
      </c>
      <c r="C1432" s="110">
        <f>IF(COUNTIF($A$7:$A1432, $A1432)&gt;1, 0, IF($E1432="", "", I1432+J1432+M1432+N1432+P1432-R1432))</f>
        <v>0</v>
      </c>
      <c r="D1432" s="110">
        <f>IF(COUNTIF($A$7:$A1432, $A1432)&gt;1, 0, S1432)</f>
        <v>0</v>
      </c>
      <c r="E1432" s="111">
        <v>44773</v>
      </c>
      <c r="F1432" s="91" t="str">
        <f>IFERROR(VLOOKUP($E1432, V医療従事者等!$A:$J, $F$4, FALSE), TEXT(E1432, "aaa"))</f>
        <v>日</v>
      </c>
      <c r="G1432" s="91">
        <f>IFERROR(VLOOKUP($E1432, V医療従事者等!$A:$J, $G$4, FALSE), 0)</f>
        <v>0</v>
      </c>
      <c r="H1432" s="91">
        <f>IFERROR(VLOOKUP($E1432, V医療従事者等!$A:$J, $H$4, FALSE), 0)</f>
        <v>0</v>
      </c>
      <c r="I1432" s="91">
        <f>IFERROR(VLOOKUP($E1432, V医療従事者等!$A:$J, $I$4, FALSE), 0)</f>
        <v>0</v>
      </c>
      <c r="J1432" s="91">
        <f>IFERROR(VLOOKUP($E1432, V医療従事者等!$A:$J, $J$4, FALSE), 0)</f>
        <v>0</v>
      </c>
      <c r="K1432" s="92">
        <f>IFERROR(VLOOKUP($E1432, V一般接種!$A:$G, K$4, FALSE), 0)</f>
        <v>0</v>
      </c>
      <c r="L1432" s="92">
        <f>IFERROR(VLOOKUP($E1432, V一般接種!$A:$G, L$4, FALSE), 0)</f>
        <v>0</v>
      </c>
      <c r="M1432" s="92">
        <f>IFERROR(VLOOKUP($E1432, V一般接種!$A:$G, M$4, FALSE), 0)</f>
        <v>0</v>
      </c>
      <c r="N1432" s="93">
        <f>IFERROR(VLOOKUP($E1432, V一般接種!$A:$G, N$4, FALSE), 0)</f>
        <v>0</v>
      </c>
      <c r="O1432" s="92">
        <f>SUMIF(V職域接種!$C:$C, 'Conv-vaccine'!$E1432, V職域接種!F:F)</f>
        <v>0</v>
      </c>
      <c r="P1432" s="92">
        <f>SUMIF(V職域接種!$C:$C, 'Conv-vaccine'!$E1432, V職域接種!G:G)</f>
        <v>0</v>
      </c>
      <c r="Q1432" s="92">
        <f>_xlfn.MAXIFS(V重複!F:F, V重複!$C:$C, 'Conv-vaccine'!$E1432)</f>
        <v>0</v>
      </c>
      <c r="R1432" s="92">
        <f>_xlfn.MAXIFS(V重複!G:G, V重複!$C:$C, 'Conv-vaccine'!$E1432)</f>
        <v>0</v>
      </c>
      <c r="S1432" s="107">
        <f>SUMIF('V3回目-接種日別'!$A:$A, 'Conv-vaccine'!$E1432, 'V3回目-接種日別'!C:C)</f>
        <v>0</v>
      </c>
    </row>
    <row r="1433" spans="1:19" ht="17.7">
      <c r="A1433" s="49">
        <v>44773</v>
      </c>
      <c r="B1433" s="110">
        <f>IF(COUNTIF($A$7:$A1433, $A1433)&gt;1, 0, IF($E1433="","",G1433+H1433+K1433+L1433+O1433-Q1433))</f>
        <v>0</v>
      </c>
      <c r="C1433" s="110">
        <f>IF(COUNTIF($A$7:$A1433, $A1433)&gt;1, 0, IF($E1433="", "", I1433+J1433+M1433+N1433+P1433-R1433))</f>
        <v>0</v>
      </c>
      <c r="D1433" s="110">
        <f>IF(COUNTIF($A$7:$A1433, $A1433)&gt;1, 0, S1433)</f>
        <v>0</v>
      </c>
      <c r="E1433" s="111">
        <v>44773</v>
      </c>
      <c r="F1433" s="91" t="str">
        <f>IFERROR(VLOOKUP($E1433, V医療従事者等!$A:$J, $F$4, FALSE), TEXT(E1433, "aaa"))</f>
        <v>日</v>
      </c>
      <c r="G1433" s="91">
        <f>IFERROR(VLOOKUP($E1433, V医療従事者等!$A:$J, $G$4, FALSE), 0)</f>
        <v>0</v>
      </c>
      <c r="H1433" s="91">
        <f>IFERROR(VLOOKUP($E1433, V医療従事者等!$A:$J, $H$4, FALSE), 0)</f>
        <v>0</v>
      </c>
      <c r="I1433" s="91">
        <f>IFERROR(VLOOKUP($E1433, V医療従事者等!$A:$J, $I$4, FALSE), 0)</f>
        <v>0</v>
      </c>
      <c r="J1433" s="91">
        <f>IFERROR(VLOOKUP($E1433, V医療従事者等!$A:$J, $J$4, FALSE), 0)</f>
        <v>0</v>
      </c>
      <c r="K1433" s="92">
        <f>IFERROR(VLOOKUP($E1433, V一般接種!$A:$G, K$4, FALSE), 0)</f>
        <v>0</v>
      </c>
      <c r="L1433" s="92">
        <f>IFERROR(VLOOKUP($E1433, V一般接種!$A:$G, L$4, FALSE), 0)</f>
        <v>0</v>
      </c>
      <c r="M1433" s="92">
        <f>IFERROR(VLOOKUP($E1433, V一般接種!$A:$G, M$4, FALSE), 0)</f>
        <v>0</v>
      </c>
      <c r="N1433" s="93">
        <f>IFERROR(VLOOKUP($E1433, V一般接種!$A:$G, N$4, FALSE), 0)</f>
        <v>0</v>
      </c>
      <c r="O1433" s="92">
        <f>SUMIF(V職域接種!$C:$C, 'Conv-vaccine'!$E1433, V職域接種!F:F)</f>
        <v>0</v>
      </c>
      <c r="P1433" s="92">
        <f>SUMIF(V職域接種!$C:$C, 'Conv-vaccine'!$E1433, V職域接種!G:G)</f>
        <v>0</v>
      </c>
      <c r="Q1433" s="92">
        <f>_xlfn.MAXIFS(V重複!F:F, V重複!$C:$C, 'Conv-vaccine'!$E1433)</f>
        <v>0</v>
      </c>
      <c r="R1433" s="92">
        <f>_xlfn.MAXIFS(V重複!G:G, V重複!$C:$C, 'Conv-vaccine'!$E1433)</f>
        <v>0</v>
      </c>
      <c r="S1433" s="107">
        <f>SUMIF('V3回目-接種日別'!$A:$A, 'Conv-vaccine'!$E1433, 'V3回目-接種日別'!C:C)</f>
        <v>0</v>
      </c>
    </row>
    <row r="1434" spans="1:19" ht="17.7">
      <c r="A1434" s="49">
        <v>44773</v>
      </c>
      <c r="B1434" s="110">
        <f>IF(COUNTIF($A$7:$A1434, $A1434)&gt;1, 0, IF($E1434="","",G1434+H1434+K1434+L1434+O1434-Q1434))</f>
        <v>0</v>
      </c>
      <c r="C1434" s="110">
        <f>IF(COUNTIF($A$7:$A1434, $A1434)&gt;1, 0, IF($E1434="", "", I1434+J1434+M1434+N1434+P1434-R1434))</f>
        <v>0</v>
      </c>
      <c r="D1434" s="110">
        <f>IF(COUNTIF($A$7:$A1434, $A1434)&gt;1, 0, S1434)</f>
        <v>0</v>
      </c>
      <c r="E1434" s="111">
        <v>44773</v>
      </c>
      <c r="F1434" s="91" t="str">
        <f>IFERROR(VLOOKUP($E1434, V医療従事者等!$A:$J, $F$4, FALSE), TEXT(E1434, "aaa"))</f>
        <v>日</v>
      </c>
      <c r="G1434" s="91">
        <f>IFERROR(VLOOKUP($E1434, V医療従事者等!$A:$J, $G$4, FALSE), 0)</f>
        <v>0</v>
      </c>
      <c r="H1434" s="91">
        <f>IFERROR(VLOOKUP($E1434, V医療従事者等!$A:$J, $H$4, FALSE), 0)</f>
        <v>0</v>
      </c>
      <c r="I1434" s="91">
        <f>IFERROR(VLOOKUP($E1434, V医療従事者等!$A:$J, $I$4, FALSE), 0)</f>
        <v>0</v>
      </c>
      <c r="J1434" s="91">
        <f>IFERROR(VLOOKUP($E1434, V医療従事者等!$A:$J, $J$4, FALSE), 0)</f>
        <v>0</v>
      </c>
      <c r="K1434" s="92">
        <f>IFERROR(VLOOKUP($E1434, V一般接種!$A:$G, K$4, FALSE), 0)</f>
        <v>0</v>
      </c>
      <c r="L1434" s="92">
        <f>IFERROR(VLOOKUP($E1434, V一般接種!$A:$G, L$4, FALSE), 0)</f>
        <v>0</v>
      </c>
      <c r="M1434" s="92">
        <f>IFERROR(VLOOKUP($E1434, V一般接種!$A:$G, M$4, FALSE), 0)</f>
        <v>0</v>
      </c>
      <c r="N1434" s="93">
        <f>IFERROR(VLOOKUP($E1434, V一般接種!$A:$G, N$4, FALSE), 0)</f>
        <v>0</v>
      </c>
      <c r="O1434" s="92">
        <f>SUMIF(V職域接種!$C:$C, 'Conv-vaccine'!$E1434, V職域接種!F:F)</f>
        <v>0</v>
      </c>
      <c r="P1434" s="92">
        <f>SUMIF(V職域接種!$C:$C, 'Conv-vaccine'!$E1434, V職域接種!G:G)</f>
        <v>0</v>
      </c>
      <c r="Q1434" s="92">
        <f>_xlfn.MAXIFS(V重複!F:F, V重複!$C:$C, 'Conv-vaccine'!$E1434)</f>
        <v>0</v>
      </c>
      <c r="R1434" s="92">
        <f>_xlfn.MAXIFS(V重複!G:G, V重複!$C:$C, 'Conv-vaccine'!$E1434)</f>
        <v>0</v>
      </c>
      <c r="S1434" s="107">
        <f>SUMIF('V3回目-接種日別'!$A:$A, 'Conv-vaccine'!$E1434, 'V3回目-接種日別'!C:C)</f>
        <v>0</v>
      </c>
    </row>
    <row r="1435" spans="1:19" ht="17.7">
      <c r="A1435" s="49">
        <v>44774</v>
      </c>
      <c r="B1435" s="110">
        <f>IF(COUNTIF($A$7:$A1435, $A1435)&gt;1, 0, IF($E1435="","",G1435+H1435+K1435+L1435+O1435-Q1435))</f>
        <v>0</v>
      </c>
      <c r="C1435" s="110">
        <f>IF(COUNTIF($A$7:$A1435, $A1435)&gt;1, 0, IF($E1435="", "", I1435+J1435+M1435+N1435+P1435-R1435))</f>
        <v>0</v>
      </c>
      <c r="D1435" s="110">
        <f>IF(COUNTIF($A$7:$A1435, $A1435)&gt;1, 0, S1435)</f>
        <v>0</v>
      </c>
      <c r="E1435" s="111">
        <v>44774</v>
      </c>
      <c r="F1435" s="91" t="str">
        <f>IFERROR(VLOOKUP($E1435, V医療従事者等!$A:$J, $F$4, FALSE), TEXT(E1435, "aaa"))</f>
        <v>月</v>
      </c>
      <c r="G1435" s="91">
        <f>IFERROR(VLOOKUP($E1435, V医療従事者等!$A:$J, $G$4, FALSE), 0)</f>
        <v>0</v>
      </c>
      <c r="H1435" s="91">
        <f>IFERROR(VLOOKUP($E1435, V医療従事者等!$A:$J, $H$4, FALSE), 0)</f>
        <v>0</v>
      </c>
      <c r="I1435" s="91">
        <f>IFERROR(VLOOKUP($E1435, V医療従事者等!$A:$J, $I$4, FALSE), 0)</f>
        <v>0</v>
      </c>
      <c r="J1435" s="91">
        <f>IFERROR(VLOOKUP($E1435, V医療従事者等!$A:$J, $J$4, FALSE), 0)</f>
        <v>0</v>
      </c>
      <c r="K1435" s="92">
        <f>IFERROR(VLOOKUP($E1435, V一般接種!$A:$G, K$4, FALSE), 0)</f>
        <v>0</v>
      </c>
      <c r="L1435" s="92">
        <f>IFERROR(VLOOKUP($E1435, V一般接種!$A:$G, L$4, FALSE), 0)</f>
        <v>0</v>
      </c>
      <c r="M1435" s="92">
        <f>IFERROR(VLOOKUP($E1435, V一般接種!$A:$G, M$4, FALSE), 0)</f>
        <v>0</v>
      </c>
      <c r="N1435" s="93">
        <f>IFERROR(VLOOKUP($E1435, V一般接種!$A:$G, N$4, FALSE), 0)</f>
        <v>0</v>
      </c>
      <c r="O1435" s="92">
        <f>SUMIF(V職域接種!$C:$C, 'Conv-vaccine'!$E1435, V職域接種!F:F)</f>
        <v>0</v>
      </c>
      <c r="P1435" s="92">
        <f>SUMIF(V職域接種!$C:$C, 'Conv-vaccine'!$E1435, V職域接種!G:G)</f>
        <v>0</v>
      </c>
      <c r="Q1435" s="92">
        <f>_xlfn.MAXIFS(V重複!F:F, V重複!$C:$C, 'Conv-vaccine'!$E1435)</f>
        <v>0</v>
      </c>
      <c r="R1435" s="92">
        <f>_xlfn.MAXIFS(V重複!G:G, V重複!$C:$C, 'Conv-vaccine'!$E1435)</f>
        <v>0</v>
      </c>
      <c r="S1435" s="107">
        <f>SUMIF('V3回目-接種日別'!$A:$A, 'Conv-vaccine'!$E1435, 'V3回目-接種日別'!C:C)</f>
        <v>0</v>
      </c>
    </row>
    <row r="1436" spans="1:19" ht="17.7">
      <c r="A1436" s="49">
        <v>44774</v>
      </c>
      <c r="B1436" s="110">
        <f>IF(COUNTIF($A$7:$A1436, $A1436)&gt;1, 0, IF($E1436="","",G1436+H1436+K1436+L1436+O1436-Q1436))</f>
        <v>0</v>
      </c>
      <c r="C1436" s="110">
        <f>IF(COUNTIF($A$7:$A1436, $A1436)&gt;1, 0, IF($E1436="", "", I1436+J1436+M1436+N1436+P1436-R1436))</f>
        <v>0</v>
      </c>
      <c r="D1436" s="110">
        <f>IF(COUNTIF($A$7:$A1436, $A1436)&gt;1, 0, S1436)</f>
        <v>0</v>
      </c>
      <c r="E1436" s="111">
        <v>44774</v>
      </c>
      <c r="F1436" s="91" t="str">
        <f>IFERROR(VLOOKUP($E1436, V医療従事者等!$A:$J, $F$4, FALSE), TEXT(E1436, "aaa"))</f>
        <v>月</v>
      </c>
      <c r="G1436" s="91">
        <f>IFERROR(VLOOKUP($E1436, V医療従事者等!$A:$J, $G$4, FALSE), 0)</f>
        <v>0</v>
      </c>
      <c r="H1436" s="91">
        <f>IFERROR(VLOOKUP($E1436, V医療従事者等!$A:$J, $H$4, FALSE), 0)</f>
        <v>0</v>
      </c>
      <c r="I1436" s="91">
        <f>IFERROR(VLOOKUP($E1436, V医療従事者等!$A:$J, $I$4, FALSE), 0)</f>
        <v>0</v>
      </c>
      <c r="J1436" s="91">
        <f>IFERROR(VLOOKUP($E1436, V医療従事者等!$A:$J, $J$4, FALSE), 0)</f>
        <v>0</v>
      </c>
      <c r="K1436" s="92">
        <f>IFERROR(VLOOKUP($E1436, V一般接種!$A:$G, K$4, FALSE), 0)</f>
        <v>0</v>
      </c>
      <c r="L1436" s="92">
        <f>IFERROR(VLOOKUP($E1436, V一般接種!$A:$G, L$4, FALSE), 0)</f>
        <v>0</v>
      </c>
      <c r="M1436" s="92">
        <f>IFERROR(VLOOKUP($E1436, V一般接種!$A:$G, M$4, FALSE), 0)</f>
        <v>0</v>
      </c>
      <c r="N1436" s="93">
        <f>IFERROR(VLOOKUP($E1436, V一般接種!$A:$G, N$4, FALSE), 0)</f>
        <v>0</v>
      </c>
      <c r="O1436" s="92">
        <f>SUMIF(V職域接種!$C:$C, 'Conv-vaccine'!$E1436, V職域接種!F:F)</f>
        <v>0</v>
      </c>
      <c r="P1436" s="92">
        <f>SUMIF(V職域接種!$C:$C, 'Conv-vaccine'!$E1436, V職域接種!G:G)</f>
        <v>0</v>
      </c>
      <c r="Q1436" s="92">
        <f>_xlfn.MAXIFS(V重複!F:F, V重複!$C:$C, 'Conv-vaccine'!$E1436)</f>
        <v>0</v>
      </c>
      <c r="R1436" s="92">
        <f>_xlfn.MAXIFS(V重複!G:G, V重複!$C:$C, 'Conv-vaccine'!$E1436)</f>
        <v>0</v>
      </c>
      <c r="S1436" s="107">
        <f>SUMIF('V3回目-接種日別'!$A:$A, 'Conv-vaccine'!$E1436, 'V3回目-接種日別'!C:C)</f>
        <v>0</v>
      </c>
    </row>
    <row r="1437" spans="1:19" ht="17.7">
      <c r="A1437" s="49">
        <v>44774</v>
      </c>
      <c r="B1437" s="110">
        <f>IF(COUNTIF($A$7:$A1437, $A1437)&gt;1, 0, IF($E1437="","",G1437+H1437+K1437+L1437+O1437-Q1437))</f>
        <v>0</v>
      </c>
      <c r="C1437" s="110">
        <f>IF(COUNTIF($A$7:$A1437, $A1437)&gt;1, 0, IF($E1437="", "", I1437+J1437+M1437+N1437+P1437-R1437))</f>
        <v>0</v>
      </c>
      <c r="D1437" s="110">
        <f>IF(COUNTIF($A$7:$A1437, $A1437)&gt;1, 0, S1437)</f>
        <v>0</v>
      </c>
      <c r="E1437" s="111">
        <v>44774</v>
      </c>
      <c r="F1437" s="91" t="str">
        <f>IFERROR(VLOOKUP($E1437, V医療従事者等!$A:$J, $F$4, FALSE), TEXT(E1437, "aaa"))</f>
        <v>月</v>
      </c>
      <c r="G1437" s="91">
        <f>IFERROR(VLOOKUP($E1437, V医療従事者等!$A:$J, $G$4, FALSE), 0)</f>
        <v>0</v>
      </c>
      <c r="H1437" s="91">
        <f>IFERROR(VLOOKUP($E1437, V医療従事者等!$A:$J, $H$4, FALSE), 0)</f>
        <v>0</v>
      </c>
      <c r="I1437" s="91">
        <f>IFERROR(VLOOKUP($E1437, V医療従事者等!$A:$J, $I$4, FALSE), 0)</f>
        <v>0</v>
      </c>
      <c r="J1437" s="91">
        <f>IFERROR(VLOOKUP($E1437, V医療従事者等!$A:$J, $J$4, FALSE), 0)</f>
        <v>0</v>
      </c>
      <c r="K1437" s="92">
        <f>IFERROR(VLOOKUP($E1437, V一般接種!$A:$G, K$4, FALSE), 0)</f>
        <v>0</v>
      </c>
      <c r="L1437" s="92">
        <f>IFERROR(VLOOKUP($E1437, V一般接種!$A:$G, L$4, FALSE), 0)</f>
        <v>0</v>
      </c>
      <c r="M1437" s="92">
        <f>IFERROR(VLOOKUP($E1437, V一般接種!$A:$G, M$4, FALSE), 0)</f>
        <v>0</v>
      </c>
      <c r="N1437" s="93">
        <f>IFERROR(VLOOKUP($E1437, V一般接種!$A:$G, N$4, FALSE), 0)</f>
        <v>0</v>
      </c>
      <c r="O1437" s="92">
        <f>SUMIF(V職域接種!$C:$C, 'Conv-vaccine'!$E1437, V職域接種!F:F)</f>
        <v>0</v>
      </c>
      <c r="P1437" s="92">
        <f>SUMIF(V職域接種!$C:$C, 'Conv-vaccine'!$E1437, V職域接種!G:G)</f>
        <v>0</v>
      </c>
      <c r="Q1437" s="92">
        <f>_xlfn.MAXIFS(V重複!F:F, V重複!$C:$C, 'Conv-vaccine'!$E1437)</f>
        <v>0</v>
      </c>
      <c r="R1437" s="92">
        <f>_xlfn.MAXIFS(V重複!G:G, V重複!$C:$C, 'Conv-vaccine'!$E1437)</f>
        <v>0</v>
      </c>
      <c r="S1437" s="107">
        <f>SUMIF('V3回目-接種日別'!$A:$A, 'Conv-vaccine'!$E1437, 'V3回目-接種日別'!C:C)</f>
        <v>0</v>
      </c>
    </row>
    <row r="1438" spans="1:19" ht="17.7">
      <c r="A1438" s="49">
        <v>44775</v>
      </c>
      <c r="B1438" s="110">
        <f>IF(COUNTIF($A$7:$A1438, $A1438)&gt;1, 0, IF($E1438="","",G1438+H1438+K1438+L1438+O1438-Q1438))</f>
        <v>0</v>
      </c>
      <c r="C1438" s="110">
        <f>IF(COUNTIF($A$7:$A1438, $A1438)&gt;1, 0, IF($E1438="", "", I1438+J1438+M1438+N1438+P1438-R1438))</f>
        <v>0</v>
      </c>
      <c r="D1438" s="110">
        <f>IF(COUNTIF($A$7:$A1438, $A1438)&gt;1, 0, S1438)</f>
        <v>0</v>
      </c>
      <c r="E1438" s="111">
        <v>44775</v>
      </c>
      <c r="F1438" s="91" t="str">
        <f>IFERROR(VLOOKUP($E1438, V医療従事者等!$A:$J, $F$4, FALSE), TEXT(E1438, "aaa"))</f>
        <v>火</v>
      </c>
      <c r="G1438" s="91">
        <f>IFERROR(VLOOKUP($E1438, V医療従事者等!$A:$J, $G$4, FALSE), 0)</f>
        <v>0</v>
      </c>
      <c r="H1438" s="91">
        <f>IFERROR(VLOOKUP($E1438, V医療従事者等!$A:$J, $H$4, FALSE), 0)</f>
        <v>0</v>
      </c>
      <c r="I1438" s="91">
        <f>IFERROR(VLOOKUP($E1438, V医療従事者等!$A:$J, $I$4, FALSE), 0)</f>
        <v>0</v>
      </c>
      <c r="J1438" s="91">
        <f>IFERROR(VLOOKUP($E1438, V医療従事者等!$A:$J, $J$4, FALSE), 0)</f>
        <v>0</v>
      </c>
      <c r="K1438" s="92">
        <f>IFERROR(VLOOKUP($E1438, V一般接種!$A:$G, K$4, FALSE), 0)</f>
        <v>0</v>
      </c>
      <c r="L1438" s="92">
        <f>IFERROR(VLOOKUP($E1438, V一般接種!$A:$G, L$4, FALSE), 0)</f>
        <v>0</v>
      </c>
      <c r="M1438" s="92">
        <f>IFERROR(VLOOKUP($E1438, V一般接種!$A:$G, M$4, FALSE), 0)</f>
        <v>0</v>
      </c>
      <c r="N1438" s="93">
        <f>IFERROR(VLOOKUP($E1438, V一般接種!$A:$G, N$4, FALSE), 0)</f>
        <v>0</v>
      </c>
      <c r="O1438" s="92">
        <f>SUMIF(V職域接種!$C:$C, 'Conv-vaccine'!$E1438, V職域接種!F:F)</f>
        <v>0</v>
      </c>
      <c r="P1438" s="92">
        <f>SUMIF(V職域接種!$C:$C, 'Conv-vaccine'!$E1438, V職域接種!G:G)</f>
        <v>0</v>
      </c>
      <c r="Q1438" s="92">
        <f>_xlfn.MAXIFS(V重複!F:F, V重複!$C:$C, 'Conv-vaccine'!$E1438)</f>
        <v>0</v>
      </c>
      <c r="R1438" s="92">
        <f>_xlfn.MAXIFS(V重複!G:G, V重複!$C:$C, 'Conv-vaccine'!$E1438)</f>
        <v>0</v>
      </c>
      <c r="S1438" s="107">
        <f>SUMIF('V3回目-接種日別'!$A:$A, 'Conv-vaccine'!$E1438, 'V3回目-接種日別'!C:C)</f>
        <v>0</v>
      </c>
    </row>
    <row r="1439" spans="1:19" ht="17.7">
      <c r="A1439" s="49">
        <v>44775</v>
      </c>
      <c r="B1439" s="110">
        <f>IF(COUNTIF($A$7:$A1439, $A1439)&gt;1, 0, IF($E1439="","",G1439+H1439+K1439+L1439+O1439-Q1439))</f>
        <v>0</v>
      </c>
      <c r="C1439" s="110">
        <f>IF(COUNTIF($A$7:$A1439, $A1439)&gt;1, 0, IF($E1439="", "", I1439+J1439+M1439+N1439+P1439-R1439))</f>
        <v>0</v>
      </c>
      <c r="D1439" s="110">
        <f>IF(COUNTIF($A$7:$A1439, $A1439)&gt;1, 0, S1439)</f>
        <v>0</v>
      </c>
      <c r="E1439" s="111">
        <v>44775</v>
      </c>
      <c r="F1439" s="91" t="str">
        <f>IFERROR(VLOOKUP($E1439, V医療従事者等!$A:$J, $F$4, FALSE), TEXT(E1439, "aaa"))</f>
        <v>火</v>
      </c>
      <c r="G1439" s="91">
        <f>IFERROR(VLOOKUP($E1439, V医療従事者等!$A:$J, $G$4, FALSE), 0)</f>
        <v>0</v>
      </c>
      <c r="H1439" s="91">
        <f>IFERROR(VLOOKUP($E1439, V医療従事者等!$A:$J, $H$4, FALSE), 0)</f>
        <v>0</v>
      </c>
      <c r="I1439" s="91">
        <f>IFERROR(VLOOKUP($E1439, V医療従事者等!$A:$J, $I$4, FALSE), 0)</f>
        <v>0</v>
      </c>
      <c r="J1439" s="91">
        <f>IFERROR(VLOOKUP($E1439, V医療従事者等!$A:$J, $J$4, FALSE), 0)</f>
        <v>0</v>
      </c>
      <c r="K1439" s="92">
        <f>IFERROR(VLOOKUP($E1439, V一般接種!$A:$G, K$4, FALSE), 0)</f>
        <v>0</v>
      </c>
      <c r="L1439" s="92">
        <f>IFERROR(VLOOKUP($E1439, V一般接種!$A:$G, L$4, FALSE), 0)</f>
        <v>0</v>
      </c>
      <c r="M1439" s="92">
        <f>IFERROR(VLOOKUP($E1439, V一般接種!$A:$G, M$4, FALSE), 0)</f>
        <v>0</v>
      </c>
      <c r="N1439" s="93">
        <f>IFERROR(VLOOKUP($E1439, V一般接種!$A:$G, N$4, FALSE), 0)</f>
        <v>0</v>
      </c>
      <c r="O1439" s="92">
        <f>SUMIF(V職域接種!$C:$C, 'Conv-vaccine'!$E1439, V職域接種!F:F)</f>
        <v>0</v>
      </c>
      <c r="P1439" s="92">
        <f>SUMIF(V職域接種!$C:$C, 'Conv-vaccine'!$E1439, V職域接種!G:G)</f>
        <v>0</v>
      </c>
      <c r="Q1439" s="92">
        <f>_xlfn.MAXIFS(V重複!F:F, V重複!$C:$C, 'Conv-vaccine'!$E1439)</f>
        <v>0</v>
      </c>
      <c r="R1439" s="92">
        <f>_xlfn.MAXIFS(V重複!G:G, V重複!$C:$C, 'Conv-vaccine'!$E1439)</f>
        <v>0</v>
      </c>
      <c r="S1439" s="107">
        <f>SUMIF('V3回目-接種日別'!$A:$A, 'Conv-vaccine'!$E1439, 'V3回目-接種日別'!C:C)</f>
        <v>0</v>
      </c>
    </row>
    <row r="1440" spans="1:19" ht="17.7">
      <c r="A1440" s="49">
        <v>44775</v>
      </c>
      <c r="B1440" s="110">
        <f>IF(COUNTIF($A$7:$A1440, $A1440)&gt;1, 0, IF($E1440="","",G1440+H1440+K1440+L1440+O1440-Q1440))</f>
        <v>0</v>
      </c>
      <c r="C1440" s="110">
        <f>IF(COUNTIF($A$7:$A1440, $A1440)&gt;1, 0, IF($E1440="", "", I1440+J1440+M1440+N1440+P1440-R1440))</f>
        <v>0</v>
      </c>
      <c r="D1440" s="110">
        <f>IF(COUNTIF($A$7:$A1440, $A1440)&gt;1, 0, S1440)</f>
        <v>0</v>
      </c>
      <c r="E1440" s="111">
        <v>44775</v>
      </c>
      <c r="F1440" s="91" t="str">
        <f>IFERROR(VLOOKUP($E1440, V医療従事者等!$A:$J, $F$4, FALSE), TEXT(E1440, "aaa"))</f>
        <v>火</v>
      </c>
      <c r="G1440" s="91">
        <f>IFERROR(VLOOKUP($E1440, V医療従事者等!$A:$J, $G$4, FALSE), 0)</f>
        <v>0</v>
      </c>
      <c r="H1440" s="91">
        <f>IFERROR(VLOOKUP($E1440, V医療従事者等!$A:$J, $H$4, FALSE), 0)</f>
        <v>0</v>
      </c>
      <c r="I1440" s="91">
        <f>IFERROR(VLOOKUP($E1440, V医療従事者等!$A:$J, $I$4, FALSE), 0)</f>
        <v>0</v>
      </c>
      <c r="J1440" s="91">
        <f>IFERROR(VLOOKUP($E1440, V医療従事者等!$A:$J, $J$4, FALSE), 0)</f>
        <v>0</v>
      </c>
      <c r="K1440" s="92">
        <f>IFERROR(VLOOKUP($E1440, V一般接種!$A:$G, K$4, FALSE), 0)</f>
        <v>0</v>
      </c>
      <c r="L1440" s="92">
        <f>IFERROR(VLOOKUP($E1440, V一般接種!$A:$G, L$4, FALSE), 0)</f>
        <v>0</v>
      </c>
      <c r="M1440" s="92">
        <f>IFERROR(VLOOKUP($E1440, V一般接種!$A:$G, M$4, FALSE), 0)</f>
        <v>0</v>
      </c>
      <c r="N1440" s="93">
        <f>IFERROR(VLOOKUP($E1440, V一般接種!$A:$G, N$4, FALSE), 0)</f>
        <v>0</v>
      </c>
      <c r="O1440" s="92">
        <f>SUMIF(V職域接種!$C:$C, 'Conv-vaccine'!$E1440, V職域接種!F:F)</f>
        <v>0</v>
      </c>
      <c r="P1440" s="92">
        <f>SUMIF(V職域接種!$C:$C, 'Conv-vaccine'!$E1440, V職域接種!G:G)</f>
        <v>0</v>
      </c>
      <c r="Q1440" s="92">
        <f>_xlfn.MAXIFS(V重複!F:F, V重複!$C:$C, 'Conv-vaccine'!$E1440)</f>
        <v>0</v>
      </c>
      <c r="R1440" s="92">
        <f>_xlfn.MAXIFS(V重複!G:G, V重複!$C:$C, 'Conv-vaccine'!$E1440)</f>
        <v>0</v>
      </c>
      <c r="S1440" s="107">
        <f>SUMIF('V3回目-接種日別'!$A:$A, 'Conv-vaccine'!$E1440, 'V3回目-接種日別'!C:C)</f>
        <v>0</v>
      </c>
    </row>
    <row r="1441" spans="1:19" ht="17.7">
      <c r="A1441" s="49">
        <v>44776</v>
      </c>
      <c r="B1441" s="110">
        <f>IF(COUNTIF($A$7:$A1441, $A1441)&gt;1, 0, IF($E1441="","",G1441+H1441+K1441+L1441+O1441-Q1441))</f>
        <v>0</v>
      </c>
      <c r="C1441" s="110">
        <f>IF(COUNTIF($A$7:$A1441, $A1441)&gt;1, 0, IF($E1441="", "", I1441+J1441+M1441+N1441+P1441-R1441))</f>
        <v>0</v>
      </c>
      <c r="D1441" s="110">
        <f>IF(COUNTIF($A$7:$A1441, $A1441)&gt;1, 0, S1441)</f>
        <v>0</v>
      </c>
      <c r="E1441" s="111">
        <v>44776</v>
      </c>
      <c r="F1441" s="91" t="str">
        <f>IFERROR(VLOOKUP($E1441, V医療従事者等!$A:$J, $F$4, FALSE), TEXT(E1441, "aaa"))</f>
        <v>水</v>
      </c>
      <c r="G1441" s="91">
        <f>IFERROR(VLOOKUP($E1441, V医療従事者等!$A:$J, $G$4, FALSE), 0)</f>
        <v>0</v>
      </c>
      <c r="H1441" s="91">
        <f>IFERROR(VLOOKUP($E1441, V医療従事者等!$A:$J, $H$4, FALSE), 0)</f>
        <v>0</v>
      </c>
      <c r="I1441" s="91">
        <f>IFERROR(VLOOKUP($E1441, V医療従事者等!$A:$J, $I$4, FALSE), 0)</f>
        <v>0</v>
      </c>
      <c r="J1441" s="91">
        <f>IFERROR(VLOOKUP($E1441, V医療従事者等!$A:$J, $J$4, FALSE), 0)</f>
        <v>0</v>
      </c>
      <c r="K1441" s="92">
        <f>IFERROR(VLOOKUP($E1441, V一般接種!$A:$G, K$4, FALSE), 0)</f>
        <v>0</v>
      </c>
      <c r="L1441" s="92">
        <f>IFERROR(VLOOKUP($E1441, V一般接種!$A:$G, L$4, FALSE), 0)</f>
        <v>0</v>
      </c>
      <c r="M1441" s="92">
        <f>IFERROR(VLOOKUP($E1441, V一般接種!$A:$G, M$4, FALSE), 0)</f>
        <v>0</v>
      </c>
      <c r="N1441" s="93">
        <f>IFERROR(VLOOKUP($E1441, V一般接種!$A:$G, N$4, FALSE), 0)</f>
        <v>0</v>
      </c>
      <c r="O1441" s="92">
        <f>SUMIF(V職域接種!$C:$C, 'Conv-vaccine'!$E1441, V職域接種!F:F)</f>
        <v>0</v>
      </c>
      <c r="P1441" s="92">
        <f>SUMIF(V職域接種!$C:$C, 'Conv-vaccine'!$E1441, V職域接種!G:G)</f>
        <v>0</v>
      </c>
      <c r="Q1441" s="92">
        <f>_xlfn.MAXIFS(V重複!F:F, V重複!$C:$C, 'Conv-vaccine'!$E1441)</f>
        <v>0</v>
      </c>
      <c r="R1441" s="92">
        <f>_xlfn.MAXIFS(V重複!G:G, V重複!$C:$C, 'Conv-vaccine'!$E1441)</f>
        <v>0</v>
      </c>
      <c r="S1441" s="107">
        <f>SUMIF('V3回目-接種日別'!$A:$A, 'Conv-vaccine'!$E1441, 'V3回目-接種日別'!C:C)</f>
        <v>0</v>
      </c>
    </row>
    <row r="1442" spans="1:19" ht="17.7">
      <c r="A1442" s="49">
        <v>44776</v>
      </c>
      <c r="B1442" s="110">
        <f>IF(COUNTIF($A$7:$A1442, $A1442)&gt;1, 0, IF($E1442="","",G1442+H1442+K1442+L1442+O1442-Q1442))</f>
        <v>0</v>
      </c>
      <c r="C1442" s="110">
        <f>IF(COUNTIF($A$7:$A1442, $A1442)&gt;1, 0, IF($E1442="", "", I1442+J1442+M1442+N1442+P1442-R1442))</f>
        <v>0</v>
      </c>
      <c r="D1442" s="110">
        <f>IF(COUNTIF($A$7:$A1442, $A1442)&gt;1, 0, S1442)</f>
        <v>0</v>
      </c>
      <c r="E1442" s="111">
        <v>44776</v>
      </c>
      <c r="F1442" s="91" t="str">
        <f>IFERROR(VLOOKUP($E1442, V医療従事者等!$A:$J, $F$4, FALSE), TEXT(E1442, "aaa"))</f>
        <v>水</v>
      </c>
      <c r="G1442" s="91">
        <f>IFERROR(VLOOKUP($E1442, V医療従事者等!$A:$J, $G$4, FALSE), 0)</f>
        <v>0</v>
      </c>
      <c r="H1442" s="91">
        <f>IFERROR(VLOOKUP($E1442, V医療従事者等!$A:$J, $H$4, FALSE), 0)</f>
        <v>0</v>
      </c>
      <c r="I1442" s="91">
        <f>IFERROR(VLOOKUP($E1442, V医療従事者等!$A:$J, $I$4, FALSE), 0)</f>
        <v>0</v>
      </c>
      <c r="J1442" s="91">
        <f>IFERROR(VLOOKUP($E1442, V医療従事者等!$A:$J, $J$4, FALSE), 0)</f>
        <v>0</v>
      </c>
      <c r="K1442" s="92">
        <f>IFERROR(VLOOKUP($E1442, V一般接種!$A:$G, K$4, FALSE), 0)</f>
        <v>0</v>
      </c>
      <c r="L1442" s="92">
        <f>IFERROR(VLOOKUP($E1442, V一般接種!$A:$G, L$4, FALSE), 0)</f>
        <v>0</v>
      </c>
      <c r="M1442" s="92">
        <f>IFERROR(VLOOKUP($E1442, V一般接種!$A:$G, M$4, FALSE), 0)</f>
        <v>0</v>
      </c>
      <c r="N1442" s="93">
        <f>IFERROR(VLOOKUP($E1442, V一般接種!$A:$G, N$4, FALSE), 0)</f>
        <v>0</v>
      </c>
      <c r="O1442" s="92">
        <f>SUMIF(V職域接種!$C:$C, 'Conv-vaccine'!$E1442, V職域接種!F:F)</f>
        <v>0</v>
      </c>
      <c r="P1442" s="92">
        <f>SUMIF(V職域接種!$C:$C, 'Conv-vaccine'!$E1442, V職域接種!G:G)</f>
        <v>0</v>
      </c>
      <c r="Q1442" s="92">
        <f>_xlfn.MAXIFS(V重複!F:F, V重複!$C:$C, 'Conv-vaccine'!$E1442)</f>
        <v>0</v>
      </c>
      <c r="R1442" s="92">
        <f>_xlfn.MAXIFS(V重複!G:G, V重複!$C:$C, 'Conv-vaccine'!$E1442)</f>
        <v>0</v>
      </c>
      <c r="S1442" s="107">
        <f>SUMIF('V3回目-接種日別'!$A:$A, 'Conv-vaccine'!$E1442, 'V3回目-接種日別'!C:C)</f>
        <v>0</v>
      </c>
    </row>
    <row r="1443" spans="1:19" ht="17.7">
      <c r="A1443" s="49">
        <v>44776</v>
      </c>
      <c r="B1443" s="110">
        <f>IF(COUNTIF($A$7:$A1443, $A1443)&gt;1, 0, IF($E1443="","",G1443+H1443+K1443+L1443+O1443-Q1443))</f>
        <v>0</v>
      </c>
      <c r="C1443" s="110">
        <f>IF(COUNTIF($A$7:$A1443, $A1443)&gt;1, 0, IF($E1443="", "", I1443+J1443+M1443+N1443+P1443-R1443))</f>
        <v>0</v>
      </c>
      <c r="D1443" s="110">
        <f>IF(COUNTIF($A$7:$A1443, $A1443)&gt;1, 0, S1443)</f>
        <v>0</v>
      </c>
      <c r="E1443" s="111">
        <v>44776</v>
      </c>
      <c r="F1443" s="91" t="str">
        <f>IFERROR(VLOOKUP($E1443, V医療従事者等!$A:$J, $F$4, FALSE), TEXT(E1443, "aaa"))</f>
        <v>水</v>
      </c>
      <c r="G1443" s="91">
        <f>IFERROR(VLOOKUP($E1443, V医療従事者等!$A:$J, $G$4, FALSE), 0)</f>
        <v>0</v>
      </c>
      <c r="H1443" s="91">
        <f>IFERROR(VLOOKUP($E1443, V医療従事者等!$A:$J, $H$4, FALSE), 0)</f>
        <v>0</v>
      </c>
      <c r="I1443" s="91">
        <f>IFERROR(VLOOKUP($E1443, V医療従事者等!$A:$J, $I$4, FALSE), 0)</f>
        <v>0</v>
      </c>
      <c r="J1443" s="91">
        <f>IFERROR(VLOOKUP($E1443, V医療従事者等!$A:$J, $J$4, FALSE), 0)</f>
        <v>0</v>
      </c>
      <c r="K1443" s="92">
        <f>IFERROR(VLOOKUP($E1443, V一般接種!$A:$G, K$4, FALSE), 0)</f>
        <v>0</v>
      </c>
      <c r="L1443" s="92">
        <f>IFERROR(VLOOKUP($E1443, V一般接種!$A:$G, L$4, FALSE), 0)</f>
        <v>0</v>
      </c>
      <c r="M1443" s="92">
        <f>IFERROR(VLOOKUP($E1443, V一般接種!$A:$G, M$4, FALSE), 0)</f>
        <v>0</v>
      </c>
      <c r="N1443" s="93">
        <f>IFERROR(VLOOKUP($E1443, V一般接種!$A:$G, N$4, FALSE), 0)</f>
        <v>0</v>
      </c>
      <c r="O1443" s="92">
        <f>SUMIF(V職域接種!$C:$C, 'Conv-vaccine'!$E1443, V職域接種!F:F)</f>
        <v>0</v>
      </c>
      <c r="P1443" s="92">
        <f>SUMIF(V職域接種!$C:$C, 'Conv-vaccine'!$E1443, V職域接種!G:G)</f>
        <v>0</v>
      </c>
      <c r="Q1443" s="92">
        <f>_xlfn.MAXIFS(V重複!F:F, V重複!$C:$C, 'Conv-vaccine'!$E1443)</f>
        <v>0</v>
      </c>
      <c r="R1443" s="92">
        <f>_xlfn.MAXIFS(V重複!G:G, V重複!$C:$C, 'Conv-vaccine'!$E1443)</f>
        <v>0</v>
      </c>
      <c r="S1443" s="107">
        <f>SUMIF('V3回目-接種日別'!$A:$A, 'Conv-vaccine'!$E1443, 'V3回目-接種日別'!C:C)</f>
        <v>0</v>
      </c>
    </row>
    <row r="1444" spans="1:19" ht="17.7">
      <c r="A1444" s="49">
        <v>44777</v>
      </c>
      <c r="B1444" s="110">
        <f>IF(COUNTIF($A$7:$A1444, $A1444)&gt;1, 0, IF($E1444="","",G1444+H1444+K1444+L1444+O1444-Q1444))</f>
        <v>0</v>
      </c>
      <c r="C1444" s="110">
        <f>IF(COUNTIF($A$7:$A1444, $A1444)&gt;1, 0, IF($E1444="", "", I1444+J1444+M1444+N1444+P1444-R1444))</f>
        <v>0</v>
      </c>
      <c r="D1444" s="110">
        <f>IF(COUNTIF($A$7:$A1444, $A1444)&gt;1, 0, S1444)</f>
        <v>0</v>
      </c>
      <c r="E1444" s="111">
        <v>44777</v>
      </c>
      <c r="F1444" s="91" t="str">
        <f>IFERROR(VLOOKUP($E1444, V医療従事者等!$A:$J, $F$4, FALSE), TEXT(E1444, "aaa"))</f>
        <v>木</v>
      </c>
      <c r="G1444" s="91">
        <f>IFERROR(VLOOKUP($E1444, V医療従事者等!$A:$J, $G$4, FALSE), 0)</f>
        <v>0</v>
      </c>
      <c r="H1444" s="91">
        <f>IFERROR(VLOOKUP($E1444, V医療従事者等!$A:$J, $H$4, FALSE), 0)</f>
        <v>0</v>
      </c>
      <c r="I1444" s="91">
        <f>IFERROR(VLOOKUP($E1444, V医療従事者等!$A:$J, $I$4, FALSE), 0)</f>
        <v>0</v>
      </c>
      <c r="J1444" s="91">
        <f>IFERROR(VLOOKUP($E1444, V医療従事者等!$A:$J, $J$4, FALSE), 0)</f>
        <v>0</v>
      </c>
      <c r="K1444" s="92">
        <f>IFERROR(VLOOKUP($E1444, V一般接種!$A:$G, K$4, FALSE), 0)</f>
        <v>0</v>
      </c>
      <c r="L1444" s="92">
        <f>IFERROR(VLOOKUP($E1444, V一般接種!$A:$G, L$4, FALSE), 0)</f>
        <v>0</v>
      </c>
      <c r="M1444" s="92">
        <f>IFERROR(VLOOKUP($E1444, V一般接種!$A:$G, M$4, FALSE), 0)</f>
        <v>0</v>
      </c>
      <c r="N1444" s="93">
        <f>IFERROR(VLOOKUP($E1444, V一般接種!$A:$G, N$4, FALSE), 0)</f>
        <v>0</v>
      </c>
      <c r="O1444" s="92">
        <f>SUMIF(V職域接種!$C:$C, 'Conv-vaccine'!$E1444, V職域接種!F:F)</f>
        <v>0</v>
      </c>
      <c r="P1444" s="92">
        <f>SUMIF(V職域接種!$C:$C, 'Conv-vaccine'!$E1444, V職域接種!G:G)</f>
        <v>0</v>
      </c>
      <c r="Q1444" s="92">
        <f>_xlfn.MAXIFS(V重複!F:F, V重複!$C:$C, 'Conv-vaccine'!$E1444)</f>
        <v>0</v>
      </c>
      <c r="R1444" s="92">
        <f>_xlfn.MAXIFS(V重複!G:G, V重複!$C:$C, 'Conv-vaccine'!$E1444)</f>
        <v>0</v>
      </c>
      <c r="S1444" s="107">
        <f>SUMIF('V3回目-接種日別'!$A:$A, 'Conv-vaccine'!$E1444, 'V3回目-接種日別'!C:C)</f>
        <v>0</v>
      </c>
    </row>
    <row r="1445" spans="1:19" ht="17.7">
      <c r="A1445" s="49">
        <v>44777</v>
      </c>
      <c r="B1445" s="110">
        <f>IF(COUNTIF($A$7:$A1445, $A1445)&gt;1, 0, IF($E1445="","",G1445+H1445+K1445+L1445+O1445-Q1445))</f>
        <v>0</v>
      </c>
      <c r="C1445" s="110">
        <f>IF(COUNTIF($A$7:$A1445, $A1445)&gt;1, 0, IF($E1445="", "", I1445+J1445+M1445+N1445+P1445-R1445))</f>
        <v>0</v>
      </c>
      <c r="D1445" s="110">
        <f>IF(COUNTIF($A$7:$A1445, $A1445)&gt;1, 0, S1445)</f>
        <v>0</v>
      </c>
      <c r="E1445" s="111">
        <v>44777</v>
      </c>
      <c r="F1445" s="91" t="str">
        <f>IFERROR(VLOOKUP($E1445, V医療従事者等!$A:$J, $F$4, FALSE), TEXT(E1445, "aaa"))</f>
        <v>木</v>
      </c>
      <c r="G1445" s="91">
        <f>IFERROR(VLOOKUP($E1445, V医療従事者等!$A:$J, $G$4, FALSE), 0)</f>
        <v>0</v>
      </c>
      <c r="H1445" s="91">
        <f>IFERROR(VLOOKUP($E1445, V医療従事者等!$A:$J, $H$4, FALSE), 0)</f>
        <v>0</v>
      </c>
      <c r="I1445" s="91">
        <f>IFERROR(VLOOKUP($E1445, V医療従事者等!$A:$J, $I$4, FALSE), 0)</f>
        <v>0</v>
      </c>
      <c r="J1445" s="91">
        <f>IFERROR(VLOOKUP($E1445, V医療従事者等!$A:$J, $J$4, FALSE), 0)</f>
        <v>0</v>
      </c>
      <c r="K1445" s="92">
        <f>IFERROR(VLOOKUP($E1445, V一般接種!$A:$G, K$4, FALSE), 0)</f>
        <v>0</v>
      </c>
      <c r="L1445" s="92">
        <f>IFERROR(VLOOKUP($E1445, V一般接種!$A:$G, L$4, FALSE), 0)</f>
        <v>0</v>
      </c>
      <c r="M1445" s="92">
        <f>IFERROR(VLOOKUP($E1445, V一般接種!$A:$G, M$4, FALSE), 0)</f>
        <v>0</v>
      </c>
      <c r="N1445" s="93">
        <f>IFERROR(VLOOKUP($E1445, V一般接種!$A:$G, N$4, FALSE), 0)</f>
        <v>0</v>
      </c>
      <c r="O1445" s="92">
        <f>SUMIF(V職域接種!$C:$C, 'Conv-vaccine'!$E1445, V職域接種!F:F)</f>
        <v>0</v>
      </c>
      <c r="P1445" s="92">
        <f>SUMIF(V職域接種!$C:$C, 'Conv-vaccine'!$E1445, V職域接種!G:G)</f>
        <v>0</v>
      </c>
      <c r="Q1445" s="92">
        <f>_xlfn.MAXIFS(V重複!F:F, V重複!$C:$C, 'Conv-vaccine'!$E1445)</f>
        <v>0</v>
      </c>
      <c r="R1445" s="92">
        <f>_xlfn.MAXIFS(V重複!G:G, V重複!$C:$C, 'Conv-vaccine'!$E1445)</f>
        <v>0</v>
      </c>
      <c r="S1445" s="107">
        <f>SUMIF('V3回目-接種日別'!$A:$A, 'Conv-vaccine'!$E1445, 'V3回目-接種日別'!C:C)</f>
        <v>0</v>
      </c>
    </row>
    <row r="1446" spans="1:19" ht="17.7">
      <c r="A1446" s="49">
        <v>44777</v>
      </c>
      <c r="B1446" s="110">
        <f>IF(COUNTIF($A$7:$A1446, $A1446)&gt;1, 0, IF($E1446="","",G1446+H1446+K1446+L1446+O1446-Q1446))</f>
        <v>0</v>
      </c>
      <c r="C1446" s="110">
        <f>IF(COUNTIF($A$7:$A1446, $A1446)&gt;1, 0, IF($E1446="", "", I1446+J1446+M1446+N1446+P1446-R1446))</f>
        <v>0</v>
      </c>
      <c r="D1446" s="110">
        <f>IF(COUNTIF($A$7:$A1446, $A1446)&gt;1, 0, S1446)</f>
        <v>0</v>
      </c>
      <c r="E1446" s="111">
        <v>44777</v>
      </c>
      <c r="F1446" s="91" t="str">
        <f>IFERROR(VLOOKUP($E1446, V医療従事者等!$A:$J, $F$4, FALSE), TEXT(E1446, "aaa"))</f>
        <v>木</v>
      </c>
      <c r="G1446" s="91">
        <f>IFERROR(VLOOKUP($E1446, V医療従事者等!$A:$J, $G$4, FALSE), 0)</f>
        <v>0</v>
      </c>
      <c r="H1446" s="91">
        <f>IFERROR(VLOOKUP($E1446, V医療従事者等!$A:$J, $H$4, FALSE), 0)</f>
        <v>0</v>
      </c>
      <c r="I1446" s="91">
        <f>IFERROR(VLOOKUP($E1446, V医療従事者等!$A:$J, $I$4, FALSE), 0)</f>
        <v>0</v>
      </c>
      <c r="J1446" s="91">
        <f>IFERROR(VLOOKUP($E1446, V医療従事者等!$A:$J, $J$4, FALSE), 0)</f>
        <v>0</v>
      </c>
      <c r="K1446" s="92">
        <f>IFERROR(VLOOKUP($E1446, V一般接種!$A:$G, K$4, FALSE), 0)</f>
        <v>0</v>
      </c>
      <c r="L1446" s="92">
        <f>IFERROR(VLOOKUP($E1446, V一般接種!$A:$G, L$4, FALSE), 0)</f>
        <v>0</v>
      </c>
      <c r="M1446" s="92">
        <f>IFERROR(VLOOKUP($E1446, V一般接種!$A:$G, M$4, FALSE), 0)</f>
        <v>0</v>
      </c>
      <c r="N1446" s="93">
        <f>IFERROR(VLOOKUP($E1446, V一般接種!$A:$G, N$4, FALSE), 0)</f>
        <v>0</v>
      </c>
      <c r="O1446" s="92">
        <f>SUMIF(V職域接種!$C:$C, 'Conv-vaccine'!$E1446, V職域接種!F:F)</f>
        <v>0</v>
      </c>
      <c r="P1446" s="92">
        <f>SUMIF(V職域接種!$C:$C, 'Conv-vaccine'!$E1446, V職域接種!G:G)</f>
        <v>0</v>
      </c>
      <c r="Q1446" s="92">
        <f>_xlfn.MAXIFS(V重複!F:F, V重複!$C:$C, 'Conv-vaccine'!$E1446)</f>
        <v>0</v>
      </c>
      <c r="R1446" s="92">
        <f>_xlfn.MAXIFS(V重複!G:G, V重複!$C:$C, 'Conv-vaccine'!$E1446)</f>
        <v>0</v>
      </c>
      <c r="S1446" s="107">
        <f>SUMIF('V3回目-接種日別'!$A:$A, 'Conv-vaccine'!$E1446, 'V3回目-接種日別'!C:C)</f>
        <v>0</v>
      </c>
    </row>
    <row r="1447" spans="1:19" ht="17.7">
      <c r="A1447" s="49">
        <v>44778</v>
      </c>
      <c r="B1447" s="110">
        <f>IF(COUNTIF($A$7:$A1447, $A1447)&gt;1, 0, IF($E1447="","",G1447+H1447+K1447+L1447+O1447-Q1447))</f>
        <v>0</v>
      </c>
      <c r="C1447" s="110">
        <f>IF(COUNTIF($A$7:$A1447, $A1447)&gt;1, 0, IF($E1447="", "", I1447+J1447+M1447+N1447+P1447-R1447))</f>
        <v>0</v>
      </c>
      <c r="D1447" s="110">
        <f>IF(COUNTIF($A$7:$A1447, $A1447)&gt;1, 0, S1447)</f>
        <v>0</v>
      </c>
      <c r="E1447" s="111">
        <v>44778</v>
      </c>
      <c r="F1447" s="91" t="str">
        <f>IFERROR(VLOOKUP($E1447, V医療従事者等!$A:$J, $F$4, FALSE), TEXT(E1447, "aaa"))</f>
        <v>金</v>
      </c>
      <c r="G1447" s="91">
        <f>IFERROR(VLOOKUP($E1447, V医療従事者等!$A:$J, $G$4, FALSE), 0)</f>
        <v>0</v>
      </c>
      <c r="H1447" s="91">
        <f>IFERROR(VLOOKUP($E1447, V医療従事者等!$A:$J, $H$4, FALSE), 0)</f>
        <v>0</v>
      </c>
      <c r="I1447" s="91">
        <f>IFERROR(VLOOKUP($E1447, V医療従事者等!$A:$J, $I$4, FALSE), 0)</f>
        <v>0</v>
      </c>
      <c r="J1447" s="91">
        <f>IFERROR(VLOOKUP($E1447, V医療従事者等!$A:$J, $J$4, FALSE), 0)</f>
        <v>0</v>
      </c>
      <c r="K1447" s="92">
        <f>IFERROR(VLOOKUP($E1447, V一般接種!$A:$G, K$4, FALSE), 0)</f>
        <v>0</v>
      </c>
      <c r="L1447" s="92">
        <f>IFERROR(VLOOKUP($E1447, V一般接種!$A:$G, L$4, FALSE), 0)</f>
        <v>0</v>
      </c>
      <c r="M1447" s="92">
        <f>IFERROR(VLOOKUP($E1447, V一般接種!$A:$G, M$4, FALSE), 0)</f>
        <v>0</v>
      </c>
      <c r="N1447" s="93">
        <f>IFERROR(VLOOKUP($E1447, V一般接種!$A:$G, N$4, FALSE), 0)</f>
        <v>0</v>
      </c>
      <c r="O1447" s="92">
        <f>SUMIF(V職域接種!$C:$C, 'Conv-vaccine'!$E1447, V職域接種!F:F)</f>
        <v>0</v>
      </c>
      <c r="P1447" s="92">
        <f>SUMIF(V職域接種!$C:$C, 'Conv-vaccine'!$E1447, V職域接種!G:G)</f>
        <v>0</v>
      </c>
      <c r="Q1447" s="92">
        <f>_xlfn.MAXIFS(V重複!F:F, V重複!$C:$C, 'Conv-vaccine'!$E1447)</f>
        <v>0</v>
      </c>
      <c r="R1447" s="92">
        <f>_xlfn.MAXIFS(V重複!G:G, V重複!$C:$C, 'Conv-vaccine'!$E1447)</f>
        <v>0</v>
      </c>
      <c r="S1447" s="107">
        <f>SUMIF('V3回目-接種日別'!$A:$A, 'Conv-vaccine'!$E1447, 'V3回目-接種日別'!C:C)</f>
        <v>0</v>
      </c>
    </row>
    <row r="1448" spans="1:19" ht="17.7">
      <c r="A1448" s="49">
        <v>44778</v>
      </c>
      <c r="B1448" s="110">
        <f>IF(COUNTIF($A$7:$A1448, $A1448)&gt;1, 0, IF($E1448="","",G1448+H1448+K1448+L1448+O1448-Q1448))</f>
        <v>0</v>
      </c>
      <c r="C1448" s="110">
        <f>IF(COUNTIF($A$7:$A1448, $A1448)&gt;1, 0, IF($E1448="", "", I1448+J1448+M1448+N1448+P1448-R1448))</f>
        <v>0</v>
      </c>
      <c r="D1448" s="110">
        <f>IF(COUNTIF($A$7:$A1448, $A1448)&gt;1, 0, S1448)</f>
        <v>0</v>
      </c>
      <c r="E1448" s="111">
        <v>44778</v>
      </c>
      <c r="F1448" s="91" t="str">
        <f>IFERROR(VLOOKUP($E1448, V医療従事者等!$A:$J, $F$4, FALSE), TEXT(E1448, "aaa"))</f>
        <v>金</v>
      </c>
      <c r="G1448" s="91">
        <f>IFERROR(VLOOKUP($E1448, V医療従事者等!$A:$J, $G$4, FALSE), 0)</f>
        <v>0</v>
      </c>
      <c r="H1448" s="91">
        <f>IFERROR(VLOOKUP($E1448, V医療従事者等!$A:$J, $H$4, FALSE), 0)</f>
        <v>0</v>
      </c>
      <c r="I1448" s="91">
        <f>IFERROR(VLOOKUP($E1448, V医療従事者等!$A:$J, $I$4, FALSE), 0)</f>
        <v>0</v>
      </c>
      <c r="J1448" s="91">
        <f>IFERROR(VLOOKUP($E1448, V医療従事者等!$A:$J, $J$4, FALSE), 0)</f>
        <v>0</v>
      </c>
      <c r="K1448" s="92">
        <f>IFERROR(VLOOKUP($E1448, V一般接種!$A:$G, K$4, FALSE), 0)</f>
        <v>0</v>
      </c>
      <c r="L1448" s="92">
        <f>IFERROR(VLOOKUP($E1448, V一般接種!$A:$G, L$4, FALSE), 0)</f>
        <v>0</v>
      </c>
      <c r="M1448" s="92">
        <f>IFERROR(VLOOKUP($E1448, V一般接種!$A:$G, M$4, FALSE), 0)</f>
        <v>0</v>
      </c>
      <c r="N1448" s="93">
        <f>IFERROR(VLOOKUP($E1448, V一般接種!$A:$G, N$4, FALSE), 0)</f>
        <v>0</v>
      </c>
      <c r="O1448" s="92">
        <f>SUMIF(V職域接種!$C:$C, 'Conv-vaccine'!$E1448, V職域接種!F:F)</f>
        <v>0</v>
      </c>
      <c r="P1448" s="92">
        <f>SUMIF(V職域接種!$C:$C, 'Conv-vaccine'!$E1448, V職域接種!G:G)</f>
        <v>0</v>
      </c>
      <c r="Q1448" s="92">
        <f>_xlfn.MAXIFS(V重複!F:F, V重複!$C:$C, 'Conv-vaccine'!$E1448)</f>
        <v>0</v>
      </c>
      <c r="R1448" s="92">
        <f>_xlfn.MAXIFS(V重複!G:G, V重複!$C:$C, 'Conv-vaccine'!$E1448)</f>
        <v>0</v>
      </c>
      <c r="S1448" s="107">
        <f>SUMIF('V3回目-接種日別'!$A:$A, 'Conv-vaccine'!$E1448, 'V3回目-接種日別'!C:C)</f>
        <v>0</v>
      </c>
    </row>
    <row r="1449" spans="1:19" ht="17.7">
      <c r="A1449" s="49">
        <v>44778</v>
      </c>
      <c r="B1449" s="110">
        <f>IF(COUNTIF($A$7:$A1449, $A1449)&gt;1, 0, IF($E1449="","",G1449+H1449+K1449+L1449+O1449-Q1449))</f>
        <v>0</v>
      </c>
      <c r="C1449" s="110">
        <f>IF(COUNTIF($A$7:$A1449, $A1449)&gt;1, 0, IF($E1449="", "", I1449+J1449+M1449+N1449+P1449-R1449))</f>
        <v>0</v>
      </c>
      <c r="D1449" s="110">
        <f>IF(COUNTIF($A$7:$A1449, $A1449)&gt;1, 0, S1449)</f>
        <v>0</v>
      </c>
      <c r="E1449" s="111">
        <v>44778</v>
      </c>
      <c r="F1449" s="91" t="str">
        <f>IFERROR(VLOOKUP($E1449, V医療従事者等!$A:$J, $F$4, FALSE), TEXT(E1449, "aaa"))</f>
        <v>金</v>
      </c>
      <c r="G1449" s="91">
        <f>IFERROR(VLOOKUP($E1449, V医療従事者等!$A:$J, $G$4, FALSE), 0)</f>
        <v>0</v>
      </c>
      <c r="H1449" s="91">
        <f>IFERROR(VLOOKUP($E1449, V医療従事者等!$A:$J, $H$4, FALSE), 0)</f>
        <v>0</v>
      </c>
      <c r="I1449" s="91">
        <f>IFERROR(VLOOKUP($E1449, V医療従事者等!$A:$J, $I$4, FALSE), 0)</f>
        <v>0</v>
      </c>
      <c r="J1449" s="91">
        <f>IFERROR(VLOOKUP($E1449, V医療従事者等!$A:$J, $J$4, FALSE), 0)</f>
        <v>0</v>
      </c>
      <c r="K1449" s="92">
        <f>IFERROR(VLOOKUP($E1449, V一般接種!$A:$G, K$4, FALSE), 0)</f>
        <v>0</v>
      </c>
      <c r="L1449" s="92">
        <f>IFERROR(VLOOKUP($E1449, V一般接種!$A:$G, L$4, FALSE), 0)</f>
        <v>0</v>
      </c>
      <c r="M1449" s="92">
        <f>IFERROR(VLOOKUP($E1449, V一般接種!$A:$G, M$4, FALSE), 0)</f>
        <v>0</v>
      </c>
      <c r="N1449" s="93">
        <f>IFERROR(VLOOKUP($E1449, V一般接種!$A:$G, N$4, FALSE), 0)</f>
        <v>0</v>
      </c>
      <c r="O1449" s="92">
        <f>SUMIF(V職域接種!$C:$C, 'Conv-vaccine'!$E1449, V職域接種!F:F)</f>
        <v>0</v>
      </c>
      <c r="P1449" s="92">
        <f>SUMIF(V職域接種!$C:$C, 'Conv-vaccine'!$E1449, V職域接種!G:G)</f>
        <v>0</v>
      </c>
      <c r="Q1449" s="92">
        <f>_xlfn.MAXIFS(V重複!F:F, V重複!$C:$C, 'Conv-vaccine'!$E1449)</f>
        <v>0</v>
      </c>
      <c r="R1449" s="92">
        <f>_xlfn.MAXIFS(V重複!G:G, V重複!$C:$C, 'Conv-vaccine'!$E1449)</f>
        <v>0</v>
      </c>
      <c r="S1449" s="107">
        <f>SUMIF('V3回目-接種日別'!$A:$A, 'Conv-vaccine'!$E1449, 'V3回目-接種日別'!C:C)</f>
        <v>0</v>
      </c>
    </row>
    <row r="1450" spans="1:19" ht="17.7">
      <c r="A1450" s="49">
        <v>44779</v>
      </c>
      <c r="B1450" s="110">
        <f>IF(COUNTIF($A$7:$A1450, $A1450)&gt;1, 0, IF($E1450="","",G1450+H1450+K1450+L1450+O1450-Q1450))</f>
        <v>0</v>
      </c>
      <c r="C1450" s="110">
        <f>IF(COUNTIF($A$7:$A1450, $A1450)&gt;1, 0, IF($E1450="", "", I1450+J1450+M1450+N1450+P1450-R1450))</f>
        <v>0</v>
      </c>
      <c r="D1450" s="110">
        <f>IF(COUNTIF($A$7:$A1450, $A1450)&gt;1, 0, S1450)</f>
        <v>0</v>
      </c>
      <c r="E1450" s="111">
        <v>44779</v>
      </c>
      <c r="F1450" s="91" t="str">
        <f>IFERROR(VLOOKUP($E1450, V医療従事者等!$A:$J, $F$4, FALSE), TEXT(E1450, "aaa"))</f>
        <v>土</v>
      </c>
      <c r="G1450" s="91">
        <f>IFERROR(VLOOKUP($E1450, V医療従事者等!$A:$J, $G$4, FALSE), 0)</f>
        <v>0</v>
      </c>
      <c r="H1450" s="91">
        <f>IFERROR(VLOOKUP($E1450, V医療従事者等!$A:$J, $H$4, FALSE), 0)</f>
        <v>0</v>
      </c>
      <c r="I1450" s="91">
        <f>IFERROR(VLOOKUP($E1450, V医療従事者等!$A:$J, $I$4, FALSE), 0)</f>
        <v>0</v>
      </c>
      <c r="J1450" s="91">
        <f>IFERROR(VLOOKUP($E1450, V医療従事者等!$A:$J, $J$4, FALSE), 0)</f>
        <v>0</v>
      </c>
      <c r="K1450" s="92">
        <f>IFERROR(VLOOKUP($E1450, V一般接種!$A:$G, K$4, FALSE), 0)</f>
        <v>0</v>
      </c>
      <c r="L1450" s="92">
        <f>IFERROR(VLOOKUP($E1450, V一般接種!$A:$G, L$4, FALSE), 0)</f>
        <v>0</v>
      </c>
      <c r="M1450" s="92">
        <f>IFERROR(VLOOKUP($E1450, V一般接種!$A:$G, M$4, FALSE), 0)</f>
        <v>0</v>
      </c>
      <c r="N1450" s="93">
        <f>IFERROR(VLOOKUP($E1450, V一般接種!$A:$G, N$4, FALSE), 0)</f>
        <v>0</v>
      </c>
      <c r="O1450" s="92">
        <f>SUMIF(V職域接種!$C:$C, 'Conv-vaccine'!$E1450, V職域接種!F:F)</f>
        <v>0</v>
      </c>
      <c r="P1450" s="92">
        <f>SUMIF(V職域接種!$C:$C, 'Conv-vaccine'!$E1450, V職域接種!G:G)</f>
        <v>0</v>
      </c>
      <c r="Q1450" s="92">
        <f>_xlfn.MAXIFS(V重複!F:F, V重複!$C:$C, 'Conv-vaccine'!$E1450)</f>
        <v>0</v>
      </c>
      <c r="R1450" s="92">
        <f>_xlfn.MAXIFS(V重複!G:G, V重複!$C:$C, 'Conv-vaccine'!$E1450)</f>
        <v>0</v>
      </c>
      <c r="S1450" s="107">
        <f>SUMIF('V3回目-接種日別'!$A:$A, 'Conv-vaccine'!$E1450, 'V3回目-接種日別'!C:C)</f>
        <v>0</v>
      </c>
    </row>
    <row r="1451" spans="1:19" ht="17.7">
      <c r="A1451" s="49">
        <v>44779</v>
      </c>
      <c r="B1451" s="110">
        <f>IF(COUNTIF($A$7:$A1451, $A1451)&gt;1, 0, IF($E1451="","",G1451+H1451+K1451+L1451+O1451-Q1451))</f>
        <v>0</v>
      </c>
      <c r="C1451" s="110">
        <f>IF(COUNTIF($A$7:$A1451, $A1451)&gt;1, 0, IF($E1451="", "", I1451+J1451+M1451+N1451+P1451-R1451))</f>
        <v>0</v>
      </c>
      <c r="D1451" s="110">
        <f>IF(COUNTIF($A$7:$A1451, $A1451)&gt;1, 0, S1451)</f>
        <v>0</v>
      </c>
      <c r="E1451" s="111">
        <v>44779</v>
      </c>
      <c r="F1451" s="91" t="str">
        <f>IFERROR(VLOOKUP($E1451, V医療従事者等!$A:$J, $F$4, FALSE), TEXT(E1451, "aaa"))</f>
        <v>土</v>
      </c>
      <c r="G1451" s="91">
        <f>IFERROR(VLOOKUP($E1451, V医療従事者等!$A:$J, $G$4, FALSE), 0)</f>
        <v>0</v>
      </c>
      <c r="H1451" s="91">
        <f>IFERROR(VLOOKUP($E1451, V医療従事者等!$A:$J, $H$4, FALSE), 0)</f>
        <v>0</v>
      </c>
      <c r="I1451" s="91">
        <f>IFERROR(VLOOKUP($E1451, V医療従事者等!$A:$J, $I$4, FALSE), 0)</f>
        <v>0</v>
      </c>
      <c r="J1451" s="91">
        <f>IFERROR(VLOOKUP($E1451, V医療従事者等!$A:$J, $J$4, FALSE), 0)</f>
        <v>0</v>
      </c>
      <c r="K1451" s="92">
        <f>IFERROR(VLOOKUP($E1451, V一般接種!$A:$G, K$4, FALSE), 0)</f>
        <v>0</v>
      </c>
      <c r="L1451" s="92">
        <f>IFERROR(VLOOKUP($E1451, V一般接種!$A:$G, L$4, FALSE), 0)</f>
        <v>0</v>
      </c>
      <c r="M1451" s="92">
        <f>IFERROR(VLOOKUP($E1451, V一般接種!$A:$G, M$4, FALSE), 0)</f>
        <v>0</v>
      </c>
      <c r="N1451" s="93">
        <f>IFERROR(VLOOKUP($E1451, V一般接種!$A:$G, N$4, FALSE), 0)</f>
        <v>0</v>
      </c>
      <c r="O1451" s="92">
        <f>SUMIF(V職域接種!$C:$C, 'Conv-vaccine'!$E1451, V職域接種!F:F)</f>
        <v>0</v>
      </c>
      <c r="P1451" s="92">
        <f>SUMIF(V職域接種!$C:$C, 'Conv-vaccine'!$E1451, V職域接種!G:G)</f>
        <v>0</v>
      </c>
      <c r="Q1451" s="92">
        <f>_xlfn.MAXIFS(V重複!F:F, V重複!$C:$C, 'Conv-vaccine'!$E1451)</f>
        <v>0</v>
      </c>
      <c r="R1451" s="92">
        <f>_xlfn.MAXIFS(V重複!G:G, V重複!$C:$C, 'Conv-vaccine'!$E1451)</f>
        <v>0</v>
      </c>
      <c r="S1451" s="107">
        <f>SUMIF('V3回目-接種日別'!$A:$A, 'Conv-vaccine'!$E1451, 'V3回目-接種日別'!C:C)</f>
        <v>0</v>
      </c>
    </row>
    <row r="1452" spans="1:19" ht="17.7">
      <c r="A1452" s="49">
        <v>44779</v>
      </c>
      <c r="B1452" s="110">
        <f>IF(COUNTIF($A$7:$A1452, $A1452)&gt;1, 0, IF($E1452="","",G1452+H1452+K1452+L1452+O1452-Q1452))</f>
        <v>0</v>
      </c>
      <c r="C1452" s="110">
        <f>IF(COUNTIF($A$7:$A1452, $A1452)&gt;1, 0, IF($E1452="", "", I1452+J1452+M1452+N1452+P1452-R1452))</f>
        <v>0</v>
      </c>
      <c r="D1452" s="110">
        <f>IF(COUNTIF($A$7:$A1452, $A1452)&gt;1, 0, S1452)</f>
        <v>0</v>
      </c>
      <c r="E1452" s="111">
        <v>44779</v>
      </c>
      <c r="F1452" s="91" t="str">
        <f>IFERROR(VLOOKUP($E1452, V医療従事者等!$A:$J, $F$4, FALSE), TEXT(E1452, "aaa"))</f>
        <v>土</v>
      </c>
      <c r="G1452" s="91">
        <f>IFERROR(VLOOKUP($E1452, V医療従事者等!$A:$J, $G$4, FALSE), 0)</f>
        <v>0</v>
      </c>
      <c r="H1452" s="91">
        <f>IFERROR(VLOOKUP($E1452, V医療従事者等!$A:$J, $H$4, FALSE), 0)</f>
        <v>0</v>
      </c>
      <c r="I1452" s="91">
        <f>IFERROR(VLOOKUP($E1452, V医療従事者等!$A:$J, $I$4, FALSE), 0)</f>
        <v>0</v>
      </c>
      <c r="J1452" s="91">
        <f>IFERROR(VLOOKUP($E1452, V医療従事者等!$A:$J, $J$4, FALSE), 0)</f>
        <v>0</v>
      </c>
      <c r="K1452" s="92">
        <f>IFERROR(VLOOKUP($E1452, V一般接種!$A:$G, K$4, FALSE), 0)</f>
        <v>0</v>
      </c>
      <c r="L1452" s="92">
        <f>IFERROR(VLOOKUP($E1452, V一般接種!$A:$G, L$4, FALSE), 0)</f>
        <v>0</v>
      </c>
      <c r="M1452" s="92">
        <f>IFERROR(VLOOKUP($E1452, V一般接種!$A:$G, M$4, FALSE), 0)</f>
        <v>0</v>
      </c>
      <c r="N1452" s="93">
        <f>IFERROR(VLOOKUP($E1452, V一般接種!$A:$G, N$4, FALSE), 0)</f>
        <v>0</v>
      </c>
      <c r="O1452" s="92">
        <f>SUMIF(V職域接種!$C:$C, 'Conv-vaccine'!$E1452, V職域接種!F:F)</f>
        <v>0</v>
      </c>
      <c r="P1452" s="92">
        <f>SUMIF(V職域接種!$C:$C, 'Conv-vaccine'!$E1452, V職域接種!G:G)</f>
        <v>0</v>
      </c>
      <c r="Q1452" s="92">
        <f>_xlfn.MAXIFS(V重複!F:F, V重複!$C:$C, 'Conv-vaccine'!$E1452)</f>
        <v>0</v>
      </c>
      <c r="R1452" s="92">
        <f>_xlfn.MAXIFS(V重複!G:G, V重複!$C:$C, 'Conv-vaccine'!$E1452)</f>
        <v>0</v>
      </c>
      <c r="S1452" s="107">
        <f>SUMIF('V3回目-接種日別'!$A:$A, 'Conv-vaccine'!$E1452, 'V3回目-接種日別'!C:C)</f>
        <v>0</v>
      </c>
    </row>
    <row r="1453" spans="1:19" ht="17.7">
      <c r="A1453" s="49">
        <v>44780</v>
      </c>
      <c r="B1453" s="110">
        <f>IF(COUNTIF($A$7:$A1453, $A1453)&gt;1, 0, IF($E1453="","",G1453+H1453+K1453+L1453+O1453-Q1453))</f>
        <v>0</v>
      </c>
      <c r="C1453" s="110">
        <f>IF(COUNTIF($A$7:$A1453, $A1453)&gt;1, 0, IF($E1453="", "", I1453+J1453+M1453+N1453+P1453-R1453))</f>
        <v>0</v>
      </c>
      <c r="D1453" s="110">
        <f>IF(COUNTIF($A$7:$A1453, $A1453)&gt;1, 0, S1453)</f>
        <v>0</v>
      </c>
      <c r="E1453" s="111">
        <v>44780</v>
      </c>
      <c r="F1453" s="91" t="str">
        <f>IFERROR(VLOOKUP($E1453, V医療従事者等!$A:$J, $F$4, FALSE), TEXT(E1453, "aaa"))</f>
        <v>日</v>
      </c>
      <c r="G1453" s="91">
        <f>IFERROR(VLOOKUP($E1453, V医療従事者等!$A:$J, $G$4, FALSE), 0)</f>
        <v>0</v>
      </c>
      <c r="H1453" s="91">
        <f>IFERROR(VLOOKUP($E1453, V医療従事者等!$A:$J, $H$4, FALSE), 0)</f>
        <v>0</v>
      </c>
      <c r="I1453" s="91">
        <f>IFERROR(VLOOKUP($E1453, V医療従事者等!$A:$J, $I$4, FALSE), 0)</f>
        <v>0</v>
      </c>
      <c r="J1453" s="91">
        <f>IFERROR(VLOOKUP($E1453, V医療従事者等!$A:$J, $J$4, FALSE), 0)</f>
        <v>0</v>
      </c>
      <c r="K1453" s="92">
        <f>IFERROR(VLOOKUP($E1453, V一般接種!$A:$G, K$4, FALSE), 0)</f>
        <v>0</v>
      </c>
      <c r="L1453" s="92">
        <f>IFERROR(VLOOKUP($E1453, V一般接種!$A:$G, L$4, FALSE), 0)</f>
        <v>0</v>
      </c>
      <c r="M1453" s="92">
        <f>IFERROR(VLOOKUP($E1453, V一般接種!$A:$G, M$4, FALSE), 0)</f>
        <v>0</v>
      </c>
      <c r="N1453" s="93">
        <f>IFERROR(VLOOKUP($E1453, V一般接種!$A:$G, N$4, FALSE), 0)</f>
        <v>0</v>
      </c>
      <c r="O1453" s="92">
        <f>SUMIF(V職域接種!$C:$C, 'Conv-vaccine'!$E1453, V職域接種!F:F)</f>
        <v>0</v>
      </c>
      <c r="P1453" s="92">
        <f>SUMIF(V職域接種!$C:$C, 'Conv-vaccine'!$E1453, V職域接種!G:G)</f>
        <v>0</v>
      </c>
      <c r="Q1453" s="92">
        <f>_xlfn.MAXIFS(V重複!F:F, V重複!$C:$C, 'Conv-vaccine'!$E1453)</f>
        <v>0</v>
      </c>
      <c r="R1453" s="92">
        <f>_xlfn.MAXIFS(V重複!G:G, V重複!$C:$C, 'Conv-vaccine'!$E1453)</f>
        <v>0</v>
      </c>
      <c r="S1453" s="107">
        <f>SUMIF('V3回目-接種日別'!$A:$A, 'Conv-vaccine'!$E1453, 'V3回目-接種日別'!C:C)</f>
        <v>0</v>
      </c>
    </row>
    <row r="1454" spans="1:19" ht="17.7">
      <c r="A1454" s="49">
        <v>44780</v>
      </c>
      <c r="B1454" s="110">
        <f>IF(COUNTIF($A$7:$A1454, $A1454)&gt;1, 0, IF($E1454="","",G1454+H1454+K1454+L1454+O1454-Q1454))</f>
        <v>0</v>
      </c>
      <c r="C1454" s="110">
        <f>IF(COUNTIF($A$7:$A1454, $A1454)&gt;1, 0, IF($E1454="", "", I1454+J1454+M1454+N1454+P1454-R1454))</f>
        <v>0</v>
      </c>
      <c r="D1454" s="110">
        <f>IF(COUNTIF($A$7:$A1454, $A1454)&gt;1, 0, S1454)</f>
        <v>0</v>
      </c>
      <c r="E1454" s="111">
        <v>44780</v>
      </c>
      <c r="F1454" s="91" t="str">
        <f>IFERROR(VLOOKUP($E1454, V医療従事者等!$A:$J, $F$4, FALSE), TEXT(E1454, "aaa"))</f>
        <v>日</v>
      </c>
      <c r="G1454" s="91">
        <f>IFERROR(VLOOKUP($E1454, V医療従事者等!$A:$J, $G$4, FALSE), 0)</f>
        <v>0</v>
      </c>
      <c r="H1454" s="91">
        <f>IFERROR(VLOOKUP($E1454, V医療従事者等!$A:$J, $H$4, FALSE), 0)</f>
        <v>0</v>
      </c>
      <c r="I1454" s="91">
        <f>IFERROR(VLOOKUP($E1454, V医療従事者等!$A:$J, $I$4, FALSE), 0)</f>
        <v>0</v>
      </c>
      <c r="J1454" s="91">
        <f>IFERROR(VLOOKUP($E1454, V医療従事者等!$A:$J, $J$4, FALSE), 0)</f>
        <v>0</v>
      </c>
      <c r="K1454" s="92">
        <f>IFERROR(VLOOKUP($E1454, V一般接種!$A:$G, K$4, FALSE), 0)</f>
        <v>0</v>
      </c>
      <c r="L1454" s="92">
        <f>IFERROR(VLOOKUP($E1454, V一般接種!$A:$G, L$4, FALSE), 0)</f>
        <v>0</v>
      </c>
      <c r="M1454" s="92">
        <f>IFERROR(VLOOKUP($E1454, V一般接種!$A:$G, M$4, FALSE), 0)</f>
        <v>0</v>
      </c>
      <c r="N1454" s="93">
        <f>IFERROR(VLOOKUP($E1454, V一般接種!$A:$G, N$4, FALSE), 0)</f>
        <v>0</v>
      </c>
      <c r="O1454" s="92">
        <f>SUMIF(V職域接種!$C:$C, 'Conv-vaccine'!$E1454, V職域接種!F:F)</f>
        <v>0</v>
      </c>
      <c r="P1454" s="92">
        <f>SUMIF(V職域接種!$C:$C, 'Conv-vaccine'!$E1454, V職域接種!G:G)</f>
        <v>0</v>
      </c>
      <c r="Q1454" s="92">
        <f>_xlfn.MAXIFS(V重複!F:F, V重複!$C:$C, 'Conv-vaccine'!$E1454)</f>
        <v>0</v>
      </c>
      <c r="R1454" s="92">
        <f>_xlfn.MAXIFS(V重複!G:G, V重複!$C:$C, 'Conv-vaccine'!$E1454)</f>
        <v>0</v>
      </c>
      <c r="S1454" s="107">
        <f>SUMIF('V3回目-接種日別'!$A:$A, 'Conv-vaccine'!$E1454, 'V3回目-接種日別'!C:C)</f>
        <v>0</v>
      </c>
    </row>
    <row r="1455" spans="1:19" ht="17.7">
      <c r="A1455" s="49">
        <v>44780</v>
      </c>
      <c r="B1455" s="110">
        <f>IF(COUNTIF($A$7:$A1455, $A1455)&gt;1, 0, IF($E1455="","",G1455+H1455+K1455+L1455+O1455-Q1455))</f>
        <v>0</v>
      </c>
      <c r="C1455" s="110">
        <f>IF(COUNTIF($A$7:$A1455, $A1455)&gt;1, 0, IF($E1455="", "", I1455+J1455+M1455+N1455+P1455-R1455))</f>
        <v>0</v>
      </c>
      <c r="D1455" s="110">
        <f>IF(COUNTIF($A$7:$A1455, $A1455)&gt;1, 0, S1455)</f>
        <v>0</v>
      </c>
      <c r="E1455" s="111">
        <v>44780</v>
      </c>
      <c r="F1455" s="91" t="str">
        <f>IFERROR(VLOOKUP($E1455, V医療従事者等!$A:$J, $F$4, FALSE), TEXT(E1455, "aaa"))</f>
        <v>日</v>
      </c>
      <c r="G1455" s="91">
        <f>IFERROR(VLOOKUP($E1455, V医療従事者等!$A:$J, $G$4, FALSE), 0)</f>
        <v>0</v>
      </c>
      <c r="H1455" s="91">
        <f>IFERROR(VLOOKUP($E1455, V医療従事者等!$A:$J, $H$4, FALSE), 0)</f>
        <v>0</v>
      </c>
      <c r="I1455" s="91">
        <f>IFERROR(VLOOKUP($E1455, V医療従事者等!$A:$J, $I$4, FALSE), 0)</f>
        <v>0</v>
      </c>
      <c r="J1455" s="91">
        <f>IFERROR(VLOOKUP($E1455, V医療従事者等!$A:$J, $J$4, FALSE), 0)</f>
        <v>0</v>
      </c>
      <c r="K1455" s="92">
        <f>IFERROR(VLOOKUP($E1455, V一般接種!$A:$G, K$4, FALSE), 0)</f>
        <v>0</v>
      </c>
      <c r="L1455" s="92">
        <f>IFERROR(VLOOKUP($E1455, V一般接種!$A:$G, L$4, FALSE), 0)</f>
        <v>0</v>
      </c>
      <c r="M1455" s="92">
        <f>IFERROR(VLOOKUP($E1455, V一般接種!$A:$G, M$4, FALSE), 0)</f>
        <v>0</v>
      </c>
      <c r="N1455" s="93">
        <f>IFERROR(VLOOKUP($E1455, V一般接種!$A:$G, N$4, FALSE), 0)</f>
        <v>0</v>
      </c>
      <c r="O1455" s="92">
        <f>SUMIF(V職域接種!$C:$C, 'Conv-vaccine'!$E1455, V職域接種!F:F)</f>
        <v>0</v>
      </c>
      <c r="P1455" s="92">
        <f>SUMIF(V職域接種!$C:$C, 'Conv-vaccine'!$E1455, V職域接種!G:G)</f>
        <v>0</v>
      </c>
      <c r="Q1455" s="92">
        <f>_xlfn.MAXIFS(V重複!F:F, V重複!$C:$C, 'Conv-vaccine'!$E1455)</f>
        <v>0</v>
      </c>
      <c r="R1455" s="92">
        <f>_xlfn.MAXIFS(V重複!G:G, V重複!$C:$C, 'Conv-vaccine'!$E1455)</f>
        <v>0</v>
      </c>
      <c r="S1455" s="107">
        <f>SUMIF('V3回目-接種日別'!$A:$A, 'Conv-vaccine'!$E1455, 'V3回目-接種日別'!C:C)</f>
        <v>0</v>
      </c>
    </row>
    <row r="1456" spans="1:19" ht="17.7">
      <c r="A1456" s="49">
        <v>44781</v>
      </c>
      <c r="B1456" s="110">
        <f>IF(COUNTIF($A$7:$A1456, $A1456)&gt;1, 0, IF($E1456="","",G1456+H1456+K1456+L1456+O1456-Q1456))</f>
        <v>0</v>
      </c>
      <c r="C1456" s="110">
        <f>IF(COUNTIF($A$7:$A1456, $A1456)&gt;1, 0, IF($E1456="", "", I1456+J1456+M1456+N1456+P1456-R1456))</f>
        <v>0</v>
      </c>
      <c r="D1456" s="110">
        <f>IF(COUNTIF($A$7:$A1456, $A1456)&gt;1, 0, S1456)</f>
        <v>0</v>
      </c>
      <c r="E1456" s="111">
        <v>44781</v>
      </c>
      <c r="F1456" s="91" t="str">
        <f>IFERROR(VLOOKUP($E1456, V医療従事者等!$A:$J, $F$4, FALSE), TEXT(E1456, "aaa"))</f>
        <v>月</v>
      </c>
      <c r="G1456" s="91">
        <f>IFERROR(VLOOKUP($E1456, V医療従事者等!$A:$J, $G$4, FALSE), 0)</f>
        <v>0</v>
      </c>
      <c r="H1456" s="91">
        <f>IFERROR(VLOOKUP($E1456, V医療従事者等!$A:$J, $H$4, FALSE), 0)</f>
        <v>0</v>
      </c>
      <c r="I1456" s="91">
        <f>IFERROR(VLOOKUP($E1456, V医療従事者等!$A:$J, $I$4, FALSE), 0)</f>
        <v>0</v>
      </c>
      <c r="J1456" s="91">
        <f>IFERROR(VLOOKUP($E1456, V医療従事者等!$A:$J, $J$4, FALSE), 0)</f>
        <v>0</v>
      </c>
      <c r="K1456" s="92">
        <f>IFERROR(VLOOKUP($E1456, V一般接種!$A:$G, K$4, FALSE), 0)</f>
        <v>0</v>
      </c>
      <c r="L1456" s="92">
        <f>IFERROR(VLOOKUP($E1456, V一般接種!$A:$G, L$4, FALSE), 0)</f>
        <v>0</v>
      </c>
      <c r="M1456" s="92">
        <f>IFERROR(VLOOKUP($E1456, V一般接種!$A:$G, M$4, FALSE), 0)</f>
        <v>0</v>
      </c>
      <c r="N1456" s="93">
        <f>IFERROR(VLOOKUP($E1456, V一般接種!$A:$G, N$4, FALSE), 0)</f>
        <v>0</v>
      </c>
      <c r="O1456" s="92">
        <f>SUMIF(V職域接種!$C:$C, 'Conv-vaccine'!$E1456, V職域接種!F:F)</f>
        <v>0</v>
      </c>
      <c r="P1456" s="92">
        <f>SUMIF(V職域接種!$C:$C, 'Conv-vaccine'!$E1456, V職域接種!G:G)</f>
        <v>0</v>
      </c>
      <c r="Q1456" s="92">
        <f>_xlfn.MAXIFS(V重複!F:F, V重複!$C:$C, 'Conv-vaccine'!$E1456)</f>
        <v>0</v>
      </c>
      <c r="R1456" s="92">
        <f>_xlfn.MAXIFS(V重複!G:G, V重複!$C:$C, 'Conv-vaccine'!$E1456)</f>
        <v>0</v>
      </c>
      <c r="S1456" s="107">
        <f>SUMIF('V3回目-接種日別'!$A:$A, 'Conv-vaccine'!$E1456, 'V3回目-接種日別'!C:C)</f>
        <v>0</v>
      </c>
    </row>
    <row r="1457" spans="1:19" ht="17.7">
      <c r="A1457" s="49">
        <v>44781</v>
      </c>
      <c r="B1457" s="110">
        <f>IF(COUNTIF($A$7:$A1457, $A1457)&gt;1, 0, IF($E1457="","",G1457+H1457+K1457+L1457+O1457-Q1457))</f>
        <v>0</v>
      </c>
      <c r="C1457" s="110">
        <f>IF(COUNTIF($A$7:$A1457, $A1457)&gt;1, 0, IF($E1457="", "", I1457+J1457+M1457+N1457+P1457-R1457))</f>
        <v>0</v>
      </c>
      <c r="D1457" s="110">
        <f>IF(COUNTIF($A$7:$A1457, $A1457)&gt;1, 0, S1457)</f>
        <v>0</v>
      </c>
      <c r="E1457" s="111">
        <v>44781</v>
      </c>
      <c r="F1457" s="91" t="str">
        <f>IFERROR(VLOOKUP($E1457, V医療従事者等!$A:$J, $F$4, FALSE), TEXT(E1457, "aaa"))</f>
        <v>月</v>
      </c>
      <c r="G1457" s="91">
        <f>IFERROR(VLOOKUP($E1457, V医療従事者等!$A:$J, $G$4, FALSE), 0)</f>
        <v>0</v>
      </c>
      <c r="H1457" s="91">
        <f>IFERROR(VLOOKUP($E1457, V医療従事者等!$A:$J, $H$4, FALSE), 0)</f>
        <v>0</v>
      </c>
      <c r="I1457" s="91">
        <f>IFERROR(VLOOKUP($E1457, V医療従事者等!$A:$J, $I$4, FALSE), 0)</f>
        <v>0</v>
      </c>
      <c r="J1457" s="91">
        <f>IFERROR(VLOOKUP($E1457, V医療従事者等!$A:$J, $J$4, FALSE), 0)</f>
        <v>0</v>
      </c>
      <c r="K1457" s="92">
        <f>IFERROR(VLOOKUP($E1457, V一般接種!$A:$G, K$4, FALSE), 0)</f>
        <v>0</v>
      </c>
      <c r="L1457" s="92">
        <f>IFERROR(VLOOKUP($E1457, V一般接種!$A:$G, L$4, FALSE), 0)</f>
        <v>0</v>
      </c>
      <c r="M1457" s="92">
        <f>IFERROR(VLOOKUP($E1457, V一般接種!$A:$G, M$4, FALSE), 0)</f>
        <v>0</v>
      </c>
      <c r="N1457" s="93">
        <f>IFERROR(VLOOKUP($E1457, V一般接種!$A:$G, N$4, FALSE), 0)</f>
        <v>0</v>
      </c>
      <c r="O1457" s="92">
        <f>SUMIF(V職域接種!$C:$C, 'Conv-vaccine'!$E1457, V職域接種!F:F)</f>
        <v>0</v>
      </c>
      <c r="P1457" s="92">
        <f>SUMIF(V職域接種!$C:$C, 'Conv-vaccine'!$E1457, V職域接種!G:G)</f>
        <v>0</v>
      </c>
      <c r="Q1457" s="92">
        <f>_xlfn.MAXIFS(V重複!F:F, V重複!$C:$C, 'Conv-vaccine'!$E1457)</f>
        <v>0</v>
      </c>
      <c r="R1457" s="92">
        <f>_xlfn.MAXIFS(V重複!G:G, V重複!$C:$C, 'Conv-vaccine'!$E1457)</f>
        <v>0</v>
      </c>
      <c r="S1457" s="107">
        <f>SUMIF('V3回目-接種日別'!$A:$A, 'Conv-vaccine'!$E1457, 'V3回目-接種日別'!C:C)</f>
        <v>0</v>
      </c>
    </row>
    <row r="1458" spans="1:19" ht="17.7">
      <c r="A1458" s="49">
        <v>44781</v>
      </c>
      <c r="B1458" s="110">
        <f>IF(COUNTIF($A$7:$A1458, $A1458)&gt;1, 0, IF($E1458="","",G1458+H1458+K1458+L1458+O1458-Q1458))</f>
        <v>0</v>
      </c>
      <c r="C1458" s="110">
        <f>IF(COUNTIF($A$7:$A1458, $A1458)&gt;1, 0, IF($E1458="", "", I1458+J1458+M1458+N1458+P1458-R1458))</f>
        <v>0</v>
      </c>
      <c r="D1458" s="110">
        <f>IF(COUNTIF($A$7:$A1458, $A1458)&gt;1, 0, S1458)</f>
        <v>0</v>
      </c>
      <c r="E1458" s="111">
        <v>44781</v>
      </c>
      <c r="F1458" s="91" t="str">
        <f>IFERROR(VLOOKUP($E1458, V医療従事者等!$A:$J, $F$4, FALSE), TEXT(E1458, "aaa"))</f>
        <v>月</v>
      </c>
      <c r="G1458" s="91">
        <f>IFERROR(VLOOKUP($E1458, V医療従事者等!$A:$J, $G$4, FALSE), 0)</f>
        <v>0</v>
      </c>
      <c r="H1458" s="91">
        <f>IFERROR(VLOOKUP($E1458, V医療従事者等!$A:$J, $H$4, FALSE), 0)</f>
        <v>0</v>
      </c>
      <c r="I1458" s="91">
        <f>IFERROR(VLOOKUP($E1458, V医療従事者等!$A:$J, $I$4, FALSE), 0)</f>
        <v>0</v>
      </c>
      <c r="J1458" s="91">
        <f>IFERROR(VLOOKUP($E1458, V医療従事者等!$A:$J, $J$4, FALSE), 0)</f>
        <v>0</v>
      </c>
      <c r="K1458" s="92">
        <f>IFERROR(VLOOKUP($E1458, V一般接種!$A:$G, K$4, FALSE), 0)</f>
        <v>0</v>
      </c>
      <c r="L1458" s="92">
        <f>IFERROR(VLOOKUP($E1458, V一般接種!$A:$G, L$4, FALSE), 0)</f>
        <v>0</v>
      </c>
      <c r="M1458" s="92">
        <f>IFERROR(VLOOKUP($E1458, V一般接種!$A:$G, M$4, FALSE), 0)</f>
        <v>0</v>
      </c>
      <c r="N1458" s="93">
        <f>IFERROR(VLOOKUP($E1458, V一般接種!$A:$G, N$4, FALSE), 0)</f>
        <v>0</v>
      </c>
      <c r="O1458" s="92">
        <f>SUMIF(V職域接種!$C:$C, 'Conv-vaccine'!$E1458, V職域接種!F:F)</f>
        <v>0</v>
      </c>
      <c r="P1458" s="92">
        <f>SUMIF(V職域接種!$C:$C, 'Conv-vaccine'!$E1458, V職域接種!G:G)</f>
        <v>0</v>
      </c>
      <c r="Q1458" s="92">
        <f>_xlfn.MAXIFS(V重複!F:F, V重複!$C:$C, 'Conv-vaccine'!$E1458)</f>
        <v>0</v>
      </c>
      <c r="R1458" s="92">
        <f>_xlfn.MAXIFS(V重複!G:G, V重複!$C:$C, 'Conv-vaccine'!$E1458)</f>
        <v>0</v>
      </c>
      <c r="S1458" s="107">
        <f>SUMIF('V3回目-接種日別'!$A:$A, 'Conv-vaccine'!$E1458, 'V3回目-接種日別'!C:C)</f>
        <v>0</v>
      </c>
    </row>
    <row r="1459" spans="1:19" ht="17.7">
      <c r="A1459" s="49">
        <v>44782</v>
      </c>
      <c r="B1459" s="110">
        <f>IF(COUNTIF($A$7:$A1459, $A1459)&gt;1, 0, IF($E1459="","",G1459+H1459+K1459+L1459+O1459-Q1459))</f>
        <v>0</v>
      </c>
      <c r="C1459" s="110">
        <f>IF(COUNTIF($A$7:$A1459, $A1459)&gt;1, 0, IF($E1459="", "", I1459+J1459+M1459+N1459+P1459-R1459))</f>
        <v>0</v>
      </c>
      <c r="D1459" s="110">
        <f>IF(COUNTIF($A$7:$A1459, $A1459)&gt;1, 0, S1459)</f>
        <v>0</v>
      </c>
      <c r="E1459" s="111">
        <v>44782</v>
      </c>
      <c r="F1459" s="91" t="str">
        <f>IFERROR(VLOOKUP($E1459, V医療従事者等!$A:$J, $F$4, FALSE), TEXT(E1459, "aaa"))</f>
        <v>火</v>
      </c>
      <c r="G1459" s="91">
        <f>IFERROR(VLOOKUP($E1459, V医療従事者等!$A:$J, $G$4, FALSE), 0)</f>
        <v>0</v>
      </c>
      <c r="H1459" s="91">
        <f>IFERROR(VLOOKUP($E1459, V医療従事者等!$A:$J, $H$4, FALSE), 0)</f>
        <v>0</v>
      </c>
      <c r="I1459" s="91">
        <f>IFERROR(VLOOKUP($E1459, V医療従事者等!$A:$J, $I$4, FALSE), 0)</f>
        <v>0</v>
      </c>
      <c r="J1459" s="91">
        <f>IFERROR(VLOOKUP($E1459, V医療従事者等!$A:$J, $J$4, FALSE), 0)</f>
        <v>0</v>
      </c>
      <c r="K1459" s="92">
        <f>IFERROR(VLOOKUP($E1459, V一般接種!$A:$G, K$4, FALSE), 0)</f>
        <v>0</v>
      </c>
      <c r="L1459" s="92">
        <f>IFERROR(VLOOKUP($E1459, V一般接種!$A:$G, L$4, FALSE), 0)</f>
        <v>0</v>
      </c>
      <c r="M1459" s="92">
        <f>IFERROR(VLOOKUP($E1459, V一般接種!$A:$G, M$4, FALSE), 0)</f>
        <v>0</v>
      </c>
      <c r="N1459" s="93">
        <f>IFERROR(VLOOKUP($E1459, V一般接種!$A:$G, N$4, FALSE), 0)</f>
        <v>0</v>
      </c>
      <c r="O1459" s="92">
        <f>SUMIF(V職域接種!$C:$C, 'Conv-vaccine'!$E1459, V職域接種!F:F)</f>
        <v>0</v>
      </c>
      <c r="P1459" s="92">
        <f>SUMIF(V職域接種!$C:$C, 'Conv-vaccine'!$E1459, V職域接種!G:G)</f>
        <v>0</v>
      </c>
      <c r="Q1459" s="92">
        <f>_xlfn.MAXIFS(V重複!F:F, V重複!$C:$C, 'Conv-vaccine'!$E1459)</f>
        <v>0</v>
      </c>
      <c r="R1459" s="92">
        <f>_xlfn.MAXIFS(V重複!G:G, V重複!$C:$C, 'Conv-vaccine'!$E1459)</f>
        <v>0</v>
      </c>
      <c r="S1459" s="107">
        <f>SUMIF('V3回目-接種日別'!$A:$A, 'Conv-vaccine'!$E1459, 'V3回目-接種日別'!C:C)</f>
        <v>0</v>
      </c>
    </row>
    <row r="1460" spans="1:19" ht="17.7">
      <c r="A1460" s="49">
        <v>44782</v>
      </c>
      <c r="B1460" s="110">
        <f>IF(COUNTIF($A$7:$A1460, $A1460)&gt;1, 0, IF($E1460="","",G1460+H1460+K1460+L1460+O1460-Q1460))</f>
        <v>0</v>
      </c>
      <c r="C1460" s="110">
        <f>IF(COUNTIF($A$7:$A1460, $A1460)&gt;1, 0, IF($E1460="", "", I1460+J1460+M1460+N1460+P1460-R1460))</f>
        <v>0</v>
      </c>
      <c r="D1460" s="110">
        <f>IF(COUNTIF($A$7:$A1460, $A1460)&gt;1, 0, S1460)</f>
        <v>0</v>
      </c>
      <c r="E1460" s="111">
        <v>44782</v>
      </c>
      <c r="F1460" s="91" t="str">
        <f>IFERROR(VLOOKUP($E1460, V医療従事者等!$A:$J, $F$4, FALSE), TEXT(E1460, "aaa"))</f>
        <v>火</v>
      </c>
      <c r="G1460" s="91">
        <f>IFERROR(VLOOKUP($E1460, V医療従事者等!$A:$J, $G$4, FALSE), 0)</f>
        <v>0</v>
      </c>
      <c r="H1460" s="91">
        <f>IFERROR(VLOOKUP($E1460, V医療従事者等!$A:$J, $H$4, FALSE), 0)</f>
        <v>0</v>
      </c>
      <c r="I1460" s="91">
        <f>IFERROR(VLOOKUP($E1460, V医療従事者等!$A:$J, $I$4, FALSE), 0)</f>
        <v>0</v>
      </c>
      <c r="J1460" s="91">
        <f>IFERROR(VLOOKUP($E1460, V医療従事者等!$A:$J, $J$4, FALSE), 0)</f>
        <v>0</v>
      </c>
      <c r="K1460" s="92">
        <f>IFERROR(VLOOKUP($E1460, V一般接種!$A:$G, K$4, FALSE), 0)</f>
        <v>0</v>
      </c>
      <c r="L1460" s="92">
        <f>IFERROR(VLOOKUP($E1460, V一般接種!$A:$G, L$4, FALSE), 0)</f>
        <v>0</v>
      </c>
      <c r="M1460" s="92">
        <f>IFERROR(VLOOKUP($E1460, V一般接種!$A:$G, M$4, FALSE), 0)</f>
        <v>0</v>
      </c>
      <c r="N1460" s="93">
        <f>IFERROR(VLOOKUP($E1460, V一般接種!$A:$G, N$4, FALSE), 0)</f>
        <v>0</v>
      </c>
      <c r="O1460" s="92">
        <f>SUMIF(V職域接種!$C:$C, 'Conv-vaccine'!$E1460, V職域接種!F:F)</f>
        <v>0</v>
      </c>
      <c r="P1460" s="92">
        <f>SUMIF(V職域接種!$C:$C, 'Conv-vaccine'!$E1460, V職域接種!G:G)</f>
        <v>0</v>
      </c>
      <c r="Q1460" s="92">
        <f>_xlfn.MAXIFS(V重複!F:F, V重複!$C:$C, 'Conv-vaccine'!$E1460)</f>
        <v>0</v>
      </c>
      <c r="R1460" s="92">
        <f>_xlfn.MAXIFS(V重複!G:G, V重複!$C:$C, 'Conv-vaccine'!$E1460)</f>
        <v>0</v>
      </c>
      <c r="S1460" s="107">
        <f>SUMIF('V3回目-接種日別'!$A:$A, 'Conv-vaccine'!$E1460, 'V3回目-接種日別'!C:C)</f>
        <v>0</v>
      </c>
    </row>
    <row r="1461" spans="1:19" ht="17.7">
      <c r="A1461" s="49">
        <v>44782</v>
      </c>
      <c r="B1461" s="110">
        <f>IF(COUNTIF($A$7:$A1461, $A1461)&gt;1, 0, IF($E1461="","",G1461+H1461+K1461+L1461+O1461-Q1461))</f>
        <v>0</v>
      </c>
      <c r="C1461" s="110">
        <f>IF(COUNTIF($A$7:$A1461, $A1461)&gt;1, 0, IF($E1461="", "", I1461+J1461+M1461+N1461+P1461-R1461))</f>
        <v>0</v>
      </c>
      <c r="D1461" s="110">
        <f>IF(COUNTIF($A$7:$A1461, $A1461)&gt;1, 0, S1461)</f>
        <v>0</v>
      </c>
      <c r="E1461" s="111">
        <v>44782</v>
      </c>
      <c r="F1461" s="91" t="str">
        <f>IFERROR(VLOOKUP($E1461, V医療従事者等!$A:$J, $F$4, FALSE), TEXT(E1461, "aaa"))</f>
        <v>火</v>
      </c>
      <c r="G1461" s="91">
        <f>IFERROR(VLOOKUP($E1461, V医療従事者等!$A:$J, $G$4, FALSE), 0)</f>
        <v>0</v>
      </c>
      <c r="H1461" s="91">
        <f>IFERROR(VLOOKUP($E1461, V医療従事者等!$A:$J, $H$4, FALSE), 0)</f>
        <v>0</v>
      </c>
      <c r="I1461" s="91">
        <f>IFERROR(VLOOKUP($E1461, V医療従事者等!$A:$J, $I$4, FALSE), 0)</f>
        <v>0</v>
      </c>
      <c r="J1461" s="91">
        <f>IFERROR(VLOOKUP($E1461, V医療従事者等!$A:$J, $J$4, FALSE), 0)</f>
        <v>0</v>
      </c>
      <c r="K1461" s="92">
        <f>IFERROR(VLOOKUP($E1461, V一般接種!$A:$G, K$4, FALSE), 0)</f>
        <v>0</v>
      </c>
      <c r="L1461" s="92">
        <f>IFERROR(VLOOKUP($E1461, V一般接種!$A:$G, L$4, FALSE), 0)</f>
        <v>0</v>
      </c>
      <c r="M1461" s="92">
        <f>IFERROR(VLOOKUP($E1461, V一般接種!$A:$G, M$4, FALSE), 0)</f>
        <v>0</v>
      </c>
      <c r="N1461" s="93">
        <f>IFERROR(VLOOKUP($E1461, V一般接種!$A:$G, N$4, FALSE), 0)</f>
        <v>0</v>
      </c>
      <c r="O1461" s="92">
        <f>SUMIF(V職域接種!$C:$C, 'Conv-vaccine'!$E1461, V職域接種!F:F)</f>
        <v>0</v>
      </c>
      <c r="P1461" s="92">
        <f>SUMIF(V職域接種!$C:$C, 'Conv-vaccine'!$E1461, V職域接種!G:G)</f>
        <v>0</v>
      </c>
      <c r="Q1461" s="92">
        <f>_xlfn.MAXIFS(V重複!F:F, V重複!$C:$C, 'Conv-vaccine'!$E1461)</f>
        <v>0</v>
      </c>
      <c r="R1461" s="92">
        <f>_xlfn.MAXIFS(V重複!G:G, V重複!$C:$C, 'Conv-vaccine'!$E1461)</f>
        <v>0</v>
      </c>
      <c r="S1461" s="107">
        <f>SUMIF('V3回目-接種日別'!$A:$A, 'Conv-vaccine'!$E1461, 'V3回目-接種日別'!C:C)</f>
        <v>0</v>
      </c>
    </row>
    <row r="1462" spans="1:19" ht="17.7">
      <c r="A1462" s="49">
        <v>44783</v>
      </c>
      <c r="B1462" s="110">
        <f>IF(COUNTIF($A$7:$A1462, $A1462)&gt;1, 0, IF($E1462="","",G1462+H1462+K1462+L1462+O1462-Q1462))</f>
        <v>0</v>
      </c>
      <c r="C1462" s="110">
        <f>IF(COUNTIF($A$7:$A1462, $A1462)&gt;1, 0, IF($E1462="", "", I1462+J1462+M1462+N1462+P1462-R1462))</f>
        <v>0</v>
      </c>
      <c r="D1462" s="110">
        <f>IF(COUNTIF($A$7:$A1462, $A1462)&gt;1, 0, S1462)</f>
        <v>0</v>
      </c>
      <c r="E1462" s="111">
        <v>44783</v>
      </c>
      <c r="F1462" s="91" t="str">
        <f>IFERROR(VLOOKUP($E1462, V医療従事者等!$A:$J, $F$4, FALSE), TEXT(E1462, "aaa"))</f>
        <v>水</v>
      </c>
      <c r="G1462" s="91">
        <f>IFERROR(VLOOKUP($E1462, V医療従事者等!$A:$J, $G$4, FALSE), 0)</f>
        <v>0</v>
      </c>
      <c r="H1462" s="91">
        <f>IFERROR(VLOOKUP($E1462, V医療従事者等!$A:$J, $H$4, FALSE), 0)</f>
        <v>0</v>
      </c>
      <c r="I1462" s="91">
        <f>IFERROR(VLOOKUP($E1462, V医療従事者等!$A:$J, $I$4, FALSE), 0)</f>
        <v>0</v>
      </c>
      <c r="J1462" s="91">
        <f>IFERROR(VLOOKUP($E1462, V医療従事者等!$A:$J, $J$4, FALSE), 0)</f>
        <v>0</v>
      </c>
      <c r="K1462" s="92">
        <f>IFERROR(VLOOKUP($E1462, V一般接種!$A:$G, K$4, FALSE), 0)</f>
        <v>0</v>
      </c>
      <c r="L1462" s="92">
        <f>IFERROR(VLOOKUP($E1462, V一般接種!$A:$G, L$4, FALSE), 0)</f>
        <v>0</v>
      </c>
      <c r="M1462" s="92">
        <f>IFERROR(VLOOKUP($E1462, V一般接種!$A:$G, M$4, FALSE), 0)</f>
        <v>0</v>
      </c>
      <c r="N1462" s="93">
        <f>IFERROR(VLOOKUP($E1462, V一般接種!$A:$G, N$4, FALSE), 0)</f>
        <v>0</v>
      </c>
      <c r="O1462" s="92">
        <f>SUMIF(V職域接種!$C:$C, 'Conv-vaccine'!$E1462, V職域接種!F:F)</f>
        <v>0</v>
      </c>
      <c r="P1462" s="92">
        <f>SUMIF(V職域接種!$C:$C, 'Conv-vaccine'!$E1462, V職域接種!G:G)</f>
        <v>0</v>
      </c>
      <c r="Q1462" s="92">
        <f>_xlfn.MAXIFS(V重複!F:F, V重複!$C:$C, 'Conv-vaccine'!$E1462)</f>
        <v>0</v>
      </c>
      <c r="R1462" s="92">
        <f>_xlfn.MAXIFS(V重複!G:G, V重複!$C:$C, 'Conv-vaccine'!$E1462)</f>
        <v>0</v>
      </c>
      <c r="S1462" s="107">
        <f>SUMIF('V3回目-接種日別'!$A:$A, 'Conv-vaccine'!$E1462, 'V3回目-接種日別'!C:C)</f>
        <v>0</v>
      </c>
    </row>
    <row r="1463" spans="1:19" ht="17.7">
      <c r="A1463" s="49">
        <v>44783</v>
      </c>
      <c r="B1463" s="110">
        <f>IF(COUNTIF($A$7:$A1463, $A1463)&gt;1, 0, IF($E1463="","",G1463+H1463+K1463+L1463+O1463-Q1463))</f>
        <v>0</v>
      </c>
      <c r="C1463" s="110">
        <f>IF(COUNTIF($A$7:$A1463, $A1463)&gt;1, 0, IF($E1463="", "", I1463+J1463+M1463+N1463+P1463-R1463))</f>
        <v>0</v>
      </c>
      <c r="D1463" s="110">
        <f>IF(COUNTIF($A$7:$A1463, $A1463)&gt;1, 0, S1463)</f>
        <v>0</v>
      </c>
      <c r="E1463" s="111">
        <v>44783</v>
      </c>
      <c r="F1463" s="91" t="str">
        <f>IFERROR(VLOOKUP($E1463, V医療従事者等!$A:$J, $F$4, FALSE), TEXT(E1463, "aaa"))</f>
        <v>水</v>
      </c>
      <c r="G1463" s="91">
        <f>IFERROR(VLOOKUP($E1463, V医療従事者等!$A:$J, $G$4, FALSE), 0)</f>
        <v>0</v>
      </c>
      <c r="H1463" s="91">
        <f>IFERROR(VLOOKUP($E1463, V医療従事者等!$A:$J, $H$4, FALSE), 0)</f>
        <v>0</v>
      </c>
      <c r="I1463" s="91">
        <f>IFERROR(VLOOKUP($E1463, V医療従事者等!$A:$J, $I$4, FALSE), 0)</f>
        <v>0</v>
      </c>
      <c r="J1463" s="91">
        <f>IFERROR(VLOOKUP($E1463, V医療従事者等!$A:$J, $J$4, FALSE), 0)</f>
        <v>0</v>
      </c>
      <c r="K1463" s="92">
        <f>IFERROR(VLOOKUP($E1463, V一般接種!$A:$G, K$4, FALSE), 0)</f>
        <v>0</v>
      </c>
      <c r="L1463" s="92">
        <f>IFERROR(VLOOKUP($E1463, V一般接種!$A:$G, L$4, FALSE), 0)</f>
        <v>0</v>
      </c>
      <c r="M1463" s="92">
        <f>IFERROR(VLOOKUP($E1463, V一般接種!$A:$G, M$4, FALSE), 0)</f>
        <v>0</v>
      </c>
      <c r="N1463" s="93">
        <f>IFERROR(VLOOKUP($E1463, V一般接種!$A:$G, N$4, FALSE), 0)</f>
        <v>0</v>
      </c>
      <c r="O1463" s="92">
        <f>SUMIF(V職域接種!$C:$C, 'Conv-vaccine'!$E1463, V職域接種!F:F)</f>
        <v>0</v>
      </c>
      <c r="P1463" s="92">
        <f>SUMIF(V職域接種!$C:$C, 'Conv-vaccine'!$E1463, V職域接種!G:G)</f>
        <v>0</v>
      </c>
      <c r="Q1463" s="92">
        <f>_xlfn.MAXIFS(V重複!F:F, V重複!$C:$C, 'Conv-vaccine'!$E1463)</f>
        <v>0</v>
      </c>
      <c r="R1463" s="92">
        <f>_xlfn.MAXIFS(V重複!G:G, V重複!$C:$C, 'Conv-vaccine'!$E1463)</f>
        <v>0</v>
      </c>
      <c r="S1463" s="107">
        <f>SUMIF('V3回目-接種日別'!$A:$A, 'Conv-vaccine'!$E1463, 'V3回目-接種日別'!C:C)</f>
        <v>0</v>
      </c>
    </row>
    <row r="1464" spans="1:19" ht="17.7">
      <c r="A1464" s="49">
        <v>44783</v>
      </c>
      <c r="B1464" s="110">
        <f>IF(COUNTIF($A$7:$A1464, $A1464)&gt;1, 0, IF($E1464="","",G1464+H1464+K1464+L1464+O1464-Q1464))</f>
        <v>0</v>
      </c>
      <c r="C1464" s="110">
        <f>IF(COUNTIF($A$7:$A1464, $A1464)&gt;1, 0, IF($E1464="", "", I1464+J1464+M1464+N1464+P1464-R1464))</f>
        <v>0</v>
      </c>
      <c r="D1464" s="110">
        <f>IF(COUNTIF($A$7:$A1464, $A1464)&gt;1, 0, S1464)</f>
        <v>0</v>
      </c>
      <c r="E1464" s="111">
        <v>44783</v>
      </c>
      <c r="F1464" s="91" t="str">
        <f>IFERROR(VLOOKUP($E1464, V医療従事者等!$A:$J, $F$4, FALSE), TEXT(E1464, "aaa"))</f>
        <v>水</v>
      </c>
      <c r="G1464" s="91">
        <f>IFERROR(VLOOKUP($E1464, V医療従事者等!$A:$J, $G$4, FALSE), 0)</f>
        <v>0</v>
      </c>
      <c r="H1464" s="91">
        <f>IFERROR(VLOOKUP($E1464, V医療従事者等!$A:$J, $H$4, FALSE), 0)</f>
        <v>0</v>
      </c>
      <c r="I1464" s="91">
        <f>IFERROR(VLOOKUP($E1464, V医療従事者等!$A:$J, $I$4, FALSE), 0)</f>
        <v>0</v>
      </c>
      <c r="J1464" s="91">
        <f>IFERROR(VLOOKUP($E1464, V医療従事者等!$A:$J, $J$4, FALSE), 0)</f>
        <v>0</v>
      </c>
      <c r="K1464" s="92">
        <f>IFERROR(VLOOKUP($E1464, V一般接種!$A:$G, K$4, FALSE), 0)</f>
        <v>0</v>
      </c>
      <c r="L1464" s="92">
        <f>IFERROR(VLOOKUP($E1464, V一般接種!$A:$G, L$4, FALSE), 0)</f>
        <v>0</v>
      </c>
      <c r="M1464" s="92">
        <f>IFERROR(VLOOKUP($E1464, V一般接種!$A:$G, M$4, FALSE), 0)</f>
        <v>0</v>
      </c>
      <c r="N1464" s="93">
        <f>IFERROR(VLOOKUP($E1464, V一般接種!$A:$G, N$4, FALSE), 0)</f>
        <v>0</v>
      </c>
      <c r="O1464" s="92">
        <f>SUMIF(V職域接種!$C:$C, 'Conv-vaccine'!$E1464, V職域接種!F:F)</f>
        <v>0</v>
      </c>
      <c r="P1464" s="92">
        <f>SUMIF(V職域接種!$C:$C, 'Conv-vaccine'!$E1464, V職域接種!G:G)</f>
        <v>0</v>
      </c>
      <c r="Q1464" s="92">
        <f>_xlfn.MAXIFS(V重複!F:F, V重複!$C:$C, 'Conv-vaccine'!$E1464)</f>
        <v>0</v>
      </c>
      <c r="R1464" s="92">
        <f>_xlfn.MAXIFS(V重複!G:G, V重複!$C:$C, 'Conv-vaccine'!$E1464)</f>
        <v>0</v>
      </c>
      <c r="S1464" s="107">
        <f>SUMIF('V3回目-接種日別'!$A:$A, 'Conv-vaccine'!$E1464, 'V3回目-接種日別'!C:C)</f>
        <v>0</v>
      </c>
    </row>
    <row r="1465" spans="1:19" ht="17.7">
      <c r="A1465" s="49">
        <v>44784</v>
      </c>
      <c r="B1465" s="110">
        <f>IF(COUNTIF($A$7:$A1465, $A1465)&gt;1, 0, IF($E1465="","",G1465+H1465+K1465+L1465+O1465-Q1465))</f>
        <v>0</v>
      </c>
      <c r="C1465" s="110">
        <f>IF(COUNTIF($A$7:$A1465, $A1465)&gt;1, 0, IF($E1465="", "", I1465+J1465+M1465+N1465+P1465-R1465))</f>
        <v>0</v>
      </c>
      <c r="D1465" s="110">
        <f>IF(COUNTIF($A$7:$A1465, $A1465)&gt;1, 0, S1465)</f>
        <v>0</v>
      </c>
      <c r="E1465" s="111">
        <v>44784</v>
      </c>
      <c r="F1465" s="91" t="str">
        <f>IFERROR(VLOOKUP($E1465, V医療従事者等!$A:$J, $F$4, FALSE), TEXT(E1465, "aaa"))</f>
        <v>木</v>
      </c>
      <c r="G1465" s="91">
        <f>IFERROR(VLOOKUP($E1465, V医療従事者等!$A:$J, $G$4, FALSE), 0)</f>
        <v>0</v>
      </c>
      <c r="H1465" s="91">
        <f>IFERROR(VLOOKUP($E1465, V医療従事者等!$A:$J, $H$4, FALSE), 0)</f>
        <v>0</v>
      </c>
      <c r="I1465" s="91">
        <f>IFERROR(VLOOKUP($E1465, V医療従事者等!$A:$J, $I$4, FALSE), 0)</f>
        <v>0</v>
      </c>
      <c r="J1465" s="91">
        <f>IFERROR(VLOOKUP($E1465, V医療従事者等!$A:$J, $J$4, FALSE), 0)</f>
        <v>0</v>
      </c>
      <c r="K1465" s="92">
        <f>IFERROR(VLOOKUP($E1465, V一般接種!$A:$G, K$4, FALSE), 0)</f>
        <v>0</v>
      </c>
      <c r="L1465" s="92">
        <f>IFERROR(VLOOKUP($E1465, V一般接種!$A:$G, L$4, FALSE), 0)</f>
        <v>0</v>
      </c>
      <c r="M1465" s="92">
        <f>IFERROR(VLOOKUP($E1465, V一般接種!$A:$G, M$4, FALSE), 0)</f>
        <v>0</v>
      </c>
      <c r="N1465" s="93">
        <f>IFERROR(VLOOKUP($E1465, V一般接種!$A:$G, N$4, FALSE), 0)</f>
        <v>0</v>
      </c>
      <c r="O1465" s="92">
        <f>SUMIF(V職域接種!$C:$C, 'Conv-vaccine'!$E1465, V職域接種!F:F)</f>
        <v>0</v>
      </c>
      <c r="P1465" s="92">
        <f>SUMIF(V職域接種!$C:$C, 'Conv-vaccine'!$E1465, V職域接種!G:G)</f>
        <v>0</v>
      </c>
      <c r="Q1465" s="92">
        <f>_xlfn.MAXIFS(V重複!F:F, V重複!$C:$C, 'Conv-vaccine'!$E1465)</f>
        <v>0</v>
      </c>
      <c r="R1465" s="92">
        <f>_xlfn.MAXIFS(V重複!G:G, V重複!$C:$C, 'Conv-vaccine'!$E1465)</f>
        <v>0</v>
      </c>
      <c r="S1465" s="107">
        <f>SUMIF('V3回目-接種日別'!$A:$A, 'Conv-vaccine'!$E1465, 'V3回目-接種日別'!C:C)</f>
        <v>0</v>
      </c>
    </row>
    <row r="1466" spans="1:19" ht="17.7">
      <c r="A1466" s="49">
        <v>44784</v>
      </c>
      <c r="B1466" s="110">
        <f>IF(COUNTIF($A$7:$A1466, $A1466)&gt;1, 0, IF($E1466="","",G1466+H1466+K1466+L1466+O1466-Q1466))</f>
        <v>0</v>
      </c>
      <c r="C1466" s="110">
        <f>IF(COUNTIF($A$7:$A1466, $A1466)&gt;1, 0, IF($E1466="", "", I1466+J1466+M1466+N1466+P1466-R1466))</f>
        <v>0</v>
      </c>
      <c r="D1466" s="110">
        <f>IF(COUNTIF($A$7:$A1466, $A1466)&gt;1, 0, S1466)</f>
        <v>0</v>
      </c>
      <c r="E1466" s="111">
        <v>44784</v>
      </c>
      <c r="F1466" s="91" t="str">
        <f>IFERROR(VLOOKUP($E1466, V医療従事者等!$A:$J, $F$4, FALSE), TEXT(E1466, "aaa"))</f>
        <v>木</v>
      </c>
      <c r="G1466" s="91">
        <f>IFERROR(VLOOKUP($E1466, V医療従事者等!$A:$J, $G$4, FALSE), 0)</f>
        <v>0</v>
      </c>
      <c r="H1466" s="91">
        <f>IFERROR(VLOOKUP($E1466, V医療従事者等!$A:$J, $H$4, FALSE), 0)</f>
        <v>0</v>
      </c>
      <c r="I1466" s="91">
        <f>IFERROR(VLOOKUP($E1466, V医療従事者等!$A:$J, $I$4, FALSE), 0)</f>
        <v>0</v>
      </c>
      <c r="J1466" s="91">
        <f>IFERROR(VLOOKUP($E1466, V医療従事者等!$A:$J, $J$4, FALSE), 0)</f>
        <v>0</v>
      </c>
      <c r="K1466" s="92">
        <f>IFERROR(VLOOKUP($E1466, V一般接種!$A:$G, K$4, FALSE), 0)</f>
        <v>0</v>
      </c>
      <c r="L1466" s="92">
        <f>IFERROR(VLOOKUP($E1466, V一般接種!$A:$G, L$4, FALSE), 0)</f>
        <v>0</v>
      </c>
      <c r="M1466" s="92">
        <f>IFERROR(VLOOKUP($E1466, V一般接種!$A:$G, M$4, FALSE), 0)</f>
        <v>0</v>
      </c>
      <c r="N1466" s="93">
        <f>IFERROR(VLOOKUP($E1466, V一般接種!$A:$G, N$4, FALSE), 0)</f>
        <v>0</v>
      </c>
      <c r="O1466" s="92">
        <f>SUMIF(V職域接種!$C:$C, 'Conv-vaccine'!$E1466, V職域接種!F:F)</f>
        <v>0</v>
      </c>
      <c r="P1466" s="92">
        <f>SUMIF(V職域接種!$C:$C, 'Conv-vaccine'!$E1466, V職域接種!G:G)</f>
        <v>0</v>
      </c>
      <c r="Q1466" s="92">
        <f>_xlfn.MAXIFS(V重複!F:F, V重複!$C:$C, 'Conv-vaccine'!$E1466)</f>
        <v>0</v>
      </c>
      <c r="R1466" s="92">
        <f>_xlfn.MAXIFS(V重複!G:G, V重複!$C:$C, 'Conv-vaccine'!$E1466)</f>
        <v>0</v>
      </c>
      <c r="S1466" s="107">
        <f>SUMIF('V3回目-接種日別'!$A:$A, 'Conv-vaccine'!$E1466, 'V3回目-接種日別'!C:C)</f>
        <v>0</v>
      </c>
    </row>
    <row r="1467" spans="1:19" ht="17.7">
      <c r="A1467" s="49">
        <v>44784</v>
      </c>
      <c r="B1467" s="110">
        <f>IF(COUNTIF($A$7:$A1467, $A1467)&gt;1, 0, IF($E1467="","",G1467+H1467+K1467+L1467+O1467-Q1467))</f>
        <v>0</v>
      </c>
      <c r="C1467" s="110">
        <f>IF(COUNTIF($A$7:$A1467, $A1467)&gt;1, 0, IF($E1467="", "", I1467+J1467+M1467+N1467+P1467-R1467))</f>
        <v>0</v>
      </c>
      <c r="D1467" s="110">
        <f>IF(COUNTIF($A$7:$A1467, $A1467)&gt;1, 0, S1467)</f>
        <v>0</v>
      </c>
      <c r="E1467" s="111">
        <v>44784</v>
      </c>
      <c r="F1467" s="91" t="str">
        <f>IFERROR(VLOOKUP($E1467, V医療従事者等!$A:$J, $F$4, FALSE), TEXT(E1467, "aaa"))</f>
        <v>木</v>
      </c>
      <c r="G1467" s="91">
        <f>IFERROR(VLOOKUP($E1467, V医療従事者等!$A:$J, $G$4, FALSE), 0)</f>
        <v>0</v>
      </c>
      <c r="H1467" s="91">
        <f>IFERROR(VLOOKUP($E1467, V医療従事者等!$A:$J, $H$4, FALSE), 0)</f>
        <v>0</v>
      </c>
      <c r="I1467" s="91">
        <f>IFERROR(VLOOKUP($E1467, V医療従事者等!$A:$J, $I$4, FALSE), 0)</f>
        <v>0</v>
      </c>
      <c r="J1467" s="91">
        <f>IFERROR(VLOOKUP($E1467, V医療従事者等!$A:$J, $J$4, FALSE), 0)</f>
        <v>0</v>
      </c>
      <c r="K1467" s="92">
        <f>IFERROR(VLOOKUP($E1467, V一般接種!$A:$G, K$4, FALSE), 0)</f>
        <v>0</v>
      </c>
      <c r="L1467" s="92">
        <f>IFERROR(VLOOKUP($E1467, V一般接種!$A:$G, L$4, FALSE), 0)</f>
        <v>0</v>
      </c>
      <c r="M1467" s="92">
        <f>IFERROR(VLOOKUP($E1467, V一般接種!$A:$G, M$4, FALSE), 0)</f>
        <v>0</v>
      </c>
      <c r="N1467" s="93">
        <f>IFERROR(VLOOKUP($E1467, V一般接種!$A:$G, N$4, FALSE), 0)</f>
        <v>0</v>
      </c>
      <c r="O1467" s="92">
        <f>SUMIF(V職域接種!$C:$C, 'Conv-vaccine'!$E1467, V職域接種!F:F)</f>
        <v>0</v>
      </c>
      <c r="P1467" s="92">
        <f>SUMIF(V職域接種!$C:$C, 'Conv-vaccine'!$E1467, V職域接種!G:G)</f>
        <v>0</v>
      </c>
      <c r="Q1467" s="92">
        <f>_xlfn.MAXIFS(V重複!F:F, V重複!$C:$C, 'Conv-vaccine'!$E1467)</f>
        <v>0</v>
      </c>
      <c r="R1467" s="92">
        <f>_xlfn.MAXIFS(V重複!G:G, V重複!$C:$C, 'Conv-vaccine'!$E1467)</f>
        <v>0</v>
      </c>
      <c r="S1467" s="107">
        <f>SUMIF('V3回目-接種日別'!$A:$A, 'Conv-vaccine'!$E1467, 'V3回目-接種日別'!C:C)</f>
        <v>0</v>
      </c>
    </row>
    <row r="1468" spans="1:19" ht="17.7">
      <c r="A1468" s="49">
        <v>44785</v>
      </c>
      <c r="B1468" s="110">
        <f>IF(COUNTIF($A$7:$A1468, $A1468)&gt;1, 0, IF($E1468="","",G1468+H1468+K1468+L1468+O1468-Q1468))</f>
        <v>0</v>
      </c>
      <c r="C1468" s="110">
        <f>IF(COUNTIF($A$7:$A1468, $A1468)&gt;1, 0, IF($E1468="", "", I1468+J1468+M1468+N1468+P1468-R1468))</f>
        <v>0</v>
      </c>
      <c r="D1468" s="110">
        <f>IF(COUNTIF($A$7:$A1468, $A1468)&gt;1, 0, S1468)</f>
        <v>0</v>
      </c>
      <c r="E1468" s="111">
        <v>44785</v>
      </c>
      <c r="F1468" s="91" t="str">
        <f>IFERROR(VLOOKUP($E1468, V医療従事者等!$A:$J, $F$4, FALSE), TEXT(E1468, "aaa"))</f>
        <v>金</v>
      </c>
      <c r="G1468" s="91">
        <f>IFERROR(VLOOKUP($E1468, V医療従事者等!$A:$J, $G$4, FALSE), 0)</f>
        <v>0</v>
      </c>
      <c r="H1468" s="91">
        <f>IFERROR(VLOOKUP($E1468, V医療従事者等!$A:$J, $H$4, FALSE), 0)</f>
        <v>0</v>
      </c>
      <c r="I1468" s="91">
        <f>IFERROR(VLOOKUP($E1468, V医療従事者等!$A:$J, $I$4, FALSE), 0)</f>
        <v>0</v>
      </c>
      <c r="J1468" s="91">
        <f>IFERROR(VLOOKUP($E1468, V医療従事者等!$A:$J, $J$4, FALSE), 0)</f>
        <v>0</v>
      </c>
      <c r="K1468" s="92">
        <f>IFERROR(VLOOKUP($E1468, V一般接種!$A:$G, K$4, FALSE), 0)</f>
        <v>0</v>
      </c>
      <c r="L1468" s="92">
        <f>IFERROR(VLOOKUP($E1468, V一般接種!$A:$G, L$4, FALSE), 0)</f>
        <v>0</v>
      </c>
      <c r="M1468" s="92">
        <f>IFERROR(VLOOKUP($E1468, V一般接種!$A:$G, M$4, FALSE), 0)</f>
        <v>0</v>
      </c>
      <c r="N1468" s="93">
        <f>IFERROR(VLOOKUP($E1468, V一般接種!$A:$G, N$4, FALSE), 0)</f>
        <v>0</v>
      </c>
      <c r="O1468" s="92">
        <f>SUMIF(V職域接種!$C:$C, 'Conv-vaccine'!$E1468, V職域接種!F:F)</f>
        <v>0</v>
      </c>
      <c r="P1468" s="92">
        <f>SUMIF(V職域接種!$C:$C, 'Conv-vaccine'!$E1468, V職域接種!G:G)</f>
        <v>0</v>
      </c>
      <c r="Q1468" s="92">
        <f>_xlfn.MAXIFS(V重複!F:F, V重複!$C:$C, 'Conv-vaccine'!$E1468)</f>
        <v>0</v>
      </c>
      <c r="R1468" s="92">
        <f>_xlfn.MAXIFS(V重複!G:G, V重複!$C:$C, 'Conv-vaccine'!$E1468)</f>
        <v>0</v>
      </c>
      <c r="S1468" s="107">
        <f>SUMIF('V3回目-接種日別'!$A:$A, 'Conv-vaccine'!$E1468, 'V3回目-接種日別'!C:C)</f>
        <v>0</v>
      </c>
    </row>
    <row r="1469" spans="1:19" ht="17.7">
      <c r="A1469" s="49">
        <v>44785</v>
      </c>
      <c r="B1469" s="110">
        <f>IF(COUNTIF($A$7:$A1469, $A1469)&gt;1, 0, IF($E1469="","",G1469+H1469+K1469+L1469+O1469-Q1469))</f>
        <v>0</v>
      </c>
      <c r="C1469" s="110">
        <f>IF(COUNTIF($A$7:$A1469, $A1469)&gt;1, 0, IF($E1469="", "", I1469+J1469+M1469+N1469+P1469-R1469))</f>
        <v>0</v>
      </c>
      <c r="D1469" s="110">
        <f>IF(COUNTIF($A$7:$A1469, $A1469)&gt;1, 0, S1469)</f>
        <v>0</v>
      </c>
      <c r="E1469" s="111">
        <v>44785</v>
      </c>
      <c r="F1469" s="91" t="str">
        <f>IFERROR(VLOOKUP($E1469, V医療従事者等!$A:$J, $F$4, FALSE), TEXT(E1469, "aaa"))</f>
        <v>金</v>
      </c>
      <c r="G1469" s="91">
        <f>IFERROR(VLOOKUP($E1469, V医療従事者等!$A:$J, $G$4, FALSE), 0)</f>
        <v>0</v>
      </c>
      <c r="H1469" s="91">
        <f>IFERROR(VLOOKUP($E1469, V医療従事者等!$A:$J, $H$4, FALSE), 0)</f>
        <v>0</v>
      </c>
      <c r="I1469" s="91">
        <f>IFERROR(VLOOKUP($E1469, V医療従事者等!$A:$J, $I$4, FALSE), 0)</f>
        <v>0</v>
      </c>
      <c r="J1469" s="91">
        <f>IFERROR(VLOOKUP($E1469, V医療従事者等!$A:$J, $J$4, FALSE), 0)</f>
        <v>0</v>
      </c>
      <c r="K1469" s="92">
        <f>IFERROR(VLOOKUP($E1469, V一般接種!$A:$G, K$4, FALSE), 0)</f>
        <v>0</v>
      </c>
      <c r="L1469" s="92">
        <f>IFERROR(VLOOKUP($E1469, V一般接種!$A:$G, L$4, FALSE), 0)</f>
        <v>0</v>
      </c>
      <c r="M1469" s="92">
        <f>IFERROR(VLOOKUP($E1469, V一般接種!$A:$G, M$4, FALSE), 0)</f>
        <v>0</v>
      </c>
      <c r="N1469" s="93">
        <f>IFERROR(VLOOKUP($E1469, V一般接種!$A:$G, N$4, FALSE), 0)</f>
        <v>0</v>
      </c>
      <c r="O1469" s="92">
        <f>SUMIF(V職域接種!$C:$C, 'Conv-vaccine'!$E1469, V職域接種!F:F)</f>
        <v>0</v>
      </c>
      <c r="P1469" s="92">
        <f>SUMIF(V職域接種!$C:$C, 'Conv-vaccine'!$E1469, V職域接種!G:G)</f>
        <v>0</v>
      </c>
      <c r="Q1469" s="92">
        <f>_xlfn.MAXIFS(V重複!F:F, V重複!$C:$C, 'Conv-vaccine'!$E1469)</f>
        <v>0</v>
      </c>
      <c r="R1469" s="92">
        <f>_xlfn.MAXIFS(V重複!G:G, V重複!$C:$C, 'Conv-vaccine'!$E1469)</f>
        <v>0</v>
      </c>
      <c r="S1469" s="107">
        <f>SUMIF('V3回目-接種日別'!$A:$A, 'Conv-vaccine'!$E1469, 'V3回目-接種日別'!C:C)</f>
        <v>0</v>
      </c>
    </row>
    <row r="1470" spans="1:19" ht="17.7">
      <c r="A1470" s="49">
        <v>44785</v>
      </c>
      <c r="B1470" s="110">
        <f>IF(COUNTIF($A$7:$A1470, $A1470)&gt;1, 0, IF($E1470="","",G1470+H1470+K1470+L1470+O1470-Q1470))</f>
        <v>0</v>
      </c>
      <c r="C1470" s="110">
        <f>IF(COUNTIF($A$7:$A1470, $A1470)&gt;1, 0, IF($E1470="", "", I1470+J1470+M1470+N1470+P1470-R1470))</f>
        <v>0</v>
      </c>
      <c r="D1470" s="110">
        <f>IF(COUNTIF($A$7:$A1470, $A1470)&gt;1, 0, S1470)</f>
        <v>0</v>
      </c>
      <c r="E1470" s="111">
        <v>44785</v>
      </c>
      <c r="F1470" s="91" t="str">
        <f>IFERROR(VLOOKUP($E1470, V医療従事者等!$A:$J, $F$4, FALSE), TEXT(E1470, "aaa"))</f>
        <v>金</v>
      </c>
      <c r="G1470" s="91">
        <f>IFERROR(VLOOKUP($E1470, V医療従事者等!$A:$J, $G$4, FALSE), 0)</f>
        <v>0</v>
      </c>
      <c r="H1470" s="91">
        <f>IFERROR(VLOOKUP($E1470, V医療従事者等!$A:$J, $H$4, FALSE), 0)</f>
        <v>0</v>
      </c>
      <c r="I1470" s="91">
        <f>IFERROR(VLOOKUP($E1470, V医療従事者等!$A:$J, $I$4, FALSE), 0)</f>
        <v>0</v>
      </c>
      <c r="J1470" s="91">
        <f>IFERROR(VLOOKUP($E1470, V医療従事者等!$A:$J, $J$4, FALSE), 0)</f>
        <v>0</v>
      </c>
      <c r="K1470" s="92">
        <f>IFERROR(VLOOKUP($E1470, V一般接種!$A:$G, K$4, FALSE), 0)</f>
        <v>0</v>
      </c>
      <c r="L1470" s="92">
        <f>IFERROR(VLOOKUP($E1470, V一般接種!$A:$G, L$4, FALSE), 0)</f>
        <v>0</v>
      </c>
      <c r="M1470" s="92">
        <f>IFERROR(VLOOKUP($E1470, V一般接種!$A:$G, M$4, FALSE), 0)</f>
        <v>0</v>
      </c>
      <c r="N1470" s="93">
        <f>IFERROR(VLOOKUP($E1470, V一般接種!$A:$G, N$4, FALSE), 0)</f>
        <v>0</v>
      </c>
      <c r="O1470" s="92">
        <f>SUMIF(V職域接種!$C:$C, 'Conv-vaccine'!$E1470, V職域接種!F:F)</f>
        <v>0</v>
      </c>
      <c r="P1470" s="92">
        <f>SUMIF(V職域接種!$C:$C, 'Conv-vaccine'!$E1470, V職域接種!G:G)</f>
        <v>0</v>
      </c>
      <c r="Q1470" s="92">
        <f>_xlfn.MAXIFS(V重複!F:F, V重複!$C:$C, 'Conv-vaccine'!$E1470)</f>
        <v>0</v>
      </c>
      <c r="R1470" s="92">
        <f>_xlfn.MAXIFS(V重複!G:G, V重複!$C:$C, 'Conv-vaccine'!$E1470)</f>
        <v>0</v>
      </c>
      <c r="S1470" s="107">
        <f>SUMIF('V3回目-接種日別'!$A:$A, 'Conv-vaccine'!$E1470, 'V3回目-接種日別'!C:C)</f>
        <v>0</v>
      </c>
    </row>
    <row r="1471" spans="1:19" ht="17.7">
      <c r="A1471" s="49">
        <v>44786</v>
      </c>
      <c r="B1471" s="110">
        <f>IF(COUNTIF($A$7:$A1471, $A1471)&gt;1, 0, IF($E1471="","",G1471+H1471+K1471+L1471+O1471-Q1471))</f>
        <v>0</v>
      </c>
      <c r="C1471" s="110">
        <f>IF(COUNTIF($A$7:$A1471, $A1471)&gt;1, 0, IF($E1471="", "", I1471+J1471+M1471+N1471+P1471-R1471))</f>
        <v>0</v>
      </c>
      <c r="D1471" s="110">
        <f>IF(COUNTIF($A$7:$A1471, $A1471)&gt;1, 0, S1471)</f>
        <v>0</v>
      </c>
      <c r="E1471" s="111">
        <v>44786</v>
      </c>
      <c r="F1471" s="91" t="str">
        <f>IFERROR(VLOOKUP($E1471, V医療従事者等!$A:$J, $F$4, FALSE), TEXT(E1471, "aaa"))</f>
        <v>土</v>
      </c>
      <c r="G1471" s="91">
        <f>IFERROR(VLOOKUP($E1471, V医療従事者等!$A:$J, $G$4, FALSE), 0)</f>
        <v>0</v>
      </c>
      <c r="H1471" s="91">
        <f>IFERROR(VLOOKUP($E1471, V医療従事者等!$A:$J, $H$4, FALSE), 0)</f>
        <v>0</v>
      </c>
      <c r="I1471" s="91">
        <f>IFERROR(VLOOKUP($E1471, V医療従事者等!$A:$J, $I$4, FALSE), 0)</f>
        <v>0</v>
      </c>
      <c r="J1471" s="91">
        <f>IFERROR(VLOOKUP($E1471, V医療従事者等!$A:$J, $J$4, FALSE), 0)</f>
        <v>0</v>
      </c>
      <c r="K1471" s="92">
        <f>IFERROR(VLOOKUP($E1471, V一般接種!$A:$G, K$4, FALSE), 0)</f>
        <v>0</v>
      </c>
      <c r="L1471" s="92">
        <f>IFERROR(VLOOKUP($E1471, V一般接種!$A:$G, L$4, FALSE), 0)</f>
        <v>0</v>
      </c>
      <c r="M1471" s="92">
        <f>IFERROR(VLOOKUP($E1471, V一般接種!$A:$G, M$4, FALSE), 0)</f>
        <v>0</v>
      </c>
      <c r="N1471" s="93">
        <f>IFERROR(VLOOKUP($E1471, V一般接種!$A:$G, N$4, FALSE), 0)</f>
        <v>0</v>
      </c>
      <c r="O1471" s="92">
        <f>SUMIF(V職域接種!$C:$C, 'Conv-vaccine'!$E1471, V職域接種!F:F)</f>
        <v>0</v>
      </c>
      <c r="P1471" s="92">
        <f>SUMIF(V職域接種!$C:$C, 'Conv-vaccine'!$E1471, V職域接種!G:G)</f>
        <v>0</v>
      </c>
      <c r="Q1471" s="92">
        <f>_xlfn.MAXIFS(V重複!F:F, V重複!$C:$C, 'Conv-vaccine'!$E1471)</f>
        <v>0</v>
      </c>
      <c r="R1471" s="92">
        <f>_xlfn.MAXIFS(V重複!G:G, V重複!$C:$C, 'Conv-vaccine'!$E1471)</f>
        <v>0</v>
      </c>
      <c r="S1471" s="107">
        <f>SUMIF('V3回目-接種日別'!$A:$A, 'Conv-vaccine'!$E1471, 'V3回目-接種日別'!C:C)</f>
        <v>0</v>
      </c>
    </row>
    <row r="1472" spans="1:19" ht="17.7">
      <c r="A1472" s="49">
        <v>44786</v>
      </c>
      <c r="B1472" s="110">
        <f>IF(COUNTIF($A$7:$A1472, $A1472)&gt;1, 0, IF($E1472="","",G1472+H1472+K1472+L1472+O1472-Q1472))</f>
        <v>0</v>
      </c>
      <c r="C1472" s="110">
        <f>IF(COUNTIF($A$7:$A1472, $A1472)&gt;1, 0, IF($E1472="", "", I1472+J1472+M1472+N1472+P1472-R1472))</f>
        <v>0</v>
      </c>
      <c r="D1472" s="110">
        <f>IF(COUNTIF($A$7:$A1472, $A1472)&gt;1, 0, S1472)</f>
        <v>0</v>
      </c>
      <c r="E1472" s="111">
        <v>44786</v>
      </c>
      <c r="F1472" s="91" t="str">
        <f>IFERROR(VLOOKUP($E1472, V医療従事者等!$A:$J, $F$4, FALSE), TEXT(E1472, "aaa"))</f>
        <v>土</v>
      </c>
      <c r="G1472" s="91">
        <f>IFERROR(VLOOKUP($E1472, V医療従事者等!$A:$J, $G$4, FALSE), 0)</f>
        <v>0</v>
      </c>
      <c r="H1472" s="91">
        <f>IFERROR(VLOOKUP($E1472, V医療従事者等!$A:$J, $H$4, FALSE), 0)</f>
        <v>0</v>
      </c>
      <c r="I1472" s="91">
        <f>IFERROR(VLOOKUP($E1472, V医療従事者等!$A:$J, $I$4, FALSE), 0)</f>
        <v>0</v>
      </c>
      <c r="J1472" s="91">
        <f>IFERROR(VLOOKUP($E1472, V医療従事者等!$A:$J, $J$4, FALSE), 0)</f>
        <v>0</v>
      </c>
      <c r="K1472" s="92">
        <f>IFERROR(VLOOKUP($E1472, V一般接種!$A:$G, K$4, FALSE), 0)</f>
        <v>0</v>
      </c>
      <c r="L1472" s="92">
        <f>IFERROR(VLOOKUP($E1472, V一般接種!$A:$G, L$4, FALSE), 0)</f>
        <v>0</v>
      </c>
      <c r="M1472" s="92">
        <f>IFERROR(VLOOKUP($E1472, V一般接種!$A:$G, M$4, FALSE), 0)</f>
        <v>0</v>
      </c>
      <c r="N1472" s="93">
        <f>IFERROR(VLOOKUP($E1472, V一般接種!$A:$G, N$4, FALSE), 0)</f>
        <v>0</v>
      </c>
      <c r="O1472" s="92">
        <f>SUMIF(V職域接種!$C:$C, 'Conv-vaccine'!$E1472, V職域接種!F:F)</f>
        <v>0</v>
      </c>
      <c r="P1472" s="92">
        <f>SUMIF(V職域接種!$C:$C, 'Conv-vaccine'!$E1472, V職域接種!G:G)</f>
        <v>0</v>
      </c>
      <c r="Q1472" s="92">
        <f>_xlfn.MAXIFS(V重複!F:F, V重複!$C:$C, 'Conv-vaccine'!$E1472)</f>
        <v>0</v>
      </c>
      <c r="R1472" s="92">
        <f>_xlfn.MAXIFS(V重複!G:G, V重複!$C:$C, 'Conv-vaccine'!$E1472)</f>
        <v>0</v>
      </c>
      <c r="S1472" s="107">
        <f>SUMIF('V3回目-接種日別'!$A:$A, 'Conv-vaccine'!$E1472, 'V3回目-接種日別'!C:C)</f>
        <v>0</v>
      </c>
    </row>
    <row r="1473" spans="1:19" ht="17.7">
      <c r="A1473" s="49">
        <v>44786</v>
      </c>
      <c r="B1473" s="110">
        <f>IF(COUNTIF($A$7:$A1473, $A1473)&gt;1, 0, IF($E1473="","",G1473+H1473+K1473+L1473+O1473-Q1473))</f>
        <v>0</v>
      </c>
      <c r="C1473" s="110">
        <f>IF(COUNTIF($A$7:$A1473, $A1473)&gt;1, 0, IF($E1473="", "", I1473+J1473+M1473+N1473+P1473-R1473))</f>
        <v>0</v>
      </c>
      <c r="D1473" s="110">
        <f>IF(COUNTIF($A$7:$A1473, $A1473)&gt;1, 0, S1473)</f>
        <v>0</v>
      </c>
      <c r="E1473" s="111">
        <v>44786</v>
      </c>
      <c r="F1473" s="91" t="str">
        <f>IFERROR(VLOOKUP($E1473, V医療従事者等!$A:$J, $F$4, FALSE), TEXT(E1473, "aaa"))</f>
        <v>土</v>
      </c>
      <c r="G1473" s="91">
        <f>IFERROR(VLOOKUP($E1473, V医療従事者等!$A:$J, $G$4, FALSE), 0)</f>
        <v>0</v>
      </c>
      <c r="H1473" s="91">
        <f>IFERROR(VLOOKUP($E1473, V医療従事者等!$A:$J, $H$4, FALSE), 0)</f>
        <v>0</v>
      </c>
      <c r="I1473" s="91">
        <f>IFERROR(VLOOKUP($E1473, V医療従事者等!$A:$J, $I$4, FALSE), 0)</f>
        <v>0</v>
      </c>
      <c r="J1473" s="91">
        <f>IFERROR(VLOOKUP($E1473, V医療従事者等!$A:$J, $J$4, FALSE), 0)</f>
        <v>0</v>
      </c>
      <c r="K1473" s="92">
        <f>IFERROR(VLOOKUP($E1473, V一般接種!$A:$G, K$4, FALSE), 0)</f>
        <v>0</v>
      </c>
      <c r="L1473" s="92">
        <f>IFERROR(VLOOKUP($E1473, V一般接種!$A:$G, L$4, FALSE), 0)</f>
        <v>0</v>
      </c>
      <c r="M1473" s="92">
        <f>IFERROR(VLOOKUP($E1473, V一般接種!$A:$G, M$4, FALSE), 0)</f>
        <v>0</v>
      </c>
      <c r="N1473" s="93">
        <f>IFERROR(VLOOKUP($E1473, V一般接種!$A:$G, N$4, FALSE), 0)</f>
        <v>0</v>
      </c>
      <c r="O1473" s="92">
        <f>SUMIF(V職域接種!$C:$C, 'Conv-vaccine'!$E1473, V職域接種!F:F)</f>
        <v>0</v>
      </c>
      <c r="P1473" s="92">
        <f>SUMIF(V職域接種!$C:$C, 'Conv-vaccine'!$E1473, V職域接種!G:G)</f>
        <v>0</v>
      </c>
      <c r="Q1473" s="92">
        <f>_xlfn.MAXIFS(V重複!F:F, V重複!$C:$C, 'Conv-vaccine'!$E1473)</f>
        <v>0</v>
      </c>
      <c r="R1473" s="92">
        <f>_xlfn.MAXIFS(V重複!G:G, V重複!$C:$C, 'Conv-vaccine'!$E1473)</f>
        <v>0</v>
      </c>
      <c r="S1473" s="107">
        <f>SUMIF('V3回目-接種日別'!$A:$A, 'Conv-vaccine'!$E1473, 'V3回目-接種日別'!C:C)</f>
        <v>0</v>
      </c>
    </row>
    <row r="1474" spans="1:19" ht="17.7">
      <c r="A1474" s="49">
        <v>44787</v>
      </c>
      <c r="B1474" s="110">
        <f>IF(COUNTIF($A$7:$A1474, $A1474)&gt;1, 0, IF($E1474="","",G1474+H1474+K1474+L1474+O1474-Q1474))</f>
        <v>0</v>
      </c>
      <c r="C1474" s="110">
        <f>IF(COUNTIF($A$7:$A1474, $A1474)&gt;1, 0, IF($E1474="", "", I1474+J1474+M1474+N1474+P1474-R1474))</f>
        <v>0</v>
      </c>
      <c r="D1474" s="110">
        <f>IF(COUNTIF($A$7:$A1474, $A1474)&gt;1, 0, S1474)</f>
        <v>0</v>
      </c>
      <c r="E1474" s="111">
        <v>44787</v>
      </c>
      <c r="F1474" s="91" t="str">
        <f>IFERROR(VLOOKUP($E1474, V医療従事者等!$A:$J, $F$4, FALSE), TEXT(E1474, "aaa"))</f>
        <v>日</v>
      </c>
      <c r="G1474" s="91">
        <f>IFERROR(VLOOKUP($E1474, V医療従事者等!$A:$J, $G$4, FALSE), 0)</f>
        <v>0</v>
      </c>
      <c r="H1474" s="91">
        <f>IFERROR(VLOOKUP($E1474, V医療従事者等!$A:$J, $H$4, FALSE), 0)</f>
        <v>0</v>
      </c>
      <c r="I1474" s="91">
        <f>IFERROR(VLOOKUP($E1474, V医療従事者等!$A:$J, $I$4, FALSE), 0)</f>
        <v>0</v>
      </c>
      <c r="J1474" s="91">
        <f>IFERROR(VLOOKUP($E1474, V医療従事者等!$A:$J, $J$4, FALSE), 0)</f>
        <v>0</v>
      </c>
      <c r="K1474" s="92">
        <f>IFERROR(VLOOKUP($E1474, V一般接種!$A:$G, K$4, FALSE), 0)</f>
        <v>0</v>
      </c>
      <c r="L1474" s="92">
        <f>IFERROR(VLOOKUP($E1474, V一般接種!$A:$G, L$4, FALSE), 0)</f>
        <v>0</v>
      </c>
      <c r="M1474" s="92">
        <f>IFERROR(VLOOKUP($E1474, V一般接種!$A:$G, M$4, FALSE), 0)</f>
        <v>0</v>
      </c>
      <c r="N1474" s="93">
        <f>IFERROR(VLOOKUP($E1474, V一般接種!$A:$G, N$4, FALSE), 0)</f>
        <v>0</v>
      </c>
      <c r="O1474" s="92">
        <f>SUMIF(V職域接種!$C:$C, 'Conv-vaccine'!$E1474, V職域接種!F:F)</f>
        <v>0</v>
      </c>
      <c r="P1474" s="92">
        <f>SUMIF(V職域接種!$C:$C, 'Conv-vaccine'!$E1474, V職域接種!G:G)</f>
        <v>0</v>
      </c>
      <c r="Q1474" s="92">
        <f>_xlfn.MAXIFS(V重複!F:F, V重複!$C:$C, 'Conv-vaccine'!$E1474)</f>
        <v>0</v>
      </c>
      <c r="R1474" s="92">
        <f>_xlfn.MAXIFS(V重複!G:G, V重複!$C:$C, 'Conv-vaccine'!$E1474)</f>
        <v>0</v>
      </c>
      <c r="S1474" s="107">
        <f>SUMIF('V3回目-接種日別'!$A:$A, 'Conv-vaccine'!$E1474, 'V3回目-接種日別'!C:C)</f>
        <v>0</v>
      </c>
    </row>
    <row r="1475" spans="1:19" ht="17.7">
      <c r="A1475" s="49">
        <v>44787</v>
      </c>
      <c r="B1475" s="110">
        <f>IF(COUNTIF($A$7:$A1475, $A1475)&gt;1, 0, IF($E1475="","",G1475+H1475+K1475+L1475+O1475-Q1475))</f>
        <v>0</v>
      </c>
      <c r="C1475" s="110">
        <f>IF(COUNTIF($A$7:$A1475, $A1475)&gt;1, 0, IF($E1475="", "", I1475+J1475+M1475+N1475+P1475-R1475))</f>
        <v>0</v>
      </c>
      <c r="D1475" s="110">
        <f>IF(COUNTIF($A$7:$A1475, $A1475)&gt;1, 0, S1475)</f>
        <v>0</v>
      </c>
      <c r="E1475" s="111">
        <v>44787</v>
      </c>
      <c r="F1475" s="91" t="str">
        <f>IFERROR(VLOOKUP($E1475, V医療従事者等!$A:$J, $F$4, FALSE), TEXT(E1475, "aaa"))</f>
        <v>日</v>
      </c>
      <c r="G1475" s="91">
        <f>IFERROR(VLOOKUP($E1475, V医療従事者等!$A:$J, $G$4, FALSE), 0)</f>
        <v>0</v>
      </c>
      <c r="H1475" s="91">
        <f>IFERROR(VLOOKUP($E1475, V医療従事者等!$A:$J, $H$4, FALSE), 0)</f>
        <v>0</v>
      </c>
      <c r="I1475" s="91">
        <f>IFERROR(VLOOKUP($E1475, V医療従事者等!$A:$J, $I$4, FALSE), 0)</f>
        <v>0</v>
      </c>
      <c r="J1475" s="91">
        <f>IFERROR(VLOOKUP($E1475, V医療従事者等!$A:$J, $J$4, FALSE), 0)</f>
        <v>0</v>
      </c>
      <c r="K1475" s="92">
        <f>IFERROR(VLOOKUP($E1475, V一般接種!$A:$G, K$4, FALSE), 0)</f>
        <v>0</v>
      </c>
      <c r="L1475" s="92">
        <f>IFERROR(VLOOKUP($E1475, V一般接種!$A:$G, L$4, FALSE), 0)</f>
        <v>0</v>
      </c>
      <c r="M1475" s="92">
        <f>IFERROR(VLOOKUP($E1475, V一般接種!$A:$G, M$4, FALSE), 0)</f>
        <v>0</v>
      </c>
      <c r="N1475" s="93">
        <f>IFERROR(VLOOKUP($E1475, V一般接種!$A:$G, N$4, FALSE), 0)</f>
        <v>0</v>
      </c>
      <c r="O1475" s="92">
        <f>SUMIF(V職域接種!$C:$C, 'Conv-vaccine'!$E1475, V職域接種!F:F)</f>
        <v>0</v>
      </c>
      <c r="P1475" s="92">
        <f>SUMIF(V職域接種!$C:$C, 'Conv-vaccine'!$E1475, V職域接種!G:G)</f>
        <v>0</v>
      </c>
      <c r="Q1475" s="92">
        <f>_xlfn.MAXIFS(V重複!F:F, V重複!$C:$C, 'Conv-vaccine'!$E1475)</f>
        <v>0</v>
      </c>
      <c r="R1475" s="92">
        <f>_xlfn.MAXIFS(V重複!G:G, V重複!$C:$C, 'Conv-vaccine'!$E1475)</f>
        <v>0</v>
      </c>
      <c r="S1475" s="107">
        <f>SUMIF('V3回目-接種日別'!$A:$A, 'Conv-vaccine'!$E1475, 'V3回目-接種日別'!C:C)</f>
        <v>0</v>
      </c>
    </row>
    <row r="1476" spans="1:19" ht="17.7">
      <c r="A1476" s="49">
        <v>44787</v>
      </c>
      <c r="B1476" s="110">
        <f>IF(COUNTIF($A$7:$A1476, $A1476)&gt;1, 0, IF($E1476="","",G1476+H1476+K1476+L1476+O1476-Q1476))</f>
        <v>0</v>
      </c>
      <c r="C1476" s="110">
        <f>IF(COUNTIF($A$7:$A1476, $A1476)&gt;1, 0, IF($E1476="", "", I1476+J1476+M1476+N1476+P1476-R1476))</f>
        <v>0</v>
      </c>
      <c r="D1476" s="110">
        <f>IF(COUNTIF($A$7:$A1476, $A1476)&gt;1, 0, S1476)</f>
        <v>0</v>
      </c>
      <c r="E1476" s="111">
        <v>44787</v>
      </c>
      <c r="F1476" s="91" t="str">
        <f>IFERROR(VLOOKUP($E1476, V医療従事者等!$A:$J, $F$4, FALSE), TEXT(E1476, "aaa"))</f>
        <v>日</v>
      </c>
      <c r="G1476" s="91">
        <f>IFERROR(VLOOKUP($E1476, V医療従事者等!$A:$J, $G$4, FALSE), 0)</f>
        <v>0</v>
      </c>
      <c r="H1476" s="91">
        <f>IFERROR(VLOOKUP($E1476, V医療従事者等!$A:$J, $H$4, FALSE), 0)</f>
        <v>0</v>
      </c>
      <c r="I1476" s="91">
        <f>IFERROR(VLOOKUP($E1476, V医療従事者等!$A:$J, $I$4, FALSE), 0)</f>
        <v>0</v>
      </c>
      <c r="J1476" s="91">
        <f>IFERROR(VLOOKUP($E1476, V医療従事者等!$A:$J, $J$4, FALSE), 0)</f>
        <v>0</v>
      </c>
      <c r="K1476" s="92">
        <f>IFERROR(VLOOKUP($E1476, V一般接種!$A:$G, K$4, FALSE), 0)</f>
        <v>0</v>
      </c>
      <c r="L1476" s="92">
        <f>IFERROR(VLOOKUP($E1476, V一般接種!$A:$G, L$4, FALSE), 0)</f>
        <v>0</v>
      </c>
      <c r="M1476" s="92">
        <f>IFERROR(VLOOKUP($E1476, V一般接種!$A:$G, M$4, FALSE), 0)</f>
        <v>0</v>
      </c>
      <c r="N1476" s="93">
        <f>IFERROR(VLOOKUP($E1476, V一般接種!$A:$G, N$4, FALSE), 0)</f>
        <v>0</v>
      </c>
      <c r="O1476" s="92">
        <f>SUMIF(V職域接種!$C:$C, 'Conv-vaccine'!$E1476, V職域接種!F:F)</f>
        <v>0</v>
      </c>
      <c r="P1476" s="92">
        <f>SUMIF(V職域接種!$C:$C, 'Conv-vaccine'!$E1476, V職域接種!G:G)</f>
        <v>0</v>
      </c>
      <c r="Q1476" s="92">
        <f>_xlfn.MAXIFS(V重複!F:F, V重複!$C:$C, 'Conv-vaccine'!$E1476)</f>
        <v>0</v>
      </c>
      <c r="R1476" s="92">
        <f>_xlfn.MAXIFS(V重複!G:G, V重複!$C:$C, 'Conv-vaccine'!$E1476)</f>
        <v>0</v>
      </c>
      <c r="S1476" s="107">
        <f>SUMIF('V3回目-接種日別'!$A:$A, 'Conv-vaccine'!$E1476, 'V3回目-接種日別'!C:C)</f>
        <v>0</v>
      </c>
    </row>
    <row r="1477" spans="1:19" ht="17.7">
      <c r="A1477" s="49">
        <v>44788</v>
      </c>
      <c r="B1477" s="110">
        <f>IF(COUNTIF($A$7:$A1477, $A1477)&gt;1, 0, IF($E1477="","",G1477+H1477+K1477+L1477+O1477-Q1477))</f>
        <v>0</v>
      </c>
      <c r="C1477" s="110">
        <f>IF(COUNTIF($A$7:$A1477, $A1477)&gt;1, 0, IF($E1477="", "", I1477+J1477+M1477+N1477+P1477-R1477))</f>
        <v>0</v>
      </c>
      <c r="D1477" s="110">
        <f>IF(COUNTIF($A$7:$A1477, $A1477)&gt;1, 0, S1477)</f>
        <v>0</v>
      </c>
      <c r="E1477" s="111">
        <v>44788</v>
      </c>
      <c r="F1477" s="91" t="str">
        <f>IFERROR(VLOOKUP($E1477, V医療従事者等!$A:$J, $F$4, FALSE), TEXT(E1477, "aaa"))</f>
        <v>月</v>
      </c>
      <c r="G1477" s="91">
        <f>IFERROR(VLOOKUP($E1477, V医療従事者等!$A:$J, $G$4, FALSE), 0)</f>
        <v>0</v>
      </c>
      <c r="H1477" s="91">
        <f>IFERROR(VLOOKUP($E1477, V医療従事者等!$A:$J, $H$4, FALSE), 0)</f>
        <v>0</v>
      </c>
      <c r="I1477" s="91">
        <f>IFERROR(VLOOKUP($E1477, V医療従事者等!$A:$J, $I$4, FALSE), 0)</f>
        <v>0</v>
      </c>
      <c r="J1477" s="91">
        <f>IFERROR(VLOOKUP($E1477, V医療従事者等!$A:$J, $J$4, FALSE), 0)</f>
        <v>0</v>
      </c>
      <c r="K1477" s="92">
        <f>IFERROR(VLOOKUP($E1477, V一般接種!$A:$G, K$4, FALSE), 0)</f>
        <v>0</v>
      </c>
      <c r="L1477" s="92">
        <f>IFERROR(VLOOKUP($E1477, V一般接種!$A:$G, L$4, FALSE), 0)</f>
        <v>0</v>
      </c>
      <c r="M1477" s="92">
        <f>IFERROR(VLOOKUP($E1477, V一般接種!$A:$G, M$4, FALSE), 0)</f>
        <v>0</v>
      </c>
      <c r="N1477" s="93">
        <f>IFERROR(VLOOKUP($E1477, V一般接種!$A:$G, N$4, FALSE), 0)</f>
        <v>0</v>
      </c>
      <c r="O1477" s="92">
        <f>SUMIF(V職域接種!$C:$C, 'Conv-vaccine'!$E1477, V職域接種!F:F)</f>
        <v>0</v>
      </c>
      <c r="P1477" s="92">
        <f>SUMIF(V職域接種!$C:$C, 'Conv-vaccine'!$E1477, V職域接種!G:G)</f>
        <v>0</v>
      </c>
      <c r="Q1477" s="92">
        <f>_xlfn.MAXIFS(V重複!F:F, V重複!$C:$C, 'Conv-vaccine'!$E1477)</f>
        <v>0</v>
      </c>
      <c r="R1477" s="92">
        <f>_xlfn.MAXIFS(V重複!G:G, V重複!$C:$C, 'Conv-vaccine'!$E1477)</f>
        <v>0</v>
      </c>
      <c r="S1477" s="107">
        <f>SUMIF('V3回目-接種日別'!$A:$A, 'Conv-vaccine'!$E1477, 'V3回目-接種日別'!C:C)</f>
        <v>0</v>
      </c>
    </row>
    <row r="1478" spans="1:19" ht="17.7">
      <c r="A1478" s="49">
        <v>44788</v>
      </c>
      <c r="B1478" s="110">
        <f>IF(COUNTIF($A$7:$A1478, $A1478)&gt;1, 0, IF($E1478="","",G1478+H1478+K1478+L1478+O1478-Q1478))</f>
        <v>0</v>
      </c>
      <c r="C1478" s="110">
        <f>IF(COUNTIF($A$7:$A1478, $A1478)&gt;1, 0, IF($E1478="", "", I1478+J1478+M1478+N1478+P1478-R1478))</f>
        <v>0</v>
      </c>
      <c r="D1478" s="110">
        <f>IF(COUNTIF($A$7:$A1478, $A1478)&gt;1, 0, S1478)</f>
        <v>0</v>
      </c>
      <c r="E1478" s="111">
        <v>44788</v>
      </c>
      <c r="F1478" s="91" t="str">
        <f>IFERROR(VLOOKUP($E1478, V医療従事者等!$A:$J, $F$4, FALSE), TEXT(E1478, "aaa"))</f>
        <v>月</v>
      </c>
      <c r="G1478" s="91">
        <f>IFERROR(VLOOKUP($E1478, V医療従事者等!$A:$J, $G$4, FALSE), 0)</f>
        <v>0</v>
      </c>
      <c r="H1478" s="91">
        <f>IFERROR(VLOOKUP($E1478, V医療従事者等!$A:$J, $H$4, FALSE), 0)</f>
        <v>0</v>
      </c>
      <c r="I1478" s="91">
        <f>IFERROR(VLOOKUP($E1478, V医療従事者等!$A:$J, $I$4, FALSE), 0)</f>
        <v>0</v>
      </c>
      <c r="J1478" s="91">
        <f>IFERROR(VLOOKUP($E1478, V医療従事者等!$A:$J, $J$4, FALSE), 0)</f>
        <v>0</v>
      </c>
      <c r="K1478" s="92">
        <f>IFERROR(VLOOKUP($E1478, V一般接種!$A:$G, K$4, FALSE), 0)</f>
        <v>0</v>
      </c>
      <c r="L1478" s="92">
        <f>IFERROR(VLOOKUP($E1478, V一般接種!$A:$G, L$4, FALSE), 0)</f>
        <v>0</v>
      </c>
      <c r="M1478" s="92">
        <f>IFERROR(VLOOKUP($E1478, V一般接種!$A:$G, M$4, FALSE), 0)</f>
        <v>0</v>
      </c>
      <c r="N1478" s="93">
        <f>IFERROR(VLOOKUP($E1478, V一般接種!$A:$G, N$4, FALSE), 0)</f>
        <v>0</v>
      </c>
      <c r="O1478" s="92">
        <f>SUMIF(V職域接種!$C:$C, 'Conv-vaccine'!$E1478, V職域接種!F:F)</f>
        <v>0</v>
      </c>
      <c r="P1478" s="92">
        <f>SUMIF(V職域接種!$C:$C, 'Conv-vaccine'!$E1478, V職域接種!G:G)</f>
        <v>0</v>
      </c>
      <c r="Q1478" s="92">
        <f>_xlfn.MAXIFS(V重複!F:F, V重複!$C:$C, 'Conv-vaccine'!$E1478)</f>
        <v>0</v>
      </c>
      <c r="R1478" s="92">
        <f>_xlfn.MAXIFS(V重複!G:G, V重複!$C:$C, 'Conv-vaccine'!$E1478)</f>
        <v>0</v>
      </c>
      <c r="S1478" s="107">
        <f>SUMIF('V3回目-接種日別'!$A:$A, 'Conv-vaccine'!$E1478, 'V3回目-接種日別'!C:C)</f>
        <v>0</v>
      </c>
    </row>
    <row r="1479" spans="1:19" ht="17.7">
      <c r="A1479" s="49">
        <v>44788</v>
      </c>
      <c r="B1479" s="110">
        <f>IF(COUNTIF($A$7:$A1479, $A1479)&gt;1, 0, IF($E1479="","",G1479+H1479+K1479+L1479+O1479-Q1479))</f>
        <v>0</v>
      </c>
      <c r="C1479" s="110">
        <f>IF(COUNTIF($A$7:$A1479, $A1479)&gt;1, 0, IF($E1479="", "", I1479+J1479+M1479+N1479+P1479-R1479))</f>
        <v>0</v>
      </c>
      <c r="D1479" s="110">
        <f>IF(COUNTIF($A$7:$A1479, $A1479)&gt;1, 0, S1479)</f>
        <v>0</v>
      </c>
      <c r="E1479" s="111">
        <v>44788</v>
      </c>
      <c r="F1479" s="91" t="str">
        <f>IFERROR(VLOOKUP($E1479, V医療従事者等!$A:$J, $F$4, FALSE), TEXT(E1479, "aaa"))</f>
        <v>月</v>
      </c>
      <c r="G1479" s="91">
        <f>IFERROR(VLOOKUP($E1479, V医療従事者等!$A:$J, $G$4, FALSE), 0)</f>
        <v>0</v>
      </c>
      <c r="H1479" s="91">
        <f>IFERROR(VLOOKUP($E1479, V医療従事者等!$A:$J, $H$4, FALSE), 0)</f>
        <v>0</v>
      </c>
      <c r="I1479" s="91">
        <f>IFERROR(VLOOKUP($E1479, V医療従事者等!$A:$J, $I$4, FALSE), 0)</f>
        <v>0</v>
      </c>
      <c r="J1479" s="91">
        <f>IFERROR(VLOOKUP($E1479, V医療従事者等!$A:$J, $J$4, FALSE), 0)</f>
        <v>0</v>
      </c>
      <c r="K1479" s="92">
        <f>IFERROR(VLOOKUP($E1479, V一般接種!$A:$G, K$4, FALSE), 0)</f>
        <v>0</v>
      </c>
      <c r="L1479" s="92">
        <f>IFERROR(VLOOKUP($E1479, V一般接種!$A:$G, L$4, FALSE), 0)</f>
        <v>0</v>
      </c>
      <c r="M1479" s="92">
        <f>IFERROR(VLOOKUP($E1479, V一般接種!$A:$G, M$4, FALSE), 0)</f>
        <v>0</v>
      </c>
      <c r="N1479" s="93">
        <f>IFERROR(VLOOKUP($E1479, V一般接種!$A:$G, N$4, FALSE), 0)</f>
        <v>0</v>
      </c>
      <c r="O1479" s="92">
        <f>SUMIF(V職域接種!$C:$C, 'Conv-vaccine'!$E1479, V職域接種!F:F)</f>
        <v>0</v>
      </c>
      <c r="P1479" s="92">
        <f>SUMIF(V職域接種!$C:$C, 'Conv-vaccine'!$E1479, V職域接種!G:G)</f>
        <v>0</v>
      </c>
      <c r="Q1479" s="92">
        <f>_xlfn.MAXIFS(V重複!F:F, V重複!$C:$C, 'Conv-vaccine'!$E1479)</f>
        <v>0</v>
      </c>
      <c r="R1479" s="92">
        <f>_xlfn.MAXIFS(V重複!G:G, V重複!$C:$C, 'Conv-vaccine'!$E1479)</f>
        <v>0</v>
      </c>
      <c r="S1479" s="107">
        <f>SUMIF('V3回目-接種日別'!$A:$A, 'Conv-vaccine'!$E1479, 'V3回目-接種日別'!C:C)</f>
        <v>0</v>
      </c>
    </row>
    <row r="1480" spans="1:19" ht="17.7">
      <c r="A1480" s="49">
        <v>44789</v>
      </c>
      <c r="B1480" s="110">
        <f>IF(COUNTIF($A$7:$A1480, $A1480)&gt;1, 0, IF($E1480="","",G1480+H1480+K1480+L1480+O1480-Q1480))</f>
        <v>0</v>
      </c>
      <c r="C1480" s="110">
        <f>IF(COUNTIF($A$7:$A1480, $A1480)&gt;1, 0, IF($E1480="", "", I1480+J1480+M1480+N1480+P1480-R1480))</f>
        <v>0</v>
      </c>
      <c r="D1480" s="110">
        <f>IF(COUNTIF($A$7:$A1480, $A1480)&gt;1, 0, S1480)</f>
        <v>0</v>
      </c>
      <c r="E1480" s="111">
        <v>44789</v>
      </c>
      <c r="F1480" s="91" t="str">
        <f>IFERROR(VLOOKUP($E1480, V医療従事者等!$A:$J, $F$4, FALSE), TEXT(E1480, "aaa"))</f>
        <v>火</v>
      </c>
      <c r="G1480" s="91">
        <f>IFERROR(VLOOKUP($E1480, V医療従事者等!$A:$J, $G$4, FALSE), 0)</f>
        <v>0</v>
      </c>
      <c r="H1480" s="91">
        <f>IFERROR(VLOOKUP($E1480, V医療従事者等!$A:$J, $H$4, FALSE), 0)</f>
        <v>0</v>
      </c>
      <c r="I1480" s="91">
        <f>IFERROR(VLOOKUP($E1480, V医療従事者等!$A:$J, $I$4, FALSE), 0)</f>
        <v>0</v>
      </c>
      <c r="J1480" s="91">
        <f>IFERROR(VLOOKUP($E1480, V医療従事者等!$A:$J, $J$4, FALSE), 0)</f>
        <v>0</v>
      </c>
      <c r="K1480" s="92">
        <f>IFERROR(VLOOKUP($E1480, V一般接種!$A:$G, K$4, FALSE), 0)</f>
        <v>0</v>
      </c>
      <c r="L1480" s="92">
        <f>IFERROR(VLOOKUP($E1480, V一般接種!$A:$G, L$4, FALSE), 0)</f>
        <v>0</v>
      </c>
      <c r="M1480" s="92">
        <f>IFERROR(VLOOKUP($E1480, V一般接種!$A:$G, M$4, FALSE), 0)</f>
        <v>0</v>
      </c>
      <c r="N1480" s="93">
        <f>IFERROR(VLOOKUP($E1480, V一般接種!$A:$G, N$4, FALSE), 0)</f>
        <v>0</v>
      </c>
      <c r="O1480" s="92">
        <f>SUMIF(V職域接種!$C:$C, 'Conv-vaccine'!$E1480, V職域接種!F:F)</f>
        <v>0</v>
      </c>
      <c r="P1480" s="92">
        <f>SUMIF(V職域接種!$C:$C, 'Conv-vaccine'!$E1480, V職域接種!G:G)</f>
        <v>0</v>
      </c>
      <c r="Q1480" s="92">
        <f>_xlfn.MAXIFS(V重複!F:F, V重複!$C:$C, 'Conv-vaccine'!$E1480)</f>
        <v>0</v>
      </c>
      <c r="R1480" s="92">
        <f>_xlfn.MAXIFS(V重複!G:G, V重複!$C:$C, 'Conv-vaccine'!$E1480)</f>
        <v>0</v>
      </c>
      <c r="S1480" s="107">
        <f>SUMIF('V3回目-接種日別'!$A:$A, 'Conv-vaccine'!$E1480, 'V3回目-接種日別'!C:C)</f>
        <v>0</v>
      </c>
    </row>
    <row r="1481" spans="1:19" ht="17.7">
      <c r="A1481" s="49">
        <v>44789</v>
      </c>
      <c r="B1481" s="110">
        <f>IF(COUNTIF($A$7:$A1481, $A1481)&gt;1, 0, IF($E1481="","",G1481+H1481+K1481+L1481+O1481-Q1481))</f>
        <v>0</v>
      </c>
      <c r="C1481" s="110">
        <f>IF(COUNTIF($A$7:$A1481, $A1481)&gt;1, 0, IF($E1481="", "", I1481+J1481+M1481+N1481+P1481-R1481))</f>
        <v>0</v>
      </c>
      <c r="D1481" s="110">
        <f>IF(COUNTIF($A$7:$A1481, $A1481)&gt;1, 0, S1481)</f>
        <v>0</v>
      </c>
      <c r="E1481" s="111">
        <v>44789</v>
      </c>
      <c r="F1481" s="91" t="str">
        <f>IFERROR(VLOOKUP($E1481, V医療従事者等!$A:$J, $F$4, FALSE), TEXT(E1481, "aaa"))</f>
        <v>火</v>
      </c>
      <c r="G1481" s="91">
        <f>IFERROR(VLOOKUP($E1481, V医療従事者等!$A:$J, $G$4, FALSE), 0)</f>
        <v>0</v>
      </c>
      <c r="H1481" s="91">
        <f>IFERROR(VLOOKUP($E1481, V医療従事者等!$A:$J, $H$4, FALSE), 0)</f>
        <v>0</v>
      </c>
      <c r="I1481" s="91">
        <f>IFERROR(VLOOKUP($E1481, V医療従事者等!$A:$J, $I$4, FALSE), 0)</f>
        <v>0</v>
      </c>
      <c r="J1481" s="91">
        <f>IFERROR(VLOOKUP($E1481, V医療従事者等!$A:$J, $J$4, FALSE), 0)</f>
        <v>0</v>
      </c>
      <c r="K1481" s="92">
        <f>IFERROR(VLOOKUP($E1481, V一般接種!$A:$G, K$4, FALSE), 0)</f>
        <v>0</v>
      </c>
      <c r="L1481" s="92">
        <f>IFERROR(VLOOKUP($E1481, V一般接種!$A:$G, L$4, FALSE), 0)</f>
        <v>0</v>
      </c>
      <c r="M1481" s="92">
        <f>IFERROR(VLOOKUP($E1481, V一般接種!$A:$G, M$4, FALSE), 0)</f>
        <v>0</v>
      </c>
      <c r="N1481" s="93">
        <f>IFERROR(VLOOKUP($E1481, V一般接種!$A:$G, N$4, FALSE), 0)</f>
        <v>0</v>
      </c>
      <c r="O1481" s="92">
        <f>SUMIF(V職域接種!$C:$C, 'Conv-vaccine'!$E1481, V職域接種!F:F)</f>
        <v>0</v>
      </c>
      <c r="P1481" s="92">
        <f>SUMIF(V職域接種!$C:$C, 'Conv-vaccine'!$E1481, V職域接種!G:G)</f>
        <v>0</v>
      </c>
      <c r="Q1481" s="92">
        <f>_xlfn.MAXIFS(V重複!F:F, V重複!$C:$C, 'Conv-vaccine'!$E1481)</f>
        <v>0</v>
      </c>
      <c r="R1481" s="92">
        <f>_xlfn.MAXIFS(V重複!G:G, V重複!$C:$C, 'Conv-vaccine'!$E1481)</f>
        <v>0</v>
      </c>
      <c r="S1481" s="107">
        <f>SUMIF('V3回目-接種日別'!$A:$A, 'Conv-vaccine'!$E1481, 'V3回目-接種日別'!C:C)</f>
        <v>0</v>
      </c>
    </row>
    <row r="1482" spans="1:19" ht="17.7">
      <c r="A1482" s="49">
        <v>44789</v>
      </c>
      <c r="B1482" s="110">
        <f>IF(COUNTIF($A$7:$A1482, $A1482)&gt;1, 0, IF($E1482="","",G1482+H1482+K1482+L1482+O1482-Q1482))</f>
        <v>0</v>
      </c>
      <c r="C1482" s="110">
        <f>IF(COUNTIF($A$7:$A1482, $A1482)&gt;1, 0, IF($E1482="", "", I1482+J1482+M1482+N1482+P1482-R1482))</f>
        <v>0</v>
      </c>
      <c r="D1482" s="110">
        <f>IF(COUNTIF($A$7:$A1482, $A1482)&gt;1, 0, S1482)</f>
        <v>0</v>
      </c>
      <c r="E1482" s="111">
        <v>44789</v>
      </c>
      <c r="F1482" s="91" t="str">
        <f>IFERROR(VLOOKUP($E1482, V医療従事者等!$A:$J, $F$4, FALSE), TEXT(E1482, "aaa"))</f>
        <v>火</v>
      </c>
      <c r="G1482" s="91">
        <f>IFERROR(VLOOKUP($E1482, V医療従事者等!$A:$J, $G$4, FALSE), 0)</f>
        <v>0</v>
      </c>
      <c r="H1482" s="91">
        <f>IFERROR(VLOOKUP($E1482, V医療従事者等!$A:$J, $H$4, FALSE), 0)</f>
        <v>0</v>
      </c>
      <c r="I1482" s="91">
        <f>IFERROR(VLOOKUP($E1482, V医療従事者等!$A:$J, $I$4, FALSE), 0)</f>
        <v>0</v>
      </c>
      <c r="J1482" s="91">
        <f>IFERROR(VLOOKUP($E1482, V医療従事者等!$A:$J, $J$4, FALSE), 0)</f>
        <v>0</v>
      </c>
      <c r="K1482" s="92">
        <f>IFERROR(VLOOKUP($E1482, V一般接種!$A:$G, K$4, FALSE), 0)</f>
        <v>0</v>
      </c>
      <c r="L1482" s="92">
        <f>IFERROR(VLOOKUP($E1482, V一般接種!$A:$G, L$4, FALSE), 0)</f>
        <v>0</v>
      </c>
      <c r="M1482" s="92">
        <f>IFERROR(VLOOKUP($E1482, V一般接種!$A:$G, M$4, FALSE), 0)</f>
        <v>0</v>
      </c>
      <c r="N1482" s="93">
        <f>IFERROR(VLOOKUP($E1482, V一般接種!$A:$G, N$4, FALSE), 0)</f>
        <v>0</v>
      </c>
      <c r="O1482" s="92">
        <f>SUMIF(V職域接種!$C:$C, 'Conv-vaccine'!$E1482, V職域接種!F:F)</f>
        <v>0</v>
      </c>
      <c r="P1482" s="92">
        <f>SUMIF(V職域接種!$C:$C, 'Conv-vaccine'!$E1482, V職域接種!G:G)</f>
        <v>0</v>
      </c>
      <c r="Q1482" s="92">
        <f>_xlfn.MAXIFS(V重複!F:F, V重複!$C:$C, 'Conv-vaccine'!$E1482)</f>
        <v>0</v>
      </c>
      <c r="R1482" s="92">
        <f>_xlfn.MAXIFS(V重複!G:G, V重複!$C:$C, 'Conv-vaccine'!$E1482)</f>
        <v>0</v>
      </c>
      <c r="S1482" s="107">
        <f>SUMIF('V3回目-接種日別'!$A:$A, 'Conv-vaccine'!$E1482, 'V3回目-接種日別'!C:C)</f>
        <v>0</v>
      </c>
    </row>
    <row r="1483" spans="1:19" ht="17.7">
      <c r="A1483" s="49">
        <v>44790</v>
      </c>
      <c r="B1483" s="110">
        <f>IF(COUNTIF($A$7:$A1483, $A1483)&gt;1, 0, IF($E1483="","",G1483+H1483+K1483+L1483+O1483-Q1483))</f>
        <v>0</v>
      </c>
      <c r="C1483" s="110">
        <f>IF(COUNTIF($A$7:$A1483, $A1483)&gt;1, 0, IF($E1483="", "", I1483+J1483+M1483+N1483+P1483-R1483))</f>
        <v>0</v>
      </c>
      <c r="D1483" s="110">
        <f>IF(COUNTIF($A$7:$A1483, $A1483)&gt;1, 0, S1483)</f>
        <v>0</v>
      </c>
      <c r="E1483" s="111">
        <v>44790</v>
      </c>
      <c r="F1483" s="91" t="str">
        <f>IFERROR(VLOOKUP($E1483, V医療従事者等!$A:$J, $F$4, FALSE), TEXT(E1483, "aaa"))</f>
        <v>水</v>
      </c>
      <c r="G1483" s="91">
        <f>IFERROR(VLOOKUP($E1483, V医療従事者等!$A:$J, $G$4, FALSE), 0)</f>
        <v>0</v>
      </c>
      <c r="H1483" s="91">
        <f>IFERROR(VLOOKUP($E1483, V医療従事者等!$A:$J, $H$4, FALSE), 0)</f>
        <v>0</v>
      </c>
      <c r="I1483" s="91">
        <f>IFERROR(VLOOKUP($E1483, V医療従事者等!$A:$J, $I$4, FALSE), 0)</f>
        <v>0</v>
      </c>
      <c r="J1483" s="91">
        <f>IFERROR(VLOOKUP($E1483, V医療従事者等!$A:$J, $J$4, FALSE), 0)</f>
        <v>0</v>
      </c>
      <c r="K1483" s="92">
        <f>IFERROR(VLOOKUP($E1483, V一般接種!$A:$G, K$4, FALSE), 0)</f>
        <v>0</v>
      </c>
      <c r="L1483" s="92">
        <f>IFERROR(VLOOKUP($E1483, V一般接種!$A:$G, L$4, FALSE), 0)</f>
        <v>0</v>
      </c>
      <c r="M1483" s="92">
        <f>IFERROR(VLOOKUP($E1483, V一般接種!$A:$G, M$4, FALSE), 0)</f>
        <v>0</v>
      </c>
      <c r="N1483" s="93">
        <f>IFERROR(VLOOKUP($E1483, V一般接種!$A:$G, N$4, FALSE), 0)</f>
        <v>0</v>
      </c>
      <c r="O1483" s="92">
        <f>SUMIF(V職域接種!$C:$C, 'Conv-vaccine'!$E1483, V職域接種!F:F)</f>
        <v>0</v>
      </c>
      <c r="P1483" s="92">
        <f>SUMIF(V職域接種!$C:$C, 'Conv-vaccine'!$E1483, V職域接種!G:G)</f>
        <v>0</v>
      </c>
      <c r="Q1483" s="92">
        <f>_xlfn.MAXIFS(V重複!F:F, V重複!$C:$C, 'Conv-vaccine'!$E1483)</f>
        <v>0</v>
      </c>
      <c r="R1483" s="92">
        <f>_xlfn.MAXIFS(V重複!G:G, V重複!$C:$C, 'Conv-vaccine'!$E1483)</f>
        <v>0</v>
      </c>
      <c r="S1483" s="107">
        <f>SUMIF('V3回目-接種日別'!$A:$A, 'Conv-vaccine'!$E1483, 'V3回目-接種日別'!C:C)</f>
        <v>0</v>
      </c>
    </row>
    <row r="1484" spans="1:19" ht="17.7">
      <c r="A1484" s="49">
        <v>44790</v>
      </c>
      <c r="B1484" s="110">
        <f>IF(COUNTIF($A$7:$A1484, $A1484)&gt;1, 0, IF($E1484="","",G1484+H1484+K1484+L1484+O1484-Q1484))</f>
        <v>0</v>
      </c>
      <c r="C1484" s="110">
        <f>IF(COUNTIF($A$7:$A1484, $A1484)&gt;1, 0, IF($E1484="", "", I1484+J1484+M1484+N1484+P1484-R1484))</f>
        <v>0</v>
      </c>
      <c r="D1484" s="110">
        <f>IF(COUNTIF($A$7:$A1484, $A1484)&gt;1, 0, S1484)</f>
        <v>0</v>
      </c>
      <c r="E1484" s="111">
        <v>44790</v>
      </c>
      <c r="F1484" s="91" t="str">
        <f>IFERROR(VLOOKUP($E1484, V医療従事者等!$A:$J, $F$4, FALSE), TEXT(E1484, "aaa"))</f>
        <v>水</v>
      </c>
      <c r="G1484" s="91">
        <f>IFERROR(VLOOKUP($E1484, V医療従事者等!$A:$J, $G$4, FALSE), 0)</f>
        <v>0</v>
      </c>
      <c r="H1484" s="91">
        <f>IFERROR(VLOOKUP($E1484, V医療従事者等!$A:$J, $H$4, FALSE), 0)</f>
        <v>0</v>
      </c>
      <c r="I1484" s="91">
        <f>IFERROR(VLOOKUP($E1484, V医療従事者等!$A:$J, $I$4, FALSE), 0)</f>
        <v>0</v>
      </c>
      <c r="J1484" s="91">
        <f>IFERROR(VLOOKUP($E1484, V医療従事者等!$A:$J, $J$4, FALSE), 0)</f>
        <v>0</v>
      </c>
      <c r="K1484" s="92">
        <f>IFERROR(VLOOKUP($E1484, V一般接種!$A:$G, K$4, FALSE), 0)</f>
        <v>0</v>
      </c>
      <c r="L1484" s="92">
        <f>IFERROR(VLOOKUP($E1484, V一般接種!$A:$G, L$4, FALSE), 0)</f>
        <v>0</v>
      </c>
      <c r="M1484" s="92">
        <f>IFERROR(VLOOKUP($E1484, V一般接種!$A:$G, M$4, FALSE), 0)</f>
        <v>0</v>
      </c>
      <c r="N1484" s="93">
        <f>IFERROR(VLOOKUP($E1484, V一般接種!$A:$G, N$4, FALSE), 0)</f>
        <v>0</v>
      </c>
      <c r="O1484" s="92">
        <f>SUMIF(V職域接種!$C:$C, 'Conv-vaccine'!$E1484, V職域接種!F:F)</f>
        <v>0</v>
      </c>
      <c r="P1484" s="92">
        <f>SUMIF(V職域接種!$C:$C, 'Conv-vaccine'!$E1484, V職域接種!G:G)</f>
        <v>0</v>
      </c>
      <c r="Q1484" s="92">
        <f>_xlfn.MAXIFS(V重複!F:F, V重複!$C:$C, 'Conv-vaccine'!$E1484)</f>
        <v>0</v>
      </c>
      <c r="R1484" s="92">
        <f>_xlfn.MAXIFS(V重複!G:G, V重複!$C:$C, 'Conv-vaccine'!$E1484)</f>
        <v>0</v>
      </c>
      <c r="S1484" s="107">
        <f>SUMIF('V3回目-接種日別'!$A:$A, 'Conv-vaccine'!$E1484, 'V3回目-接種日別'!C:C)</f>
        <v>0</v>
      </c>
    </row>
    <row r="1485" spans="1:19" ht="17.7">
      <c r="A1485" s="49">
        <v>44790</v>
      </c>
      <c r="B1485" s="110">
        <f>IF(COUNTIF($A$7:$A1485, $A1485)&gt;1, 0, IF($E1485="","",G1485+H1485+K1485+L1485+O1485-Q1485))</f>
        <v>0</v>
      </c>
      <c r="C1485" s="110">
        <f>IF(COUNTIF($A$7:$A1485, $A1485)&gt;1, 0, IF($E1485="", "", I1485+J1485+M1485+N1485+P1485-R1485))</f>
        <v>0</v>
      </c>
      <c r="D1485" s="110">
        <f>IF(COUNTIF($A$7:$A1485, $A1485)&gt;1, 0, S1485)</f>
        <v>0</v>
      </c>
      <c r="E1485" s="111">
        <v>44790</v>
      </c>
      <c r="F1485" s="91" t="str">
        <f>IFERROR(VLOOKUP($E1485, V医療従事者等!$A:$J, $F$4, FALSE), TEXT(E1485, "aaa"))</f>
        <v>水</v>
      </c>
      <c r="G1485" s="91">
        <f>IFERROR(VLOOKUP($E1485, V医療従事者等!$A:$J, $G$4, FALSE), 0)</f>
        <v>0</v>
      </c>
      <c r="H1485" s="91">
        <f>IFERROR(VLOOKUP($E1485, V医療従事者等!$A:$J, $H$4, FALSE), 0)</f>
        <v>0</v>
      </c>
      <c r="I1485" s="91">
        <f>IFERROR(VLOOKUP($E1485, V医療従事者等!$A:$J, $I$4, FALSE), 0)</f>
        <v>0</v>
      </c>
      <c r="J1485" s="91">
        <f>IFERROR(VLOOKUP($E1485, V医療従事者等!$A:$J, $J$4, FALSE), 0)</f>
        <v>0</v>
      </c>
      <c r="K1485" s="92">
        <f>IFERROR(VLOOKUP($E1485, V一般接種!$A:$G, K$4, FALSE), 0)</f>
        <v>0</v>
      </c>
      <c r="L1485" s="92">
        <f>IFERROR(VLOOKUP($E1485, V一般接種!$A:$G, L$4, FALSE), 0)</f>
        <v>0</v>
      </c>
      <c r="M1485" s="92">
        <f>IFERROR(VLOOKUP($E1485, V一般接種!$A:$G, M$4, FALSE), 0)</f>
        <v>0</v>
      </c>
      <c r="N1485" s="93">
        <f>IFERROR(VLOOKUP($E1485, V一般接種!$A:$G, N$4, FALSE), 0)</f>
        <v>0</v>
      </c>
      <c r="O1485" s="92">
        <f>SUMIF(V職域接種!$C:$C, 'Conv-vaccine'!$E1485, V職域接種!F:F)</f>
        <v>0</v>
      </c>
      <c r="P1485" s="92">
        <f>SUMIF(V職域接種!$C:$C, 'Conv-vaccine'!$E1485, V職域接種!G:G)</f>
        <v>0</v>
      </c>
      <c r="Q1485" s="92">
        <f>_xlfn.MAXIFS(V重複!F:F, V重複!$C:$C, 'Conv-vaccine'!$E1485)</f>
        <v>0</v>
      </c>
      <c r="R1485" s="92">
        <f>_xlfn.MAXIFS(V重複!G:G, V重複!$C:$C, 'Conv-vaccine'!$E1485)</f>
        <v>0</v>
      </c>
      <c r="S1485" s="107">
        <f>SUMIF('V3回目-接種日別'!$A:$A, 'Conv-vaccine'!$E1485, 'V3回目-接種日別'!C:C)</f>
        <v>0</v>
      </c>
    </row>
    <row r="1486" spans="1:19" ht="17.7">
      <c r="A1486" s="49">
        <v>44791</v>
      </c>
      <c r="B1486" s="110">
        <f>IF(COUNTIF($A$7:$A1486, $A1486)&gt;1, 0, IF($E1486="","",G1486+H1486+K1486+L1486+O1486-Q1486))</f>
        <v>0</v>
      </c>
      <c r="C1486" s="110">
        <f>IF(COUNTIF($A$7:$A1486, $A1486)&gt;1, 0, IF($E1486="", "", I1486+J1486+M1486+N1486+P1486-R1486))</f>
        <v>0</v>
      </c>
      <c r="D1486" s="110">
        <f>IF(COUNTIF($A$7:$A1486, $A1486)&gt;1, 0, S1486)</f>
        <v>0</v>
      </c>
      <c r="E1486" s="111">
        <v>44791</v>
      </c>
      <c r="F1486" s="91" t="str">
        <f>IFERROR(VLOOKUP($E1486, V医療従事者等!$A:$J, $F$4, FALSE), TEXT(E1486, "aaa"))</f>
        <v>木</v>
      </c>
      <c r="G1486" s="91">
        <f>IFERROR(VLOOKUP($E1486, V医療従事者等!$A:$J, $G$4, FALSE), 0)</f>
        <v>0</v>
      </c>
      <c r="H1486" s="91">
        <f>IFERROR(VLOOKUP($E1486, V医療従事者等!$A:$J, $H$4, FALSE), 0)</f>
        <v>0</v>
      </c>
      <c r="I1486" s="91">
        <f>IFERROR(VLOOKUP($E1486, V医療従事者等!$A:$J, $I$4, FALSE), 0)</f>
        <v>0</v>
      </c>
      <c r="J1486" s="91">
        <f>IFERROR(VLOOKUP($E1486, V医療従事者等!$A:$J, $J$4, FALSE), 0)</f>
        <v>0</v>
      </c>
      <c r="K1486" s="92">
        <f>IFERROR(VLOOKUP($E1486, V一般接種!$A:$G, K$4, FALSE), 0)</f>
        <v>0</v>
      </c>
      <c r="L1486" s="92">
        <f>IFERROR(VLOOKUP($E1486, V一般接種!$A:$G, L$4, FALSE), 0)</f>
        <v>0</v>
      </c>
      <c r="M1486" s="92">
        <f>IFERROR(VLOOKUP($E1486, V一般接種!$A:$G, M$4, FALSE), 0)</f>
        <v>0</v>
      </c>
      <c r="N1486" s="93">
        <f>IFERROR(VLOOKUP($E1486, V一般接種!$A:$G, N$4, FALSE), 0)</f>
        <v>0</v>
      </c>
      <c r="O1486" s="92">
        <f>SUMIF(V職域接種!$C:$C, 'Conv-vaccine'!$E1486, V職域接種!F:F)</f>
        <v>0</v>
      </c>
      <c r="P1486" s="92">
        <f>SUMIF(V職域接種!$C:$C, 'Conv-vaccine'!$E1486, V職域接種!G:G)</f>
        <v>0</v>
      </c>
      <c r="Q1486" s="92">
        <f>_xlfn.MAXIFS(V重複!F:F, V重複!$C:$C, 'Conv-vaccine'!$E1486)</f>
        <v>0</v>
      </c>
      <c r="R1486" s="92">
        <f>_xlfn.MAXIFS(V重複!G:G, V重複!$C:$C, 'Conv-vaccine'!$E1486)</f>
        <v>0</v>
      </c>
      <c r="S1486" s="107">
        <f>SUMIF('V3回目-接種日別'!$A:$A, 'Conv-vaccine'!$E1486, 'V3回目-接種日別'!C:C)</f>
        <v>0</v>
      </c>
    </row>
    <row r="1487" spans="1:19" ht="17.7">
      <c r="A1487" s="49">
        <v>44791</v>
      </c>
      <c r="B1487" s="110">
        <f>IF(COUNTIF($A$7:$A1487, $A1487)&gt;1, 0, IF($E1487="","",G1487+H1487+K1487+L1487+O1487-Q1487))</f>
        <v>0</v>
      </c>
      <c r="C1487" s="110">
        <f>IF(COUNTIF($A$7:$A1487, $A1487)&gt;1, 0, IF($E1487="", "", I1487+J1487+M1487+N1487+P1487-R1487))</f>
        <v>0</v>
      </c>
      <c r="D1487" s="110">
        <f>IF(COUNTIF($A$7:$A1487, $A1487)&gt;1, 0, S1487)</f>
        <v>0</v>
      </c>
      <c r="E1487" s="111">
        <v>44791</v>
      </c>
      <c r="F1487" s="91" t="str">
        <f>IFERROR(VLOOKUP($E1487, V医療従事者等!$A:$J, $F$4, FALSE), TEXT(E1487, "aaa"))</f>
        <v>木</v>
      </c>
      <c r="G1487" s="91">
        <f>IFERROR(VLOOKUP($E1487, V医療従事者等!$A:$J, $G$4, FALSE), 0)</f>
        <v>0</v>
      </c>
      <c r="H1487" s="91">
        <f>IFERROR(VLOOKUP($E1487, V医療従事者等!$A:$J, $H$4, FALSE), 0)</f>
        <v>0</v>
      </c>
      <c r="I1487" s="91">
        <f>IFERROR(VLOOKUP($E1487, V医療従事者等!$A:$J, $I$4, FALSE), 0)</f>
        <v>0</v>
      </c>
      <c r="J1487" s="91">
        <f>IFERROR(VLOOKUP($E1487, V医療従事者等!$A:$J, $J$4, FALSE), 0)</f>
        <v>0</v>
      </c>
      <c r="K1487" s="92">
        <f>IFERROR(VLOOKUP($E1487, V一般接種!$A:$G, K$4, FALSE), 0)</f>
        <v>0</v>
      </c>
      <c r="L1487" s="92">
        <f>IFERROR(VLOOKUP($E1487, V一般接種!$A:$G, L$4, FALSE), 0)</f>
        <v>0</v>
      </c>
      <c r="M1487" s="92">
        <f>IFERROR(VLOOKUP($E1487, V一般接種!$A:$G, M$4, FALSE), 0)</f>
        <v>0</v>
      </c>
      <c r="N1487" s="93">
        <f>IFERROR(VLOOKUP($E1487, V一般接種!$A:$G, N$4, FALSE), 0)</f>
        <v>0</v>
      </c>
      <c r="O1487" s="92">
        <f>SUMIF(V職域接種!$C:$C, 'Conv-vaccine'!$E1487, V職域接種!F:F)</f>
        <v>0</v>
      </c>
      <c r="P1487" s="92">
        <f>SUMIF(V職域接種!$C:$C, 'Conv-vaccine'!$E1487, V職域接種!G:G)</f>
        <v>0</v>
      </c>
      <c r="Q1487" s="92">
        <f>_xlfn.MAXIFS(V重複!F:F, V重複!$C:$C, 'Conv-vaccine'!$E1487)</f>
        <v>0</v>
      </c>
      <c r="R1487" s="92">
        <f>_xlfn.MAXIFS(V重複!G:G, V重複!$C:$C, 'Conv-vaccine'!$E1487)</f>
        <v>0</v>
      </c>
      <c r="S1487" s="107">
        <f>SUMIF('V3回目-接種日別'!$A:$A, 'Conv-vaccine'!$E1487, 'V3回目-接種日別'!C:C)</f>
        <v>0</v>
      </c>
    </row>
    <row r="1488" spans="1:19" ht="17.7">
      <c r="A1488" s="49">
        <v>44791</v>
      </c>
      <c r="B1488" s="110">
        <f>IF(COUNTIF($A$7:$A1488, $A1488)&gt;1, 0, IF($E1488="","",G1488+H1488+K1488+L1488+O1488-Q1488))</f>
        <v>0</v>
      </c>
      <c r="C1488" s="110">
        <f>IF(COUNTIF($A$7:$A1488, $A1488)&gt;1, 0, IF($E1488="", "", I1488+J1488+M1488+N1488+P1488-R1488))</f>
        <v>0</v>
      </c>
      <c r="D1488" s="110">
        <f>IF(COUNTIF($A$7:$A1488, $A1488)&gt;1, 0, S1488)</f>
        <v>0</v>
      </c>
      <c r="E1488" s="111">
        <v>44791</v>
      </c>
      <c r="F1488" s="91" t="str">
        <f>IFERROR(VLOOKUP($E1488, V医療従事者等!$A:$J, $F$4, FALSE), TEXT(E1488, "aaa"))</f>
        <v>木</v>
      </c>
      <c r="G1488" s="91">
        <f>IFERROR(VLOOKUP($E1488, V医療従事者等!$A:$J, $G$4, FALSE), 0)</f>
        <v>0</v>
      </c>
      <c r="H1488" s="91">
        <f>IFERROR(VLOOKUP($E1488, V医療従事者等!$A:$J, $H$4, FALSE), 0)</f>
        <v>0</v>
      </c>
      <c r="I1488" s="91">
        <f>IFERROR(VLOOKUP($E1488, V医療従事者等!$A:$J, $I$4, FALSE), 0)</f>
        <v>0</v>
      </c>
      <c r="J1488" s="91">
        <f>IFERROR(VLOOKUP($E1488, V医療従事者等!$A:$J, $J$4, FALSE), 0)</f>
        <v>0</v>
      </c>
      <c r="K1488" s="92">
        <f>IFERROR(VLOOKUP($E1488, V一般接種!$A:$G, K$4, FALSE), 0)</f>
        <v>0</v>
      </c>
      <c r="L1488" s="92">
        <f>IFERROR(VLOOKUP($E1488, V一般接種!$A:$G, L$4, FALSE), 0)</f>
        <v>0</v>
      </c>
      <c r="M1488" s="92">
        <f>IFERROR(VLOOKUP($E1488, V一般接種!$A:$G, M$4, FALSE), 0)</f>
        <v>0</v>
      </c>
      <c r="N1488" s="93">
        <f>IFERROR(VLOOKUP($E1488, V一般接種!$A:$G, N$4, FALSE), 0)</f>
        <v>0</v>
      </c>
      <c r="O1488" s="92">
        <f>SUMIF(V職域接種!$C:$C, 'Conv-vaccine'!$E1488, V職域接種!F:F)</f>
        <v>0</v>
      </c>
      <c r="P1488" s="92">
        <f>SUMIF(V職域接種!$C:$C, 'Conv-vaccine'!$E1488, V職域接種!G:G)</f>
        <v>0</v>
      </c>
      <c r="Q1488" s="92">
        <f>_xlfn.MAXIFS(V重複!F:F, V重複!$C:$C, 'Conv-vaccine'!$E1488)</f>
        <v>0</v>
      </c>
      <c r="R1488" s="92">
        <f>_xlfn.MAXIFS(V重複!G:G, V重複!$C:$C, 'Conv-vaccine'!$E1488)</f>
        <v>0</v>
      </c>
      <c r="S1488" s="107">
        <f>SUMIF('V3回目-接種日別'!$A:$A, 'Conv-vaccine'!$E1488, 'V3回目-接種日別'!C:C)</f>
        <v>0</v>
      </c>
    </row>
    <row r="1489" spans="1:19" ht="17.7">
      <c r="A1489" s="49">
        <v>44792</v>
      </c>
      <c r="B1489" s="110">
        <f>IF(COUNTIF($A$7:$A1489, $A1489)&gt;1, 0, IF($E1489="","",G1489+H1489+K1489+L1489+O1489-Q1489))</f>
        <v>0</v>
      </c>
      <c r="C1489" s="110">
        <f>IF(COUNTIF($A$7:$A1489, $A1489)&gt;1, 0, IF($E1489="", "", I1489+J1489+M1489+N1489+P1489-R1489))</f>
        <v>0</v>
      </c>
      <c r="D1489" s="110">
        <f>IF(COUNTIF($A$7:$A1489, $A1489)&gt;1, 0, S1489)</f>
        <v>0</v>
      </c>
      <c r="E1489" s="111">
        <v>44792</v>
      </c>
      <c r="F1489" s="91" t="str">
        <f>IFERROR(VLOOKUP($E1489, V医療従事者等!$A:$J, $F$4, FALSE), TEXT(E1489, "aaa"))</f>
        <v>金</v>
      </c>
      <c r="G1489" s="91">
        <f>IFERROR(VLOOKUP($E1489, V医療従事者等!$A:$J, $G$4, FALSE), 0)</f>
        <v>0</v>
      </c>
      <c r="H1489" s="91">
        <f>IFERROR(VLOOKUP($E1489, V医療従事者等!$A:$J, $H$4, FALSE), 0)</f>
        <v>0</v>
      </c>
      <c r="I1489" s="91">
        <f>IFERROR(VLOOKUP($E1489, V医療従事者等!$A:$J, $I$4, FALSE), 0)</f>
        <v>0</v>
      </c>
      <c r="J1489" s="91">
        <f>IFERROR(VLOOKUP($E1489, V医療従事者等!$A:$J, $J$4, FALSE), 0)</f>
        <v>0</v>
      </c>
      <c r="K1489" s="92">
        <f>IFERROR(VLOOKUP($E1489, V一般接種!$A:$G, K$4, FALSE), 0)</f>
        <v>0</v>
      </c>
      <c r="L1489" s="92">
        <f>IFERROR(VLOOKUP($E1489, V一般接種!$A:$G, L$4, FALSE), 0)</f>
        <v>0</v>
      </c>
      <c r="M1489" s="92">
        <f>IFERROR(VLOOKUP($E1489, V一般接種!$A:$G, M$4, FALSE), 0)</f>
        <v>0</v>
      </c>
      <c r="N1489" s="93">
        <f>IFERROR(VLOOKUP($E1489, V一般接種!$A:$G, N$4, FALSE), 0)</f>
        <v>0</v>
      </c>
      <c r="O1489" s="92">
        <f>SUMIF(V職域接種!$C:$C, 'Conv-vaccine'!$E1489, V職域接種!F:F)</f>
        <v>0</v>
      </c>
      <c r="P1489" s="92">
        <f>SUMIF(V職域接種!$C:$C, 'Conv-vaccine'!$E1489, V職域接種!G:G)</f>
        <v>0</v>
      </c>
      <c r="Q1489" s="92">
        <f>_xlfn.MAXIFS(V重複!F:F, V重複!$C:$C, 'Conv-vaccine'!$E1489)</f>
        <v>0</v>
      </c>
      <c r="R1489" s="92">
        <f>_xlfn.MAXIFS(V重複!G:G, V重複!$C:$C, 'Conv-vaccine'!$E1489)</f>
        <v>0</v>
      </c>
      <c r="S1489" s="107">
        <f>SUMIF('V3回目-接種日別'!$A:$A, 'Conv-vaccine'!$E1489, 'V3回目-接種日別'!C:C)</f>
        <v>0</v>
      </c>
    </row>
    <row r="1490" spans="1:19" ht="17.7">
      <c r="A1490" s="49">
        <v>44792</v>
      </c>
      <c r="B1490" s="110">
        <f>IF(COUNTIF($A$7:$A1490, $A1490)&gt;1, 0, IF($E1490="","",G1490+H1490+K1490+L1490+O1490-Q1490))</f>
        <v>0</v>
      </c>
      <c r="C1490" s="110">
        <f>IF(COUNTIF($A$7:$A1490, $A1490)&gt;1, 0, IF($E1490="", "", I1490+J1490+M1490+N1490+P1490-R1490))</f>
        <v>0</v>
      </c>
      <c r="D1490" s="110">
        <f>IF(COUNTIF($A$7:$A1490, $A1490)&gt;1, 0, S1490)</f>
        <v>0</v>
      </c>
      <c r="E1490" s="111">
        <v>44792</v>
      </c>
      <c r="F1490" s="91" t="str">
        <f>IFERROR(VLOOKUP($E1490, V医療従事者等!$A:$J, $F$4, FALSE), TEXT(E1490, "aaa"))</f>
        <v>金</v>
      </c>
      <c r="G1490" s="91">
        <f>IFERROR(VLOOKUP($E1490, V医療従事者等!$A:$J, $G$4, FALSE), 0)</f>
        <v>0</v>
      </c>
      <c r="H1490" s="91">
        <f>IFERROR(VLOOKUP($E1490, V医療従事者等!$A:$J, $H$4, FALSE), 0)</f>
        <v>0</v>
      </c>
      <c r="I1490" s="91">
        <f>IFERROR(VLOOKUP($E1490, V医療従事者等!$A:$J, $I$4, FALSE), 0)</f>
        <v>0</v>
      </c>
      <c r="J1490" s="91">
        <f>IFERROR(VLOOKUP($E1490, V医療従事者等!$A:$J, $J$4, FALSE), 0)</f>
        <v>0</v>
      </c>
      <c r="K1490" s="92">
        <f>IFERROR(VLOOKUP($E1490, V一般接種!$A:$G, K$4, FALSE), 0)</f>
        <v>0</v>
      </c>
      <c r="L1490" s="92">
        <f>IFERROR(VLOOKUP($E1490, V一般接種!$A:$G, L$4, FALSE), 0)</f>
        <v>0</v>
      </c>
      <c r="M1490" s="92">
        <f>IFERROR(VLOOKUP($E1490, V一般接種!$A:$G, M$4, FALSE), 0)</f>
        <v>0</v>
      </c>
      <c r="N1490" s="93">
        <f>IFERROR(VLOOKUP($E1490, V一般接種!$A:$G, N$4, FALSE), 0)</f>
        <v>0</v>
      </c>
      <c r="O1490" s="92">
        <f>SUMIF(V職域接種!$C:$C, 'Conv-vaccine'!$E1490, V職域接種!F:F)</f>
        <v>0</v>
      </c>
      <c r="P1490" s="92">
        <f>SUMIF(V職域接種!$C:$C, 'Conv-vaccine'!$E1490, V職域接種!G:G)</f>
        <v>0</v>
      </c>
      <c r="Q1490" s="92">
        <f>_xlfn.MAXIFS(V重複!F:F, V重複!$C:$C, 'Conv-vaccine'!$E1490)</f>
        <v>0</v>
      </c>
      <c r="R1490" s="92">
        <f>_xlfn.MAXIFS(V重複!G:G, V重複!$C:$C, 'Conv-vaccine'!$E1490)</f>
        <v>0</v>
      </c>
      <c r="S1490" s="107">
        <f>SUMIF('V3回目-接種日別'!$A:$A, 'Conv-vaccine'!$E1490, 'V3回目-接種日別'!C:C)</f>
        <v>0</v>
      </c>
    </row>
    <row r="1491" spans="1:19" ht="17.7">
      <c r="A1491" s="49">
        <v>44792</v>
      </c>
      <c r="B1491" s="110">
        <f>IF(COUNTIF($A$7:$A1491, $A1491)&gt;1, 0, IF($E1491="","",G1491+H1491+K1491+L1491+O1491-Q1491))</f>
        <v>0</v>
      </c>
      <c r="C1491" s="110">
        <f>IF(COUNTIF($A$7:$A1491, $A1491)&gt;1, 0, IF($E1491="", "", I1491+J1491+M1491+N1491+P1491-R1491))</f>
        <v>0</v>
      </c>
      <c r="D1491" s="110">
        <f>IF(COUNTIF($A$7:$A1491, $A1491)&gt;1, 0, S1491)</f>
        <v>0</v>
      </c>
      <c r="E1491" s="111">
        <v>44792</v>
      </c>
      <c r="F1491" s="91" t="str">
        <f>IFERROR(VLOOKUP($E1491, V医療従事者等!$A:$J, $F$4, FALSE), TEXT(E1491, "aaa"))</f>
        <v>金</v>
      </c>
      <c r="G1491" s="91">
        <f>IFERROR(VLOOKUP($E1491, V医療従事者等!$A:$J, $G$4, FALSE), 0)</f>
        <v>0</v>
      </c>
      <c r="H1491" s="91">
        <f>IFERROR(VLOOKUP($E1491, V医療従事者等!$A:$J, $H$4, FALSE), 0)</f>
        <v>0</v>
      </c>
      <c r="I1491" s="91">
        <f>IFERROR(VLOOKUP($E1491, V医療従事者等!$A:$J, $I$4, FALSE), 0)</f>
        <v>0</v>
      </c>
      <c r="J1491" s="91">
        <f>IFERROR(VLOOKUP($E1491, V医療従事者等!$A:$J, $J$4, FALSE), 0)</f>
        <v>0</v>
      </c>
      <c r="K1491" s="92">
        <f>IFERROR(VLOOKUP($E1491, V一般接種!$A:$G, K$4, FALSE), 0)</f>
        <v>0</v>
      </c>
      <c r="L1491" s="92">
        <f>IFERROR(VLOOKUP($E1491, V一般接種!$A:$G, L$4, FALSE), 0)</f>
        <v>0</v>
      </c>
      <c r="M1491" s="92">
        <f>IFERROR(VLOOKUP($E1491, V一般接種!$A:$G, M$4, FALSE), 0)</f>
        <v>0</v>
      </c>
      <c r="N1491" s="93">
        <f>IFERROR(VLOOKUP($E1491, V一般接種!$A:$G, N$4, FALSE), 0)</f>
        <v>0</v>
      </c>
      <c r="O1491" s="92">
        <f>SUMIF(V職域接種!$C:$C, 'Conv-vaccine'!$E1491, V職域接種!F:F)</f>
        <v>0</v>
      </c>
      <c r="P1491" s="92">
        <f>SUMIF(V職域接種!$C:$C, 'Conv-vaccine'!$E1491, V職域接種!G:G)</f>
        <v>0</v>
      </c>
      <c r="Q1491" s="92">
        <f>_xlfn.MAXIFS(V重複!F:F, V重複!$C:$C, 'Conv-vaccine'!$E1491)</f>
        <v>0</v>
      </c>
      <c r="R1491" s="92">
        <f>_xlfn.MAXIFS(V重複!G:G, V重複!$C:$C, 'Conv-vaccine'!$E1491)</f>
        <v>0</v>
      </c>
      <c r="S1491" s="107">
        <f>SUMIF('V3回目-接種日別'!$A:$A, 'Conv-vaccine'!$E1491, 'V3回目-接種日別'!C:C)</f>
        <v>0</v>
      </c>
    </row>
    <row r="1492" spans="1:19" ht="17.7">
      <c r="A1492" s="49">
        <v>44793</v>
      </c>
      <c r="B1492" s="110">
        <f>IF(COUNTIF($A$7:$A1492, $A1492)&gt;1, 0, IF($E1492="","",G1492+H1492+K1492+L1492+O1492-Q1492))</f>
        <v>0</v>
      </c>
      <c r="C1492" s="110">
        <f>IF(COUNTIF($A$7:$A1492, $A1492)&gt;1, 0, IF($E1492="", "", I1492+J1492+M1492+N1492+P1492-R1492))</f>
        <v>0</v>
      </c>
      <c r="D1492" s="110">
        <f>IF(COUNTIF($A$7:$A1492, $A1492)&gt;1, 0, S1492)</f>
        <v>0</v>
      </c>
      <c r="E1492" s="111">
        <v>44793</v>
      </c>
      <c r="F1492" s="91" t="str">
        <f>IFERROR(VLOOKUP($E1492, V医療従事者等!$A:$J, $F$4, FALSE), TEXT(E1492, "aaa"))</f>
        <v>土</v>
      </c>
      <c r="G1492" s="91">
        <f>IFERROR(VLOOKUP($E1492, V医療従事者等!$A:$J, $G$4, FALSE), 0)</f>
        <v>0</v>
      </c>
      <c r="H1492" s="91">
        <f>IFERROR(VLOOKUP($E1492, V医療従事者等!$A:$J, $H$4, FALSE), 0)</f>
        <v>0</v>
      </c>
      <c r="I1492" s="91">
        <f>IFERROR(VLOOKUP($E1492, V医療従事者等!$A:$J, $I$4, FALSE), 0)</f>
        <v>0</v>
      </c>
      <c r="J1492" s="91">
        <f>IFERROR(VLOOKUP($E1492, V医療従事者等!$A:$J, $J$4, FALSE), 0)</f>
        <v>0</v>
      </c>
      <c r="K1492" s="92">
        <f>IFERROR(VLOOKUP($E1492, V一般接種!$A:$G, K$4, FALSE), 0)</f>
        <v>0</v>
      </c>
      <c r="L1492" s="92">
        <f>IFERROR(VLOOKUP($E1492, V一般接種!$A:$G, L$4, FALSE), 0)</f>
        <v>0</v>
      </c>
      <c r="M1492" s="92">
        <f>IFERROR(VLOOKUP($E1492, V一般接種!$A:$G, M$4, FALSE), 0)</f>
        <v>0</v>
      </c>
      <c r="N1492" s="93">
        <f>IFERROR(VLOOKUP($E1492, V一般接種!$A:$G, N$4, FALSE), 0)</f>
        <v>0</v>
      </c>
      <c r="O1492" s="92">
        <f>SUMIF(V職域接種!$C:$C, 'Conv-vaccine'!$E1492, V職域接種!F:F)</f>
        <v>0</v>
      </c>
      <c r="P1492" s="92">
        <f>SUMIF(V職域接種!$C:$C, 'Conv-vaccine'!$E1492, V職域接種!G:G)</f>
        <v>0</v>
      </c>
      <c r="Q1492" s="92">
        <f>_xlfn.MAXIFS(V重複!F:F, V重複!$C:$C, 'Conv-vaccine'!$E1492)</f>
        <v>0</v>
      </c>
      <c r="R1492" s="92">
        <f>_xlfn.MAXIFS(V重複!G:G, V重複!$C:$C, 'Conv-vaccine'!$E1492)</f>
        <v>0</v>
      </c>
      <c r="S1492" s="107">
        <f>SUMIF('V3回目-接種日別'!$A:$A, 'Conv-vaccine'!$E1492, 'V3回目-接種日別'!C:C)</f>
        <v>0</v>
      </c>
    </row>
    <row r="1493" spans="1:19" ht="17.7">
      <c r="A1493" s="49">
        <v>44793</v>
      </c>
      <c r="B1493" s="110">
        <f>IF(COUNTIF($A$7:$A1493, $A1493)&gt;1, 0, IF($E1493="","",G1493+H1493+K1493+L1493+O1493-Q1493))</f>
        <v>0</v>
      </c>
      <c r="C1493" s="110">
        <f>IF(COUNTIF($A$7:$A1493, $A1493)&gt;1, 0, IF($E1493="", "", I1493+J1493+M1493+N1493+P1493-R1493))</f>
        <v>0</v>
      </c>
      <c r="D1493" s="110">
        <f>IF(COUNTIF($A$7:$A1493, $A1493)&gt;1, 0, S1493)</f>
        <v>0</v>
      </c>
      <c r="E1493" s="111">
        <v>44793</v>
      </c>
      <c r="F1493" s="91" t="str">
        <f>IFERROR(VLOOKUP($E1493, V医療従事者等!$A:$J, $F$4, FALSE), TEXT(E1493, "aaa"))</f>
        <v>土</v>
      </c>
      <c r="G1493" s="91">
        <f>IFERROR(VLOOKUP($E1493, V医療従事者等!$A:$J, $G$4, FALSE), 0)</f>
        <v>0</v>
      </c>
      <c r="H1493" s="91">
        <f>IFERROR(VLOOKUP($E1493, V医療従事者等!$A:$J, $H$4, FALSE), 0)</f>
        <v>0</v>
      </c>
      <c r="I1493" s="91">
        <f>IFERROR(VLOOKUP($E1493, V医療従事者等!$A:$J, $I$4, FALSE), 0)</f>
        <v>0</v>
      </c>
      <c r="J1493" s="91">
        <f>IFERROR(VLOOKUP($E1493, V医療従事者等!$A:$J, $J$4, FALSE), 0)</f>
        <v>0</v>
      </c>
      <c r="K1493" s="92">
        <f>IFERROR(VLOOKUP($E1493, V一般接種!$A:$G, K$4, FALSE), 0)</f>
        <v>0</v>
      </c>
      <c r="L1493" s="92">
        <f>IFERROR(VLOOKUP($E1493, V一般接種!$A:$G, L$4, FALSE), 0)</f>
        <v>0</v>
      </c>
      <c r="M1493" s="92">
        <f>IFERROR(VLOOKUP($E1493, V一般接種!$A:$G, M$4, FALSE), 0)</f>
        <v>0</v>
      </c>
      <c r="N1493" s="93">
        <f>IFERROR(VLOOKUP($E1493, V一般接種!$A:$G, N$4, FALSE), 0)</f>
        <v>0</v>
      </c>
      <c r="O1493" s="92">
        <f>SUMIF(V職域接種!$C:$C, 'Conv-vaccine'!$E1493, V職域接種!F:F)</f>
        <v>0</v>
      </c>
      <c r="P1493" s="92">
        <f>SUMIF(V職域接種!$C:$C, 'Conv-vaccine'!$E1493, V職域接種!G:G)</f>
        <v>0</v>
      </c>
      <c r="Q1493" s="92">
        <f>_xlfn.MAXIFS(V重複!F:F, V重複!$C:$C, 'Conv-vaccine'!$E1493)</f>
        <v>0</v>
      </c>
      <c r="R1493" s="92">
        <f>_xlfn.MAXIFS(V重複!G:G, V重複!$C:$C, 'Conv-vaccine'!$E1493)</f>
        <v>0</v>
      </c>
      <c r="S1493" s="107">
        <f>SUMIF('V3回目-接種日別'!$A:$A, 'Conv-vaccine'!$E1493, 'V3回目-接種日別'!C:C)</f>
        <v>0</v>
      </c>
    </row>
    <row r="1494" spans="1:19" ht="17.7">
      <c r="A1494" s="49">
        <v>44793</v>
      </c>
      <c r="B1494" s="110">
        <f>IF(COUNTIF($A$7:$A1494, $A1494)&gt;1, 0, IF($E1494="","",G1494+H1494+K1494+L1494+O1494-Q1494))</f>
        <v>0</v>
      </c>
      <c r="C1494" s="110">
        <f>IF(COUNTIF($A$7:$A1494, $A1494)&gt;1, 0, IF($E1494="", "", I1494+J1494+M1494+N1494+P1494-R1494))</f>
        <v>0</v>
      </c>
      <c r="D1494" s="110">
        <f>IF(COUNTIF($A$7:$A1494, $A1494)&gt;1, 0, S1494)</f>
        <v>0</v>
      </c>
      <c r="E1494" s="111">
        <v>44793</v>
      </c>
      <c r="F1494" s="91" t="str">
        <f>IFERROR(VLOOKUP($E1494, V医療従事者等!$A:$J, $F$4, FALSE), TEXT(E1494, "aaa"))</f>
        <v>土</v>
      </c>
      <c r="G1494" s="91">
        <f>IFERROR(VLOOKUP($E1494, V医療従事者等!$A:$J, $G$4, FALSE), 0)</f>
        <v>0</v>
      </c>
      <c r="H1494" s="91">
        <f>IFERROR(VLOOKUP($E1494, V医療従事者等!$A:$J, $H$4, FALSE), 0)</f>
        <v>0</v>
      </c>
      <c r="I1494" s="91">
        <f>IFERROR(VLOOKUP($E1494, V医療従事者等!$A:$J, $I$4, FALSE), 0)</f>
        <v>0</v>
      </c>
      <c r="J1494" s="91">
        <f>IFERROR(VLOOKUP($E1494, V医療従事者等!$A:$J, $J$4, FALSE), 0)</f>
        <v>0</v>
      </c>
      <c r="K1494" s="92">
        <f>IFERROR(VLOOKUP($E1494, V一般接種!$A:$G, K$4, FALSE), 0)</f>
        <v>0</v>
      </c>
      <c r="L1494" s="92">
        <f>IFERROR(VLOOKUP($E1494, V一般接種!$A:$G, L$4, FALSE), 0)</f>
        <v>0</v>
      </c>
      <c r="M1494" s="92">
        <f>IFERROR(VLOOKUP($E1494, V一般接種!$A:$G, M$4, FALSE), 0)</f>
        <v>0</v>
      </c>
      <c r="N1494" s="93">
        <f>IFERROR(VLOOKUP($E1494, V一般接種!$A:$G, N$4, FALSE), 0)</f>
        <v>0</v>
      </c>
      <c r="O1494" s="92">
        <f>SUMIF(V職域接種!$C:$C, 'Conv-vaccine'!$E1494, V職域接種!F:F)</f>
        <v>0</v>
      </c>
      <c r="P1494" s="92">
        <f>SUMIF(V職域接種!$C:$C, 'Conv-vaccine'!$E1494, V職域接種!G:G)</f>
        <v>0</v>
      </c>
      <c r="Q1494" s="92">
        <f>_xlfn.MAXIFS(V重複!F:F, V重複!$C:$C, 'Conv-vaccine'!$E1494)</f>
        <v>0</v>
      </c>
      <c r="R1494" s="92">
        <f>_xlfn.MAXIFS(V重複!G:G, V重複!$C:$C, 'Conv-vaccine'!$E1494)</f>
        <v>0</v>
      </c>
      <c r="S1494" s="107">
        <f>SUMIF('V3回目-接種日別'!$A:$A, 'Conv-vaccine'!$E1494, 'V3回目-接種日別'!C:C)</f>
        <v>0</v>
      </c>
    </row>
    <row r="1495" spans="1:19" ht="17.7">
      <c r="A1495" s="49">
        <v>44794</v>
      </c>
      <c r="B1495" s="110">
        <f>IF(COUNTIF($A$7:$A1495, $A1495)&gt;1, 0, IF($E1495="","",G1495+H1495+K1495+L1495+O1495-Q1495))</f>
        <v>0</v>
      </c>
      <c r="C1495" s="110">
        <f>IF(COUNTIF($A$7:$A1495, $A1495)&gt;1, 0, IF($E1495="", "", I1495+J1495+M1495+N1495+P1495-R1495))</f>
        <v>0</v>
      </c>
      <c r="D1495" s="110">
        <f>IF(COUNTIF($A$7:$A1495, $A1495)&gt;1, 0, S1495)</f>
        <v>0</v>
      </c>
      <c r="E1495" s="111">
        <v>44794</v>
      </c>
      <c r="F1495" s="91" t="str">
        <f>IFERROR(VLOOKUP($E1495, V医療従事者等!$A:$J, $F$4, FALSE), TEXT(E1495, "aaa"))</f>
        <v>日</v>
      </c>
      <c r="G1495" s="91">
        <f>IFERROR(VLOOKUP($E1495, V医療従事者等!$A:$J, $G$4, FALSE), 0)</f>
        <v>0</v>
      </c>
      <c r="H1495" s="91">
        <f>IFERROR(VLOOKUP($E1495, V医療従事者等!$A:$J, $H$4, FALSE), 0)</f>
        <v>0</v>
      </c>
      <c r="I1495" s="91">
        <f>IFERROR(VLOOKUP($E1495, V医療従事者等!$A:$J, $I$4, FALSE), 0)</f>
        <v>0</v>
      </c>
      <c r="J1495" s="91">
        <f>IFERROR(VLOOKUP($E1495, V医療従事者等!$A:$J, $J$4, FALSE), 0)</f>
        <v>0</v>
      </c>
      <c r="K1495" s="92">
        <f>IFERROR(VLOOKUP($E1495, V一般接種!$A:$G, K$4, FALSE), 0)</f>
        <v>0</v>
      </c>
      <c r="L1495" s="92">
        <f>IFERROR(VLOOKUP($E1495, V一般接種!$A:$G, L$4, FALSE), 0)</f>
        <v>0</v>
      </c>
      <c r="M1495" s="92">
        <f>IFERROR(VLOOKUP($E1495, V一般接種!$A:$G, M$4, FALSE), 0)</f>
        <v>0</v>
      </c>
      <c r="N1495" s="93">
        <f>IFERROR(VLOOKUP($E1495, V一般接種!$A:$G, N$4, FALSE), 0)</f>
        <v>0</v>
      </c>
      <c r="O1495" s="92">
        <f>SUMIF(V職域接種!$C:$C, 'Conv-vaccine'!$E1495, V職域接種!F:F)</f>
        <v>0</v>
      </c>
      <c r="P1495" s="92">
        <f>SUMIF(V職域接種!$C:$C, 'Conv-vaccine'!$E1495, V職域接種!G:G)</f>
        <v>0</v>
      </c>
      <c r="Q1495" s="92">
        <f>_xlfn.MAXIFS(V重複!F:F, V重複!$C:$C, 'Conv-vaccine'!$E1495)</f>
        <v>0</v>
      </c>
      <c r="R1495" s="92">
        <f>_xlfn.MAXIFS(V重複!G:G, V重複!$C:$C, 'Conv-vaccine'!$E1495)</f>
        <v>0</v>
      </c>
      <c r="S1495" s="107">
        <f>SUMIF('V3回目-接種日別'!$A:$A, 'Conv-vaccine'!$E1495, 'V3回目-接種日別'!C:C)</f>
        <v>0</v>
      </c>
    </row>
    <row r="1496" spans="1:19" ht="17.7">
      <c r="A1496" s="49">
        <v>44794</v>
      </c>
      <c r="B1496" s="110">
        <f>IF(COUNTIF($A$7:$A1496, $A1496)&gt;1, 0, IF($E1496="","",G1496+H1496+K1496+L1496+O1496-Q1496))</f>
        <v>0</v>
      </c>
      <c r="C1496" s="110">
        <f>IF(COUNTIF($A$7:$A1496, $A1496)&gt;1, 0, IF($E1496="", "", I1496+J1496+M1496+N1496+P1496-R1496))</f>
        <v>0</v>
      </c>
      <c r="D1496" s="110">
        <f>IF(COUNTIF($A$7:$A1496, $A1496)&gt;1, 0, S1496)</f>
        <v>0</v>
      </c>
      <c r="E1496" s="111">
        <v>44794</v>
      </c>
      <c r="F1496" s="91" t="str">
        <f>IFERROR(VLOOKUP($E1496, V医療従事者等!$A:$J, $F$4, FALSE), TEXT(E1496, "aaa"))</f>
        <v>日</v>
      </c>
      <c r="G1496" s="91">
        <f>IFERROR(VLOOKUP($E1496, V医療従事者等!$A:$J, $G$4, FALSE), 0)</f>
        <v>0</v>
      </c>
      <c r="H1496" s="91">
        <f>IFERROR(VLOOKUP($E1496, V医療従事者等!$A:$J, $H$4, FALSE), 0)</f>
        <v>0</v>
      </c>
      <c r="I1496" s="91">
        <f>IFERROR(VLOOKUP($E1496, V医療従事者等!$A:$J, $I$4, FALSE), 0)</f>
        <v>0</v>
      </c>
      <c r="J1496" s="91">
        <f>IFERROR(VLOOKUP($E1496, V医療従事者等!$A:$J, $J$4, FALSE), 0)</f>
        <v>0</v>
      </c>
      <c r="K1496" s="92">
        <f>IFERROR(VLOOKUP($E1496, V一般接種!$A:$G, K$4, FALSE), 0)</f>
        <v>0</v>
      </c>
      <c r="L1496" s="92">
        <f>IFERROR(VLOOKUP($E1496, V一般接種!$A:$G, L$4, FALSE), 0)</f>
        <v>0</v>
      </c>
      <c r="M1496" s="92">
        <f>IFERROR(VLOOKUP($E1496, V一般接種!$A:$G, M$4, FALSE), 0)</f>
        <v>0</v>
      </c>
      <c r="N1496" s="93">
        <f>IFERROR(VLOOKUP($E1496, V一般接種!$A:$G, N$4, FALSE), 0)</f>
        <v>0</v>
      </c>
      <c r="O1496" s="92">
        <f>SUMIF(V職域接種!$C:$C, 'Conv-vaccine'!$E1496, V職域接種!F:F)</f>
        <v>0</v>
      </c>
      <c r="P1496" s="92">
        <f>SUMIF(V職域接種!$C:$C, 'Conv-vaccine'!$E1496, V職域接種!G:G)</f>
        <v>0</v>
      </c>
      <c r="Q1496" s="92">
        <f>_xlfn.MAXIFS(V重複!F:F, V重複!$C:$C, 'Conv-vaccine'!$E1496)</f>
        <v>0</v>
      </c>
      <c r="R1496" s="92">
        <f>_xlfn.MAXIFS(V重複!G:G, V重複!$C:$C, 'Conv-vaccine'!$E1496)</f>
        <v>0</v>
      </c>
      <c r="S1496" s="107">
        <f>SUMIF('V3回目-接種日別'!$A:$A, 'Conv-vaccine'!$E1496, 'V3回目-接種日別'!C:C)</f>
        <v>0</v>
      </c>
    </row>
    <row r="1497" spans="1:19" ht="17.7">
      <c r="A1497" s="49">
        <v>44794</v>
      </c>
      <c r="B1497" s="110">
        <f>IF(COUNTIF($A$7:$A1497, $A1497)&gt;1, 0, IF($E1497="","",G1497+H1497+K1497+L1497+O1497-Q1497))</f>
        <v>0</v>
      </c>
      <c r="C1497" s="110">
        <f>IF(COUNTIF($A$7:$A1497, $A1497)&gt;1, 0, IF($E1497="", "", I1497+J1497+M1497+N1497+P1497-R1497))</f>
        <v>0</v>
      </c>
      <c r="D1497" s="110">
        <f>IF(COUNTIF($A$7:$A1497, $A1497)&gt;1, 0, S1497)</f>
        <v>0</v>
      </c>
      <c r="E1497" s="111">
        <v>44794</v>
      </c>
      <c r="F1497" s="91" t="str">
        <f>IFERROR(VLOOKUP($E1497, V医療従事者等!$A:$J, $F$4, FALSE), TEXT(E1497, "aaa"))</f>
        <v>日</v>
      </c>
      <c r="G1497" s="91">
        <f>IFERROR(VLOOKUP($E1497, V医療従事者等!$A:$J, $G$4, FALSE), 0)</f>
        <v>0</v>
      </c>
      <c r="H1497" s="91">
        <f>IFERROR(VLOOKUP($E1497, V医療従事者等!$A:$J, $H$4, FALSE), 0)</f>
        <v>0</v>
      </c>
      <c r="I1497" s="91">
        <f>IFERROR(VLOOKUP($E1497, V医療従事者等!$A:$J, $I$4, FALSE), 0)</f>
        <v>0</v>
      </c>
      <c r="J1497" s="91">
        <f>IFERROR(VLOOKUP($E1497, V医療従事者等!$A:$J, $J$4, FALSE), 0)</f>
        <v>0</v>
      </c>
      <c r="K1497" s="92">
        <f>IFERROR(VLOOKUP($E1497, V一般接種!$A:$G, K$4, FALSE), 0)</f>
        <v>0</v>
      </c>
      <c r="L1497" s="92">
        <f>IFERROR(VLOOKUP($E1497, V一般接種!$A:$G, L$4, FALSE), 0)</f>
        <v>0</v>
      </c>
      <c r="M1497" s="92">
        <f>IFERROR(VLOOKUP($E1497, V一般接種!$A:$G, M$4, FALSE), 0)</f>
        <v>0</v>
      </c>
      <c r="N1497" s="93">
        <f>IFERROR(VLOOKUP($E1497, V一般接種!$A:$G, N$4, FALSE), 0)</f>
        <v>0</v>
      </c>
      <c r="O1497" s="92">
        <f>SUMIF(V職域接種!$C:$C, 'Conv-vaccine'!$E1497, V職域接種!F:F)</f>
        <v>0</v>
      </c>
      <c r="P1497" s="92">
        <f>SUMIF(V職域接種!$C:$C, 'Conv-vaccine'!$E1497, V職域接種!G:G)</f>
        <v>0</v>
      </c>
      <c r="Q1497" s="92">
        <f>_xlfn.MAXIFS(V重複!F:F, V重複!$C:$C, 'Conv-vaccine'!$E1497)</f>
        <v>0</v>
      </c>
      <c r="R1497" s="92">
        <f>_xlfn.MAXIFS(V重複!G:G, V重複!$C:$C, 'Conv-vaccine'!$E1497)</f>
        <v>0</v>
      </c>
      <c r="S1497" s="107">
        <f>SUMIF('V3回目-接種日別'!$A:$A, 'Conv-vaccine'!$E1497, 'V3回目-接種日別'!C:C)</f>
        <v>0</v>
      </c>
    </row>
    <row r="1498" spans="1:19" ht="17.7">
      <c r="A1498" s="49">
        <v>44795</v>
      </c>
      <c r="B1498" s="110">
        <f>IF(COUNTIF($A$7:$A1498, $A1498)&gt;1, 0, IF($E1498="","",G1498+H1498+K1498+L1498+O1498-Q1498))</f>
        <v>0</v>
      </c>
      <c r="C1498" s="110">
        <f>IF(COUNTIF($A$7:$A1498, $A1498)&gt;1, 0, IF($E1498="", "", I1498+J1498+M1498+N1498+P1498-R1498))</f>
        <v>0</v>
      </c>
      <c r="D1498" s="110">
        <f>IF(COUNTIF($A$7:$A1498, $A1498)&gt;1, 0, S1498)</f>
        <v>0</v>
      </c>
      <c r="E1498" s="111">
        <v>44795</v>
      </c>
      <c r="F1498" s="91" t="str">
        <f>IFERROR(VLOOKUP($E1498, V医療従事者等!$A:$J, $F$4, FALSE), TEXT(E1498, "aaa"))</f>
        <v>月</v>
      </c>
      <c r="G1498" s="91">
        <f>IFERROR(VLOOKUP($E1498, V医療従事者等!$A:$J, $G$4, FALSE), 0)</f>
        <v>0</v>
      </c>
      <c r="H1498" s="91">
        <f>IFERROR(VLOOKUP($E1498, V医療従事者等!$A:$J, $H$4, FALSE), 0)</f>
        <v>0</v>
      </c>
      <c r="I1498" s="91">
        <f>IFERROR(VLOOKUP($E1498, V医療従事者等!$A:$J, $I$4, FALSE), 0)</f>
        <v>0</v>
      </c>
      <c r="J1498" s="91">
        <f>IFERROR(VLOOKUP($E1498, V医療従事者等!$A:$J, $J$4, FALSE), 0)</f>
        <v>0</v>
      </c>
      <c r="K1498" s="92">
        <f>IFERROR(VLOOKUP($E1498, V一般接種!$A:$G, K$4, FALSE), 0)</f>
        <v>0</v>
      </c>
      <c r="L1498" s="92">
        <f>IFERROR(VLOOKUP($E1498, V一般接種!$A:$G, L$4, FALSE), 0)</f>
        <v>0</v>
      </c>
      <c r="M1498" s="92">
        <f>IFERROR(VLOOKUP($E1498, V一般接種!$A:$G, M$4, FALSE), 0)</f>
        <v>0</v>
      </c>
      <c r="N1498" s="93">
        <f>IFERROR(VLOOKUP($E1498, V一般接種!$A:$G, N$4, FALSE), 0)</f>
        <v>0</v>
      </c>
      <c r="O1498" s="92">
        <f>SUMIF(V職域接種!$C:$C, 'Conv-vaccine'!$E1498, V職域接種!F:F)</f>
        <v>0</v>
      </c>
      <c r="P1498" s="92">
        <f>SUMIF(V職域接種!$C:$C, 'Conv-vaccine'!$E1498, V職域接種!G:G)</f>
        <v>0</v>
      </c>
      <c r="Q1498" s="92">
        <f>_xlfn.MAXIFS(V重複!F:F, V重複!$C:$C, 'Conv-vaccine'!$E1498)</f>
        <v>0</v>
      </c>
      <c r="R1498" s="92">
        <f>_xlfn.MAXIFS(V重複!G:G, V重複!$C:$C, 'Conv-vaccine'!$E1498)</f>
        <v>0</v>
      </c>
      <c r="S1498" s="107">
        <f>SUMIF('V3回目-接種日別'!$A:$A, 'Conv-vaccine'!$E1498, 'V3回目-接種日別'!C:C)</f>
        <v>0</v>
      </c>
    </row>
    <row r="1499" spans="1:19" ht="17.7">
      <c r="A1499" s="49">
        <v>44795</v>
      </c>
      <c r="B1499" s="110">
        <f>IF(COUNTIF($A$7:$A1499, $A1499)&gt;1, 0, IF($E1499="","",G1499+H1499+K1499+L1499+O1499-Q1499))</f>
        <v>0</v>
      </c>
      <c r="C1499" s="110">
        <f>IF(COUNTIF($A$7:$A1499, $A1499)&gt;1, 0, IF($E1499="", "", I1499+J1499+M1499+N1499+P1499-R1499))</f>
        <v>0</v>
      </c>
      <c r="D1499" s="110">
        <f>IF(COUNTIF($A$7:$A1499, $A1499)&gt;1, 0, S1499)</f>
        <v>0</v>
      </c>
      <c r="E1499" s="111">
        <v>44795</v>
      </c>
      <c r="F1499" s="91" t="str">
        <f>IFERROR(VLOOKUP($E1499, V医療従事者等!$A:$J, $F$4, FALSE), TEXT(E1499, "aaa"))</f>
        <v>月</v>
      </c>
      <c r="G1499" s="91">
        <f>IFERROR(VLOOKUP($E1499, V医療従事者等!$A:$J, $G$4, FALSE), 0)</f>
        <v>0</v>
      </c>
      <c r="H1499" s="91">
        <f>IFERROR(VLOOKUP($E1499, V医療従事者等!$A:$J, $H$4, FALSE), 0)</f>
        <v>0</v>
      </c>
      <c r="I1499" s="91">
        <f>IFERROR(VLOOKUP($E1499, V医療従事者等!$A:$J, $I$4, FALSE), 0)</f>
        <v>0</v>
      </c>
      <c r="J1499" s="91">
        <f>IFERROR(VLOOKUP($E1499, V医療従事者等!$A:$J, $J$4, FALSE), 0)</f>
        <v>0</v>
      </c>
      <c r="K1499" s="92">
        <f>IFERROR(VLOOKUP($E1499, V一般接種!$A:$G, K$4, FALSE), 0)</f>
        <v>0</v>
      </c>
      <c r="L1499" s="92">
        <f>IFERROR(VLOOKUP($E1499, V一般接種!$A:$G, L$4, FALSE), 0)</f>
        <v>0</v>
      </c>
      <c r="M1499" s="92">
        <f>IFERROR(VLOOKUP($E1499, V一般接種!$A:$G, M$4, FALSE), 0)</f>
        <v>0</v>
      </c>
      <c r="N1499" s="93">
        <f>IFERROR(VLOOKUP($E1499, V一般接種!$A:$G, N$4, FALSE), 0)</f>
        <v>0</v>
      </c>
      <c r="O1499" s="92">
        <f>SUMIF(V職域接種!$C:$C, 'Conv-vaccine'!$E1499, V職域接種!F:F)</f>
        <v>0</v>
      </c>
      <c r="P1499" s="92">
        <f>SUMIF(V職域接種!$C:$C, 'Conv-vaccine'!$E1499, V職域接種!G:G)</f>
        <v>0</v>
      </c>
      <c r="Q1499" s="92">
        <f>_xlfn.MAXIFS(V重複!F:F, V重複!$C:$C, 'Conv-vaccine'!$E1499)</f>
        <v>0</v>
      </c>
      <c r="R1499" s="92">
        <f>_xlfn.MAXIFS(V重複!G:G, V重複!$C:$C, 'Conv-vaccine'!$E1499)</f>
        <v>0</v>
      </c>
      <c r="S1499" s="107">
        <f>SUMIF('V3回目-接種日別'!$A:$A, 'Conv-vaccine'!$E1499, 'V3回目-接種日別'!C:C)</f>
        <v>0</v>
      </c>
    </row>
    <row r="1500" spans="1:19" ht="17.7">
      <c r="A1500" s="49">
        <v>44795</v>
      </c>
      <c r="B1500" s="110">
        <f>IF(COUNTIF($A$7:$A1500, $A1500)&gt;1, 0, IF($E1500="","",G1500+H1500+K1500+L1500+O1500-Q1500))</f>
        <v>0</v>
      </c>
      <c r="C1500" s="110">
        <f>IF(COUNTIF($A$7:$A1500, $A1500)&gt;1, 0, IF($E1500="", "", I1500+J1500+M1500+N1500+P1500-R1500))</f>
        <v>0</v>
      </c>
      <c r="D1500" s="110">
        <f>IF(COUNTIF($A$7:$A1500, $A1500)&gt;1, 0, S1500)</f>
        <v>0</v>
      </c>
      <c r="E1500" s="111">
        <v>44795</v>
      </c>
      <c r="F1500" s="91" t="str">
        <f>IFERROR(VLOOKUP($E1500, V医療従事者等!$A:$J, $F$4, FALSE), TEXT(E1500, "aaa"))</f>
        <v>月</v>
      </c>
      <c r="G1500" s="91">
        <f>IFERROR(VLOOKUP($E1500, V医療従事者等!$A:$J, $G$4, FALSE), 0)</f>
        <v>0</v>
      </c>
      <c r="H1500" s="91">
        <f>IFERROR(VLOOKUP($E1500, V医療従事者等!$A:$J, $H$4, FALSE), 0)</f>
        <v>0</v>
      </c>
      <c r="I1500" s="91">
        <f>IFERROR(VLOOKUP($E1500, V医療従事者等!$A:$J, $I$4, FALSE), 0)</f>
        <v>0</v>
      </c>
      <c r="J1500" s="91">
        <f>IFERROR(VLOOKUP($E1500, V医療従事者等!$A:$J, $J$4, FALSE), 0)</f>
        <v>0</v>
      </c>
      <c r="K1500" s="92">
        <f>IFERROR(VLOOKUP($E1500, V一般接種!$A:$G, K$4, FALSE), 0)</f>
        <v>0</v>
      </c>
      <c r="L1500" s="92">
        <f>IFERROR(VLOOKUP($E1500, V一般接種!$A:$G, L$4, FALSE), 0)</f>
        <v>0</v>
      </c>
      <c r="M1500" s="92">
        <f>IFERROR(VLOOKUP($E1500, V一般接種!$A:$G, M$4, FALSE), 0)</f>
        <v>0</v>
      </c>
      <c r="N1500" s="93">
        <f>IFERROR(VLOOKUP($E1500, V一般接種!$A:$G, N$4, FALSE), 0)</f>
        <v>0</v>
      </c>
      <c r="O1500" s="92">
        <f>SUMIF(V職域接種!$C:$C, 'Conv-vaccine'!$E1500, V職域接種!F:F)</f>
        <v>0</v>
      </c>
      <c r="P1500" s="92">
        <f>SUMIF(V職域接種!$C:$C, 'Conv-vaccine'!$E1500, V職域接種!G:G)</f>
        <v>0</v>
      </c>
      <c r="Q1500" s="92">
        <f>_xlfn.MAXIFS(V重複!F:F, V重複!$C:$C, 'Conv-vaccine'!$E1500)</f>
        <v>0</v>
      </c>
      <c r="R1500" s="92">
        <f>_xlfn.MAXIFS(V重複!G:G, V重複!$C:$C, 'Conv-vaccine'!$E1500)</f>
        <v>0</v>
      </c>
      <c r="S1500" s="107">
        <f>SUMIF('V3回目-接種日別'!$A:$A, 'Conv-vaccine'!$E1500, 'V3回目-接種日別'!C:C)</f>
        <v>0</v>
      </c>
    </row>
    <row r="1501" spans="1:19" ht="17.7">
      <c r="A1501" s="49">
        <v>44796</v>
      </c>
      <c r="B1501" s="110">
        <f>IF(COUNTIF($A$7:$A1501, $A1501)&gt;1, 0, IF($E1501="","",G1501+H1501+K1501+L1501+O1501-Q1501))</f>
        <v>0</v>
      </c>
      <c r="C1501" s="110">
        <f>IF(COUNTIF($A$7:$A1501, $A1501)&gt;1, 0, IF($E1501="", "", I1501+J1501+M1501+N1501+P1501-R1501))</f>
        <v>0</v>
      </c>
      <c r="D1501" s="110">
        <f>IF(COUNTIF($A$7:$A1501, $A1501)&gt;1, 0, S1501)</f>
        <v>0</v>
      </c>
      <c r="E1501" s="111">
        <v>44796</v>
      </c>
      <c r="F1501" s="91" t="str">
        <f>IFERROR(VLOOKUP($E1501, V医療従事者等!$A:$J, $F$4, FALSE), TEXT(E1501, "aaa"))</f>
        <v>火</v>
      </c>
      <c r="G1501" s="91">
        <f>IFERROR(VLOOKUP($E1501, V医療従事者等!$A:$J, $G$4, FALSE), 0)</f>
        <v>0</v>
      </c>
      <c r="H1501" s="91">
        <f>IFERROR(VLOOKUP($E1501, V医療従事者等!$A:$J, $H$4, FALSE), 0)</f>
        <v>0</v>
      </c>
      <c r="I1501" s="91">
        <f>IFERROR(VLOOKUP($E1501, V医療従事者等!$A:$J, $I$4, FALSE), 0)</f>
        <v>0</v>
      </c>
      <c r="J1501" s="91">
        <f>IFERROR(VLOOKUP($E1501, V医療従事者等!$A:$J, $J$4, FALSE), 0)</f>
        <v>0</v>
      </c>
      <c r="K1501" s="92">
        <f>IFERROR(VLOOKUP($E1501, V一般接種!$A:$G, K$4, FALSE), 0)</f>
        <v>0</v>
      </c>
      <c r="L1501" s="92">
        <f>IFERROR(VLOOKUP($E1501, V一般接種!$A:$G, L$4, FALSE), 0)</f>
        <v>0</v>
      </c>
      <c r="M1501" s="92">
        <f>IFERROR(VLOOKUP($E1501, V一般接種!$A:$G, M$4, FALSE), 0)</f>
        <v>0</v>
      </c>
      <c r="N1501" s="93">
        <f>IFERROR(VLOOKUP($E1501, V一般接種!$A:$G, N$4, FALSE), 0)</f>
        <v>0</v>
      </c>
      <c r="O1501" s="92">
        <f>SUMIF(V職域接種!$C:$C, 'Conv-vaccine'!$E1501, V職域接種!F:F)</f>
        <v>0</v>
      </c>
      <c r="P1501" s="92">
        <f>SUMIF(V職域接種!$C:$C, 'Conv-vaccine'!$E1501, V職域接種!G:G)</f>
        <v>0</v>
      </c>
      <c r="Q1501" s="92">
        <f>_xlfn.MAXIFS(V重複!F:F, V重複!$C:$C, 'Conv-vaccine'!$E1501)</f>
        <v>0</v>
      </c>
      <c r="R1501" s="92">
        <f>_xlfn.MAXIFS(V重複!G:G, V重複!$C:$C, 'Conv-vaccine'!$E1501)</f>
        <v>0</v>
      </c>
      <c r="S1501" s="107">
        <f>SUMIF('V3回目-接種日別'!$A:$A, 'Conv-vaccine'!$E1501, 'V3回目-接種日別'!C:C)</f>
        <v>0</v>
      </c>
    </row>
    <row r="1502" spans="1:19" ht="17.7">
      <c r="A1502" s="49">
        <v>44796</v>
      </c>
      <c r="B1502" s="110">
        <f>IF(COUNTIF($A$7:$A1502, $A1502)&gt;1, 0, IF($E1502="","",G1502+H1502+K1502+L1502+O1502-Q1502))</f>
        <v>0</v>
      </c>
      <c r="C1502" s="110">
        <f>IF(COUNTIF($A$7:$A1502, $A1502)&gt;1, 0, IF($E1502="", "", I1502+J1502+M1502+N1502+P1502-R1502))</f>
        <v>0</v>
      </c>
      <c r="D1502" s="110">
        <f>IF(COUNTIF($A$7:$A1502, $A1502)&gt;1, 0, S1502)</f>
        <v>0</v>
      </c>
      <c r="E1502" s="111">
        <v>44796</v>
      </c>
      <c r="F1502" s="91" t="str">
        <f>IFERROR(VLOOKUP($E1502, V医療従事者等!$A:$J, $F$4, FALSE), TEXT(E1502, "aaa"))</f>
        <v>火</v>
      </c>
      <c r="G1502" s="91">
        <f>IFERROR(VLOOKUP($E1502, V医療従事者等!$A:$J, $G$4, FALSE), 0)</f>
        <v>0</v>
      </c>
      <c r="H1502" s="91">
        <f>IFERROR(VLOOKUP($E1502, V医療従事者等!$A:$J, $H$4, FALSE), 0)</f>
        <v>0</v>
      </c>
      <c r="I1502" s="91">
        <f>IFERROR(VLOOKUP($E1502, V医療従事者等!$A:$J, $I$4, FALSE), 0)</f>
        <v>0</v>
      </c>
      <c r="J1502" s="91">
        <f>IFERROR(VLOOKUP($E1502, V医療従事者等!$A:$J, $J$4, FALSE), 0)</f>
        <v>0</v>
      </c>
      <c r="K1502" s="92">
        <f>IFERROR(VLOOKUP($E1502, V一般接種!$A:$G, K$4, FALSE), 0)</f>
        <v>0</v>
      </c>
      <c r="L1502" s="92">
        <f>IFERROR(VLOOKUP($E1502, V一般接種!$A:$G, L$4, FALSE), 0)</f>
        <v>0</v>
      </c>
      <c r="M1502" s="92">
        <f>IFERROR(VLOOKUP($E1502, V一般接種!$A:$G, M$4, FALSE), 0)</f>
        <v>0</v>
      </c>
      <c r="N1502" s="93">
        <f>IFERROR(VLOOKUP($E1502, V一般接種!$A:$G, N$4, FALSE), 0)</f>
        <v>0</v>
      </c>
      <c r="O1502" s="92">
        <f>SUMIF(V職域接種!$C:$C, 'Conv-vaccine'!$E1502, V職域接種!F:F)</f>
        <v>0</v>
      </c>
      <c r="P1502" s="92">
        <f>SUMIF(V職域接種!$C:$C, 'Conv-vaccine'!$E1502, V職域接種!G:G)</f>
        <v>0</v>
      </c>
      <c r="Q1502" s="92">
        <f>_xlfn.MAXIFS(V重複!F:F, V重複!$C:$C, 'Conv-vaccine'!$E1502)</f>
        <v>0</v>
      </c>
      <c r="R1502" s="92">
        <f>_xlfn.MAXIFS(V重複!G:G, V重複!$C:$C, 'Conv-vaccine'!$E1502)</f>
        <v>0</v>
      </c>
      <c r="S1502" s="107">
        <f>SUMIF('V3回目-接種日別'!$A:$A, 'Conv-vaccine'!$E1502, 'V3回目-接種日別'!C:C)</f>
        <v>0</v>
      </c>
    </row>
    <row r="1503" spans="1:19" ht="17.7">
      <c r="A1503" s="49">
        <v>44796</v>
      </c>
      <c r="B1503" s="110">
        <f>IF(COUNTIF($A$7:$A1503, $A1503)&gt;1, 0, IF($E1503="","",G1503+H1503+K1503+L1503+O1503-Q1503))</f>
        <v>0</v>
      </c>
      <c r="C1503" s="110">
        <f>IF(COUNTIF($A$7:$A1503, $A1503)&gt;1, 0, IF($E1503="", "", I1503+J1503+M1503+N1503+P1503-R1503))</f>
        <v>0</v>
      </c>
      <c r="D1503" s="110">
        <f>IF(COUNTIF($A$7:$A1503, $A1503)&gt;1, 0, S1503)</f>
        <v>0</v>
      </c>
      <c r="E1503" s="111">
        <v>44796</v>
      </c>
      <c r="F1503" s="91" t="str">
        <f>IFERROR(VLOOKUP($E1503, V医療従事者等!$A:$J, $F$4, FALSE), TEXT(E1503, "aaa"))</f>
        <v>火</v>
      </c>
      <c r="G1503" s="91">
        <f>IFERROR(VLOOKUP($E1503, V医療従事者等!$A:$J, $G$4, FALSE), 0)</f>
        <v>0</v>
      </c>
      <c r="H1503" s="91">
        <f>IFERROR(VLOOKUP($E1503, V医療従事者等!$A:$J, $H$4, FALSE), 0)</f>
        <v>0</v>
      </c>
      <c r="I1503" s="91">
        <f>IFERROR(VLOOKUP($E1503, V医療従事者等!$A:$J, $I$4, FALSE), 0)</f>
        <v>0</v>
      </c>
      <c r="J1503" s="91">
        <f>IFERROR(VLOOKUP($E1503, V医療従事者等!$A:$J, $J$4, FALSE), 0)</f>
        <v>0</v>
      </c>
      <c r="K1503" s="92">
        <f>IFERROR(VLOOKUP($E1503, V一般接種!$A:$G, K$4, FALSE), 0)</f>
        <v>0</v>
      </c>
      <c r="L1503" s="92">
        <f>IFERROR(VLOOKUP($E1503, V一般接種!$A:$G, L$4, FALSE), 0)</f>
        <v>0</v>
      </c>
      <c r="M1503" s="92">
        <f>IFERROR(VLOOKUP($E1503, V一般接種!$A:$G, M$4, FALSE), 0)</f>
        <v>0</v>
      </c>
      <c r="N1503" s="93">
        <f>IFERROR(VLOOKUP($E1503, V一般接種!$A:$G, N$4, FALSE), 0)</f>
        <v>0</v>
      </c>
      <c r="O1503" s="92">
        <f>SUMIF(V職域接種!$C:$C, 'Conv-vaccine'!$E1503, V職域接種!F:F)</f>
        <v>0</v>
      </c>
      <c r="P1503" s="92">
        <f>SUMIF(V職域接種!$C:$C, 'Conv-vaccine'!$E1503, V職域接種!G:G)</f>
        <v>0</v>
      </c>
      <c r="Q1503" s="92">
        <f>_xlfn.MAXIFS(V重複!F:F, V重複!$C:$C, 'Conv-vaccine'!$E1503)</f>
        <v>0</v>
      </c>
      <c r="R1503" s="92">
        <f>_xlfn.MAXIFS(V重複!G:G, V重複!$C:$C, 'Conv-vaccine'!$E1503)</f>
        <v>0</v>
      </c>
      <c r="S1503" s="107">
        <f>SUMIF('V3回目-接種日別'!$A:$A, 'Conv-vaccine'!$E1503, 'V3回目-接種日別'!C:C)</f>
        <v>0</v>
      </c>
    </row>
    <row r="1504" spans="1:19" ht="17.7">
      <c r="A1504" s="49">
        <v>44797</v>
      </c>
      <c r="B1504" s="110">
        <f>IF(COUNTIF($A$7:$A1504, $A1504)&gt;1, 0, IF($E1504="","",G1504+H1504+K1504+L1504+O1504-Q1504))</f>
        <v>0</v>
      </c>
      <c r="C1504" s="110">
        <f>IF(COUNTIF($A$7:$A1504, $A1504)&gt;1, 0, IF($E1504="", "", I1504+J1504+M1504+N1504+P1504-R1504))</f>
        <v>0</v>
      </c>
      <c r="D1504" s="110">
        <f>IF(COUNTIF($A$7:$A1504, $A1504)&gt;1, 0, S1504)</f>
        <v>0</v>
      </c>
      <c r="E1504" s="111">
        <v>44797</v>
      </c>
      <c r="F1504" s="91" t="str">
        <f>IFERROR(VLOOKUP($E1504, V医療従事者等!$A:$J, $F$4, FALSE), TEXT(E1504, "aaa"))</f>
        <v>水</v>
      </c>
      <c r="G1504" s="91">
        <f>IFERROR(VLOOKUP($E1504, V医療従事者等!$A:$J, $G$4, FALSE), 0)</f>
        <v>0</v>
      </c>
      <c r="H1504" s="91">
        <f>IFERROR(VLOOKUP($E1504, V医療従事者等!$A:$J, $H$4, FALSE), 0)</f>
        <v>0</v>
      </c>
      <c r="I1504" s="91">
        <f>IFERROR(VLOOKUP($E1504, V医療従事者等!$A:$J, $I$4, FALSE), 0)</f>
        <v>0</v>
      </c>
      <c r="J1504" s="91">
        <f>IFERROR(VLOOKUP($E1504, V医療従事者等!$A:$J, $J$4, FALSE), 0)</f>
        <v>0</v>
      </c>
      <c r="K1504" s="92">
        <f>IFERROR(VLOOKUP($E1504, V一般接種!$A:$G, K$4, FALSE), 0)</f>
        <v>0</v>
      </c>
      <c r="L1504" s="92">
        <f>IFERROR(VLOOKUP($E1504, V一般接種!$A:$G, L$4, FALSE), 0)</f>
        <v>0</v>
      </c>
      <c r="M1504" s="92">
        <f>IFERROR(VLOOKUP($E1504, V一般接種!$A:$G, M$4, FALSE), 0)</f>
        <v>0</v>
      </c>
      <c r="N1504" s="93">
        <f>IFERROR(VLOOKUP($E1504, V一般接種!$A:$G, N$4, FALSE), 0)</f>
        <v>0</v>
      </c>
      <c r="O1504" s="92">
        <f>SUMIF(V職域接種!$C:$C, 'Conv-vaccine'!$E1504, V職域接種!F:F)</f>
        <v>0</v>
      </c>
      <c r="P1504" s="92">
        <f>SUMIF(V職域接種!$C:$C, 'Conv-vaccine'!$E1504, V職域接種!G:G)</f>
        <v>0</v>
      </c>
      <c r="Q1504" s="92">
        <f>_xlfn.MAXIFS(V重複!F:F, V重複!$C:$C, 'Conv-vaccine'!$E1504)</f>
        <v>0</v>
      </c>
      <c r="R1504" s="92">
        <f>_xlfn.MAXIFS(V重複!G:G, V重複!$C:$C, 'Conv-vaccine'!$E1504)</f>
        <v>0</v>
      </c>
      <c r="S1504" s="107">
        <f>SUMIF('V3回目-接種日別'!$A:$A, 'Conv-vaccine'!$E1504, 'V3回目-接種日別'!C:C)</f>
        <v>0</v>
      </c>
    </row>
    <row r="1505" spans="1:19" ht="17.7">
      <c r="A1505" s="49">
        <v>44797</v>
      </c>
      <c r="B1505" s="110">
        <f>IF(COUNTIF($A$7:$A1505, $A1505)&gt;1, 0, IF($E1505="","",G1505+H1505+K1505+L1505+O1505-Q1505))</f>
        <v>0</v>
      </c>
      <c r="C1505" s="110">
        <f>IF(COUNTIF($A$7:$A1505, $A1505)&gt;1, 0, IF($E1505="", "", I1505+J1505+M1505+N1505+P1505-R1505))</f>
        <v>0</v>
      </c>
      <c r="D1505" s="110">
        <f>IF(COUNTIF($A$7:$A1505, $A1505)&gt;1, 0, S1505)</f>
        <v>0</v>
      </c>
      <c r="E1505" s="111">
        <v>44797</v>
      </c>
      <c r="F1505" s="91" t="str">
        <f>IFERROR(VLOOKUP($E1505, V医療従事者等!$A:$J, $F$4, FALSE), TEXT(E1505, "aaa"))</f>
        <v>水</v>
      </c>
      <c r="G1505" s="91">
        <f>IFERROR(VLOOKUP($E1505, V医療従事者等!$A:$J, $G$4, FALSE), 0)</f>
        <v>0</v>
      </c>
      <c r="H1505" s="91">
        <f>IFERROR(VLOOKUP($E1505, V医療従事者等!$A:$J, $H$4, FALSE), 0)</f>
        <v>0</v>
      </c>
      <c r="I1505" s="91">
        <f>IFERROR(VLOOKUP($E1505, V医療従事者等!$A:$J, $I$4, FALSE), 0)</f>
        <v>0</v>
      </c>
      <c r="J1505" s="91">
        <f>IFERROR(VLOOKUP($E1505, V医療従事者等!$A:$J, $J$4, FALSE), 0)</f>
        <v>0</v>
      </c>
      <c r="K1505" s="92">
        <f>IFERROR(VLOOKUP($E1505, V一般接種!$A:$G, K$4, FALSE), 0)</f>
        <v>0</v>
      </c>
      <c r="L1505" s="92">
        <f>IFERROR(VLOOKUP($E1505, V一般接種!$A:$G, L$4, FALSE), 0)</f>
        <v>0</v>
      </c>
      <c r="M1505" s="92">
        <f>IFERROR(VLOOKUP($E1505, V一般接種!$A:$G, M$4, FALSE), 0)</f>
        <v>0</v>
      </c>
      <c r="N1505" s="93">
        <f>IFERROR(VLOOKUP($E1505, V一般接種!$A:$G, N$4, FALSE), 0)</f>
        <v>0</v>
      </c>
      <c r="O1505" s="92">
        <f>SUMIF(V職域接種!$C:$C, 'Conv-vaccine'!$E1505, V職域接種!F:F)</f>
        <v>0</v>
      </c>
      <c r="P1505" s="92">
        <f>SUMIF(V職域接種!$C:$C, 'Conv-vaccine'!$E1505, V職域接種!G:G)</f>
        <v>0</v>
      </c>
      <c r="Q1505" s="92">
        <f>_xlfn.MAXIFS(V重複!F:F, V重複!$C:$C, 'Conv-vaccine'!$E1505)</f>
        <v>0</v>
      </c>
      <c r="R1505" s="92">
        <f>_xlfn.MAXIFS(V重複!G:G, V重複!$C:$C, 'Conv-vaccine'!$E1505)</f>
        <v>0</v>
      </c>
      <c r="S1505" s="107">
        <f>SUMIF('V3回目-接種日別'!$A:$A, 'Conv-vaccine'!$E1505, 'V3回目-接種日別'!C:C)</f>
        <v>0</v>
      </c>
    </row>
    <row r="1506" spans="1:19" ht="17.7">
      <c r="A1506" s="49">
        <v>44797</v>
      </c>
      <c r="B1506" s="110">
        <f>IF(COUNTIF($A$7:$A1506, $A1506)&gt;1, 0, IF($E1506="","",G1506+H1506+K1506+L1506+O1506-Q1506))</f>
        <v>0</v>
      </c>
      <c r="C1506" s="110">
        <f>IF(COUNTIF($A$7:$A1506, $A1506)&gt;1, 0, IF($E1506="", "", I1506+J1506+M1506+N1506+P1506-R1506))</f>
        <v>0</v>
      </c>
      <c r="D1506" s="110">
        <f>IF(COUNTIF($A$7:$A1506, $A1506)&gt;1, 0, S1506)</f>
        <v>0</v>
      </c>
      <c r="E1506" s="111">
        <v>44797</v>
      </c>
      <c r="F1506" s="91" t="str">
        <f>IFERROR(VLOOKUP($E1506, V医療従事者等!$A:$J, $F$4, FALSE), TEXT(E1506, "aaa"))</f>
        <v>水</v>
      </c>
      <c r="G1506" s="91">
        <f>IFERROR(VLOOKUP($E1506, V医療従事者等!$A:$J, $G$4, FALSE), 0)</f>
        <v>0</v>
      </c>
      <c r="H1506" s="91">
        <f>IFERROR(VLOOKUP($E1506, V医療従事者等!$A:$J, $H$4, FALSE), 0)</f>
        <v>0</v>
      </c>
      <c r="I1506" s="91">
        <f>IFERROR(VLOOKUP($E1506, V医療従事者等!$A:$J, $I$4, FALSE), 0)</f>
        <v>0</v>
      </c>
      <c r="J1506" s="91">
        <f>IFERROR(VLOOKUP($E1506, V医療従事者等!$A:$J, $J$4, FALSE), 0)</f>
        <v>0</v>
      </c>
      <c r="K1506" s="92">
        <f>IFERROR(VLOOKUP($E1506, V一般接種!$A:$G, K$4, FALSE), 0)</f>
        <v>0</v>
      </c>
      <c r="L1506" s="92">
        <f>IFERROR(VLOOKUP($E1506, V一般接種!$A:$G, L$4, FALSE), 0)</f>
        <v>0</v>
      </c>
      <c r="M1506" s="92">
        <f>IFERROR(VLOOKUP($E1506, V一般接種!$A:$G, M$4, FALSE), 0)</f>
        <v>0</v>
      </c>
      <c r="N1506" s="93">
        <f>IFERROR(VLOOKUP($E1506, V一般接種!$A:$G, N$4, FALSE), 0)</f>
        <v>0</v>
      </c>
      <c r="O1506" s="92">
        <f>SUMIF(V職域接種!$C:$C, 'Conv-vaccine'!$E1506, V職域接種!F:F)</f>
        <v>0</v>
      </c>
      <c r="P1506" s="92">
        <f>SUMIF(V職域接種!$C:$C, 'Conv-vaccine'!$E1506, V職域接種!G:G)</f>
        <v>0</v>
      </c>
      <c r="Q1506" s="92">
        <f>_xlfn.MAXIFS(V重複!F:F, V重複!$C:$C, 'Conv-vaccine'!$E1506)</f>
        <v>0</v>
      </c>
      <c r="R1506" s="92">
        <f>_xlfn.MAXIFS(V重複!G:G, V重複!$C:$C, 'Conv-vaccine'!$E1506)</f>
        <v>0</v>
      </c>
      <c r="S1506" s="107">
        <f>SUMIF('V3回目-接種日別'!$A:$A, 'Conv-vaccine'!$E1506, 'V3回目-接種日別'!C:C)</f>
        <v>0</v>
      </c>
    </row>
    <row r="1507" spans="1:19" ht="17.7">
      <c r="A1507" s="49">
        <v>44798</v>
      </c>
      <c r="B1507" s="110">
        <f>IF(COUNTIF($A$7:$A1507, $A1507)&gt;1, 0, IF($E1507="","",G1507+H1507+K1507+L1507+O1507-Q1507))</f>
        <v>0</v>
      </c>
      <c r="C1507" s="110">
        <f>IF(COUNTIF($A$7:$A1507, $A1507)&gt;1, 0, IF($E1507="", "", I1507+J1507+M1507+N1507+P1507-R1507))</f>
        <v>0</v>
      </c>
      <c r="D1507" s="110">
        <f>IF(COUNTIF($A$7:$A1507, $A1507)&gt;1, 0, S1507)</f>
        <v>0</v>
      </c>
      <c r="E1507" s="111">
        <v>44798</v>
      </c>
      <c r="F1507" s="91" t="str">
        <f>IFERROR(VLOOKUP($E1507, V医療従事者等!$A:$J, $F$4, FALSE), TEXT(E1507, "aaa"))</f>
        <v>木</v>
      </c>
      <c r="G1507" s="91">
        <f>IFERROR(VLOOKUP($E1507, V医療従事者等!$A:$J, $G$4, FALSE), 0)</f>
        <v>0</v>
      </c>
      <c r="H1507" s="91">
        <f>IFERROR(VLOOKUP($E1507, V医療従事者等!$A:$J, $H$4, FALSE), 0)</f>
        <v>0</v>
      </c>
      <c r="I1507" s="91">
        <f>IFERROR(VLOOKUP($E1507, V医療従事者等!$A:$J, $I$4, FALSE), 0)</f>
        <v>0</v>
      </c>
      <c r="J1507" s="91">
        <f>IFERROR(VLOOKUP($E1507, V医療従事者等!$A:$J, $J$4, FALSE), 0)</f>
        <v>0</v>
      </c>
      <c r="K1507" s="92">
        <f>IFERROR(VLOOKUP($E1507, V一般接種!$A:$G, K$4, FALSE), 0)</f>
        <v>0</v>
      </c>
      <c r="L1507" s="92">
        <f>IFERROR(VLOOKUP($E1507, V一般接種!$A:$G, L$4, FALSE), 0)</f>
        <v>0</v>
      </c>
      <c r="M1507" s="92">
        <f>IFERROR(VLOOKUP($E1507, V一般接種!$A:$G, M$4, FALSE), 0)</f>
        <v>0</v>
      </c>
      <c r="N1507" s="93">
        <f>IFERROR(VLOOKUP($E1507, V一般接種!$A:$G, N$4, FALSE), 0)</f>
        <v>0</v>
      </c>
      <c r="O1507" s="92">
        <f>SUMIF(V職域接種!$C:$C, 'Conv-vaccine'!$E1507, V職域接種!F:F)</f>
        <v>0</v>
      </c>
      <c r="P1507" s="92">
        <f>SUMIF(V職域接種!$C:$C, 'Conv-vaccine'!$E1507, V職域接種!G:G)</f>
        <v>0</v>
      </c>
      <c r="Q1507" s="92">
        <f>_xlfn.MAXIFS(V重複!F:F, V重複!$C:$C, 'Conv-vaccine'!$E1507)</f>
        <v>0</v>
      </c>
      <c r="R1507" s="92">
        <f>_xlfn.MAXIFS(V重複!G:G, V重複!$C:$C, 'Conv-vaccine'!$E1507)</f>
        <v>0</v>
      </c>
      <c r="S1507" s="107">
        <f>SUMIF('V3回目-接種日別'!$A:$A, 'Conv-vaccine'!$E1507, 'V3回目-接種日別'!C:C)</f>
        <v>0</v>
      </c>
    </row>
    <row r="1508" spans="1:19" ht="17.7">
      <c r="A1508" s="49">
        <v>44798</v>
      </c>
      <c r="B1508" s="110">
        <f>IF(COUNTIF($A$7:$A1508, $A1508)&gt;1, 0, IF($E1508="","",G1508+H1508+K1508+L1508+O1508-Q1508))</f>
        <v>0</v>
      </c>
      <c r="C1508" s="110">
        <f>IF(COUNTIF($A$7:$A1508, $A1508)&gt;1, 0, IF($E1508="", "", I1508+J1508+M1508+N1508+P1508-R1508))</f>
        <v>0</v>
      </c>
      <c r="D1508" s="110">
        <f>IF(COUNTIF($A$7:$A1508, $A1508)&gt;1, 0, S1508)</f>
        <v>0</v>
      </c>
      <c r="E1508" s="111">
        <v>44798</v>
      </c>
      <c r="F1508" s="91" t="str">
        <f>IFERROR(VLOOKUP($E1508, V医療従事者等!$A:$J, $F$4, FALSE), TEXT(E1508, "aaa"))</f>
        <v>木</v>
      </c>
      <c r="G1508" s="91">
        <f>IFERROR(VLOOKUP($E1508, V医療従事者等!$A:$J, $G$4, FALSE), 0)</f>
        <v>0</v>
      </c>
      <c r="H1508" s="91">
        <f>IFERROR(VLOOKUP($E1508, V医療従事者等!$A:$J, $H$4, FALSE), 0)</f>
        <v>0</v>
      </c>
      <c r="I1508" s="91">
        <f>IFERROR(VLOOKUP($E1508, V医療従事者等!$A:$J, $I$4, FALSE), 0)</f>
        <v>0</v>
      </c>
      <c r="J1508" s="91">
        <f>IFERROR(VLOOKUP($E1508, V医療従事者等!$A:$J, $J$4, FALSE), 0)</f>
        <v>0</v>
      </c>
      <c r="K1508" s="92">
        <f>IFERROR(VLOOKUP($E1508, V一般接種!$A:$G, K$4, FALSE), 0)</f>
        <v>0</v>
      </c>
      <c r="L1508" s="92">
        <f>IFERROR(VLOOKUP($E1508, V一般接種!$A:$G, L$4, FALSE), 0)</f>
        <v>0</v>
      </c>
      <c r="M1508" s="92">
        <f>IFERROR(VLOOKUP($E1508, V一般接種!$A:$G, M$4, FALSE), 0)</f>
        <v>0</v>
      </c>
      <c r="N1508" s="93">
        <f>IFERROR(VLOOKUP($E1508, V一般接種!$A:$G, N$4, FALSE), 0)</f>
        <v>0</v>
      </c>
      <c r="O1508" s="92">
        <f>SUMIF(V職域接種!$C:$C, 'Conv-vaccine'!$E1508, V職域接種!F:F)</f>
        <v>0</v>
      </c>
      <c r="P1508" s="92">
        <f>SUMIF(V職域接種!$C:$C, 'Conv-vaccine'!$E1508, V職域接種!G:G)</f>
        <v>0</v>
      </c>
      <c r="Q1508" s="92">
        <f>_xlfn.MAXIFS(V重複!F:F, V重複!$C:$C, 'Conv-vaccine'!$E1508)</f>
        <v>0</v>
      </c>
      <c r="R1508" s="92">
        <f>_xlfn.MAXIFS(V重複!G:G, V重複!$C:$C, 'Conv-vaccine'!$E1508)</f>
        <v>0</v>
      </c>
      <c r="S1508" s="107">
        <f>SUMIF('V3回目-接種日別'!$A:$A, 'Conv-vaccine'!$E1508, 'V3回目-接種日別'!C:C)</f>
        <v>0</v>
      </c>
    </row>
    <row r="1509" spans="1:19" ht="17.7">
      <c r="A1509" s="49">
        <v>44798</v>
      </c>
      <c r="B1509" s="110">
        <f>IF(COUNTIF($A$7:$A1509, $A1509)&gt;1, 0, IF($E1509="","",G1509+H1509+K1509+L1509+O1509-Q1509))</f>
        <v>0</v>
      </c>
      <c r="C1509" s="110">
        <f>IF(COUNTIF($A$7:$A1509, $A1509)&gt;1, 0, IF($E1509="", "", I1509+J1509+M1509+N1509+P1509-R1509))</f>
        <v>0</v>
      </c>
      <c r="D1509" s="110">
        <f>IF(COUNTIF($A$7:$A1509, $A1509)&gt;1, 0, S1509)</f>
        <v>0</v>
      </c>
      <c r="E1509" s="111">
        <v>44798</v>
      </c>
      <c r="F1509" s="91" t="str">
        <f>IFERROR(VLOOKUP($E1509, V医療従事者等!$A:$J, $F$4, FALSE), TEXT(E1509, "aaa"))</f>
        <v>木</v>
      </c>
      <c r="G1509" s="91">
        <f>IFERROR(VLOOKUP($E1509, V医療従事者等!$A:$J, $G$4, FALSE), 0)</f>
        <v>0</v>
      </c>
      <c r="H1509" s="91">
        <f>IFERROR(VLOOKUP($E1509, V医療従事者等!$A:$J, $H$4, FALSE), 0)</f>
        <v>0</v>
      </c>
      <c r="I1509" s="91">
        <f>IFERROR(VLOOKUP($E1509, V医療従事者等!$A:$J, $I$4, FALSE), 0)</f>
        <v>0</v>
      </c>
      <c r="J1509" s="91">
        <f>IFERROR(VLOOKUP($E1509, V医療従事者等!$A:$J, $J$4, FALSE), 0)</f>
        <v>0</v>
      </c>
      <c r="K1509" s="92">
        <f>IFERROR(VLOOKUP($E1509, V一般接種!$A:$G, K$4, FALSE), 0)</f>
        <v>0</v>
      </c>
      <c r="L1509" s="92">
        <f>IFERROR(VLOOKUP($E1509, V一般接種!$A:$G, L$4, FALSE), 0)</f>
        <v>0</v>
      </c>
      <c r="M1509" s="92">
        <f>IFERROR(VLOOKUP($E1509, V一般接種!$A:$G, M$4, FALSE), 0)</f>
        <v>0</v>
      </c>
      <c r="N1509" s="93">
        <f>IFERROR(VLOOKUP($E1509, V一般接種!$A:$G, N$4, FALSE), 0)</f>
        <v>0</v>
      </c>
      <c r="O1509" s="92">
        <f>SUMIF(V職域接種!$C:$C, 'Conv-vaccine'!$E1509, V職域接種!F:F)</f>
        <v>0</v>
      </c>
      <c r="P1509" s="92">
        <f>SUMIF(V職域接種!$C:$C, 'Conv-vaccine'!$E1509, V職域接種!G:G)</f>
        <v>0</v>
      </c>
      <c r="Q1509" s="92">
        <f>_xlfn.MAXIFS(V重複!F:F, V重複!$C:$C, 'Conv-vaccine'!$E1509)</f>
        <v>0</v>
      </c>
      <c r="R1509" s="92">
        <f>_xlfn.MAXIFS(V重複!G:G, V重複!$C:$C, 'Conv-vaccine'!$E1509)</f>
        <v>0</v>
      </c>
      <c r="S1509" s="107">
        <f>SUMIF('V3回目-接種日別'!$A:$A, 'Conv-vaccine'!$E1509, 'V3回目-接種日別'!C:C)</f>
        <v>0</v>
      </c>
    </row>
    <row r="1510" spans="1:19" ht="17.7">
      <c r="A1510" s="49">
        <v>44799</v>
      </c>
      <c r="B1510" s="110">
        <f>IF(COUNTIF($A$7:$A1510, $A1510)&gt;1, 0, IF($E1510="","",G1510+H1510+K1510+L1510+O1510-Q1510))</f>
        <v>0</v>
      </c>
      <c r="C1510" s="110">
        <f>IF(COUNTIF($A$7:$A1510, $A1510)&gt;1, 0, IF($E1510="", "", I1510+J1510+M1510+N1510+P1510-R1510))</f>
        <v>0</v>
      </c>
      <c r="D1510" s="110">
        <f>IF(COUNTIF($A$7:$A1510, $A1510)&gt;1, 0, S1510)</f>
        <v>0</v>
      </c>
      <c r="E1510" s="111">
        <v>44799</v>
      </c>
      <c r="F1510" s="91" t="str">
        <f>IFERROR(VLOOKUP($E1510, V医療従事者等!$A:$J, $F$4, FALSE), TEXT(E1510, "aaa"))</f>
        <v>金</v>
      </c>
      <c r="G1510" s="91">
        <f>IFERROR(VLOOKUP($E1510, V医療従事者等!$A:$J, $G$4, FALSE), 0)</f>
        <v>0</v>
      </c>
      <c r="H1510" s="91">
        <f>IFERROR(VLOOKUP($E1510, V医療従事者等!$A:$J, $H$4, FALSE), 0)</f>
        <v>0</v>
      </c>
      <c r="I1510" s="91">
        <f>IFERROR(VLOOKUP($E1510, V医療従事者等!$A:$J, $I$4, FALSE), 0)</f>
        <v>0</v>
      </c>
      <c r="J1510" s="91">
        <f>IFERROR(VLOOKUP($E1510, V医療従事者等!$A:$J, $J$4, FALSE), 0)</f>
        <v>0</v>
      </c>
      <c r="K1510" s="92">
        <f>IFERROR(VLOOKUP($E1510, V一般接種!$A:$G, K$4, FALSE), 0)</f>
        <v>0</v>
      </c>
      <c r="L1510" s="92">
        <f>IFERROR(VLOOKUP($E1510, V一般接種!$A:$G, L$4, FALSE), 0)</f>
        <v>0</v>
      </c>
      <c r="M1510" s="92">
        <f>IFERROR(VLOOKUP($E1510, V一般接種!$A:$G, M$4, FALSE), 0)</f>
        <v>0</v>
      </c>
      <c r="N1510" s="93">
        <f>IFERROR(VLOOKUP($E1510, V一般接種!$A:$G, N$4, FALSE), 0)</f>
        <v>0</v>
      </c>
      <c r="O1510" s="92">
        <f>SUMIF(V職域接種!$C:$C, 'Conv-vaccine'!$E1510, V職域接種!F:F)</f>
        <v>0</v>
      </c>
      <c r="P1510" s="92">
        <f>SUMIF(V職域接種!$C:$C, 'Conv-vaccine'!$E1510, V職域接種!G:G)</f>
        <v>0</v>
      </c>
      <c r="Q1510" s="92">
        <f>_xlfn.MAXIFS(V重複!F:F, V重複!$C:$C, 'Conv-vaccine'!$E1510)</f>
        <v>0</v>
      </c>
      <c r="R1510" s="92">
        <f>_xlfn.MAXIFS(V重複!G:G, V重複!$C:$C, 'Conv-vaccine'!$E1510)</f>
        <v>0</v>
      </c>
      <c r="S1510" s="107">
        <f>SUMIF('V3回目-接種日別'!$A:$A, 'Conv-vaccine'!$E1510, 'V3回目-接種日別'!C:C)</f>
        <v>0</v>
      </c>
    </row>
    <row r="1511" spans="1:19" ht="17.7">
      <c r="A1511" s="49">
        <v>44799</v>
      </c>
      <c r="B1511" s="110">
        <f>IF(COUNTIF($A$7:$A1511, $A1511)&gt;1, 0, IF($E1511="","",G1511+H1511+K1511+L1511+O1511-Q1511))</f>
        <v>0</v>
      </c>
      <c r="C1511" s="110">
        <f>IF(COUNTIF($A$7:$A1511, $A1511)&gt;1, 0, IF($E1511="", "", I1511+J1511+M1511+N1511+P1511-R1511))</f>
        <v>0</v>
      </c>
      <c r="D1511" s="110">
        <f>IF(COUNTIF($A$7:$A1511, $A1511)&gt;1, 0, S1511)</f>
        <v>0</v>
      </c>
      <c r="E1511" s="111">
        <v>44799</v>
      </c>
      <c r="F1511" s="91" t="str">
        <f>IFERROR(VLOOKUP($E1511, V医療従事者等!$A:$J, $F$4, FALSE), TEXT(E1511, "aaa"))</f>
        <v>金</v>
      </c>
      <c r="G1511" s="91">
        <f>IFERROR(VLOOKUP($E1511, V医療従事者等!$A:$J, $G$4, FALSE), 0)</f>
        <v>0</v>
      </c>
      <c r="H1511" s="91">
        <f>IFERROR(VLOOKUP($E1511, V医療従事者等!$A:$J, $H$4, FALSE), 0)</f>
        <v>0</v>
      </c>
      <c r="I1511" s="91">
        <f>IFERROR(VLOOKUP($E1511, V医療従事者等!$A:$J, $I$4, FALSE), 0)</f>
        <v>0</v>
      </c>
      <c r="J1511" s="91">
        <f>IFERROR(VLOOKUP($E1511, V医療従事者等!$A:$J, $J$4, FALSE), 0)</f>
        <v>0</v>
      </c>
      <c r="K1511" s="92">
        <f>IFERROR(VLOOKUP($E1511, V一般接種!$A:$G, K$4, FALSE), 0)</f>
        <v>0</v>
      </c>
      <c r="L1511" s="92">
        <f>IFERROR(VLOOKUP($E1511, V一般接種!$A:$G, L$4, FALSE), 0)</f>
        <v>0</v>
      </c>
      <c r="M1511" s="92">
        <f>IFERROR(VLOOKUP($E1511, V一般接種!$A:$G, M$4, FALSE), 0)</f>
        <v>0</v>
      </c>
      <c r="N1511" s="93">
        <f>IFERROR(VLOOKUP($E1511, V一般接種!$A:$G, N$4, FALSE), 0)</f>
        <v>0</v>
      </c>
      <c r="O1511" s="92">
        <f>SUMIF(V職域接種!$C:$C, 'Conv-vaccine'!$E1511, V職域接種!F:F)</f>
        <v>0</v>
      </c>
      <c r="P1511" s="92">
        <f>SUMIF(V職域接種!$C:$C, 'Conv-vaccine'!$E1511, V職域接種!G:G)</f>
        <v>0</v>
      </c>
      <c r="Q1511" s="92">
        <f>_xlfn.MAXIFS(V重複!F:F, V重複!$C:$C, 'Conv-vaccine'!$E1511)</f>
        <v>0</v>
      </c>
      <c r="R1511" s="92">
        <f>_xlfn.MAXIFS(V重複!G:G, V重複!$C:$C, 'Conv-vaccine'!$E1511)</f>
        <v>0</v>
      </c>
      <c r="S1511" s="107">
        <f>SUMIF('V3回目-接種日別'!$A:$A, 'Conv-vaccine'!$E1511, 'V3回目-接種日別'!C:C)</f>
        <v>0</v>
      </c>
    </row>
    <row r="1512" spans="1:19" ht="17.7">
      <c r="A1512" s="49">
        <v>44799</v>
      </c>
      <c r="B1512" s="110">
        <f>IF(COUNTIF($A$7:$A1512, $A1512)&gt;1, 0, IF($E1512="","",G1512+H1512+K1512+L1512+O1512-Q1512))</f>
        <v>0</v>
      </c>
      <c r="C1512" s="110">
        <f>IF(COUNTIF($A$7:$A1512, $A1512)&gt;1, 0, IF($E1512="", "", I1512+J1512+M1512+N1512+P1512-R1512))</f>
        <v>0</v>
      </c>
      <c r="D1512" s="110">
        <f>IF(COUNTIF($A$7:$A1512, $A1512)&gt;1, 0, S1512)</f>
        <v>0</v>
      </c>
      <c r="E1512" s="111">
        <v>44799</v>
      </c>
      <c r="F1512" s="91" t="str">
        <f>IFERROR(VLOOKUP($E1512, V医療従事者等!$A:$J, $F$4, FALSE), TEXT(E1512, "aaa"))</f>
        <v>金</v>
      </c>
      <c r="G1512" s="91">
        <f>IFERROR(VLOOKUP($E1512, V医療従事者等!$A:$J, $G$4, FALSE), 0)</f>
        <v>0</v>
      </c>
      <c r="H1512" s="91">
        <f>IFERROR(VLOOKUP($E1512, V医療従事者等!$A:$J, $H$4, FALSE), 0)</f>
        <v>0</v>
      </c>
      <c r="I1512" s="91">
        <f>IFERROR(VLOOKUP($E1512, V医療従事者等!$A:$J, $I$4, FALSE), 0)</f>
        <v>0</v>
      </c>
      <c r="J1512" s="91">
        <f>IFERROR(VLOOKUP($E1512, V医療従事者等!$A:$J, $J$4, FALSE), 0)</f>
        <v>0</v>
      </c>
      <c r="K1512" s="92">
        <f>IFERROR(VLOOKUP($E1512, V一般接種!$A:$G, K$4, FALSE), 0)</f>
        <v>0</v>
      </c>
      <c r="L1512" s="92">
        <f>IFERROR(VLOOKUP($E1512, V一般接種!$A:$G, L$4, FALSE), 0)</f>
        <v>0</v>
      </c>
      <c r="M1512" s="92">
        <f>IFERROR(VLOOKUP($E1512, V一般接種!$A:$G, M$4, FALSE), 0)</f>
        <v>0</v>
      </c>
      <c r="N1512" s="93">
        <f>IFERROR(VLOOKUP($E1512, V一般接種!$A:$G, N$4, FALSE), 0)</f>
        <v>0</v>
      </c>
      <c r="O1512" s="92">
        <f>SUMIF(V職域接種!$C:$C, 'Conv-vaccine'!$E1512, V職域接種!F:F)</f>
        <v>0</v>
      </c>
      <c r="P1512" s="92">
        <f>SUMIF(V職域接種!$C:$C, 'Conv-vaccine'!$E1512, V職域接種!G:G)</f>
        <v>0</v>
      </c>
      <c r="Q1512" s="92">
        <f>_xlfn.MAXIFS(V重複!F:F, V重複!$C:$C, 'Conv-vaccine'!$E1512)</f>
        <v>0</v>
      </c>
      <c r="R1512" s="92">
        <f>_xlfn.MAXIFS(V重複!G:G, V重複!$C:$C, 'Conv-vaccine'!$E1512)</f>
        <v>0</v>
      </c>
      <c r="S1512" s="107">
        <f>SUMIF('V3回目-接種日別'!$A:$A, 'Conv-vaccine'!$E1512, 'V3回目-接種日別'!C:C)</f>
        <v>0</v>
      </c>
    </row>
    <row r="1513" spans="1:19" ht="17.7">
      <c r="A1513" s="49">
        <v>44800</v>
      </c>
      <c r="B1513" s="110">
        <f>IF(COUNTIF($A$7:$A1513, $A1513)&gt;1, 0, IF($E1513="","",G1513+H1513+K1513+L1513+O1513-Q1513))</f>
        <v>0</v>
      </c>
      <c r="C1513" s="110">
        <f>IF(COUNTIF($A$7:$A1513, $A1513)&gt;1, 0, IF($E1513="", "", I1513+J1513+M1513+N1513+P1513-R1513))</f>
        <v>0</v>
      </c>
      <c r="D1513" s="110">
        <f>IF(COUNTIF($A$7:$A1513, $A1513)&gt;1, 0, S1513)</f>
        <v>0</v>
      </c>
      <c r="E1513" s="111">
        <v>44800</v>
      </c>
      <c r="F1513" s="91" t="str">
        <f>IFERROR(VLOOKUP($E1513, V医療従事者等!$A:$J, $F$4, FALSE), TEXT(E1513, "aaa"))</f>
        <v>土</v>
      </c>
      <c r="G1513" s="91">
        <f>IFERROR(VLOOKUP($E1513, V医療従事者等!$A:$J, $G$4, FALSE), 0)</f>
        <v>0</v>
      </c>
      <c r="H1513" s="91">
        <f>IFERROR(VLOOKUP($E1513, V医療従事者等!$A:$J, $H$4, FALSE), 0)</f>
        <v>0</v>
      </c>
      <c r="I1513" s="91">
        <f>IFERROR(VLOOKUP($E1513, V医療従事者等!$A:$J, $I$4, FALSE), 0)</f>
        <v>0</v>
      </c>
      <c r="J1513" s="91">
        <f>IFERROR(VLOOKUP($E1513, V医療従事者等!$A:$J, $J$4, FALSE), 0)</f>
        <v>0</v>
      </c>
      <c r="K1513" s="92">
        <f>IFERROR(VLOOKUP($E1513, V一般接種!$A:$G, K$4, FALSE), 0)</f>
        <v>0</v>
      </c>
      <c r="L1513" s="92">
        <f>IFERROR(VLOOKUP($E1513, V一般接種!$A:$G, L$4, FALSE), 0)</f>
        <v>0</v>
      </c>
      <c r="M1513" s="92">
        <f>IFERROR(VLOOKUP($E1513, V一般接種!$A:$G, M$4, FALSE), 0)</f>
        <v>0</v>
      </c>
      <c r="N1513" s="93">
        <f>IFERROR(VLOOKUP($E1513, V一般接種!$A:$G, N$4, FALSE), 0)</f>
        <v>0</v>
      </c>
      <c r="O1513" s="92">
        <f>SUMIF(V職域接種!$C:$C, 'Conv-vaccine'!$E1513, V職域接種!F:F)</f>
        <v>0</v>
      </c>
      <c r="P1513" s="92">
        <f>SUMIF(V職域接種!$C:$C, 'Conv-vaccine'!$E1513, V職域接種!G:G)</f>
        <v>0</v>
      </c>
      <c r="Q1513" s="92">
        <f>_xlfn.MAXIFS(V重複!F:F, V重複!$C:$C, 'Conv-vaccine'!$E1513)</f>
        <v>0</v>
      </c>
      <c r="R1513" s="92">
        <f>_xlfn.MAXIFS(V重複!G:G, V重複!$C:$C, 'Conv-vaccine'!$E1513)</f>
        <v>0</v>
      </c>
      <c r="S1513" s="107">
        <f>SUMIF('V3回目-接種日別'!$A:$A, 'Conv-vaccine'!$E1513, 'V3回目-接種日別'!C:C)</f>
        <v>0</v>
      </c>
    </row>
    <row r="1514" spans="1:19" ht="17.7">
      <c r="A1514" s="49">
        <v>44800</v>
      </c>
      <c r="B1514" s="110">
        <f>IF(COUNTIF($A$7:$A1514, $A1514)&gt;1, 0, IF($E1514="","",G1514+H1514+K1514+L1514+O1514-Q1514))</f>
        <v>0</v>
      </c>
      <c r="C1514" s="110">
        <f>IF(COUNTIF($A$7:$A1514, $A1514)&gt;1, 0, IF($E1514="", "", I1514+J1514+M1514+N1514+P1514-R1514))</f>
        <v>0</v>
      </c>
      <c r="D1514" s="110">
        <f>IF(COUNTIF($A$7:$A1514, $A1514)&gt;1, 0, S1514)</f>
        <v>0</v>
      </c>
      <c r="E1514" s="111">
        <v>44800</v>
      </c>
      <c r="F1514" s="91" t="str">
        <f>IFERROR(VLOOKUP($E1514, V医療従事者等!$A:$J, $F$4, FALSE), TEXT(E1514, "aaa"))</f>
        <v>土</v>
      </c>
      <c r="G1514" s="91">
        <f>IFERROR(VLOOKUP($E1514, V医療従事者等!$A:$J, $G$4, FALSE), 0)</f>
        <v>0</v>
      </c>
      <c r="H1514" s="91">
        <f>IFERROR(VLOOKUP($E1514, V医療従事者等!$A:$J, $H$4, FALSE), 0)</f>
        <v>0</v>
      </c>
      <c r="I1514" s="91">
        <f>IFERROR(VLOOKUP($E1514, V医療従事者等!$A:$J, $I$4, FALSE), 0)</f>
        <v>0</v>
      </c>
      <c r="J1514" s="91">
        <f>IFERROR(VLOOKUP($E1514, V医療従事者等!$A:$J, $J$4, FALSE), 0)</f>
        <v>0</v>
      </c>
      <c r="K1514" s="92">
        <f>IFERROR(VLOOKUP($E1514, V一般接種!$A:$G, K$4, FALSE), 0)</f>
        <v>0</v>
      </c>
      <c r="L1514" s="92">
        <f>IFERROR(VLOOKUP($E1514, V一般接種!$A:$G, L$4, FALSE), 0)</f>
        <v>0</v>
      </c>
      <c r="M1514" s="92">
        <f>IFERROR(VLOOKUP($E1514, V一般接種!$A:$G, M$4, FALSE), 0)</f>
        <v>0</v>
      </c>
      <c r="N1514" s="93">
        <f>IFERROR(VLOOKUP($E1514, V一般接種!$A:$G, N$4, FALSE), 0)</f>
        <v>0</v>
      </c>
      <c r="O1514" s="92">
        <f>SUMIF(V職域接種!$C:$C, 'Conv-vaccine'!$E1514, V職域接種!F:F)</f>
        <v>0</v>
      </c>
      <c r="P1514" s="92">
        <f>SUMIF(V職域接種!$C:$C, 'Conv-vaccine'!$E1514, V職域接種!G:G)</f>
        <v>0</v>
      </c>
      <c r="Q1514" s="92">
        <f>_xlfn.MAXIFS(V重複!F:F, V重複!$C:$C, 'Conv-vaccine'!$E1514)</f>
        <v>0</v>
      </c>
      <c r="R1514" s="92">
        <f>_xlfn.MAXIFS(V重複!G:G, V重複!$C:$C, 'Conv-vaccine'!$E1514)</f>
        <v>0</v>
      </c>
      <c r="S1514" s="107">
        <f>SUMIF('V3回目-接種日別'!$A:$A, 'Conv-vaccine'!$E1514, 'V3回目-接種日別'!C:C)</f>
        <v>0</v>
      </c>
    </row>
    <row r="1515" spans="1:19" ht="17.7">
      <c r="A1515" s="49">
        <v>44800</v>
      </c>
      <c r="B1515" s="110">
        <f>IF(COUNTIF($A$7:$A1515, $A1515)&gt;1, 0, IF($E1515="","",G1515+H1515+K1515+L1515+O1515-Q1515))</f>
        <v>0</v>
      </c>
      <c r="C1515" s="110">
        <f>IF(COUNTIF($A$7:$A1515, $A1515)&gt;1, 0, IF($E1515="", "", I1515+J1515+M1515+N1515+P1515-R1515))</f>
        <v>0</v>
      </c>
      <c r="D1515" s="110">
        <f>IF(COUNTIF($A$7:$A1515, $A1515)&gt;1, 0, S1515)</f>
        <v>0</v>
      </c>
      <c r="E1515" s="111">
        <v>44800</v>
      </c>
      <c r="F1515" s="91" t="str">
        <f>IFERROR(VLOOKUP($E1515, V医療従事者等!$A:$J, $F$4, FALSE), TEXT(E1515, "aaa"))</f>
        <v>土</v>
      </c>
      <c r="G1515" s="91">
        <f>IFERROR(VLOOKUP($E1515, V医療従事者等!$A:$J, $G$4, FALSE), 0)</f>
        <v>0</v>
      </c>
      <c r="H1515" s="91">
        <f>IFERROR(VLOOKUP($E1515, V医療従事者等!$A:$J, $H$4, FALSE), 0)</f>
        <v>0</v>
      </c>
      <c r="I1515" s="91">
        <f>IFERROR(VLOOKUP($E1515, V医療従事者等!$A:$J, $I$4, FALSE), 0)</f>
        <v>0</v>
      </c>
      <c r="J1515" s="91">
        <f>IFERROR(VLOOKUP($E1515, V医療従事者等!$A:$J, $J$4, FALSE), 0)</f>
        <v>0</v>
      </c>
      <c r="K1515" s="92">
        <f>IFERROR(VLOOKUP($E1515, V一般接種!$A:$G, K$4, FALSE), 0)</f>
        <v>0</v>
      </c>
      <c r="L1515" s="92">
        <f>IFERROR(VLOOKUP($E1515, V一般接種!$A:$G, L$4, FALSE), 0)</f>
        <v>0</v>
      </c>
      <c r="M1515" s="92">
        <f>IFERROR(VLOOKUP($E1515, V一般接種!$A:$G, M$4, FALSE), 0)</f>
        <v>0</v>
      </c>
      <c r="N1515" s="93">
        <f>IFERROR(VLOOKUP($E1515, V一般接種!$A:$G, N$4, FALSE), 0)</f>
        <v>0</v>
      </c>
      <c r="O1515" s="92">
        <f>SUMIF(V職域接種!$C:$C, 'Conv-vaccine'!$E1515, V職域接種!F:F)</f>
        <v>0</v>
      </c>
      <c r="P1515" s="92">
        <f>SUMIF(V職域接種!$C:$C, 'Conv-vaccine'!$E1515, V職域接種!G:G)</f>
        <v>0</v>
      </c>
      <c r="Q1515" s="92">
        <f>_xlfn.MAXIFS(V重複!F:F, V重複!$C:$C, 'Conv-vaccine'!$E1515)</f>
        <v>0</v>
      </c>
      <c r="R1515" s="92">
        <f>_xlfn.MAXIFS(V重複!G:G, V重複!$C:$C, 'Conv-vaccine'!$E1515)</f>
        <v>0</v>
      </c>
      <c r="S1515" s="107">
        <f>SUMIF('V3回目-接種日別'!$A:$A, 'Conv-vaccine'!$E1515, 'V3回目-接種日別'!C:C)</f>
        <v>0</v>
      </c>
    </row>
    <row r="1516" spans="1:19" ht="17.7">
      <c r="A1516" s="49">
        <v>44801</v>
      </c>
      <c r="B1516" s="110">
        <f>IF(COUNTIF($A$7:$A1516, $A1516)&gt;1, 0, IF($E1516="","",G1516+H1516+K1516+L1516+O1516-Q1516))</f>
        <v>0</v>
      </c>
      <c r="C1516" s="110">
        <f>IF(COUNTIF($A$7:$A1516, $A1516)&gt;1, 0, IF($E1516="", "", I1516+J1516+M1516+N1516+P1516-R1516))</f>
        <v>0</v>
      </c>
      <c r="D1516" s="110">
        <f>IF(COUNTIF($A$7:$A1516, $A1516)&gt;1, 0, S1516)</f>
        <v>0</v>
      </c>
      <c r="E1516" s="111">
        <v>44801</v>
      </c>
      <c r="F1516" s="91" t="str">
        <f>IFERROR(VLOOKUP($E1516, V医療従事者等!$A:$J, $F$4, FALSE), TEXT(E1516, "aaa"))</f>
        <v>日</v>
      </c>
      <c r="G1516" s="91">
        <f>IFERROR(VLOOKUP($E1516, V医療従事者等!$A:$J, $G$4, FALSE), 0)</f>
        <v>0</v>
      </c>
      <c r="H1516" s="91">
        <f>IFERROR(VLOOKUP($E1516, V医療従事者等!$A:$J, $H$4, FALSE), 0)</f>
        <v>0</v>
      </c>
      <c r="I1516" s="91">
        <f>IFERROR(VLOOKUP($E1516, V医療従事者等!$A:$J, $I$4, FALSE), 0)</f>
        <v>0</v>
      </c>
      <c r="J1516" s="91">
        <f>IFERROR(VLOOKUP($E1516, V医療従事者等!$A:$J, $J$4, FALSE), 0)</f>
        <v>0</v>
      </c>
      <c r="K1516" s="92">
        <f>IFERROR(VLOOKUP($E1516, V一般接種!$A:$G, K$4, FALSE), 0)</f>
        <v>0</v>
      </c>
      <c r="L1516" s="92">
        <f>IFERROR(VLOOKUP($E1516, V一般接種!$A:$G, L$4, FALSE), 0)</f>
        <v>0</v>
      </c>
      <c r="M1516" s="92">
        <f>IFERROR(VLOOKUP($E1516, V一般接種!$A:$G, M$4, FALSE), 0)</f>
        <v>0</v>
      </c>
      <c r="N1516" s="93">
        <f>IFERROR(VLOOKUP($E1516, V一般接種!$A:$G, N$4, FALSE), 0)</f>
        <v>0</v>
      </c>
      <c r="O1516" s="92">
        <f>SUMIF(V職域接種!$C:$C, 'Conv-vaccine'!$E1516, V職域接種!F:F)</f>
        <v>0</v>
      </c>
      <c r="P1516" s="92">
        <f>SUMIF(V職域接種!$C:$C, 'Conv-vaccine'!$E1516, V職域接種!G:G)</f>
        <v>0</v>
      </c>
      <c r="Q1516" s="92">
        <f>_xlfn.MAXIFS(V重複!F:F, V重複!$C:$C, 'Conv-vaccine'!$E1516)</f>
        <v>0</v>
      </c>
      <c r="R1516" s="92">
        <f>_xlfn.MAXIFS(V重複!G:G, V重複!$C:$C, 'Conv-vaccine'!$E1516)</f>
        <v>0</v>
      </c>
      <c r="S1516" s="107">
        <f>SUMIF('V3回目-接種日別'!$A:$A, 'Conv-vaccine'!$E1516, 'V3回目-接種日別'!C:C)</f>
        <v>0</v>
      </c>
    </row>
    <row r="1517" spans="1:19" ht="17.7">
      <c r="A1517" s="49">
        <v>44801</v>
      </c>
      <c r="B1517" s="110">
        <f>IF(COUNTIF($A$7:$A1517, $A1517)&gt;1, 0, IF($E1517="","",G1517+H1517+K1517+L1517+O1517-Q1517))</f>
        <v>0</v>
      </c>
      <c r="C1517" s="110">
        <f>IF(COUNTIF($A$7:$A1517, $A1517)&gt;1, 0, IF($E1517="", "", I1517+J1517+M1517+N1517+P1517-R1517))</f>
        <v>0</v>
      </c>
      <c r="D1517" s="110">
        <f>IF(COUNTIF($A$7:$A1517, $A1517)&gt;1, 0, S1517)</f>
        <v>0</v>
      </c>
      <c r="E1517" s="111">
        <v>44801</v>
      </c>
      <c r="F1517" s="91" t="str">
        <f>IFERROR(VLOOKUP($E1517, V医療従事者等!$A:$J, $F$4, FALSE), TEXT(E1517, "aaa"))</f>
        <v>日</v>
      </c>
      <c r="G1517" s="91">
        <f>IFERROR(VLOOKUP($E1517, V医療従事者等!$A:$J, $G$4, FALSE), 0)</f>
        <v>0</v>
      </c>
      <c r="H1517" s="91">
        <f>IFERROR(VLOOKUP($E1517, V医療従事者等!$A:$J, $H$4, FALSE), 0)</f>
        <v>0</v>
      </c>
      <c r="I1517" s="91">
        <f>IFERROR(VLOOKUP($E1517, V医療従事者等!$A:$J, $I$4, FALSE), 0)</f>
        <v>0</v>
      </c>
      <c r="J1517" s="91">
        <f>IFERROR(VLOOKUP($E1517, V医療従事者等!$A:$J, $J$4, FALSE), 0)</f>
        <v>0</v>
      </c>
      <c r="K1517" s="92">
        <f>IFERROR(VLOOKUP($E1517, V一般接種!$A:$G, K$4, FALSE), 0)</f>
        <v>0</v>
      </c>
      <c r="L1517" s="92">
        <f>IFERROR(VLOOKUP($E1517, V一般接種!$A:$G, L$4, FALSE), 0)</f>
        <v>0</v>
      </c>
      <c r="M1517" s="92">
        <f>IFERROR(VLOOKUP($E1517, V一般接種!$A:$G, M$4, FALSE), 0)</f>
        <v>0</v>
      </c>
      <c r="N1517" s="93">
        <f>IFERROR(VLOOKUP($E1517, V一般接種!$A:$G, N$4, FALSE), 0)</f>
        <v>0</v>
      </c>
      <c r="O1517" s="92">
        <f>SUMIF(V職域接種!$C:$C, 'Conv-vaccine'!$E1517, V職域接種!F:F)</f>
        <v>0</v>
      </c>
      <c r="P1517" s="92">
        <f>SUMIF(V職域接種!$C:$C, 'Conv-vaccine'!$E1517, V職域接種!G:G)</f>
        <v>0</v>
      </c>
      <c r="Q1517" s="92">
        <f>_xlfn.MAXIFS(V重複!F:F, V重複!$C:$C, 'Conv-vaccine'!$E1517)</f>
        <v>0</v>
      </c>
      <c r="R1517" s="92">
        <f>_xlfn.MAXIFS(V重複!G:G, V重複!$C:$C, 'Conv-vaccine'!$E1517)</f>
        <v>0</v>
      </c>
      <c r="S1517" s="107">
        <f>SUMIF('V3回目-接種日別'!$A:$A, 'Conv-vaccine'!$E1517, 'V3回目-接種日別'!C:C)</f>
        <v>0</v>
      </c>
    </row>
    <row r="1518" spans="1:19" ht="17.7">
      <c r="A1518" s="49">
        <v>44801</v>
      </c>
      <c r="B1518" s="110">
        <f>IF(COUNTIF($A$7:$A1518, $A1518)&gt;1, 0, IF($E1518="","",G1518+H1518+K1518+L1518+O1518-Q1518))</f>
        <v>0</v>
      </c>
      <c r="C1518" s="110">
        <f>IF(COUNTIF($A$7:$A1518, $A1518)&gt;1, 0, IF($E1518="", "", I1518+J1518+M1518+N1518+P1518-R1518))</f>
        <v>0</v>
      </c>
      <c r="D1518" s="110">
        <f>IF(COUNTIF($A$7:$A1518, $A1518)&gt;1, 0, S1518)</f>
        <v>0</v>
      </c>
      <c r="E1518" s="111">
        <v>44801</v>
      </c>
      <c r="F1518" s="91" t="str">
        <f>IFERROR(VLOOKUP($E1518, V医療従事者等!$A:$J, $F$4, FALSE), TEXT(E1518, "aaa"))</f>
        <v>日</v>
      </c>
      <c r="G1518" s="91">
        <f>IFERROR(VLOOKUP($E1518, V医療従事者等!$A:$J, $G$4, FALSE), 0)</f>
        <v>0</v>
      </c>
      <c r="H1518" s="91">
        <f>IFERROR(VLOOKUP($E1518, V医療従事者等!$A:$J, $H$4, FALSE), 0)</f>
        <v>0</v>
      </c>
      <c r="I1518" s="91">
        <f>IFERROR(VLOOKUP($E1518, V医療従事者等!$A:$J, $I$4, FALSE), 0)</f>
        <v>0</v>
      </c>
      <c r="J1518" s="91">
        <f>IFERROR(VLOOKUP($E1518, V医療従事者等!$A:$J, $J$4, FALSE), 0)</f>
        <v>0</v>
      </c>
      <c r="K1518" s="92">
        <f>IFERROR(VLOOKUP($E1518, V一般接種!$A:$G, K$4, FALSE), 0)</f>
        <v>0</v>
      </c>
      <c r="L1518" s="92">
        <f>IFERROR(VLOOKUP($E1518, V一般接種!$A:$G, L$4, FALSE), 0)</f>
        <v>0</v>
      </c>
      <c r="M1518" s="92">
        <f>IFERROR(VLOOKUP($E1518, V一般接種!$A:$G, M$4, FALSE), 0)</f>
        <v>0</v>
      </c>
      <c r="N1518" s="93">
        <f>IFERROR(VLOOKUP($E1518, V一般接種!$A:$G, N$4, FALSE), 0)</f>
        <v>0</v>
      </c>
      <c r="O1518" s="92">
        <f>SUMIF(V職域接種!$C:$C, 'Conv-vaccine'!$E1518, V職域接種!F:F)</f>
        <v>0</v>
      </c>
      <c r="P1518" s="92">
        <f>SUMIF(V職域接種!$C:$C, 'Conv-vaccine'!$E1518, V職域接種!G:G)</f>
        <v>0</v>
      </c>
      <c r="Q1518" s="92">
        <f>_xlfn.MAXIFS(V重複!F:F, V重複!$C:$C, 'Conv-vaccine'!$E1518)</f>
        <v>0</v>
      </c>
      <c r="R1518" s="92">
        <f>_xlfn.MAXIFS(V重複!G:G, V重複!$C:$C, 'Conv-vaccine'!$E1518)</f>
        <v>0</v>
      </c>
      <c r="S1518" s="107">
        <f>SUMIF('V3回目-接種日別'!$A:$A, 'Conv-vaccine'!$E1518, 'V3回目-接種日別'!C:C)</f>
        <v>0</v>
      </c>
    </row>
    <row r="1519" spans="1:19" ht="17.7">
      <c r="A1519" s="49">
        <v>44802</v>
      </c>
      <c r="B1519" s="110">
        <f>IF(COUNTIF($A$7:$A1519, $A1519)&gt;1, 0, IF($E1519="","",G1519+H1519+K1519+L1519+O1519-Q1519))</f>
        <v>0</v>
      </c>
      <c r="C1519" s="110">
        <f>IF(COUNTIF($A$7:$A1519, $A1519)&gt;1, 0, IF($E1519="", "", I1519+J1519+M1519+N1519+P1519-R1519))</f>
        <v>0</v>
      </c>
      <c r="D1519" s="110">
        <f>IF(COUNTIF($A$7:$A1519, $A1519)&gt;1, 0, S1519)</f>
        <v>0</v>
      </c>
      <c r="E1519" s="111">
        <v>44802</v>
      </c>
      <c r="F1519" s="91" t="str">
        <f>IFERROR(VLOOKUP($E1519, V医療従事者等!$A:$J, $F$4, FALSE), TEXT(E1519, "aaa"))</f>
        <v>月</v>
      </c>
      <c r="G1519" s="91">
        <f>IFERROR(VLOOKUP($E1519, V医療従事者等!$A:$J, $G$4, FALSE), 0)</f>
        <v>0</v>
      </c>
      <c r="H1519" s="91">
        <f>IFERROR(VLOOKUP($E1519, V医療従事者等!$A:$J, $H$4, FALSE), 0)</f>
        <v>0</v>
      </c>
      <c r="I1519" s="91">
        <f>IFERROR(VLOOKUP($E1519, V医療従事者等!$A:$J, $I$4, FALSE), 0)</f>
        <v>0</v>
      </c>
      <c r="J1519" s="91">
        <f>IFERROR(VLOOKUP($E1519, V医療従事者等!$A:$J, $J$4, FALSE), 0)</f>
        <v>0</v>
      </c>
      <c r="K1519" s="92">
        <f>IFERROR(VLOOKUP($E1519, V一般接種!$A:$G, K$4, FALSE), 0)</f>
        <v>0</v>
      </c>
      <c r="L1519" s="92">
        <f>IFERROR(VLOOKUP($E1519, V一般接種!$A:$G, L$4, FALSE), 0)</f>
        <v>0</v>
      </c>
      <c r="M1519" s="92">
        <f>IFERROR(VLOOKUP($E1519, V一般接種!$A:$G, M$4, FALSE), 0)</f>
        <v>0</v>
      </c>
      <c r="N1519" s="93">
        <f>IFERROR(VLOOKUP($E1519, V一般接種!$A:$G, N$4, FALSE), 0)</f>
        <v>0</v>
      </c>
      <c r="O1519" s="92">
        <f>SUMIF(V職域接種!$C:$C, 'Conv-vaccine'!$E1519, V職域接種!F:F)</f>
        <v>0</v>
      </c>
      <c r="P1519" s="92">
        <f>SUMIF(V職域接種!$C:$C, 'Conv-vaccine'!$E1519, V職域接種!G:G)</f>
        <v>0</v>
      </c>
      <c r="Q1519" s="92">
        <f>_xlfn.MAXIFS(V重複!F:F, V重複!$C:$C, 'Conv-vaccine'!$E1519)</f>
        <v>0</v>
      </c>
      <c r="R1519" s="92">
        <f>_xlfn.MAXIFS(V重複!G:G, V重複!$C:$C, 'Conv-vaccine'!$E1519)</f>
        <v>0</v>
      </c>
      <c r="S1519" s="107">
        <f>SUMIF('V3回目-接種日別'!$A:$A, 'Conv-vaccine'!$E1519, 'V3回目-接種日別'!C:C)</f>
        <v>0</v>
      </c>
    </row>
    <row r="1520" spans="1:19" ht="17.7">
      <c r="A1520" s="49">
        <v>44802</v>
      </c>
      <c r="B1520" s="110">
        <f>IF(COUNTIF($A$7:$A1520, $A1520)&gt;1, 0, IF($E1520="","",G1520+H1520+K1520+L1520+O1520-Q1520))</f>
        <v>0</v>
      </c>
      <c r="C1520" s="110">
        <f>IF(COUNTIF($A$7:$A1520, $A1520)&gt;1, 0, IF($E1520="", "", I1520+J1520+M1520+N1520+P1520-R1520))</f>
        <v>0</v>
      </c>
      <c r="D1520" s="110">
        <f>IF(COUNTIF($A$7:$A1520, $A1520)&gt;1, 0, S1520)</f>
        <v>0</v>
      </c>
      <c r="E1520" s="111">
        <v>44802</v>
      </c>
      <c r="F1520" s="91" t="str">
        <f>IFERROR(VLOOKUP($E1520, V医療従事者等!$A:$J, $F$4, FALSE), TEXT(E1520, "aaa"))</f>
        <v>月</v>
      </c>
      <c r="G1520" s="91">
        <f>IFERROR(VLOOKUP($E1520, V医療従事者等!$A:$J, $G$4, FALSE), 0)</f>
        <v>0</v>
      </c>
      <c r="H1520" s="91">
        <f>IFERROR(VLOOKUP($E1520, V医療従事者等!$A:$J, $H$4, FALSE), 0)</f>
        <v>0</v>
      </c>
      <c r="I1520" s="91">
        <f>IFERROR(VLOOKUP($E1520, V医療従事者等!$A:$J, $I$4, FALSE), 0)</f>
        <v>0</v>
      </c>
      <c r="J1520" s="91">
        <f>IFERROR(VLOOKUP($E1520, V医療従事者等!$A:$J, $J$4, FALSE), 0)</f>
        <v>0</v>
      </c>
      <c r="K1520" s="92">
        <f>IFERROR(VLOOKUP($E1520, V一般接種!$A:$G, K$4, FALSE), 0)</f>
        <v>0</v>
      </c>
      <c r="L1520" s="92">
        <f>IFERROR(VLOOKUP($E1520, V一般接種!$A:$G, L$4, FALSE), 0)</f>
        <v>0</v>
      </c>
      <c r="M1520" s="92">
        <f>IFERROR(VLOOKUP($E1520, V一般接種!$A:$G, M$4, FALSE), 0)</f>
        <v>0</v>
      </c>
      <c r="N1520" s="93">
        <f>IFERROR(VLOOKUP($E1520, V一般接種!$A:$G, N$4, FALSE), 0)</f>
        <v>0</v>
      </c>
      <c r="O1520" s="92">
        <f>SUMIF(V職域接種!$C:$C, 'Conv-vaccine'!$E1520, V職域接種!F:F)</f>
        <v>0</v>
      </c>
      <c r="P1520" s="92">
        <f>SUMIF(V職域接種!$C:$C, 'Conv-vaccine'!$E1520, V職域接種!G:G)</f>
        <v>0</v>
      </c>
      <c r="Q1520" s="92">
        <f>_xlfn.MAXIFS(V重複!F:F, V重複!$C:$C, 'Conv-vaccine'!$E1520)</f>
        <v>0</v>
      </c>
      <c r="R1520" s="92">
        <f>_xlfn.MAXIFS(V重複!G:G, V重複!$C:$C, 'Conv-vaccine'!$E1520)</f>
        <v>0</v>
      </c>
      <c r="S1520" s="107">
        <f>SUMIF('V3回目-接種日別'!$A:$A, 'Conv-vaccine'!$E1520, 'V3回目-接種日別'!C:C)</f>
        <v>0</v>
      </c>
    </row>
    <row r="1521" spans="1:19" ht="17.7">
      <c r="A1521" s="49">
        <v>44802</v>
      </c>
      <c r="B1521" s="110">
        <f>IF(COUNTIF($A$7:$A1521, $A1521)&gt;1, 0, IF($E1521="","",G1521+H1521+K1521+L1521+O1521-Q1521))</f>
        <v>0</v>
      </c>
      <c r="C1521" s="110">
        <f>IF(COUNTIF($A$7:$A1521, $A1521)&gt;1, 0, IF($E1521="", "", I1521+J1521+M1521+N1521+P1521-R1521))</f>
        <v>0</v>
      </c>
      <c r="D1521" s="110">
        <f>IF(COUNTIF($A$7:$A1521, $A1521)&gt;1, 0, S1521)</f>
        <v>0</v>
      </c>
      <c r="E1521" s="111">
        <v>44802</v>
      </c>
      <c r="F1521" s="91" t="str">
        <f>IFERROR(VLOOKUP($E1521, V医療従事者等!$A:$J, $F$4, FALSE), TEXT(E1521, "aaa"))</f>
        <v>月</v>
      </c>
      <c r="G1521" s="91">
        <f>IFERROR(VLOOKUP($E1521, V医療従事者等!$A:$J, $G$4, FALSE), 0)</f>
        <v>0</v>
      </c>
      <c r="H1521" s="91">
        <f>IFERROR(VLOOKUP($E1521, V医療従事者等!$A:$J, $H$4, FALSE), 0)</f>
        <v>0</v>
      </c>
      <c r="I1521" s="91">
        <f>IFERROR(VLOOKUP($E1521, V医療従事者等!$A:$J, $I$4, FALSE), 0)</f>
        <v>0</v>
      </c>
      <c r="J1521" s="91">
        <f>IFERROR(VLOOKUP($E1521, V医療従事者等!$A:$J, $J$4, FALSE), 0)</f>
        <v>0</v>
      </c>
      <c r="K1521" s="92">
        <f>IFERROR(VLOOKUP($E1521, V一般接種!$A:$G, K$4, FALSE), 0)</f>
        <v>0</v>
      </c>
      <c r="L1521" s="92">
        <f>IFERROR(VLOOKUP($E1521, V一般接種!$A:$G, L$4, FALSE), 0)</f>
        <v>0</v>
      </c>
      <c r="M1521" s="92">
        <f>IFERROR(VLOOKUP($E1521, V一般接種!$A:$G, M$4, FALSE), 0)</f>
        <v>0</v>
      </c>
      <c r="N1521" s="93">
        <f>IFERROR(VLOOKUP($E1521, V一般接種!$A:$G, N$4, FALSE), 0)</f>
        <v>0</v>
      </c>
      <c r="O1521" s="92">
        <f>SUMIF(V職域接種!$C:$C, 'Conv-vaccine'!$E1521, V職域接種!F:F)</f>
        <v>0</v>
      </c>
      <c r="P1521" s="92">
        <f>SUMIF(V職域接種!$C:$C, 'Conv-vaccine'!$E1521, V職域接種!G:G)</f>
        <v>0</v>
      </c>
      <c r="Q1521" s="92">
        <f>_xlfn.MAXIFS(V重複!F:F, V重複!$C:$C, 'Conv-vaccine'!$E1521)</f>
        <v>0</v>
      </c>
      <c r="R1521" s="92">
        <f>_xlfn.MAXIFS(V重複!G:G, V重複!$C:$C, 'Conv-vaccine'!$E1521)</f>
        <v>0</v>
      </c>
      <c r="S1521" s="107">
        <f>SUMIF('V3回目-接種日別'!$A:$A, 'Conv-vaccine'!$E1521, 'V3回目-接種日別'!C:C)</f>
        <v>0</v>
      </c>
    </row>
    <row r="1522" spans="1:19" ht="17.7">
      <c r="A1522" s="49">
        <v>44803</v>
      </c>
      <c r="B1522" s="110">
        <f>IF(COUNTIF($A$7:$A1522, $A1522)&gt;1, 0, IF($E1522="","",G1522+H1522+K1522+L1522+O1522-Q1522))</f>
        <v>0</v>
      </c>
      <c r="C1522" s="110">
        <f>IF(COUNTIF($A$7:$A1522, $A1522)&gt;1, 0, IF($E1522="", "", I1522+J1522+M1522+N1522+P1522-R1522))</f>
        <v>0</v>
      </c>
      <c r="D1522" s="110">
        <f>IF(COUNTIF($A$7:$A1522, $A1522)&gt;1, 0, S1522)</f>
        <v>0</v>
      </c>
      <c r="E1522" s="111">
        <v>44803</v>
      </c>
      <c r="F1522" s="91" t="str">
        <f>IFERROR(VLOOKUP($E1522, V医療従事者等!$A:$J, $F$4, FALSE), TEXT(E1522, "aaa"))</f>
        <v>火</v>
      </c>
      <c r="G1522" s="91">
        <f>IFERROR(VLOOKUP($E1522, V医療従事者等!$A:$J, $G$4, FALSE), 0)</f>
        <v>0</v>
      </c>
      <c r="H1522" s="91">
        <f>IFERROR(VLOOKUP($E1522, V医療従事者等!$A:$J, $H$4, FALSE), 0)</f>
        <v>0</v>
      </c>
      <c r="I1522" s="91">
        <f>IFERROR(VLOOKUP($E1522, V医療従事者等!$A:$J, $I$4, FALSE), 0)</f>
        <v>0</v>
      </c>
      <c r="J1522" s="91">
        <f>IFERROR(VLOOKUP($E1522, V医療従事者等!$A:$J, $J$4, FALSE), 0)</f>
        <v>0</v>
      </c>
      <c r="K1522" s="92">
        <f>IFERROR(VLOOKUP($E1522, V一般接種!$A:$G, K$4, FALSE), 0)</f>
        <v>0</v>
      </c>
      <c r="L1522" s="92">
        <f>IFERROR(VLOOKUP($E1522, V一般接種!$A:$G, L$4, FALSE), 0)</f>
        <v>0</v>
      </c>
      <c r="M1522" s="92">
        <f>IFERROR(VLOOKUP($E1522, V一般接種!$A:$G, M$4, FALSE), 0)</f>
        <v>0</v>
      </c>
      <c r="N1522" s="93">
        <f>IFERROR(VLOOKUP($E1522, V一般接種!$A:$G, N$4, FALSE), 0)</f>
        <v>0</v>
      </c>
      <c r="O1522" s="92">
        <f>SUMIF(V職域接種!$C:$C, 'Conv-vaccine'!$E1522, V職域接種!F:F)</f>
        <v>0</v>
      </c>
      <c r="P1522" s="92">
        <f>SUMIF(V職域接種!$C:$C, 'Conv-vaccine'!$E1522, V職域接種!G:G)</f>
        <v>0</v>
      </c>
      <c r="Q1522" s="92">
        <f>_xlfn.MAXIFS(V重複!F:F, V重複!$C:$C, 'Conv-vaccine'!$E1522)</f>
        <v>0</v>
      </c>
      <c r="R1522" s="92">
        <f>_xlfn.MAXIFS(V重複!G:G, V重複!$C:$C, 'Conv-vaccine'!$E1522)</f>
        <v>0</v>
      </c>
      <c r="S1522" s="107">
        <f>SUMIF('V3回目-接種日別'!$A:$A, 'Conv-vaccine'!$E1522, 'V3回目-接種日別'!C:C)</f>
        <v>0</v>
      </c>
    </row>
    <row r="1523" spans="1:19" ht="17.7">
      <c r="A1523" s="49">
        <v>44803</v>
      </c>
      <c r="B1523" s="110">
        <f>IF(COUNTIF($A$7:$A1523, $A1523)&gt;1, 0, IF($E1523="","",G1523+H1523+K1523+L1523+O1523-Q1523))</f>
        <v>0</v>
      </c>
      <c r="C1523" s="110">
        <f>IF(COUNTIF($A$7:$A1523, $A1523)&gt;1, 0, IF($E1523="", "", I1523+J1523+M1523+N1523+P1523-R1523))</f>
        <v>0</v>
      </c>
      <c r="D1523" s="110">
        <f>IF(COUNTIF($A$7:$A1523, $A1523)&gt;1, 0, S1523)</f>
        <v>0</v>
      </c>
      <c r="E1523" s="111">
        <v>44803</v>
      </c>
      <c r="F1523" s="91" t="str">
        <f>IFERROR(VLOOKUP($E1523, V医療従事者等!$A:$J, $F$4, FALSE), TEXT(E1523, "aaa"))</f>
        <v>火</v>
      </c>
      <c r="G1523" s="91">
        <f>IFERROR(VLOOKUP($E1523, V医療従事者等!$A:$J, $G$4, FALSE), 0)</f>
        <v>0</v>
      </c>
      <c r="H1523" s="91">
        <f>IFERROR(VLOOKUP($E1523, V医療従事者等!$A:$J, $H$4, FALSE), 0)</f>
        <v>0</v>
      </c>
      <c r="I1523" s="91">
        <f>IFERROR(VLOOKUP($E1523, V医療従事者等!$A:$J, $I$4, FALSE), 0)</f>
        <v>0</v>
      </c>
      <c r="J1523" s="91">
        <f>IFERROR(VLOOKUP($E1523, V医療従事者等!$A:$J, $J$4, FALSE), 0)</f>
        <v>0</v>
      </c>
      <c r="K1523" s="92">
        <f>IFERROR(VLOOKUP($E1523, V一般接種!$A:$G, K$4, FALSE), 0)</f>
        <v>0</v>
      </c>
      <c r="L1523" s="92">
        <f>IFERROR(VLOOKUP($E1523, V一般接種!$A:$G, L$4, FALSE), 0)</f>
        <v>0</v>
      </c>
      <c r="M1523" s="92">
        <f>IFERROR(VLOOKUP($E1523, V一般接種!$A:$G, M$4, FALSE), 0)</f>
        <v>0</v>
      </c>
      <c r="N1523" s="93">
        <f>IFERROR(VLOOKUP($E1523, V一般接種!$A:$G, N$4, FALSE), 0)</f>
        <v>0</v>
      </c>
      <c r="O1523" s="92">
        <f>SUMIF(V職域接種!$C:$C, 'Conv-vaccine'!$E1523, V職域接種!F:F)</f>
        <v>0</v>
      </c>
      <c r="P1523" s="92">
        <f>SUMIF(V職域接種!$C:$C, 'Conv-vaccine'!$E1523, V職域接種!G:G)</f>
        <v>0</v>
      </c>
      <c r="Q1523" s="92">
        <f>_xlfn.MAXIFS(V重複!F:F, V重複!$C:$C, 'Conv-vaccine'!$E1523)</f>
        <v>0</v>
      </c>
      <c r="R1523" s="92">
        <f>_xlfn.MAXIFS(V重複!G:G, V重複!$C:$C, 'Conv-vaccine'!$E1523)</f>
        <v>0</v>
      </c>
      <c r="S1523" s="107">
        <f>SUMIF('V3回目-接種日別'!$A:$A, 'Conv-vaccine'!$E1523, 'V3回目-接種日別'!C:C)</f>
        <v>0</v>
      </c>
    </row>
    <row r="1524" spans="1:19" ht="17.7">
      <c r="A1524" s="49">
        <v>44803</v>
      </c>
      <c r="B1524" s="110">
        <f>IF(COUNTIF($A$7:$A1524, $A1524)&gt;1, 0, IF($E1524="","",G1524+H1524+K1524+L1524+O1524-Q1524))</f>
        <v>0</v>
      </c>
      <c r="C1524" s="110">
        <f>IF(COUNTIF($A$7:$A1524, $A1524)&gt;1, 0, IF($E1524="", "", I1524+J1524+M1524+N1524+P1524-R1524))</f>
        <v>0</v>
      </c>
      <c r="D1524" s="110">
        <f>IF(COUNTIF($A$7:$A1524, $A1524)&gt;1, 0, S1524)</f>
        <v>0</v>
      </c>
      <c r="E1524" s="111">
        <v>44803</v>
      </c>
      <c r="F1524" s="91" t="str">
        <f>IFERROR(VLOOKUP($E1524, V医療従事者等!$A:$J, $F$4, FALSE), TEXT(E1524, "aaa"))</f>
        <v>火</v>
      </c>
      <c r="G1524" s="91">
        <f>IFERROR(VLOOKUP($E1524, V医療従事者等!$A:$J, $G$4, FALSE), 0)</f>
        <v>0</v>
      </c>
      <c r="H1524" s="91">
        <f>IFERROR(VLOOKUP($E1524, V医療従事者等!$A:$J, $H$4, FALSE), 0)</f>
        <v>0</v>
      </c>
      <c r="I1524" s="91">
        <f>IFERROR(VLOOKUP($E1524, V医療従事者等!$A:$J, $I$4, FALSE), 0)</f>
        <v>0</v>
      </c>
      <c r="J1524" s="91">
        <f>IFERROR(VLOOKUP($E1524, V医療従事者等!$A:$J, $J$4, FALSE), 0)</f>
        <v>0</v>
      </c>
      <c r="K1524" s="92">
        <f>IFERROR(VLOOKUP($E1524, V一般接種!$A:$G, K$4, FALSE), 0)</f>
        <v>0</v>
      </c>
      <c r="L1524" s="92">
        <f>IFERROR(VLOOKUP($E1524, V一般接種!$A:$G, L$4, FALSE), 0)</f>
        <v>0</v>
      </c>
      <c r="M1524" s="92">
        <f>IFERROR(VLOOKUP($E1524, V一般接種!$A:$G, M$4, FALSE), 0)</f>
        <v>0</v>
      </c>
      <c r="N1524" s="93">
        <f>IFERROR(VLOOKUP($E1524, V一般接種!$A:$G, N$4, FALSE), 0)</f>
        <v>0</v>
      </c>
      <c r="O1524" s="92">
        <f>SUMIF(V職域接種!$C:$C, 'Conv-vaccine'!$E1524, V職域接種!F:F)</f>
        <v>0</v>
      </c>
      <c r="P1524" s="92">
        <f>SUMIF(V職域接種!$C:$C, 'Conv-vaccine'!$E1524, V職域接種!G:G)</f>
        <v>0</v>
      </c>
      <c r="Q1524" s="92">
        <f>_xlfn.MAXIFS(V重複!F:F, V重複!$C:$C, 'Conv-vaccine'!$E1524)</f>
        <v>0</v>
      </c>
      <c r="R1524" s="92">
        <f>_xlfn.MAXIFS(V重複!G:G, V重複!$C:$C, 'Conv-vaccine'!$E1524)</f>
        <v>0</v>
      </c>
      <c r="S1524" s="107">
        <f>SUMIF('V3回目-接種日別'!$A:$A, 'Conv-vaccine'!$E1524, 'V3回目-接種日別'!C:C)</f>
        <v>0</v>
      </c>
    </row>
    <row r="1525" spans="1:19" ht="17.7">
      <c r="A1525" s="49">
        <v>44804</v>
      </c>
      <c r="B1525" s="110">
        <f>IF(COUNTIF($A$7:$A1525, $A1525)&gt;1, 0, IF($E1525="","",G1525+H1525+K1525+L1525+O1525-Q1525))</f>
        <v>0</v>
      </c>
      <c r="C1525" s="110">
        <f>IF(COUNTIF($A$7:$A1525, $A1525)&gt;1, 0, IF($E1525="", "", I1525+J1525+M1525+N1525+P1525-R1525))</f>
        <v>0</v>
      </c>
      <c r="D1525" s="110">
        <f>IF(COUNTIF($A$7:$A1525, $A1525)&gt;1, 0, S1525)</f>
        <v>0</v>
      </c>
      <c r="E1525" s="111">
        <v>44804</v>
      </c>
      <c r="F1525" s="91" t="str">
        <f>IFERROR(VLOOKUP($E1525, V医療従事者等!$A:$J, $F$4, FALSE), TEXT(E1525, "aaa"))</f>
        <v>水</v>
      </c>
      <c r="G1525" s="91">
        <f>IFERROR(VLOOKUP($E1525, V医療従事者等!$A:$J, $G$4, FALSE), 0)</f>
        <v>0</v>
      </c>
      <c r="H1525" s="91">
        <f>IFERROR(VLOOKUP($E1525, V医療従事者等!$A:$J, $H$4, FALSE), 0)</f>
        <v>0</v>
      </c>
      <c r="I1525" s="91">
        <f>IFERROR(VLOOKUP($E1525, V医療従事者等!$A:$J, $I$4, FALSE), 0)</f>
        <v>0</v>
      </c>
      <c r="J1525" s="91">
        <f>IFERROR(VLOOKUP($E1525, V医療従事者等!$A:$J, $J$4, FALSE), 0)</f>
        <v>0</v>
      </c>
      <c r="K1525" s="92">
        <f>IFERROR(VLOOKUP($E1525, V一般接種!$A:$G, K$4, FALSE), 0)</f>
        <v>0</v>
      </c>
      <c r="L1525" s="92">
        <f>IFERROR(VLOOKUP($E1525, V一般接種!$A:$G, L$4, FALSE), 0)</f>
        <v>0</v>
      </c>
      <c r="M1525" s="92">
        <f>IFERROR(VLOOKUP($E1525, V一般接種!$A:$G, M$4, FALSE), 0)</f>
        <v>0</v>
      </c>
      <c r="N1525" s="93">
        <f>IFERROR(VLOOKUP($E1525, V一般接種!$A:$G, N$4, FALSE), 0)</f>
        <v>0</v>
      </c>
      <c r="O1525" s="92">
        <f>SUMIF(V職域接種!$C:$C, 'Conv-vaccine'!$E1525, V職域接種!F:F)</f>
        <v>0</v>
      </c>
      <c r="P1525" s="92">
        <f>SUMIF(V職域接種!$C:$C, 'Conv-vaccine'!$E1525, V職域接種!G:G)</f>
        <v>0</v>
      </c>
      <c r="Q1525" s="92">
        <f>_xlfn.MAXIFS(V重複!F:F, V重複!$C:$C, 'Conv-vaccine'!$E1525)</f>
        <v>0</v>
      </c>
      <c r="R1525" s="92">
        <f>_xlfn.MAXIFS(V重複!G:G, V重複!$C:$C, 'Conv-vaccine'!$E1525)</f>
        <v>0</v>
      </c>
      <c r="S1525" s="107">
        <f>SUMIF('V3回目-接種日別'!$A:$A, 'Conv-vaccine'!$E1525, 'V3回目-接種日別'!C:C)</f>
        <v>0</v>
      </c>
    </row>
    <row r="1526" spans="1:19" ht="17.7">
      <c r="A1526" s="49">
        <v>44804</v>
      </c>
      <c r="B1526" s="110">
        <f>IF(COUNTIF($A$7:$A1526, $A1526)&gt;1, 0, IF($E1526="","",G1526+H1526+K1526+L1526+O1526-Q1526))</f>
        <v>0</v>
      </c>
      <c r="C1526" s="110">
        <f>IF(COUNTIF($A$7:$A1526, $A1526)&gt;1, 0, IF($E1526="", "", I1526+J1526+M1526+N1526+P1526-R1526))</f>
        <v>0</v>
      </c>
      <c r="D1526" s="110">
        <f>IF(COUNTIF($A$7:$A1526, $A1526)&gt;1, 0, S1526)</f>
        <v>0</v>
      </c>
      <c r="E1526" s="111">
        <v>44804</v>
      </c>
      <c r="F1526" s="91" t="str">
        <f>IFERROR(VLOOKUP($E1526, V医療従事者等!$A:$J, $F$4, FALSE), TEXT(E1526, "aaa"))</f>
        <v>水</v>
      </c>
      <c r="G1526" s="91">
        <f>IFERROR(VLOOKUP($E1526, V医療従事者等!$A:$J, $G$4, FALSE), 0)</f>
        <v>0</v>
      </c>
      <c r="H1526" s="91">
        <f>IFERROR(VLOOKUP($E1526, V医療従事者等!$A:$J, $H$4, FALSE), 0)</f>
        <v>0</v>
      </c>
      <c r="I1526" s="91">
        <f>IFERROR(VLOOKUP($E1526, V医療従事者等!$A:$J, $I$4, FALSE), 0)</f>
        <v>0</v>
      </c>
      <c r="J1526" s="91">
        <f>IFERROR(VLOOKUP($E1526, V医療従事者等!$A:$J, $J$4, FALSE), 0)</f>
        <v>0</v>
      </c>
      <c r="K1526" s="92">
        <f>IFERROR(VLOOKUP($E1526, V一般接種!$A:$G, K$4, FALSE), 0)</f>
        <v>0</v>
      </c>
      <c r="L1526" s="92">
        <f>IFERROR(VLOOKUP($E1526, V一般接種!$A:$G, L$4, FALSE), 0)</f>
        <v>0</v>
      </c>
      <c r="M1526" s="92">
        <f>IFERROR(VLOOKUP($E1526, V一般接種!$A:$G, M$4, FALSE), 0)</f>
        <v>0</v>
      </c>
      <c r="N1526" s="93">
        <f>IFERROR(VLOOKUP($E1526, V一般接種!$A:$G, N$4, FALSE), 0)</f>
        <v>0</v>
      </c>
      <c r="O1526" s="92">
        <f>SUMIF(V職域接種!$C:$C, 'Conv-vaccine'!$E1526, V職域接種!F:F)</f>
        <v>0</v>
      </c>
      <c r="P1526" s="92">
        <f>SUMIF(V職域接種!$C:$C, 'Conv-vaccine'!$E1526, V職域接種!G:G)</f>
        <v>0</v>
      </c>
      <c r="Q1526" s="92">
        <f>_xlfn.MAXIFS(V重複!F:F, V重複!$C:$C, 'Conv-vaccine'!$E1526)</f>
        <v>0</v>
      </c>
      <c r="R1526" s="92">
        <f>_xlfn.MAXIFS(V重複!G:G, V重複!$C:$C, 'Conv-vaccine'!$E1526)</f>
        <v>0</v>
      </c>
      <c r="S1526" s="107">
        <f>SUMIF('V3回目-接種日別'!$A:$A, 'Conv-vaccine'!$E1526, 'V3回目-接種日別'!C:C)</f>
        <v>0</v>
      </c>
    </row>
    <row r="1527" spans="1:19" ht="17.7">
      <c r="A1527" s="49">
        <v>44804</v>
      </c>
      <c r="B1527" s="110">
        <f>IF(COUNTIF($A$7:$A1527, $A1527)&gt;1, 0, IF($E1527="","",G1527+H1527+K1527+L1527+O1527-Q1527))</f>
        <v>0</v>
      </c>
      <c r="C1527" s="110">
        <f>IF(COUNTIF($A$7:$A1527, $A1527)&gt;1, 0, IF($E1527="", "", I1527+J1527+M1527+N1527+P1527-R1527))</f>
        <v>0</v>
      </c>
      <c r="D1527" s="110">
        <f>IF(COUNTIF($A$7:$A1527, $A1527)&gt;1, 0, S1527)</f>
        <v>0</v>
      </c>
      <c r="E1527" s="111">
        <v>44804</v>
      </c>
      <c r="F1527" s="91" t="str">
        <f>IFERROR(VLOOKUP($E1527, V医療従事者等!$A:$J, $F$4, FALSE), TEXT(E1527, "aaa"))</f>
        <v>水</v>
      </c>
      <c r="G1527" s="91">
        <f>IFERROR(VLOOKUP($E1527, V医療従事者等!$A:$J, $G$4, FALSE), 0)</f>
        <v>0</v>
      </c>
      <c r="H1527" s="91">
        <f>IFERROR(VLOOKUP($E1527, V医療従事者等!$A:$J, $H$4, FALSE), 0)</f>
        <v>0</v>
      </c>
      <c r="I1527" s="91">
        <f>IFERROR(VLOOKUP($E1527, V医療従事者等!$A:$J, $I$4, FALSE), 0)</f>
        <v>0</v>
      </c>
      <c r="J1527" s="91">
        <f>IFERROR(VLOOKUP($E1527, V医療従事者等!$A:$J, $J$4, FALSE), 0)</f>
        <v>0</v>
      </c>
      <c r="K1527" s="92">
        <f>IFERROR(VLOOKUP($E1527, V一般接種!$A:$G, K$4, FALSE), 0)</f>
        <v>0</v>
      </c>
      <c r="L1527" s="92">
        <f>IFERROR(VLOOKUP($E1527, V一般接種!$A:$G, L$4, FALSE), 0)</f>
        <v>0</v>
      </c>
      <c r="M1527" s="92">
        <f>IFERROR(VLOOKUP($E1527, V一般接種!$A:$G, M$4, FALSE), 0)</f>
        <v>0</v>
      </c>
      <c r="N1527" s="93">
        <f>IFERROR(VLOOKUP($E1527, V一般接種!$A:$G, N$4, FALSE), 0)</f>
        <v>0</v>
      </c>
      <c r="O1527" s="92">
        <f>SUMIF(V職域接種!$C:$C, 'Conv-vaccine'!$E1527, V職域接種!F:F)</f>
        <v>0</v>
      </c>
      <c r="P1527" s="92">
        <f>SUMIF(V職域接種!$C:$C, 'Conv-vaccine'!$E1527, V職域接種!G:G)</f>
        <v>0</v>
      </c>
      <c r="Q1527" s="92">
        <f>_xlfn.MAXIFS(V重複!F:F, V重複!$C:$C, 'Conv-vaccine'!$E1527)</f>
        <v>0</v>
      </c>
      <c r="R1527" s="92">
        <f>_xlfn.MAXIFS(V重複!G:G, V重複!$C:$C, 'Conv-vaccine'!$E1527)</f>
        <v>0</v>
      </c>
      <c r="S1527" s="107">
        <f>SUMIF('V3回目-接種日別'!$A:$A, 'Conv-vaccine'!$E1527, 'V3回目-接種日別'!C:C)</f>
        <v>0</v>
      </c>
    </row>
    <row r="1528" spans="1:19" ht="17.7">
      <c r="A1528" s="49">
        <v>44805</v>
      </c>
      <c r="B1528" s="110">
        <f>IF(COUNTIF($A$7:$A1528, $A1528)&gt;1, 0, IF($E1528="","",G1528+H1528+K1528+L1528+O1528-Q1528))</f>
        <v>0</v>
      </c>
      <c r="C1528" s="110">
        <f>IF(COUNTIF($A$7:$A1528, $A1528)&gt;1, 0, IF($E1528="", "", I1528+J1528+M1528+N1528+P1528-R1528))</f>
        <v>0</v>
      </c>
      <c r="D1528" s="110">
        <f>IF(COUNTIF($A$7:$A1528, $A1528)&gt;1, 0, S1528)</f>
        <v>0</v>
      </c>
      <c r="E1528" s="111">
        <v>44805</v>
      </c>
      <c r="F1528" s="91" t="str">
        <f>IFERROR(VLOOKUP($E1528, V医療従事者等!$A:$J, $F$4, FALSE), TEXT(E1528, "aaa"))</f>
        <v>木</v>
      </c>
      <c r="G1528" s="91">
        <f>IFERROR(VLOOKUP($E1528, V医療従事者等!$A:$J, $G$4, FALSE), 0)</f>
        <v>0</v>
      </c>
      <c r="H1528" s="91">
        <f>IFERROR(VLOOKUP($E1528, V医療従事者等!$A:$J, $H$4, FALSE), 0)</f>
        <v>0</v>
      </c>
      <c r="I1528" s="91">
        <f>IFERROR(VLOOKUP($E1528, V医療従事者等!$A:$J, $I$4, FALSE), 0)</f>
        <v>0</v>
      </c>
      <c r="J1528" s="91">
        <f>IFERROR(VLOOKUP($E1528, V医療従事者等!$A:$J, $J$4, FALSE), 0)</f>
        <v>0</v>
      </c>
      <c r="K1528" s="92">
        <f>IFERROR(VLOOKUP($E1528, V一般接種!$A:$G, K$4, FALSE), 0)</f>
        <v>0</v>
      </c>
      <c r="L1528" s="92">
        <f>IFERROR(VLOOKUP($E1528, V一般接種!$A:$G, L$4, FALSE), 0)</f>
        <v>0</v>
      </c>
      <c r="M1528" s="92">
        <f>IFERROR(VLOOKUP($E1528, V一般接種!$A:$G, M$4, FALSE), 0)</f>
        <v>0</v>
      </c>
      <c r="N1528" s="93">
        <f>IFERROR(VLOOKUP($E1528, V一般接種!$A:$G, N$4, FALSE), 0)</f>
        <v>0</v>
      </c>
      <c r="O1528" s="92">
        <f>SUMIF(V職域接種!$C:$C, 'Conv-vaccine'!$E1528, V職域接種!F:F)</f>
        <v>0</v>
      </c>
      <c r="P1528" s="92">
        <f>SUMIF(V職域接種!$C:$C, 'Conv-vaccine'!$E1528, V職域接種!G:G)</f>
        <v>0</v>
      </c>
      <c r="Q1528" s="92">
        <f>_xlfn.MAXIFS(V重複!F:F, V重複!$C:$C, 'Conv-vaccine'!$E1528)</f>
        <v>0</v>
      </c>
      <c r="R1528" s="92">
        <f>_xlfn.MAXIFS(V重複!G:G, V重複!$C:$C, 'Conv-vaccine'!$E1528)</f>
        <v>0</v>
      </c>
      <c r="S1528" s="107">
        <f>SUMIF('V3回目-接種日別'!$A:$A, 'Conv-vaccine'!$E1528, 'V3回目-接種日別'!C:C)</f>
        <v>0</v>
      </c>
    </row>
    <row r="1529" spans="1:19" ht="17.7">
      <c r="A1529" s="49">
        <v>44805</v>
      </c>
      <c r="B1529" s="110">
        <f>IF(COUNTIF($A$7:$A1529, $A1529)&gt;1, 0, IF($E1529="","",G1529+H1529+K1529+L1529+O1529-Q1529))</f>
        <v>0</v>
      </c>
      <c r="C1529" s="110">
        <f>IF(COUNTIF($A$7:$A1529, $A1529)&gt;1, 0, IF($E1529="", "", I1529+J1529+M1529+N1529+P1529-R1529))</f>
        <v>0</v>
      </c>
      <c r="D1529" s="110">
        <f>IF(COUNTIF($A$7:$A1529, $A1529)&gt;1, 0, S1529)</f>
        <v>0</v>
      </c>
      <c r="E1529" s="111">
        <v>44805</v>
      </c>
      <c r="F1529" s="91" t="str">
        <f>IFERROR(VLOOKUP($E1529, V医療従事者等!$A:$J, $F$4, FALSE), TEXT(E1529, "aaa"))</f>
        <v>木</v>
      </c>
      <c r="G1529" s="91">
        <f>IFERROR(VLOOKUP($E1529, V医療従事者等!$A:$J, $G$4, FALSE), 0)</f>
        <v>0</v>
      </c>
      <c r="H1529" s="91">
        <f>IFERROR(VLOOKUP($E1529, V医療従事者等!$A:$J, $H$4, FALSE), 0)</f>
        <v>0</v>
      </c>
      <c r="I1529" s="91">
        <f>IFERROR(VLOOKUP($E1529, V医療従事者等!$A:$J, $I$4, FALSE), 0)</f>
        <v>0</v>
      </c>
      <c r="J1529" s="91">
        <f>IFERROR(VLOOKUP($E1529, V医療従事者等!$A:$J, $J$4, FALSE), 0)</f>
        <v>0</v>
      </c>
      <c r="K1529" s="92">
        <f>IFERROR(VLOOKUP($E1529, V一般接種!$A:$G, K$4, FALSE), 0)</f>
        <v>0</v>
      </c>
      <c r="L1529" s="92">
        <f>IFERROR(VLOOKUP($E1529, V一般接種!$A:$G, L$4, FALSE), 0)</f>
        <v>0</v>
      </c>
      <c r="M1529" s="92">
        <f>IFERROR(VLOOKUP($E1529, V一般接種!$A:$G, M$4, FALSE), 0)</f>
        <v>0</v>
      </c>
      <c r="N1529" s="93">
        <f>IFERROR(VLOOKUP($E1529, V一般接種!$A:$G, N$4, FALSE), 0)</f>
        <v>0</v>
      </c>
      <c r="O1529" s="92">
        <f>SUMIF(V職域接種!$C:$C, 'Conv-vaccine'!$E1529, V職域接種!F:F)</f>
        <v>0</v>
      </c>
      <c r="P1529" s="92">
        <f>SUMIF(V職域接種!$C:$C, 'Conv-vaccine'!$E1529, V職域接種!G:G)</f>
        <v>0</v>
      </c>
      <c r="Q1529" s="92">
        <f>_xlfn.MAXIFS(V重複!F:F, V重複!$C:$C, 'Conv-vaccine'!$E1529)</f>
        <v>0</v>
      </c>
      <c r="R1529" s="92">
        <f>_xlfn.MAXIFS(V重複!G:G, V重複!$C:$C, 'Conv-vaccine'!$E1529)</f>
        <v>0</v>
      </c>
      <c r="S1529" s="107">
        <f>SUMIF('V3回目-接種日別'!$A:$A, 'Conv-vaccine'!$E1529, 'V3回目-接種日別'!C:C)</f>
        <v>0</v>
      </c>
    </row>
    <row r="1530" spans="1:19" ht="17.7">
      <c r="A1530" s="49">
        <v>44805</v>
      </c>
      <c r="B1530" s="110">
        <f>IF(COUNTIF($A$7:$A1530, $A1530)&gt;1, 0, IF($E1530="","",G1530+H1530+K1530+L1530+O1530-Q1530))</f>
        <v>0</v>
      </c>
      <c r="C1530" s="110">
        <f>IF(COUNTIF($A$7:$A1530, $A1530)&gt;1, 0, IF($E1530="", "", I1530+J1530+M1530+N1530+P1530-R1530))</f>
        <v>0</v>
      </c>
      <c r="D1530" s="110">
        <f>IF(COUNTIF($A$7:$A1530, $A1530)&gt;1, 0, S1530)</f>
        <v>0</v>
      </c>
      <c r="E1530" s="111">
        <v>44805</v>
      </c>
      <c r="F1530" s="91" t="str">
        <f>IFERROR(VLOOKUP($E1530, V医療従事者等!$A:$J, $F$4, FALSE), TEXT(E1530, "aaa"))</f>
        <v>木</v>
      </c>
      <c r="G1530" s="91">
        <f>IFERROR(VLOOKUP($E1530, V医療従事者等!$A:$J, $G$4, FALSE), 0)</f>
        <v>0</v>
      </c>
      <c r="H1530" s="91">
        <f>IFERROR(VLOOKUP($E1530, V医療従事者等!$A:$J, $H$4, FALSE), 0)</f>
        <v>0</v>
      </c>
      <c r="I1530" s="91">
        <f>IFERROR(VLOOKUP($E1530, V医療従事者等!$A:$J, $I$4, FALSE), 0)</f>
        <v>0</v>
      </c>
      <c r="J1530" s="91">
        <f>IFERROR(VLOOKUP($E1530, V医療従事者等!$A:$J, $J$4, FALSE), 0)</f>
        <v>0</v>
      </c>
      <c r="K1530" s="92">
        <f>IFERROR(VLOOKUP($E1530, V一般接種!$A:$G, K$4, FALSE), 0)</f>
        <v>0</v>
      </c>
      <c r="L1530" s="92">
        <f>IFERROR(VLOOKUP($E1530, V一般接種!$A:$G, L$4, FALSE), 0)</f>
        <v>0</v>
      </c>
      <c r="M1530" s="92">
        <f>IFERROR(VLOOKUP($E1530, V一般接種!$A:$G, M$4, FALSE), 0)</f>
        <v>0</v>
      </c>
      <c r="N1530" s="93">
        <f>IFERROR(VLOOKUP($E1530, V一般接種!$A:$G, N$4, FALSE), 0)</f>
        <v>0</v>
      </c>
      <c r="O1530" s="92">
        <f>SUMIF(V職域接種!$C:$C, 'Conv-vaccine'!$E1530, V職域接種!F:F)</f>
        <v>0</v>
      </c>
      <c r="P1530" s="92">
        <f>SUMIF(V職域接種!$C:$C, 'Conv-vaccine'!$E1530, V職域接種!G:G)</f>
        <v>0</v>
      </c>
      <c r="Q1530" s="92">
        <f>_xlfn.MAXIFS(V重複!F:F, V重複!$C:$C, 'Conv-vaccine'!$E1530)</f>
        <v>0</v>
      </c>
      <c r="R1530" s="92">
        <f>_xlfn.MAXIFS(V重複!G:G, V重複!$C:$C, 'Conv-vaccine'!$E1530)</f>
        <v>0</v>
      </c>
      <c r="S1530" s="107">
        <f>SUMIF('V3回目-接種日別'!$A:$A, 'Conv-vaccine'!$E1530, 'V3回目-接種日別'!C:C)</f>
        <v>0</v>
      </c>
    </row>
    <row r="1531" spans="1:19" ht="17.7">
      <c r="A1531" s="49">
        <v>44806</v>
      </c>
      <c r="B1531" s="110">
        <f>IF(COUNTIF($A$7:$A1531, $A1531)&gt;1, 0, IF($E1531="","",G1531+H1531+K1531+L1531+O1531-Q1531))</f>
        <v>0</v>
      </c>
      <c r="C1531" s="110">
        <f>IF(COUNTIF($A$7:$A1531, $A1531)&gt;1, 0, IF($E1531="", "", I1531+J1531+M1531+N1531+P1531-R1531))</f>
        <v>0</v>
      </c>
      <c r="D1531" s="110">
        <f>IF(COUNTIF($A$7:$A1531, $A1531)&gt;1, 0, S1531)</f>
        <v>0</v>
      </c>
      <c r="E1531" s="111">
        <v>44806</v>
      </c>
      <c r="F1531" s="91" t="str">
        <f>IFERROR(VLOOKUP($E1531, V医療従事者等!$A:$J, $F$4, FALSE), TEXT(E1531, "aaa"))</f>
        <v>金</v>
      </c>
      <c r="G1531" s="91">
        <f>IFERROR(VLOOKUP($E1531, V医療従事者等!$A:$J, $G$4, FALSE), 0)</f>
        <v>0</v>
      </c>
      <c r="H1531" s="91">
        <f>IFERROR(VLOOKUP($E1531, V医療従事者等!$A:$J, $H$4, FALSE), 0)</f>
        <v>0</v>
      </c>
      <c r="I1531" s="91">
        <f>IFERROR(VLOOKUP($E1531, V医療従事者等!$A:$J, $I$4, FALSE), 0)</f>
        <v>0</v>
      </c>
      <c r="J1531" s="91">
        <f>IFERROR(VLOOKUP($E1531, V医療従事者等!$A:$J, $J$4, FALSE), 0)</f>
        <v>0</v>
      </c>
      <c r="K1531" s="92">
        <f>IFERROR(VLOOKUP($E1531, V一般接種!$A:$G, K$4, FALSE), 0)</f>
        <v>0</v>
      </c>
      <c r="L1531" s="92">
        <f>IFERROR(VLOOKUP($E1531, V一般接種!$A:$G, L$4, FALSE), 0)</f>
        <v>0</v>
      </c>
      <c r="M1531" s="92">
        <f>IFERROR(VLOOKUP($E1531, V一般接種!$A:$G, M$4, FALSE), 0)</f>
        <v>0</v>
      </c>
      <c r="N1531" s="93">
        <f>IFERROR(VLOOKUP($E1531, V一般接種!$A:$G, N$4, FALSE), 0)</f>
        <v>0</v>
      </c>
      <c r="O1531" s="92">
        <f>SUMIF(V職域接種!$C:$C, 'Conv-vaccine'!$E1531, V職域接種!F:F)</f>
        <v>0</v>
      </c>
      <c r="P1531" s="92">
        <f>SUMIF(V職域接種!$C:$C, 'Conv-vaccine'!$E1531, V職域接種!G:G)</f>
        <v>0</v>
      </c>
      <c r="Q1531" s="92">
        <f>_xlfn.MAXIFS(V重複!F:F, V重複!$C:$C, 'Conv-vaccine'!$E1531)</f>
        <v>0</v>
      </c>
      <c r="R1531" s="92">
        <f>_xlfn.MAXIFS(V重複!G:G, V重複!$C:$C, 'Conv-vaccine'!$E1531)</f>
        <v>0</v>
      </c>
      <c r="S1531" s="107">
        <f>SUMIF('V3回目-接種日別'!$A:$A, 'Conv-vaccine'!$E1531, 'V3回目-接種日別'!C:C)</f>
        <v>0</v>
      </c>
    </row>
    <row r="1532" spans="1:19" ht="17.7">
      <c r="A1532" s="49">
        <v>44806</v>
      </c>
      <c r="B1532" s="110">
        <f>IF(COUNTIF($A$7:$A1532, $A1532)&gt;1, 0, IF($E1532="","",G1532+H1532+K1532+L1532+O1532-Q1532))</f>
        <v>0</v>
      </c>
      <c r="C1532" s="110">
        <f>IF(COUNTIF($A$7:$A1532, $A1532)&gt;1, 0, IF($E1532="", "", I1532+J1532+M1532+N1532+P1532-R1532))</f>
        <v>0</v>
      </c>
      <c r="D1532" s="110">
        <f>IF(COUNTIF($A$7:$A1532, $A1532)&gt;1, 0, S1532)</f>
        <v>0</v>
      </c>
      <c r="E1532" s="111">
        <v>44806</v>
      </c>
      <c r="F1532" s="91" t="str">
        <f>IFERROR(VLOOKUP($E1532, V医療従事者等!$A:$J, $F$4, FALSE), TEXT(E1532, "aaa"))</f>
        <v>金</v>
      </c>
      <c r="G1532" s="91">
        <f>IFERROR(VLOOKUP($E1532, V医療従事者等!$A:$J, $G$4, FALSE), 0)</f>
        <v>0</v>
      </c>
      <c r="H1532" s="91">
        <f>IFERROR(VLOOKUP($E1532, V医療従事者等!$A:$J, $H$4, FALSE), 0)</f>
        <v>0</v>
      </c>
      <c r="I1532" s="91">
        <f>IFERROR(VLOOKUP($E1532, V医療従事者等!$A:$J, $I$4, FALSE), 0)</f>
        <v>0</v>
      </c>
      <c r="J1532" s="91">
        <f>IFERROR(VLOOKUP($E1532, V医療従事者等!$A:$J, $J$4, FALSE), 0)</f>
        <v>0</v>
      </c>
      <c r="K1532" s="92">
        <f>IFERROR(VLOOKUP($E1532, V一般接種!$A:$G, K$4, FALSE), 0)</f>
        <v>0</v>
      </c>
      <c r="L1532" s="92">
        <f>IFERROR(VLOOKUP($E1532, V一般接種!$A:$G, L$4, FALSE), 0)</f>
        <v>0</v>
      </c>
      <c r="M1532" s="92">
        <f>IFERROR(VLOOKUP($E1532, V一般接種!$A:$G, M$4, FALSE), 0)</f>
        <v>0</v>
      </c>
      <c r="N1532" s="93">
        <f>IFERROR(VLOOKUP($E1532, V一般接種!$A:$G, N$4, FALSE), 0)</f>
        <v>0</v>
      </c>
      <c r="O1532" s="92">
        <f>SUMIF(V職域接種!$C:$C, 'Conv-vaccine'!$E1532, V職域接種!F:F)</f>
        <v>0</v>
      </c>
      <c r="P1532" s="92">
        <f>SUMIF(V職域接種!$C:$C, 'Conv-vaccine'!$E1532, V職域接種!G:G)</f>
        <v>0</v>
      </c>
      <c r="Q1532" s="92">
        <f>_xlfn.MAXIFS(V重複!F:F, V重複!$C:$C, 'Conv-vaccine'!$E1532)</f>
        <v>0</v>
      </c>
      <c r="R1532" s="92">
        <f>_xlfn.MAXIFS(V重複!G:G, V重複!$C:$C, 'Conv-vaccine'!$E1532)</f>
        <v>0</v>
      </c>
      <c r="S1532" s="107">
        <f>SUMIF('V3回目-接種日別'!$A:$A, 'Conv-vaccine'!$E1532, 'V3回目-接種日別'!C:C)</f>
        <v>0</v>
      </c>
    </row>
    <row r="1533" spans="1:19" ht="17.7">
      <c r="A1533" s="49">
        <v>44806</v>
      </c>
      <c r="B1533" s="110">
        <f>IF(COUNTIF($A$7:$A1533, $A1533)&gt;1, 0, IF($E1533="","",G1533+H1533+K1533+L1533+O1533-Q1533))</f>
        <v>0</v>
      </c>
      <c r="C1533" s="110">
        <f>IF(COUNTIF($A$7:$A1533, $A1533)&gt;1, 0, IF($E1533="", "", I1533+J1533+M1533+N1533+P1533-R1533))</f>
        <v>0</v>
      </c>
      <c r="D1533" s="110">
        <f>IF(COUNTIF($A$7:$A1533, $A1533)&gt;1, 0, S1533)</f>
        <v>0</v>
      </c>
      <c r="E1533" s="111">
        <v>44806</v>
      </c>
      <c r="F1533" s="91" t="str">
        <f>IFERROR(VLOOKUP($E1533, V医療従事者等!$A:$J, $F$4, FALSE), TEXT(E1533, "aaa"))</f>
        <v>金</v>
      </c>
      <c r="G1533" s="91">
        <f>IFERROR(VLOOKUP($E1533, V医療従事者等!$A:$J, $G$4, FALSE), 0)</f>
        <v>0</v>
      </c>
      <c r="H1533" s="91">
        <f>IFERROR(VLOOKUP($E1533, V医療従事者等!$A:$J, $H$4, FALSE), 0)</f>
        <v>0</v>
      </c>
      <c r="I1533" s="91">
        <f>IFERROR(VLOOKUP($E1533, V医療従事者等!$A:$J, $I$4, FALSE), 0)</f>
        <v>0</v>
      </c>
      <c r="J1533" s="91">
        <f>IFERROR(VLOOKUP($E1533, V医療従事者等!$A:$J, $J$4, FALSE), 0)</f>
        <v>0</v>
      </c>
      <c r="K1533" s="92">
        <f>IFERROR(VLOOKUP($E1533, V一般接種!$A:$G, K$4, FALSE), 0)</f>
        <v>0</v>
      </c>
      <c r="L1533" s="92">
        <f>IFERROR(VLOOKUP($E1533, V一般接種!$A:$G, L$4, FALSE), 0)</f>
        <v>0</v>
      </c>
      <c r="M1533" s="92">
        <f>IFERROR(VLOOKUP($E1533, V一般接種!$A:$G, M$4, FALSE), 0)</f>
        <v>0</v>
      </c>
      <c r="N1533" s="93">
        <f>IFERROR(VLOOKUP($E1533, V一般接種!$A:$G, N$4, FALSE), 0)</f>
        <v>0</v>
      </c>
      <c r="O1533" s="92">
        <f>SUMIF(V職域接種!$C:$C, 'Conv-vaccine'!$E1533, V職域接種!F:F)</f>
        <v>0</v>
      </c>
      <c r="P1533" s="92">
        <f>SUMIF(V職域接種!$C:$C, 'Conv-vaccine'!$E1533, V職域接種!G:G)</f>
        <v>0</v>
      </c>
      <c r="Q1533" s="92">
        <f>_xlfn.MAXIFS(V重複!F:F, V重複!$C:$C, 'Conv-vaccine'!$E1533)</f>
        <v>0</v>
      </c>
      <c r="R1533" s="92">
        <f>_xlfn.MAXIFS(V重複!G:G, V重複!$C:$C, 'Conv-vaccine'!$E1533)</f>
        <v>0</v>
      </c>
      <c r="S1533" s="107">
        <f>SUMIF('V3回目-接種日別'!$A:$A, 'Conv-vaccine'!$E1533, 'V3回目-接種日別'!C:C)</f>
        <v>0</v>
      </c>
    </row>
    <row r="1534" spans="1:19" ht="17.7">
      <c r="A1534" s="49">
        <v>44807</v>
      </c>
      <c r="B1534" s="110">
        <f>IF(COUNTIF($A$7:$A1534, $A1534)&gt;1, 0, IF($E1534="","",G1534+H1534+K1534+L1534+O1534-Q1534))</f>
        <v>0</v>
      </c>
      <c r="C1534" s="110">
        <f>IF(COUNTIF($A$7:$A1534, $A1534)&gt;1, 0, IF($E1534="", "", I1534+J1534+M1534+N1534+P1534-R1534))</f>
        <v>0</v>
      </c>
      <c r="D1534" s="110">
        <f>IF(COUNTIF($A$7:$A1534, $A1534)&gt;1, 0, S1534)</f>
        <v>0</v>
      </c>
      <c r="E1534" s="111">
        <v>44807</v>
      </c>
      <c r="F1534" s="91" t="str">
        <f>IFERROR(VLOOKUP($E1534, V医療従事者等!$A:$J, $F$4, FALSE), TEXT(E1534, "aaa"))</f>
        <v>土</v>
      </c>
      <c r="G1534" s="91">
        <f>IFERROR(VLOOKUP($E1534, V医療従事者等!$A:$J, $G$4, FALSE), 0)</f>
        <v>0</v>
      </c>
      <c r="H1534" s="91">
        <f>IFERROR(VLOOKUP($E1534, V医療従事者等!$A:$J, $H$4, FALSE), 0)</f>
        <v>0</v>
      </c>
      <c r="I1534" s="91">
        <f>IFERROR(VLOOKUP($E1534, V医療従事者等!$A:$J, $I$4, FALSE), 0)</f>
        <v>0</v>
      </c>
      <c r="J1534" s="91">
        <f>IFERROR(VLOOKUP($E1534, V医療従事者等!$A:$J, $J$4, FALSE), 0)</f>
        <v>0</v>
      </c>
      <c r="K1534" s="92">
        <f>IFERROR(VLOOKUP($E1534, V一般接種!$A:$G, K$4, FALSE), 0)</f>
        <v>0</v>
      </c>
      <c r="L1534" s="92">
        <f>IFERROR(VLOOKUP($E1534, V一般接種!$A:$G, L$4, FALSE), 0)</f>
        <v>0</v>
      </c>
      <c r="M1534" s="92">
        <f>IFERROR(VLOOKUP($E1534, V一般接種!$A:$G, M$4, FALSE), 0)</f>
        <v>0</v>
      </c>
      <c r="N1534" s="93">
        <f>IFERROR(VLOOKUP($E1534, V一般接種!$A:$G, N$4, FALSE), 0)</f>
        <v>0</v>
      </c>
      <c r="O1534" s="92">
        <f>SUMIF(V職域接種!$C:$C, 'Conv-vaccine'!$E1534, V職域接種!F:F)</f>
        <v>0</v>
      </c>
      <c r="P1534" s="92">
        <f>SUMIF(V職域接種!$C:$C, 'Conv-vaccine'!$E1534, V職域接種!G:G)</f>
        <v>0</v>
      </c>
      <c r="Q1534" s="92">
        <f>_xlfn.MAXIFS(V重複!F:F, V重複!$C:$C, 'Conv-vaccine'!$E1534)</f>
        <v>0</v>
      </c>
      <c r="R1534" s="92">
        <f>_xlfn.MAXIFS(V重複!G:G, V重複!$C:$C, 'Conv-vaccine'!$E1534)</f>
        <v>0</v>
      </c>
      <c r="S1534" s="107">
        <f>SUMIF('V3回目-接種日別'!$A:$A, 'Conv-vaccine'!$E1534, 'V3回目-接種日別'!C:C)</f>
        <v>0</v>
      </c>
    </row>
    <row r="1535" spans="1:19" ht="17.7">
      <c r="A1535" s="49">
        <v>44807</v>
      </c>
      <c r="B1535" s="110">
        <f>IF(COUNTIF($A$7:$A1535, $A1535)&gt;1, 0, IF($E1535="","",G1535+H1535+K1535+L1535+O1535-Q1535))</f>
        <v>0</v>
      </c>
      <c r="C1535" s="110">
        <f>IF(COUNTIF($A$7:$A1535, $A1535)&gt;1, 0, IF($E1535="", "", I1535+J1535+M1535+N1535+P1535-R1535))</f>
        <v>0</v>
      </c>
      <c r="D1535" s="110">
        <f>IF(COUNTIF($A$7:$A1535, $A1535)&gt;1, 0, S1535)</f>
        <v>0</v>
      </c>
      <c r="E1535" s="111">
        <v>44807</v>
      </c>
      <c r="F1535" s="91" t="str">
        <f>IFERROR(VLOOKUP($E1535, V医療従事者等!$A:$J, $F$4, FALSE), TEXT(E1535, "aaa"))</f>
        <v>土</v>
      </c>
      <c r="G1535" s="91">
        <f>IFERROR(VLOOKUP($E1535, V医療従事者等!$A:$J, $G$4, FALSE), 0)</f>
        <v>0</v>
      </c>
      <c r="H1535" s="91">
        <f>IFERROR(VLOOKUP($E1535, V医療従事者等!$A:$J, $H$4, FALSE), 0)</f>
        <v>0</v>
      </c>
      <c r="I1535" s="91">
        <f>IFERROR(VLOOKUP($E1535, V医療従事者等!$A:$J, $I$4, FALSE), 0)</f>
        <v>0</v>
      </c>
      <c r="J1535" s="91">
        <f>IFERROR(VLOOKUP($E1535, V医療従事者等!$A:$J, $J$4, FALSE), 0)</f>
        <v>0</v>
      </c>
      <c r="K1535" s="92">
        <f>IFERROR(VLOOKUP($E1535, V一般接種!$A:$G, K$4, FALSE), 0)</f>
        <v>0</v>
      </c>
      <c r="L1535" s="92">
        <f>IFERROR(VLOOKUP($E1535, V一般接種!$A:$G, L$4, FALSE), 0)</f>
        <v>0</v>
      </c>
      <c r="M1535" s="92">
        <f>IFERROR(VLOOKUP($E1535, V一般接種!$A:$G, M$4, FALSE), 0)</f>
        <v>0</v>
      </c>
      <c r="N1535" s="93">
        <f>IFERROR(VLOOKUP($E1535, V一般接種!$A:$G, N$4, FALSE), 0)</f>
        <v>0</v>
      </c>
      <c r="O1535" s="92">
        <f>SUMIF(V職域接種!$C:$C, 'Conv-vaccine'!$E1535, V職域接種!F:F)</f>
        <v>0</v>
      </c>
      <c r="P1535" s="92">
        <f>SUMIF(V職域接種!$C:$C, 'Conv-vaccine'!$E1535, V職域接種!G:G)</f>
        <v>0</v>
      </c>
      <c r="Q1535" s="92">
        <f>_xlfn.MAXIFS(V重複!F:F, V重複!$C:$C, 'Conv-vaccine'!$E1535)</f>
        <v>0</v>
      </c>
      <c r="R1535" s="92">
        <f>_xlfn.MAXIFS(V重複!G:G, V重複!$C:$C, 'Conv-vaccine'!$E1535)</f>
        <v>0</v>
      </c>
      <c r="S1535" s="107">
        <f>SUMIF('V3回目-接種日別'!$A:$A, 'Conv-vaccine'!$E1535, 'V3回目-接種日別'!C:C)</f>
        <v>0</v>
      </c>
    </row>
    <row r="1536" spans="1:19" ht="17.7">
      <c r="A1536" s="49">
        <v>44807</v>
      </c>
      <c r="B1536" s="110">
        <f>IF(COUNTIF($A$7:$A1536, $A1536)&gt;1, 0, IF($E1536="","",G1536+H1536+K1536+L1536+O1536-Q1536))</f>
        <v>0</v>
      </c>
      <c r="C1536" s="110">
        <f>IF(COUNTIF($A$7:$A1536, $A1536)&gt;1, 0, IF($E1536="", "", I1536+J1536+M1536+N1536+P1536-R1536))</f>
        <v>0</v>
      </c>
      <c r="D1536" s="110">
        <f>IF(COUNTIF($A$7:$A1536, $A1536)&gt;1, 0, S1536)</f>
        <v>0</v>
      </c>
      <c r="E1536" s="111">
        <v>44807</v>
      </c>
      <c r="F1536" s="91" t="str">
        <f>IFERROR(VLOOKUP($E1536, V医療従事者等!$A:$J, $F$4, FALSE), TEXT(E1536, "aaa"))</f>
        <v>土</v>
      </c>
      <c r="G1536" s="91">
        <f>IFERROR(VLOOKUP($E1536, V医療従事者等!$A:$J, $G$4, FALSE), 0)</f>
        <v>0</v>
      </c>
      <c r="H1536" s="91">
        <f>IFERROR(VLOOKUP($E1536, V医療従事者等!$A:$J, $H$4, FALSE), 0)</f>
        <v>0</v>
      </c>
      <c r="I1536" s="91">
        <f>IFERROR(VLOOKUP($E1536, V医療従事者等!$A:$J, $I$4, FALSE), 0)</f>
        <v>0</v>
      </c>
      <c r="J1536" s="91">
        <f>IFERROR(VLOOKUP($E1536, V医療従事者等!$A:$J, $J$4, FALSE), 0)</f>
        <v>0</v>
      </c>
      <c r="K1536" s="92">
        <f>IFERROR(VLOOKUP($E1536, V一般接種!$A:$G, K$4, FALSE), 0)</f>
        <v>0</v>
      </c>
      <c r="L1536" s="92">
        <f>IFERROR(VLOOKUP($E1536, V一般接種!$A:$G, L$4, FALSE), 0)</f>
        <v>0</v>
      </c>
      <c r="M1536" s="92">
        <f>IFERROR(VLOOKUP($E1536, V一般接種!$A:$G, M$4, FALSE), 0)</f>
        <v>0</v>
      </c>
      <c r="N1536" s="93">
        <f>IFERROR(VLOOKUP($E1536, V一般接種!$A:$G, N$4, FALSE), 0)</f>
        <v>0</v>
      </c>
      <c r="O1536" s="92">
        <f>SUMIF(V職域接種!$C:$C, 'Conv-vaccine'!$E1536, V職域接種!F:F)</f>
        <v>0</v>
      </c>
      <c r="P1536" s="92">
        <f>SUMIF(V職域接種!$C:$C, 'Conv-vaccine'!$E1536, V職域接種!G:G)</f>
        <v>0</v>
      </c>
      <c r="Q1536" s="92">
        <f>_xlfn.MAXIFS(V重複!F:F, V重複!$C:$C, 'Conv-vaccine'!$E1536)</f>
        <v>0</v>
      </c>
      <c r="R1536" s="92">
        <f>_xlfn.MAXIFS(V重複!G:G, V重複!$C:$C, 'Conv-vaccine'!$E1536)</f>
        <v>0</v>
      </c>
      <c r="S1536" s="107">
        <f>SUMIF('V3回目-接種日別'!$A:$A, 'Conv-vaccine'!$E1536, 'V3回目-接種日別'!C:C)</f>
        <v>0</v>
      </c>
    </row>
    <row r="1537" spans="1:19" ht="17.7">
      <c r="A1537" s="49">
        <v>44808</v>
      </c>
      <c r="B1537" s="110">
        <f>IF(COUNTIF($A$7:$A1537, $A1537)&gt;1, 0, IF($E1537="","",G1537+H1537+K1537+L1537+O1537-Q1537))</f>
        <v>0</v>
      </c>
      <c r="C1537" s="110">
        <f>IF(COUNTIF($A$7:$A1537, $A1537)&gt;1, 0, IF($E1537="", "", I1537+J1537+M1537+N1537+P1537-R1537))</f>
        <v>0</v>
      </c>
      <c r="D1537" s="110">
        <f>IF(COUNTIF($A$7:$A1537, $A1537)&gt;1, 0, S1537)</f>
        <v>0</v>
      </c>
      <c r="E1537" s="111">
        <v>44808</v>
      </c>
      <c r="F1537" s="91" t="str">
        <f>IFERROR(VLOOKUP($E1537, V医療従事者等!$A:$J, $F$4, FALSE), TEXT(E1537, "aaa"))</f>
        <v>日</v>
      </c>
      <c r="G1537" s="91">
        <f>IFERROR(VLOOKUP($E1537, V医療従事者等!$A:$J, $G$4, FALSE), 0)</f>
        <v>0</v>
      </c>
      <c r="H1537" s="91">
        <f>IFERROR(VLOOKUP($E1537, V医療従事者等!$A:$J, $H$4, FALSE), 0)</f>
        <v>0</v>
      </c>
      <c r="I1537" s="91">
        <f>IFERROR(VLOOKUP($E1537, V医療従事者等!$A:$J, $I$4, FALSE), 0)</f>
        <v>0</v>
      </c>
      <c r="J1537" s="91">
        <f>IFERROR(VLOOKUP($E1537, V医療従事者等!$A:$J, $J$4, FALSE), 0)</f>
        <v>0</v>
      </c>
      <c r="K1537" s="92">
        <f>IFERROR(VLOOKUP($E1537, V一般接種!$A:$G, K$4, FALSE), 0)</f>
        <v>0</v>
      </c>
      <c r="L1537" s="92">
        <f>IFERROR(VLOOKUP($E1537, V一般接種!$A:$G, L$4, FALSE), 0)</f>
        <v>0</v>
      </c>
      <c r="M1537" s="92">
        <f>IFERROR(VLOOKUP($E1537, V一般接種!$A:$G, M$4, FALSE), 0)</f>
        <v>0</v>
      </c>
      <c r="N1537" s="93">
        <f>IFERROR(VLOOKUP($E1537, V一般接種!$A:$G, N$4, FALSE), 0)</f>
        <v>0</v>
      </c>
      <c r="O1537" s="92">
        <f>SUMIF(V職域接種!$C:$C, 'Conv-vaccine'!$E1537, V職域接種!F:F)</f>
        <v>0</v>
      </c>
      <c r="P1537" s="92">
        <f>SUMIF(V職域接種!$C:$C, 'Conv-vaccine'!$E1537, V職域接種!G:G)</f>
        <v>0</v>
      </c>
      <c r="Q1537" s="92">
        <f>_xlfn.MAXIFS(V重複!F:F, V重複!$C:$C, 'Conv-vaccine'!$E1537)</f>
        <v>0</v>
      </c>
      <c r="R1537" s="92">
        <f>_xlfn.MAXIFS(V重複!G:G, V重複!$C:$C, 'Conv-vaccine'!$E1537)</f>
        <v>0</v>
      </c>
      <c r="S1537" s="107">
        <f>SUMIF('V3回目-接種日別'!$A:$A, 'Conv-vaccine'!$E1537, 'V3回目-接種日別'!C:C)</f>
        <v>0</v>
      </c>
    </row>
    <row r="1538" spans="1:19" ht="17.7">
      <c r="A1538" s="49">
        <v>44808</v>
      </c>
      <c r="B1538" s="110">
        <f>IF(COUNTIF($A$7:$A1538, $A1538)&gt;1, 0, IF($E1538="","",G1538+H1538+K1538+L1538+O1538-Q1538))</f>
        <v>0</v>
      </c>
      <c r="C1538" s="110">
        <f>IF(COUNTIF($A$7:$A1538, $A1538)&gt;1, 0, IF($E1538="", "", I1538+J1538+M1538+N1538+P1538-R1538))</f>
        <v>0</v>
      </c>
      <c r="D1538" s="110">
        <f>IF(COUNTIF($A$7:$A1538, $A1538)&gt;1, 0, S1538)</f>
        <v>0</v>
      </c>
      <c r="E1538" s="111">
        <v>44808</v>
      </c>
      <c r="F1538" s="91" t="str">
        <f>IFERROR(VLOOKUP($E1538, V医療従事者等!$A:$J, $F$4, FALSE), TEXT(E1538, "aaa"))</f>
        <v>日</v>
      </c>
      <c r="G1538" s="91">
        <f>IFERROR(VLOOKUP($E1538, V医療従事者等!$A:$J, $G$4, FALSE), 0)</f>
        <v>0</v>
      </c>
      <c r="H1538" s="91">
        <f>IFERROR(VLOOKUP($E1538, V医療従事者等!$A:$J, $H$4, FALSE), 0)</f>
        <v>0</v>
      </c>
      <c r="I1538" s="91">
        <f>IFERROR(VLOOKUP($E1538, V医療従事者等!$A:$J, $I$4, FALSE), 0)</f>
        <v>0</v>
      </c>
      <c r="J1538" s="91">
        <f>IFERROR(VLOOKUP($E1538, V医療従事者等!$A:$J, $J$4, FALSE), 0)</f>
        <v>0</v>
      </c>
      <c r="K1538" s="92">
        <f>IFERROR(VLOOKUP($E1538, V一般接種!$A:$G, K$4, FALSE), 0)</f>
        <v>0</v>
      </c>
      <c r="L1538" s="92">
        <f>IFERROR(VLOOKUP($E1538, V一般接種!$A:$G, L$4, FALSE), 0)</f>
        <v>0</v>
      </c>
      <c r="M1538" s="92">
        <f>IFERROR(VLOOKUP($E1538, V一般接種!$A:$G, M$4, FALSE), 0)</f>
        <v>0</v>
      </c>
      <c r="N1538" s="93">
        <f>IFERROR(VLOOKUP($E1538, V一般接種!$A:$G, N$4, FALSE), 0)</f>
        <v>0</v>
      </c>
      <c r="O1538" s="92">
        <f>SUMIF(V職域接種!$C:$C, 'Conv-vaccine'!$E1538, V職域接種!F:F)</f>
        <v>0</v>
      </c>
      <c r="P1538" s="92">
        <f>SUMIF(V職域接種!$C:$C, 'Conv-vaccine'!$E1538, V職域接種!G:G)</f>
        <v>0</v>
      </c>
      <c r="Q1538" s="92">
        <f>_xlfn.MAXIFS(V重複!F:F, V重複!$C:$C, 'Conv-vaccine'!$E1538)</f>
        <v>0</v>
      </c>
      <c r="R1538" s="92">
        <f>_xlfn.MAXIFS(V重複!G:G, V重複!$C:$C, 'Conv-vaccine'!$E1538)</f>
        <v>0</v>
      </c>
      <c r="S1538" s="107">
        <f>SUMIF('V3回目-接種日別'!$A:$A, 'Conv-vaccine'!$E1538, 'V3回目-接種日別'!C:C)</f>
        <v>0</v>
      </c>
    </row>
    <row r="1539" spans="1:19" ht="17.7">
      <c r="A1539" s="49">
        <v>44808</v>
      </c>
      <c r="B1539" s="110">
        <f>IF(COUNTIF($A$7:$A1539, $A1539)&gt;1, 0, IF($E1539="","",G1539+H1539+K1539+L1539+O1539-Q1539))</f>
        <v>0</v>
      </c>
      <c r="C1539" s="110">
        <f>IF(COUNTIF($A$7:$A1539, $A1539)&gt;1, 0, IF($E1539="", "", I1539+J1539+M1539+N1539+P1539-R1539))</f>
        <v>0</v>
      </c>
      <c r="D1539" s="110">
        <f>IF(COUNTIF($A$7:$A1539, $A1539)&gt;1, 0, S1539)</f>
        <v>0</v>
      </c>
      <c r="E1539" s="111">
        <v>44808</v>
      </c>
      <c r="F1539" s="91" t="str">
        <f>IFERROR(VLOOKUP($E1539, V医療従事者等!$A:$J, $F$4, FALSE), TEXT(E1539, "aaa"))</f>
        <v>日</v>
      </c>
      <c r="G1539" s="91">
        <f>IFERROR(VLOOKUP($E1539, V医療従事者等!$A:$J, $G$4, FALSE), 0)</f>
        <v>0</v>
      </c>
      <c r="H1539" s="91">
        <f>IFERROR(VLOOKUP($E1539, V医療従事者等!$A:$J, $H$4, FALSE), 0)</f>
        <v>0</v>
      </c>
      <c r="I1539" s="91">
        <f>IFERROR(VLOOKUP($E1539, V医療従事者等!$A:$J, $I$4, FALSE), 0)</f>
        <v>0</v>
      </c>
      <c r="J1539" s="91">
        <f>IFERROR(VLOOKUP($E1539, V医療従事者等!$A:$J, $J$4, FALSE), 0)</f>
        <v>0</v>
      </c>
      <c r="K1539" s="92">
        <f>IFERROR(VLOOKUP($E1539, V一般接種!$A:$G, K$4, FALSE), 0)</f>
        <v>0</v>
      </c>
      <c r="L1539" s="92">
        <f>IFERROR(VLOOKUP($E1539, V一般接種!$A:$G, L$4, FALSE), 0)</f>
        <v>0</v>
      </c>
      <c r="M1539" s="92">
        <f>IFERROR(VLOOKUP($E1539, V一般接種!$A:$G, M$4, FALSE), 0)</f>
        <v>0</v>
      </c>
      <c r="N1539" s="93">
        <f>IFERROR(VLOOKUP($E1539, V一般接種!$A:$G, N$4, FALSE), 0)</f>
        <v>0</v>
      </c>
      <c r="O1539" s="92">
        <f>SUMIF(V職域接種!$C:$C, 'Conv-vaccine'!$E1539, V職域接種!F:F)</f>
        <v>0</v>
      </c>
      <c r="P1539" s="92">
        <f>SUMIF(V職域接種!$C:$C, 'Conv-vaccine'!$E1539, V職域接種!G:G)</f>
        <v>0</v>
      </c>
      <c r="Q1539" s="92">
        <f>_xlfn.MAXIFS(V重複!F:F, V重複!$C:$C, 'Conv-vaccine'!$E1539)</f>
        <v>0</v>
      </c>
      <c r="R1539" s="92">
        <f>_xlfn.MAXIFS(V重複!G:G, V重複!$C:$C, 'Conv-vaccine'!$E1539)</f>
        <v>0</v>
      </c>
      <c r="S1539" s="107">
        <f>SUMIF('V3回目-接種日別'!$A:$A, 'Conv-vaccine'!$E1539, 'V3回目-接種日別'!C:C)</f>
        <v>0</v>
      </c>
    </row>
    <row r="1540" spans="1:19" ht="17.7">
      <c r="A1540" s="49">
        <v>44809</v>
      </c>
      <c r="B1540" s="110">
        <f>IF(COUNTIF($A$7:$A1540, $A1540)&gt;1, 0, IF($E1540="","",G1540+H1540+K1540+L1540+O1540-Q1540))</f>
        <v>0</v>
      </c>
      <c r="C1540" s="110">
        <f>IF(COUNTIF($A$7:$A1540, $A1540)&gt;1, 0, IF($E1540="", "", I1540+J1540+M1540+N1540+P1540-R1540))</f>
        <v>0</v>
      </c>
      <c r="D1540" s="110">
        <f>IF(COUNTIF($A$7:$A1540, $A1540)&gt;1, 0, S1540)</f>
        <v>0</v>
      </c>
      <c r="E1540" s="111">
        <v>44809</v>
      </c>
      <c r="F1540" s="91" t="str">
        <f>IFERROR(VLOOKUP($E1540, V医療従事者等!$A:$J, $F$4, FALSE), TEXT(E1540, "aaa"))</f>
        <v>月</v>
      </c>
      <c r="G1540" s="91">
        <f>IFERROR(VLOOKUP($E1540, V医療従事者等!$A:$J, $G$4, FALSE), 0)</f>
        <v>0</v>
      </c>
      <c r="H1540" s="91">
        <f>IFERROR(VLOOKUP($E1540, V医療従事者等!$A:$J, $H$4, FALSE), 0)</f>
        <v>0</v>
      </c>
      <c r="I1540" s="91">
        <f>IFERROR(VLOOKUP($E1540, V医療従事者等!$A:$J, $I$4, FALSE), 0)</f>
        <v>0</v>
      </c>
      <c r="J1540" s="91">
        <f>IFERROR(VLOOKUP($E1540, V医療従事者等!$A:$J, $J$4, FALSE), 0)</f>
        <v>0</v>
      </c>
      <c r="K1540" s="92">
        <f>IFERROR(VLOOKUP($E1540, V一般接種!$A:$G, K$4, FALSE), 0)</f>
        <v>0</v>
      </c>
      <c r="L1540" s="92">
        <f>IFERROR(VLOOKUP($E1540, V一般接種!$A:$G, L$4, FALSE), 0)</f>
        <v>0</v>
      </c>
      <c r="M1540" s="92">
        <f>IFERROR(VLOOKUP($E1540, V一般接種!$A:$G, M$4, FALSE), 0)</f>
        <v>0</v>
      </c>
      <c r="N1540" s="93">
        <f>IFERROR(VLOOKUP($E1540, V一般接種!$A:$G, N$4, FALSE), 0)</f>
        <v>0</v>
      </c>
      <c r="O1540" s="92">
        <f>SUMIF(V職域接種!$C:$C, 'Conv-vaccine'!$E1540, V職域接種!F:F)</f>
        <v>0</v>
      </c>
      <c r="P1540" s="92">
        <f>SUMIF(V職域接種!$C:$C, 'Conv-vaccine'!$E1540, V職域接種!G:G)</f>
        <v>0</v>
      </c>
      <c r="Q1540" s="92">
        <f>_xlfn.MAXIFS(V重複!F:F, V重複!$C:$C, 'Conv-vaccine'!$E1540)</f>
        <v>0</v>
      </c>
      <c r="R1540" s="92">
        <f>_xlfn.MAXIFS(V重複!G:G, V重複!$C:$C, 'Conv-vaccine'!$E1540)</f>
        <v>0</v>
      </c>
      <c r="S1540" s="107">
        <f>SUMIF('V3回目-接種日別'!$A:$A, 'Conv-vaccine'!$E1540, 'V3回目-接種日別'!C:C)</f>
        <v>0</v>
      </c>
    </row>
    <row r="1541" spans="1:19" ht="17.7">
      <c r="A1541" s="49">
        <v>44809</v>
      </c>
      <c r="B1541" s="110">
        <f>IF(COUNTIF($A$7:$A1541, $A1541)&gt;1, 0, IF($E1541="","",G1541+H1541+K1541+L1541+O1541-Q1541))</f>
        <v>0</v>
      </c>
      <c r="C1541" s="110">
        <f>IF(COUNTIF($A$7:$A1541, $A1541)&gt;1, 0, IF($E1541="", "", I1541+J1541+M1541+N1541+P1541-R1541))</f>
        <v>0</v>
      </c>
      <c r="D1541" s="110">
        <f>IF(COUNTIF($A$7:$A1541, $A1541)&gt;1, 0, S1541)</f>
        <v>0</v>
      </c>
      <c r="E1541" s="111">
        <v>44809</v>
      </c>
      <c r="F1541" s="91" t="str">
        <f>IFERROR(VLOOKUP($E1541, V医療従事者等!$A:$J, $F$4, FALSE), TEXT(E1541, "aaa"))</f>
        <v>月</v>
      </c>
      <c r="G1541" s="91">
        <f>IFERROR(VLOOKUP($E1541, V医療従事者等!$A:$J, $G$4, FALSE), 0)</f>
        <v>0</v>
      </c>
      <c r="H1541" s="91">
        <f>IFERROR(VLOOKUP($E1541, V医療従事者等!$A:$J, $H$4, FALSE), 0)</f>
        <v>0</v>
      </c>
      <c r="I1541" s="91">
        <f>IFERROR(VLOOKUP($E1541, V医療従事者等!$A:$J, $I$4, FALSE), 0)</f>
        <v>0</v>
      </c>
      <c r="J1541" s="91">
        <f>IFERROR(VLOOKUP($E1541, V医療従事者等!$A:$J, $J$4, FALSE), 0)</f>
        <v>0</v>
      </c>
      <c r="K1541" s="92">
        <f>IFERROR(VLOOKUP($E1541, V一般接種!$A:$G, K$4, FALSE), 0)</f>
        <v>0</v>
      </c>
      <c r="L1541" s="92">
        <f>IFERROR(VLOOKUP($E1541, V一般接種!$A:$G, L$4, FALSE), 0)</f>
        <v>0</v>
      </c>
      <c r="M1541" s="92">
        <f>IFERROR(VLOOKUP($E1541, V一般接種!$A:$G, M$4, FALSE), 0)</f>
        <v>0</v>
      </c>
      <c r="N1541" s="93">
        <f>IFERROR(VLOOKUP($E1541, V一般接種!$A:$G, N$4, FALSE), 0)</f>
        <v>0</v>
      </c>
      <c r="O1541" s="92">
        <f>SUMIF(V職域接種!$C:$C, 'Conv-vaccine'!$E1541, V職域接種!F:F)</f>
        <v>0</v>
      </c>
      <c r="P1541" s="92">
        <f>SUMIF(V職域接種!$C:$C, 'Conv-vaccine'!$E1541, V職域接種!G:G)</f>
        <v>0</v>
      </c>
      <c r="Q1541" s="92">
        <f>_xlfn.MAXIFS(V重複!F:F, V重複!$C:$C, 'Conv-vaccine'!$E1541)</f>
        <v>0</v>
      </c>
      <c r="R1541" s="92">
        <f>_xlfn.MAXIFS(V重複!G:G, V重複!$C:$C, 'Conv-vaccine'!$E1541)</f>
        <v>0</v>
      </c>
      <c r="S1541" s="107">
        <f>SUMIF('V3回目-接種日別'!$A:$A, 'Conv-vaccine'!$E1541, 'V3回目-接種日別'!C:C)</f>
        <v>0</v>
      </c>
    </row>
    <row r="1542" spans="1:19" ht="17.7">
      <c r="A1542" s="49">
        <v>44809</v>
      </c>
      <c r="B1542" s="110">
        <f>IF(COUNTIF($A$7:$A1542, $A1542)&gt;1, 0, IF($E1542="","",G1542+H1542+K1542+L1542+O1542-Q1542))</f>
        <v>0</v>
      </c>
      <c r="C1542" s="110">
        <f>IF(COUNTIF($A$7:$A1542, $A1542)&gt;1, 0, IF($E1542="", "", I1542+J1542+M1542+N1542+P1542-R1542))</f>
        <v>0</v>
      </c>
      <c r="D1542" s="110">
        <f>IF(COUNTIF($A$7:$A1542, $A1542)&gt;1, 0, S1542)</f>
        <v>0</v>
      </c>
      <c r="E1542" s="111">
        <v>44809</v>
      </c>
      <c r="F1542" s="91" t="str">
        <f>IFERROR(VLOOKUP($E1542, V医療従事者等!$A:$J, $F$4, FALSE), TEXT(E1542, "aaa"))</f>
        <v>月</v>
      </c>
      <c r="G1542" s="91">
        <f>IFERROR(VLOOKUP($E1542, V医療従事者等!$A:$J, $G$4, FALSE), 0)</f>
        <v>0</v>
      </c>
      <c r="H1542" s="91">
        <f>IFERROR(VLOOKUP($E1542, V医療従事者等!$A:$J, $H$4, FALSE), 0)</f>
        <v>0</v>
      </c>
      <c r="I1542" s="91">
        <f>IFERROR(VLOOKUP($E1542, V医療従事者等!$A:$J, $I$4, FALSE), 0)</f>
        <v>0</v>
      </c>
      <c r="J1542" s="91">
        <f>IFERROR(VLOOKUP($E1542, V医療従事者等!$A:$J, $J$4, FALSE), 0)</f>
        <v>0</v>
      </c>
      <c r="K1542" s="92">
        <f>IFERROR(VLOOKUP($E1542, V一般接種!$A:$G, K$4, FALSE), 0)</f>
        <v>0</v>
      </c>
      <c r="L1542" s="92">
        <f>IFERROR(VLOOKUP($E1542, V一般接種!$A:$G, L$4, FALSE), 0)</f>
        <v>0</v>
      </c>
      <c r="M1542" s="92">
        <f>IFERROR(VLOOKUP($E1542, V一般接種!$A:$G, M$4, FALSE), 0)</f>
        <v>0</v>
      </c>
      <c r="N1542" s="93">
        <f>IFERROR(VLOOKUP($E1542, V一般接種!$A:$G, N$4, FALSE), 0)</f>
        <v>0</v>
      </c>
      <c r="O1542" s="92">
        <f>SUMIF(V職域接種!$C:$C, 'Conv-vaccine'!$E1542, V職域接種!F:F)</f>
        <v>0</v>
      </c>
      <c r="P1542" s="92">
        <f>SUMIF(V職域接種!$C:$C, 'Conv-vaccine'!$E1542, V職域接種!G:G)</f>
        <v>0</v>
      </c>
      <c r="Q1542" s="92">
        <f>_xlfn.MAXIFS(V重複!F:F, V重複!$C:$C, 'Conv-vaccine'!$E1542)</f>
        <v>0</v>
      </c>
      <c r="R1542" s="92">
        <f>_xlfn.MAXIFS(V重複!G:G, V重複!$C:$C, 'Conv-vaccine'!$E1542)</f>
        <v>0</v>
      </c>
      <c r="S1542" s="107">
        <f>SUMIF('V3回目-接種日別'!$A:$A, 'Conv-vaccine'!$E1542, 'V3回目-接種日別'!C:C)</f>
        <v>0</v>
      </c>
    </row>
    <row r="1543" spans="1:19" ht="17.7">
      <c r="A1543" s="49">
        <v>44810</v>
      </c>
      <c r="B1543" s="110">
        <f>IF(COUNTIF($A$7:$A1543, $A1543)&gt;1, 0, IF($E1543="","",G1543+H1543+K1543+L1543+O1543-Q1543))</f>
        <v>0</v>
      </c>
      <c r="C1543" s="110">
        <f>IF(COUNTIF($A$7:$A1543, $A1543)&gt;1, 0, IF($E1543="", "", I1543+J1543+M1543+N1543+P1543-R1543))</f>
        <v>0</v>
      </c>
      <c r="D1543" s="110">
        <f>IF(COUNTIF($A$7:$A1543, $A1543)&gt;1, 0, S1543)</f>
        <v>0</v>
      </c>
      <c r="E1543" s="111">
        <v>44810</v>
      </c>
      <c r="F1543" s="91" t="str">
        <f>IFERROR(VLOOKUP($E1543, V医療従事者等!$A:$J, $F$4, FALSE), TEXT(E1543, "aaa"))</f>
        <v>火</v>
      </c>
      <c r="G1543" s="91">
        <f>IFERROR(VLOOKUP($E1543, V医療従事者等!$A:$J, $G$4, FALSE), 0)</f>
        <v>0</v>
      </c>
      <c r="H1543" s="91">
        <f>IFERROR(VLOOKUP($E1543, V医療従事者等!$A:$J, $H$4, FALSE), 0)</f>
        <v>0</v>
      </c>
      <c r="I1543" s="91">
        <f>IFERROR(VLOOKUP($E1543, V医療従事者等!$A:$J, $I$4, FALSE), 0)</f>
        <v>0</v>
      </c>
      <c r="J1543" s="91">
        <f>IFERROR(VLOOKUP($E1543, V医療従事者等!$A:$J, $J$4, FALSE), 0)</f>
        <v>0</v>
      </c>
      <c r="K1543" s="92">
        <f>IFERROR(VLOOKUP($E1543, V一般接種!$A:$G, K$4, FALSE), 0)</f>
        <v>0</v>
      </c>
      <c r="L1543" s="92">
        <f>IFERROR(VLOOKUP($E1543, V一般接種!$A:$G, L$4, FALSE), 0)</f>
        <v>0</v>
      </c>
      <c r="M1543" s="92">
        <f>IFERROR(VLOOKUP($E1543, V一般接種!$A:$G, M$4, FALSE), 0)</f>
        <v>0</v>
      </c>
      <c r="N1543" s="93">
        <f>IFERROR(VLOOKUP($E1543, V一般接種!$A:$G, N$4, FALSE), 0)</f>
        <v>0</v>
      </c>
      <c r="O1543" s="92">
        <f>SUMIF(V職域接種!$C:$C, 'Conv-vaccine'!$E1543, V職域接種!F:F)</f>
        <v>0</v>
      </c>
      <c r="P1543" s="92">
        <f>SUMIF(V職域接種!$C:$C, 'Conv-vaccine'!$E1543, V職域接種!G:G)</f>
        <v>0</v>
      </c>
      <c r="Q1543" s="92">
        <f>_xlfn.MAXIFS(V重複!F:F, V重複!$C:$C, 'Conv-vaccine'!$E1543)</f>
        <v>0</v>
      </c>
      <c r="R1543" s="92">
        <f>_xlfn.MAXIFS(V重複!G:G, V重複!$C:$C, 'Conv-vaccine'!$E1543)</f>
        <v>0</v>
      </c>
      <c r="S1543" s="107">
        <f>SUMIF('V3回目-接種日別'!$A:$A, 'Conv-vaccine'!$E1543, 'V3回目-接種日別'!C:C)</f>
        <v>0</v>
      </c>
    </row>
    <row r="1544" spans="1:19" ht="17.7">
      <c r="A1544" s="49">
        <v>44810</v>
      </c>
      <c r="B1544" s="110">
        <f>IF(COUNTIF($A$7:$A1544, $A1544)&gt;1, 0, IF($E1544="","",G1544+H1544+K1544+L1544+O1544-Q1544))</f>
        <v>0</v>
      </c>
      <c r="C1544" s="110">
        <f>IF(COUNTIF($A$7:$A1544, $A1544)&gt;1, 0, IF($E1544="", "", I1544+J1544+M1544+N1544+P1544-R1544))</f>
        <v>0</v>
      </c>
      <c r="D1544" s="110">
        <f>IF(COUNTIF($A$7:$A1544, $A1544)&gt;1, 0, S1544)</f>
        <v>0</v>
      </c>
      <c r="E1544" s="111">
        <v>44810</v>
      </c>
      <c r="F1544" s="91" t="str">
        <f>IFERROR(VLOOKUP($E1544, V医療従事者等!$A:$J, $F$4, FALSE), TEXT(E1544, "aaa"))</f>
        <v>火</v>
      </c>
      <c r="G1544" s="91">
        <f>IFERROR(VLOOKUP($E1544, V医療従事者等!$A:$J, $G$4, FALSE), 0)</f>
        <v>0</v>
      </c>
      <c r="H1544" s="91">
        <f>IFERROR(VLOOKUP($E1544, V医療従事者等!$A:$J, $H$4, FALSE), 0)</f>
        <v>0</v>
      </c>
      <c r="I1544" s="91">
        <f>IFERROR(VLOOKUP($E1544, V医療従事者等!$A:$J, $I$4, FALSE), 0)</f>
        <v>0</v>
      </c>
      <c r="J1544" s="91">
        <f>IFERROR(VLOOKUP($E1544, V医療従事者等!$A:$J, $J$4, FALSE), 0)</f>
        <v>0</v>
      </c>
      <c r="K1544" s="92">
        <f>IFERROR(VLOOKUP($E1544, V一般接種!$A:$G, K$4, FALSE), 0)</f>
        <v>0</v>
      </c>
      <c r="L1544" s="92">
        <f>IFERROR(VLOOKUP($E1544, V一般接種!$A:$G, L$4, FALSE), 0)</f>
        <v>0</v>
      </c>
      <c r="M1544" s="92">
        <f>IFERROR(VLOOKUP($E1544, V一般接種!$A:$G, M$4, FALSE), 0)</f>
        <v>0</v>
      </c>
      <c r="N1544" s="93">
        <f>IFERROR(VLOOKUP($E1544, V一般接種!$A:$G, N$4, FALSE), 0)</f>
        <v>0</v>
      </c>
      <c r="O1544" s="92">
        <f>SUMIF(V職域接種!$C:$C, 'Conv-vaccine'!$E1544, V職域接種!F:F)</f>
        <v>0</v>
      </c>
      <c r="P1544" s="92">
        <f>SUMIF(V職域接種!$C:$C, 'Conv-vaccine'!$E1544, V職域接種!G:G)</f>
        <v>0</v>
      </c>
      <c r="Q1544" s="92">
        <f>_xlfn.MAXIFS(V重複!F:F, V重複!$C:$C, 'Conv-vaccine'!$E1544)</f>
        <v>0</v>
      </c>
      <c r="R1544" s="92">
        <f>_xlfn.MAXIFS(V重複!G:G, V重複!$C:$C, 'Conv-vaccine'!$E1544)</f>
        <v>0</v>
      </c>
      <c r="S1544" s="107">
        <f>SUMIF('V3回目-接種日別'!$A:$A, 'Conv-vaccine'!$E1544, 'V3回目-接種日別'!C:C)</f>
        <v>0</v>
      </c>
    </row>
    <row r="1545" spans="1:19" ht="17.7">
      <c r="A1545" s="49">
        <v>44810</v>
      </c>
      <c r="B1545" s="110">
        <f>IF(COUNTIF($A$7:$A1545, $A1545)&gt;1, 0, IF($E1545="","",G1545+H1545+K1545+L1545+O1545-Q1545))</f>
        <v>0</v>
      </c>
      <c r="C1545" s="110">
        <f>IF(COUNTIF($A$7:$A1545, $A1545)&gt;1, 0, IF($E1545="", "", I1545+J1545+M1545+N1545+P1545-R1545))</f>
        <v>0</v>
      </c>
      <c r="D1545" s="110">
        <f>IF(COUNTIF($A$7:$A1545, $A1545)&gt;1, 0, S1545)</f>
        <v>0</v>
      </c>
      <c r="E1545" s="111">
        <v>44810</v>
      </c>
      <c r="F1545" s="91" t="str">
        <f>IFERROR(VLOOKUP($E1545, V医療従事者等!$A:$J, $F$4, FALSE), TEXT(E1545, "aaa"))</f>
        <v>火</v>
      </c>
      <c r="G1545" s="91">
        <f>IFERROR(VLOOKUP($E1545, V医療従事者等!$A:$J, $G$4, FALSE), 0)</f>
        <v>0</v>
      </c>
      <c r="H1545" s="91">
        <f>IFERROR(VLOOKUP($E1545, V医療従事者等!$A:$J, $H$4, FALSE), 0)</f>
        <v>0</v>
      </c>
      <c r="I1545" s="91">
        <f>IFERROR(VLOOKUP($E1545, V医療従事者等!$A:$J, $I$4, FALSE), 0)</f>
        <v>0</v>
      </c>
      <c r="J1545" s="91">
        <f>IFERROR(VLOOKUP($E1545, V医療従事者等!$A:$J, $J$4, FALSE), 0)</f>
        <v>0</v>
      </c>
      <c r="K1545" s="92">
        <f>IFERROR(VLOOKUP($E1545, V一般接種!$A:$G, K$4, FALSE), 0)</f>
        <v>0</v>
      </c>
      <c r="L1545" s="92">
        <f>IFERROR(VLOOKUP($E1545, V一般接種!$A:$G, L$4, FALSE), 0)</f>
        <v>0</v>
      </c>
      <c r="M1545" s="92">
        <f>IFERROR(VLOOKUP($E1545, V一般接種!$A:$G, M$4, FALSE), 0)</f>
        <v>0</v>
      </c>
      <c r="N1545" s="93">
        <f>IFERROR(VLOOKUP($E1545, V一般接種!$A:$G, N$4, FALSE), 0)</f>
        <v>0</v>
      </c>
      <c r="O1545" s="92">
        <f>SUMIF(V職域接種!$C:$C, 'Conv-vaccine'!$E1545, V職域接種!F:F)</f>
        <v>0</v>
      </c>
      <c r="P1545" s="92">
        <f>SUMIF(V職域接種!$C:$C, 'Conv-vaccine'!$E1545, V職域接種!G:G)</f>
        <v>0</v>
      </c>
      <c r="Q1545" s="92">
        <f>_xlfn.MAXIFS(V重複!F:F, V重複!$C:$C, 'Conv-vaccine'!$E1545)</f>
        <v>0</v>
      </c>
      <c r="R1545" s="92">
        <f>_xlfn.MAXIFS(V重複!G:G, V重複!$C:$C, 'Conv-vaccine'!$E1545)</f>
        <v>0</v>
      </c>
      <c r="S1545" s="107">
        <f>SUMIF('V3回目-接種日別'!$A:$A, 'Conv-vaccine'!$E1545, 'V3回目-接種日別'!C:C)</f>
        <v>0</v>
      </c>
    </row>
    <row r="1546" spans="1:19" ht="17.7">
      <c r="A1546" s="49">
        <v>44811</v>
      </c>
      <c r="B1546" s="110">
        <f>IF(COUNTIF($A$7:$A1546, $A1546)&gt;1, 0, IF($E1546="","",G1546+H1546+K1546+L1546+O1546-Q1546))</f>
        <v>0</v>
      </c>
      <c r="C1546" s="110">
        <f>IF(COUNTIF($A$7:$A1546, $A1546)&gt;1, 0, IF($E1546="", "", I1546+J1546+M1546+N1546+P1546-R1546))</f>
        <v>0</v>
      </c>
      <c r="D1546" s="110">
        <f>IF(COUNTIF($A$7:$A1546, $A1546)&gt;1, 0, S1546)</f>
        <v>0</v>
      </c>
      <c r="E1546" s="111">
        <v>44811</v>
      </c>
      <c r="F1546" s="91" t="str">
        <f>IFERROR(VLOOKUP($E1546, V医療従事者等!$A:$J, $F$4, FALSE), TEXT(E1546, "aaa"))</f>
        <v>水</v>
      </c>
      <c r="G1546" s="91">
        <f>IFERROR(VLOOKUP($E1546, V医療従事者等!$A:$J, $G$4, FALSE), 0)</f>
        <v>0</v>
      </c>
      <c r="H1546" s="91">
        <f>IFERROR(VLOOKUP($E1546, V医療従事者等!$A:$J, $H$4, FALSE), 0)</f>
        <v>0</v>
      </c>
      <c r="I1546" s="91">
        <f>IFERROR(VLOOKUP($E1546, V医療従事者等!$A:$J, $I$4, FALSE), 0)</f>
        <v>0</v>
      </c>
      <c r="J1546" s="91">
        <f>IFERROR(VLOOKUP($E1546, V医療従事者等!$A:$J, $J$4, FALSE), 0)</f>
        <v>0</v>
      </c>
      <c r="K1546" s="92">
        <f>IFERROR(VLOOKUP($E1546, V一般接種!$A:$G, K$4, FALSE), 0)</f>
        <v>0</v>
      </c>
      <c r="L1546" s="92">
        <f>IFERROR(VLOOKUP($E1546, V一般接種!$A:$G, L$4, FALSE), 0)</f>
        <v>0</v>
      </c>
      <c r="M1546" s="92">
        <f>IFERROR(VLOOKUP($E1546, V一般接種!$A:$G, M$4, FALSE), 0)</f>
        <v>0</v>
      </c>
      <c r="N1546" s="93">
        <f>IFERROR(VLOOKUP($E1546, V一般接種!$A:$G, N$4, FALSE), 0)</f>
        <v>0</v>
      </c>
      <c r="O1546" s="92">
        <f>SUMIF(V職域接種!$C:$C, 'Conv-vaccine'!$E1546, V職域接種!F:F)</f>
        <v>0</v>
      </c>
      <c r="P1546" s="92">
        <f>SUMIF(V職域接種!$C:$C, 'Conv-vaccine'!$E1546, V職域接種!G:G)</f>
        <v>0</v>
      </c>
      <c r="Q1546" s="92">
        <f>_xlfn.MAXIFS(V重複!F:F, V重複!$C:$C, 'Conv-vaccine'!$E1546)</f>
        <v>0</v>
      </c>
      <c r="R1546" s="92">
        <f>_xlfn.MAXIFS(V重複!G:G, V重複!$C:$C, 'Conv-vaccine'!$E1546)</f>
        <v>0</v>
      </c>
      <c r="S1546" s="107">
        <f>SUMIF('V3回目-接種日別'!$A:$A, 'Conv-vaccine'!$E1546, 'V3回目-接種日別'!C:C)</f>
        <v>0</v>
      </c>
    </row>
    <row r="1547" spans="1:19" ht="17.7">
      <c r="A1547" s="49">
        <v>44811</v>
      </c>
      <c r="B1547" s="110">
        <f>IF(COUNTIF($A$7:$A1547, $A1547)&gt;1, 0, IF($E1547="","",G1547+H1547+K1547+L1547+O1547-Q1547))</f>
        <v>0</v>
      </c>
      <c r="C1547" s="110">
        <f>IF(COUNTIF($A$7:$A1547, $A1547)&gt;1, 0, IF($E1547="", "", I1547+J1547+M1547+N1547+P1547-R1547))</f>
        <v>0</v>
      </c>
      <c r="D1547" s="110">
        <f>IF(COUNTIF($A$7:$A1547, $A1547)&gt;1, 0, S1547)</f>
        <v>0</v>
      </c>
      <c r="E1547" s="111">
        <v>44811</v>
      </c>
      <c r="F1547" s="91" t="str">
        <f>IFERROR(VLOOKUP($E1547, V医療従事者等!$A:$J, $F$4, FALSE), TEXT(E1547, "aaa"))</f>
        <v>水</v>
      </c>
      <c r="G1547" s="91">
        <f>IFERROR(VLOOKUP($E1547, V医療従事者等!$A:$J, $G$4, FALSE), 0)</f>
        <v>0</v>
      </c>
      <c r="H1547" s="91">
        <f>IFERROR(VLOOKUP($E1547, V医療従事者等!$A:$J, $H$4, FALSE), 0)</f>
        <v>0</v>
      </c>
      <c r="I1547" s="91">
        <f>IFERROR(VLOOKUP($E1547, V医療従事者等!$A:$J, $I$4, FALSE), 0)</f>
        <v>0</v>
      </c>
      <c r="J1547" s="91">
        <f>IFERROR(VLOOKUP($E1547, V医療従事者等!$A:$J, $J$4, FALSE), 0)</f>
        <v>0</v>
      </c>
      <c r="K1547" s="92">
        <f>IFERROR(VLOOKUP($E1547, V一般接種!$A:$G, K$4, FALSE), 0)</f>
        <v>0</v>
      </c>
      <c r="L1547" s="92">
        <f>IFERROR(VLOOKUP($E1547, V一般接種!$A:$G, L$4, FALSE), 0)</f>
        <v>0</v>
      </c>
      <c r="M1547" s="92">
        <f>IFERROR(VLOOKUP($E1547, V一般接種!$A:$G, M$4, FALSE), 0)</f>
        <v>0</v>
      </c>
      <c r="N1547" s="93">
        <f>IFERROR(VLOOKUP($E1547, V一般接種!$A:$G, N$4, FALSE), 0)</f>
        <v>0</v>
      </c>
      <c r="O1547" s="92">
        <f>SUMIF(V職域接種!$C:$C, 'Conv-vaccine'!$E1547, V職域接種!F:F)</f>
        <v>0</v>
      </c>
      <c r="P1547" s="92">
        <f>SUMIF(V職域接種!$C:$C, 'Conv-vaccine'!$E1547, V職域接種!G:G)</f>
        <v>0</v>
      </c>
      <c r="Q1547" s="92">
        <f>_xlfn.MAXIFS(V重複!F:F, V重複!$C:$C, 'Conv-vaccine'!$E1547)</f>
        <v>0</v>
      </c>
      <c r="R1547" s="92">
        <f>_xlfn.MAXIFS(V重複!G:G, V重複!$C:$C, 'Conv-vaccine'!$E1547)</f>
        <v>0</v>
      </c>
      <c r="S1547" s="107">
        <f>SUMIF('V3回目-接種日別'!$A:$A, 'Conv-vaccine'!$E1547, 'V3回目-接種日別'!C:C)</f>
        <v>0</v>
      </c>
    </row>
    <row r="1548" spans="1:19" ht="17.7">
      <c r="A1548" s="49">
        <v>44811</v>
      </c>
      <c r="B1548" s="110">
        <f>IF(COUNTIF($A$7:$A1548, $A1548)&gt;1, 0, IF($E1548="","",G1548+H1548+K1548+L1548+O1548-Q1548))</f>
        <v>0</v>
      </c>
      <c r="C1548" s="110">
        <f>IF(COUNTIF($A$7:$A1548, $A1548)&gt;1, 0, IF($E1548="", "", I1548+J1548+M1548+N1548+P1548-R1548))</f>
        <v>0</v>
      </c>
      <c r="D1548" s="110">
        <f>IF(COUNTIF($A$7:$A1548, $A1548)&gt;1, 0, S1548)</f>
        <v>0</v>
      </c>
      <c r="E1548" s="111">
        <v>44811</v>
      </c>
      <c r="F1548" s="91" t="str">
        <f>IFERROR(VLOOKUP($E1548, V医療従事者等!$A:$J, $F$4, FALSE), TEXT(E1548, "aaa"))</f>
        <v>水</v>
      </c>
      <c r="G1548" s="91">
        <f>IFERROR(VLOOKUP($E1548, V医療従事者等!$A:$J, $G$4, FALSE), 0)</f>
        <v>0</v>
      </c>
      <c r="H1548" s="91">
        <f>IFERROR(VLOOKUP($E1548, V医療従事者等!$A:$J, $H$4, FALSE), 0)</f>
        <v>0</v>
      </c>
      <c r="I1548" s="91">
        <f>IFERROR(VLOOKUP($E1548, V医療従事者等!$A:$J, $I$4, FALSE), 0)</f>
        <v>0</v>
      </c>
      <c r="J1548" s="91">
        <f>IFERROR(VLOOKUP($E1548, V医療従事者等!$A:$J, $J$4, FALSE), 0)</f>
        <v>0</v>
      </c>
      <c r="K1548" s="92">
        <f>IFERROR(VLOOKUP($E1548, V一般接種!$A:$G, K$4, FALSE), 0)</f>
        <v>0</v>
      </c>
      <c r="L1548" s="92">
        <f>IFERROR(VLOOKUP($E1548, V一般接種!$A:$G, L$4, FALSE), 0)</f>
        <v>0</v>
      </c>
      <c r="M1548" s="92">
        <f>IFERROR(VLOOKUP($E1548, V一般接種!$A:$G, M$4, FALSE), 0)</f>
        <v>0</v>
      </c>
      <c r="N1548" s="93">
        <f>IFERROR(VLOOKUP($E1548, V一般接種!$A:$G, N$4, FALSE), 0)</f>
        <v>0</v>
      </c>
      <c r="O1548" s="92">
        <f>SUMIF(V職域接種!$C:$C, 'Conv-vaccine'!$E1548, V職域接種!F:F)</f>
        <v>0</v>
      </c>
      <c r="P1548" s="92">
        <f>SUMIF(V職域接種!$C:$C, 'Conv-vaccine'!$E1548, V職域接種!G:G)</f>
        <v>0</v>
      </c>
      <c r="Q1548" s="92">
        <f>_xlfn.MAXIFS(V重複!F:F, V重複!$C:$C, 'Conv-vaccine'!$E1548)</f>
        <v>0</v>
      </c>
      <c r="R1548" s="92">
        <f>_xlfn.MAXIFS(V重複!G:G, V重複!$C:$C, 'Conv-vaccine'!$E1548)</f>
        <v>0</v>
      </c>
      <c r="S1548" s="107">
        <f>SUMIF('V3回目-接種日別'!$A:$A, 'Conv-vaccine'!$E1548, 'V3回目-接種日別'!C:C)</f>
        <v>0</v>
      </c>
    </row>
    <row r="1549" spans="1:19" ht="17.7">
      <c r="A1549" s="49">
        <v>44812</v>
      </c>
      <c r="B1549" s="110">
        <f>IF(COUNTIF($A$7:$A1549, $A1549)&gt;1, 0, IF($E1549="","",G1549+H1549+K1549+L1549+O1549-Q1549))</f>
        <v>0</v>
      </c>
      <c r="C1549" s="110">
        <f>IF(COUNTIF($A$7:$A1549, $A1549)&gt;1, 0, IF($E1549="", "", I1549+J1549+M1549+N1549+P1549-R1549))</f>
        <v>0</v>
      </c>
      <c r="D1549" s="110">
        <f>IF(COUNTIF($A$7:$A1549, $A1549)&gt;1, 0, S1549)</f>
        <v>0</v>
      </c>
      <c r="E1549" s="111">
        <v>44812</v>
      </c>
      <c r="F1549" s="91" t="str">
        <f>IFERROR(VLOOKUP($E1549, V医療従事者等!$A:$J, $F$4, FALSE), TEXT(E1549, "aaa"))</f>
        <v>木</v>
      </c>
      <c r="G1549" s="91">
        <f>IFERROR(VLOOKUP($E1549, V医療従事者等!$A:$J, $G$4, FALSE), 0)</f>
        <v>0</v>
      </c>
      <c r="H1549" s="91">
        <f>IFERROR(VLOOKUP($E1549, V医療従事者等!$A:$J, $H$4, FALSE), 0)</f>
        <v>0</v>
      </c>
      <c r="I1549" s="91">
        <f>IFERROR(VLOOKUP($E1549, V医療従事者等!$A:$J, $I$4, FALSE), 0)</f>
        <v>0</v>
      </c>
      <c r="J1549" s="91">
        <f>IFERROR(VLOOKUP($E1549, V医療従事者等!$A:$J, $J$4, FALSE), 0)</f>
        <v>0</v>
      </c>
      <c r="K1549" s="92">
        <f>IFERROR(VLOOKUP($E1549, V一般接種!$A:$G, K$4, FALSE), 0)</f>
        <v>0</v>
      </c>
      <c r="L1549" s="92">
        <f>IFERROR(VLOOKUP($E1549, V一般接種!$A:$G, L$4, FALSE), 0)</f>
        <v>0</v>
      </c>
      <c r="M1549" s="92">
        <f>IFERROR(VLOOKUP($E1549, V一般接種!$A:$G, M$4, FALSE), 0)</f>
        <v>0</v>
      </c>
      <c r="N1549" s="93">
        <f>IFERROR(VLOOKUP($E1549, V一般接種!$A:$G, N$4, FALSE), 0)</f>
        <v>0</v>
      </c>
      <c r="O1549" s="92">
        <f>SUMIF(V職域接種!$C:$C, 'Conv-vaccine'!$E1549, V職域接種!F:F)</f>
        <v>0</v>
      </c>
      <c r="P1549" s="92">
        <f>SUMIF(V職域接種!$C:$C, 'Conv-vaccine'!$E1549, V職域接種!G:G)</f>
        <v>0</v>
      </c>
      <c r="Q1549" s="92">
        <f>_xlfn.MAXIFS(V重複!F:F, V重複!$C:$C, 'Conv-vaccine'!$E1549)</f>
        <v>0</v>
      </c>
      <c r="R1549" s="92">
        <f>_xlfn.MAXIFS(V重複!G:G, V重複!$C:$C, 'Conv-vaccine'!$E1549)</f>
        <v>0</v>
      </c>
      <c r="S1549" s="107">
        <f>SUMIF('V3回目-接種日別'!$A:$A, 'Conv-vaccine'!$E1549, 'V3回目-接種日別'!C:C)</f>
        <v>0</v>
      </c>
    </row>
    <row r="1550" spans="1:19" ht="17.7">
      <c r="A1550" s="49">
        <v>44812</v>
      </c>
      <c r="B1550" s="110">
        <f>IF(COUNTIF($A$7:$A1550, $A1550)&gt;1, 0, IF($E1550="","",G1550+H1550+K1550+L1550+O1550-Q1550))</f>
        <v>0</v>
      </c>
      <c r="C1550" s="110">
        <f>IF(COUNTIF($A$7:$A1550, $A1550)&gt;1, 0, IF($E1550="", "", I1550+J1550+M1550+N1550+P1550-R1550))</f>
        <v>0</v>
      </c>
      <c r="D1550" s="110">
        <f>IF(COUNTIF($A$7:$A1550, $A1550)&gt;1, 0, S1550)</f>
        <v>0</v>
      </c>
      <c r="E1550" s="111">
        <v>44812</v>
      </c>
      <c r="F1550" s="91" t="str">
        <f>IFERROR(VLOOKUP($E1550, V医療従事者等!$A:$J, $F$4, FALSE), TEXT(E1550, "aaa"))</f>
        <v>木</v>
      </c>
      <c r="G1550" s="91">
        <f>IFERROR(VLOOKUP($E1550, V医療従事者等!$A:$J, $G$4, FALSE), 0)</f>
        <v>0</v>
      </c>
      <c r="H1550" s="91">
        <f>IFERROR(VLOOKUP($E1550, V医療従事者等!$A:$J, $H$4, FALSE), 0)</f>
        <v>0</v>
      </c>
      <c r="I1550" s="91">
        <f>IFERROR(VLOOKUP($E1550, V医療従事者等!$A:$J, $I$4, FALSE), 0)</f>
        <v>0</v>
      </c>
      <c r="J1550" s="91">
        <f>IFERROR(VLOOKUP($E1550, V医療従事者等!$A:$J, $J$4, FALSE), 0)</f>
        <v>0</v>
      </c>
      <c r="K1550" s="92">
        <f>IFERROR(VLOOKUP($E1550, V一般接種!$A:$G, K$4, FALSE), 0)</f>
        <v>0</v>
      </c>
      <c r="L1550" s="92">
        <f>IFERROR(VLOOKUP($E1550, V一般接種!$A:$G, L$4, FALSE), 0)</f>
        <v>0</v>
      </c>
      <c r="M1550" s="92">
        <f>IFERROR(VLOOKUP($E1550, V一般接種!$A:$G, M$4, FALSE), 0)</f>
        <v>0</v>
      </c>
      <c r="N1550" s="93">
        <f>IFERROR(VLOOKUP($E1550, V一般接種!$A:$G, N$4, FALSE), 0)</f>
        <v>0</v>
      </c>
      <c r="O1550" s="92">
        <f>SUMIF(V職域接種!$C:$C, 'Conv-vaccine'!$E1550, V職域接種!F:F)</f>
        <v>0</v>
      </c>
      <c r="P1550" s="92">
        <f>SUMIF(V職域接種!$C:$C, 'Conv-vaccine'!$E1550, V職域接種!G:G)</f>
        <v>0</v>
      </c>
      <c r="Q1550" s="92">
        <f>_xlfn.MAXIFS(V重複!F:F, V重複!$C:$C, 'Conv-vaccine'!$E1550)</f>
        <v>0</v>
      </c>
      <c r="R1550" s="92">
        <f>_xlfn.MAXIFS(V重複!G:G, V重複!$C:$C, 'Conv-vaccine'!$E1550)</f>
        <v>0</v>
      </c>
      <c r="S1550" s="107">
        <f>SUMIF('V3回目-接種日別'!$A:$A, 'Conv-vaccine'!$E1550, 'V3回目-接種日別'!C:C)</f>
        <v>0</v>
      </c>
    </row>
    <row r="1551" spans="1:19" ht="17.7">
      <c r="A1551" s="49">
        <v>44812</v>
      </c>
      <c r="B1551" s="110">
        <f>IF(COUNTIF($A$7:$A1551, $A1551)&gt;1, 0, IF($E1551="","",G1551+H1551+K1551+L1551+O1551-Q1551))</f>
        <v>0</v>
      </c>
      <c r="C1551" s="110">
        <f>IF(COUNTIF($A$7:$A1551, $A1551)&gt;1, 0, IF($E1551="", "", I1551+J1551+M1551+N1551+P1551-R1551))</f>
        <v>0</v>
      </c>
      <c r="D1551" s="110">
        <f>IF(COUNTIF($A$7:$A1551, $A1551)&gt;1, 0, S1551)</f>
        <v>0</v>
      </c>
      <c r="E1551" s="111">
        <v>44812</v>
      </c>
      <c r="F1551" s="91" t="str">
        <f>IFERROR(VLOOKUP($E1551, V医療従事者等!$A:$J, $F$4, FALSE), TEXT(E1551, "aaa"))</f>
        <v>木</v>
      </c>
      <c r="G1551" s="91">
        <f>IFERROR(VLOOKUP($E1551, V医療従事者等!$A:$J, $G$4, FALSE), 0)</f>
        <v>0</v>
      </c>
      <c r="H1551" s="91">
        <f>IFERROR(VLOOKUP($E1551, V医療従事者等!$A:$J, $H$4, FALSE), 0)</f>
        <v>0</v>
      </c>
      <c r="I1551" s="91">
        <f>IFERROR(VLOOKUP($E1551, V医療従事者等!$A:$J, $I$4, FALSE), 0)</f>
        <v>0</v>
      </c>
      <c r="J1551" s="91">
        <f>IFERROR(VLOOKUP($E1551, V医療従事者等!$A:$J, $J$4, FALSE), 0)</f>
        <v>0</v>
      </c>
      <c r="K1551" s="92">
        <f>IFERROR(VLOOKUP($E1551, V一般接種!$A:$G, K$4, FALSE), 0)</f>
        <v>0</v>
      </c>
      <c r="L1551" s="92">
        <f>IFERROR(VLOOKUP($E1551, V一般接種!$A:$G, L$4, FALSE), 0)</f>
        <v>0</v>
      </c>
      <c r="M1551" s="92">
        <f>IFERROR(VLOOKUP($E1551, V一般接種!$A:$G, M$4, FALSE), 0)</f>
        <v>0</v>
      </c>
      <c r="N1551" s="93">
        <f>IFERROR(VLOOKUP($E1551, V一般接種!$A:$G, N$4, FALSE), 0)</f>
        <v>0</v>
      </c>
      <c r="O1551" s="92">
        <f>SUMIF(V職域接種!$C:$C, 'Conv-vaccine'!$E1551, V職域接種!F:F)</f>
        <v>0</v>
      </c>
      <c r="P1551" s="92">
        <f>SUMIF(V職域接種!$C:$C, 'Conv-vaccine'!$E1551, V職域接種!G:G)</f>
        <v>0</v>
      </c>
      <c r="Q1551" s="92">
        <f>_xlfn.MAXIFS(V重複!F:F, V重複!$C:$C, 'Conv-vaccine'!$E1551)</f>
        <v>0</v>
      </c>
      <c r="R1551" s="92">
        <f>_xlfn.MAXIFS(V重複!G:G, V重複!$C:$C, 'Conv-vaccine'!$E1551)</f>
        <v>0</v>
      </c>
      <c r="S1551" s="107">
        <f>SUMIF('V3回目-接種日別'!$A:$A, 'Conv-vaccine'!$E1551, 'V3回目-接種日別'!C:C)</f>
        <v>0</v>
      </c>
    </row>
    <row r="1552" spans="1:19" ht="17.7">
      <c r="A1552" s="49">
        <v>44813</v>
      </c>
      <c r="B1552" s="110">
        <f>IF(COUNTIF($A$7:$A1552, $A1552)&gt;1, 0, IF($E1552="","",G1552+H1552+K1552+L1552+O1552-Q1552))</f>
        <v>0</v>
      </c>
      <c r="C1552" s="110">
        <f>IF(COUNTIF($A$7:$A1552, $A1552)&gt;1, 0, IF($E1552="", "", I1552+J1552+M1552+N1552+P1552-R1552))</f>
        <v>0</v>
      </c>
      <c r="D1552" s="110">
        <f>IF(COUNTIF($A$7:$A1552, $A1552)&gt;1, 0, S1552)</f>
        <v>0</v>
      </c>
      <c r="E1552" s="111">
        <v>44813</v>
      </c>
      <c r="F1552" s="91" t="str">
        <f>IFERROR(VLOOKUP($E1552, V医療従事者等!$A:$J, $F$4, FALSE), TEXT(E1552, "aaa"))</f>
        <v>金</v>
      </c>
      <c r="G1552" s="91">
        <f>IFERROR(VLOOKUP($E1552, V医療従事者等!$A:$J, $G$4, FALSE), 0)</f>
        <v>0</v>
      </c>
      <c r="H1552" s="91">
        <f>IFERROR(VLOOKUP($E1552, V医療従事者等!$A:$J, $H$4, FALSE), 0)</f>
        <v>0</v>
      </c>
      <c r="I1552" s="91">
        <f>IFERROR(VLOOKUP($E1552, V医療従事者等!$A:$J, $I$4, FALSE), 0)</f>
        <v>0</v>
      </c>
      <c r="J1552" s="91">
        <f>IFERROR(VLOOKUP($E1552, V医療従事者等!$A:$J, $J$4, FALSE), 0)</f>
        <v>0</v>
      </c>
      <c r="K1552" s="92">
        <f>IFERROR(VLOOKUP($E1552, V一般接種!$A:$G, K$4, FALSE), 0)</f>
        <v>0</v>
      </c>
      <c r="L1552" s="92">
        <f>IFERROR(VLOOKUP($E1552, V一般接種!$A:$G, L$4, FALSE), 0)</f>
        <v>0</v>
      </c>
      <c r="M1552" s="92">
        <f>IFERROR(VLOOKUP($E1552, V一般接種!$A:$G, M$4, FALSE), 0)</f>
        <v>0</v>
      </c>
      <c r="N1552" s="93">
        <f>IFERROR(VLOOKUP($E1552, V一般接種!$A:$G, N$4, FALSE), 0)</f>
        <v>0</v>
      </c>
      <c r="O1552" s="92">
        <f>SUMIF(V職域接種!$C:$C, 'Conv-vaccine'!$E1552, V職域接種!F:F)</f>
        <v>0</v>
      </c>
      <c r="P1552" s="92">
        <f>SUMIF(V職域接種!$C:$C, 'Conv-vaccine'!$E1552, V職域接種!G:G)</f>
        <v>0</v>
      </c>
      <c r="Q1552" s="92">
        <f>_xlfn.MAXIFS(V重複!F:F, V重複!$C:$C, 'Conv-vaccine'!$E1552)</f>
        <v>0</v>
      </c>
      <c r="R1552" s="92">
        <f>_xlfn.MAXIFS(V重複!G:G, V重複!$C:$C, 'Conv-vaccine'!$E1552)</f>
        <v>0</v>
      </c>
      <c r="S1552" s="107">
        <f>SUMIF('V3回目-接種日別'!$A:$A, 'Conv-vaccine'!$E1552, 'V3回目-接種日別'!C:C)</f>
        <v>0</v>
      </c>
    </row>
    <row r="1553" spans="1:19" ht="17.7">
      <c r="A1553" s="49">
        <v>44813</v>
      </c>
      <c r="B1553" s="110">
        <f>IF(COUNTIF($A$7:$A1553, $A1553)&gt;1, 0, IF($E1553="","",G1553+H1553+K1553+L1553+O1553-Q1553))</f>
        <v>0</v>
      </c>
      <c r="C1553" s="110">
        <f>IF(COUNTIF($A$7:$A1553, $A1553)&gt;1, 0, IF($E1553="", "", I1553+J1553+M1553+N1553+P1553-R1553))</f>
        <v>0</v>
      </c>
      <c r="D1553" s="110">
        <f>IF(COUNTIF($A$7:$A1553, $A1553)&gt;1, 0, S1553)</f>
        <v>0</v>
      </c>
      <c r="E1553" s="111">
        <v>44813</v>
      </c>
      <c r="F1553" s="91" t="str">
        <f>IFERROR(VLOOKUP($E1553, V医療従事者等!$A:$J, $F$4, FALSE), TEXT(E1553, "aaa"))</f>
        <v>金</v>
      </c>
      <c r="G1553" s="91">
        <f>IFERROR(VLOOKUP($E1553, V医療従事者等!$A:$J, $G$4, FALSE), 0)</f>
        <v>0</v>
      </c>
      <c r="H1553" s="91">
        <f>IFERROR(VLOOKUP($E1553, V医療従事者等!$A:$J, $H$4, FALSE), 0)</f>
        <v>0</v>
      </c>
      <c r="I1553" s="91">
        <f>IFERROR(VLOOKUP($E1553, V医療従事者等!$A:$J, $I$4, FALSE), 0)</f>
        <v>0</v>
      </c>
      <c r="J1553" s="91">
        <f>IFERROR(VLOOKUP($E1553, V医療従事者等!$A:$J, $J$4, FALSE), 0)</f>
        <v>0</v>
      </c>
      <c r="K1553" s="92">
        <f>IFERROR(VLOOKUP($E1553, V一般接種!$A:$G, K$4, FALSE), 0)</f>
        <v>0</v>
      </c>
      <c r="L1553" s="92">
        <f>IFERROR(VLOOKUP($E1553, V一般接種!$A:$G, L$4, FALSE), 0)</f>
        <v>0</v>
      </c>
      <c r="M1553" s="92">
        <f>IFERROR(VLOOKUP($E1553, V一般接種!$A:$G, M$4, FALSE), 0)</f>
        <v>0</v>
      </c>
      <c r="N1553" s="93">
        <f>IFERROR(VLOOKUP($E1553, V一般接種!$A:$G, N$4, FALSE), 0)</f>
        <v>0</v>
      </c>
      <c r="O1553" s="92">
        <f>SUMIF(V職域接種!$C:$C, 'Conv-vaccine'!$E1553, V職域接種!F:F)</f>
        <v>0</v>
      </c>
      <c r="P1553" s="92">
        <f>SUMIF(V職域接種!$C:$C, 'Conv-vaccine'!$E1553, V職域接種!G:G)</f>
        <v>0</v>
      </c>
      <c r="Q1553" s="92">
        <f>_xlfn.MAXIFS(V重複!F:F, V重複!$C:$C, 'Conv-vaccine'!$E1553)</f>
        <v>0</v>
      </c>
      <c r="R1553" s="92">
        <f>_xlfn.MAXIFS(V重複!G:G, V重複!$C:$C, 'Conv-vaccine'!$E1553)</f>
        <v>0</v>
      </c>
      <c r="S1553" s="107">
        <f>SUMIF('V3回目-接種日別'!$A:$A, 'Conv-vaccine'!$E1553, 'V3回目-接種日別'!C:C)</f>
        <v>0</v>
      </c>
    </row>
    <row r="1554" spans="1:19" ht="17.7">
      <c r="A1554" s="49">
        <v>44813</v>
      </c>
      <c r="B1554" s="110">
        <f>IF(COUNTIF($A$7:$A1554, $A1554)&gt;1, 0, IF($E1554="","",G1554+H1554+K1554+L1554+O1554-Q1554))</f>
        <v>0</v>
      </c>
      <c r="C1554" s="110">
        <f>IF(COUNTIF($A$7:$A1554, $A1554)&gt;1, 0, IF($E1554="", "", I1554+J1554+M1554+N1554+P1554-R1554))</f>
        <v>0</v>
      </c>
      <c r="D1554" s="110">
        <f>IF(COUNTIF($A$7:$A1554, $A1554)&gt;1, 0, S1554)</f>
        <v>0</v>
      </c>
      <c r="E1554" s="111">
        <v>44813</v>
      </c>
      <c r="F1554" s="91" t="str">
        <f>IFERROR(VLOOKUP($E1554, V医療従事者等!$A:$J, $F$4, FALSE), TEXT(E1554, "aaa"))</f>
        <v>金</v>
      </c>
      <c r="G1554" s="91">
        <f>IFERROR(VLOOKUP($E1554, V医療従事者等!$A:$J, $G$4, FALSE), 0)</f>
        <v>0</v>
      </c>
      <c r="H1554" s="91">
        <f>IFERROR(VLOOKUP($E1554, V医療従事者等!$A:$J, $H$4, FALSE), 0)</f>
        <v>0</v>
      </c>
      <c r="I1554" s="91">
        <f>IFERROR(VLOOKUP($E1554, V医療従事者等!$A:$J, $I$4, FALSE), 0)</f>
        <v>0</v>
      </c>
      <c r="J1554" s="91">
        <f>IFERROR(VLOOKUP($E1554, V医療従事者等!$A:$J, $J$4, FALSE), 0)</f>
        <v>0</v>
      </c>
      <c r="K1554" s="92">
        <f>IFERROR(VLOOKUP($E1554, V一般接種!$A:$G, K$4, FALSE), 0)</f>
        <v>0</v>
      </c>
      <c r="L1554" s="92">
        <f>IFERROR(VLOOKUP($E1554, V一般接種!$A:$G, L$4, FALSE), 0)</f>
        <v>0</v>
      </c>
      <c r="M1554" s="92">
        <f>IFERROR(VLOOKUP($E1554, V一般接種!$A:$G, M$4, FALSE), 0)</f>
        <v>0</v>
      </c>
      <c r="N1554" s="93">
        <f>IFERROR(VLOOKUP($E1554, V一般接種!$A:$G, N$4, FALSE), 0)</f>
        <v>0</v>
      </c>
      <c r="O1554" s="92">
        <f>SUMIF(V職域接種!$C:$C, 'Conv-vaccine'!$E1554, V職域接種!F:F)</f>
        <v>0</v>
      </c>
      <c r="P1554" s="92">
        <f>SUMIF(V職域接種!$C:$C, 'Conv-vaccine'!$E1554, V職域接種!G:G)</f>
        <v>0</v>
      </c>
      <c r="Q1554" s="92">
        <f>_xlfn.MAXIFS(V重複!F:F, V重複!$C:$C, 'Conv-vaccine'!$E1554)</f>
        <v>0</v>
      </c>
      <c r="R1554" s="92">
        <f>_xlfn.MAXIFS(V重複!G:G, V重複!$C:$C, 'Conv-vaccine'!$E1554)</f>
        <v>0</v>
      </c>
      <c r="S1554" s="107">
        <f>SUMIF('V3回目-接種日別'!$A:$A, 'Conv-vaccine'!$E1554, 'V3回目-接種日別'!C:C)</f>
        <v>0</v>
      </c>
    </row>
    <row r="1555" spans="1:19" ht="17.7">
      <c r="A1555" s="49">
        <v>44814</v>
      </c>
      <c r="B1555" s="110">
        <f>IF(COUNTIF($A$7:$A1555, $A1555)&gt;1, 0, IF($E1555="","",G1555+H1555+K1555+L1555+O1555-Q1555))</f>
        <v>0</v>
      </c>
      <c r="C1555" s="110">
        <f>IF(COUNTIF($A$7:$A1555, $A1555)&gt;1, 0, IF($E1555="", "", I1555+J1555+M1555+N1555+P1555-R1555))</f>
        <v>0</v>
      </c>
      <c r="D1555" s="110">
        <f>IF(COUNTIF($A$7:$A1555, $A1555)&gt;1, 0, S1555)</f>
        <v>0</v>
      </c>
      <c r="E1555" s="111">
        <v>44814</v>
      </c>
      <c r="F1555" s="91" t="str">
        <f>IFERROR(VLOOKUP($E1555, V医療従事者等!$A:$J, $F$4, FALSE), TEXT(E1555, "aaa"))</f>
        <v>土</v>
      </c>
      <c r="G1555" s="91">
        <f>IFERROR(VLOOKUP($E1555, V医療従事者等!$A:$J, $G$4, FALSE), 0)</f>
        <v>0</v>
      </c>
      <c r="H1555" s="91">
        <f>IFERROR(VLOOKUP($E1555, V医療従事者等!$A:$J, $H$4, FALSE), 0)</f>
        <v>0</v>
      </c>
      <c r="I1555" s="91">
        <f>IFERROR(VLOOKUP($E1555, V医療従事者等!$A:$J, $I$4, FALSE), 0)</f>
        <v>0</v>
      </c>
      <c r="J1555" s="91">
        <f>IFERROR(VLOOKUP($E1555, V医療従事者等!$A:$J, $J$4, FALSE), 0)</f>
        <v>0</v>
      </c>
      <c r="K1555" s="92">
        <f>IFERROR(VLOOKUP($E1555, V一般接種!$A:$G, K$4, FALSE), 0)</f>
        <v>0</v>
      </c>
      <c r="L1555" s="92">
        <f>IFERROR(VLOOKUP($E1555, V一般接種!$A:$G, L$4, FALSE), 0)</f>
        <v>0</v>
      </c>
      <c r="M1555" s="92">
        <f>IFERROR(VLOOKUP($E1555, V一般接種!$A:$G, M$4, FALSE), 0)</f>
        <v>0</v>
      </c>
      <c r="N1555" s="93">
        <f>IFERROR(VLOOKUP($E1555, V一般接種!$A:$G, N$4, FALSE), 0)</f>
        <v>0</v>
      </c>
      <c r="O1555" s="92">
        <f>SUMIF(V職域接種!$C:$C, 'Conv-vaccine'!$E1555, V職域接種!F:F)</f>
        <v>0</v>
      </c>
      <c r="P1555" s="92">
        <f>SUMIF(V職域接種!$C:$C, 'Conv-vaccine'!$E1555, V職域接種!G:G)</f>
        <v>0</v>
      </c>
      <c r="Q1555" s="92">
        <f>_xlfn.MAXIFS(V重複!F:F, V重複!$C:$C, 'Conv-vaccine'!$E1555)</f>
        <v>0</v>
      </c>
      <c r="R1555" s="92">
        <f>_xlfn.MAXIFS(V重複!G:G, V重複!$C:$C, 'Conv-vaccine'!$E1555)</f>
        <v>0</v>
      </c>
      <c r="S1555" s="107">
        <f>SUMIF('V3回目-接種日別'!$A:$A, 'Conv-vaccine'!$E1555, 'V3回目-接種日別'!C:C)</f>
        <v>0</v>
      </c>
    </row>
    <row r="1556" spans="1:19" ht="17.7">
      <c r="A1556" s="49">
        <v>44814</v>
      </c>
      <c r="B1556" s="110">
        <f>IF(COUNTIF($A$7:$A1556, $A1556)&gt;1, 0, IF($E1556="","",G1556+H1556+K1556+L1556+O1556-Q1556))</f>
        <v>0</v>
      </c>
      <c r="C1556" s="110">
        <f>IF(COUNTIF($A$7:$A1556, $A1556)&gt;1, 0, IF($E1556="", "", I1556+J1556+M1556+N1556+P1556-R1556))</f>
        <v>0</v>
      </c>
      <c r="D1556" s="110">
        <f>IF(COUNTIF($A$7:$A1556, $A1556)&gt;1, 0, S1556)</f>
        <v>0</v>
      </c>
      <c r="E1556" s="111">
        <v>44814</v>
      </c>
      <c r="F1556" s="91" t="str">
        <f>IFERROR(VLOOKUP($E1556, V医療従事者等!$A:$J, $F$4, FALSE), TEXT(E1556, "aaa"))</f>
        <v>土</v>
      </c>
      <c r="G1556" s="91">
        <f>IFERROR(VLOOKUP($E1556, V医療従事者等!$A:$J, $G$4, FALSE), 0)</f>
        <v>0</v>
      </c>
      <c r="H1556" s="91">
        <f>IFERROR(VLOOKUP($E1556, V医療従事者等!$A:$J, $H$4, FALSE), 0)</f>
        <v>0</v>
      </c>
      <c r="I1556" s="91">
        <f>IFERROR(VLOOKUP($E1556, V医療従事者等!$A:$J, $I$4, FALSE), 0)</f>
        <v>0</v>
      </c>
      <c r="J1556" s="91">
        <f>IFERROR(VLOOKUP($E1556, V医療従事者等!$A:$J, $J$4, FALSE), 0)</f>
        <v>0</v>
      </c>
      <c r="K1556" s="92">
        <f>IFERROR(VLOOKUP($E1556, V一般接種!$A:$G, K$4, FALSE), 0)</f>
        <v>0</v>
      </c>
      <c r="L1556" s="92">
        <f>IFERROR(VLOOKUP($E1556, V一般接種!$A:$G, L$4, FALSE), 0)</f>
        <v>0</v>
      </c>
      <c r="M1556" s="92">
        <f>IFERROR(VLOOKUP($E1556, V一般接種!$A:$G, M$4, FALSE), 0)</f>
        <v>0</v>
      </c>
      <c r="N1556" s="93">
        <f>IFERROR(VLOOKUP($E1556, V一般接種!$A:$G, N$4, FALSE), 0)</f>
        <v>0</v>
      </c>
      <c r="O1556" s="92">
        <f>SUMIF(V職域接種!$C:$C, 'Conv-vaccine'!$E1556, V職域接種!F:F)</f>
        <v>0</v>
      </c>
      <c r="P1556" s="92">
        <f>SUMIF(V職域接種!$C:$C, 'Conv-vaccine'!$E1556, V職域接種!G:G)</f>
        <v>0</v>
      </c>
      <c r="Q1556" s="92">
        <f>_xlfn.MAXIFS(V重複!F:F, V重複!$C:$C, 'Conv-vaccine'!$E1556)</f>
        <v>0</v>
      </c>
      <c r="R1556" s="92">
        <f>_xlfn.MAXIFS(V重複!G:G, V重複!$C:$C, 'Conv-vaccine'!$E1556)</f>
        <v>0</v>
      </c>
      <c r="S1556" s="107">
        <f>SUMIF('V3回目-接種日別'!$A:$A, 'Conv-vaccine'!$E1556, 'V3回目-接種日別'!C:C)</f>
        <v>0</v>
      </c>
    </row>
    <row r="1557" spans="1:19" ht="17.7">
      <c r="A1557" s="49">
        <v>44814</v>
      </c>
      <c r="B1557" s="110">
        <f>IF(COUNTIF($A$7:$A1557, $A1557)&gt;1, 0, IF($E1557="","",G1557+H1557+K1557+L1557+O1557-Q1557))</f>
        <v>0</v>
      </c>
      <c r="C1557" s="110">
        <f>IF(COUNTIF($A$7:$A1557, $A1557)&gt;1, 0, IF($E1557="", "", I1557+J1557+M1557+N1557+P1557-R1557))</f>
        <v>0</v>
      </c>
      <c r="D1557" s="110">
        <f>IF(COUNTIF($A$7:$A1557, $A1557)&gt;1, 0, S1557)</f>
        <v>0</v>
      </c>
      <c r="E1557" s="111">
        <v>44814</v>
      </c>
      <c r="F1557" s="91" t="str">
        <f>IFERROR(VLOOKUP($E1557, V医療従事者等!$A:$J, $F$4, FALSE), TEXT(E1557, "aaa"))</f>
        <v>土</v>
      </c>
      <c r="G1557" s="91">
        <f>IFERROR(VLOOKUP($E1557, V医療従事者等!$A:$J, $G$4, FALSE), 0)</f>
        <v>0</v>
      </c>
      <c r="H1557" s="91">
        <f>IFERROR(VLOOKUP($E1557, V医療従事者等!$A:$J, $H$4, FALSE), 0)</f>
        <v>0</v>
      </c>
      <c r="I1557" s="91">
        <f>IFERROR(VLOOKUP($E1557, V医療従事者等!$A:$J, $I$4, FALSE), 0)</f>
        <v>0</v>
      </c>
      <c r="J1557" s="91">
        <f>IFERROR(VLOOKUP($E1557, V医療従事者等!$A:$J, $J$4, FALSE), 0)</f>
        <v>0</v>
      </c>
      <c r="K1557" s="92">
        <f>IFERROR(VLOOKUP($E1557, V一般接種!$A:$G, K$4, FALSE), 0)</f>
        <v>0</v>
      </c>
      <c r="L1557" s="92">
        <f>IFERROR(VLOOKUP($E1557, V一般接種!$A:$G, L$4, FALSE), 0)</f>
        <v>0</v>
      </c>
      <c r="M1557" s="92">
        <f>IFERROR(VLOOKUP($E1557, V一般接種!$A:$G, M$4, FALSE), 0)</f>
        <v>0</v>
      </c>
      <c r="N1557" s="93">
        <f>IFERROR(VLOOKUP($E1557, V一般接種!$A:$G, N$4, FALSE), 0)</f>
        <v>0</v>
      </c>
      <c r="O1557" s="92">
        <f>SUMIF(V職域接種!$C:$C, 'Conv-vaccine'!$E1557, V職域接種!F:F)</f>
        <v>0</v>
      </c>
      <c r="P1557" s="92">
        <f>SUMIF(V職域接種!$C:$C, 'Conv-vaccine'!$E1557, V職域接種!G:G)</f>
        <v>0</v>
      </c>
      <c r="Q1557" s="92">
        <f>_xlfn.MAXIFS(V重複!F:F, V重複!$C:$C, 'Conv-vaccine'!$E1557)</f>
        <v>0</v>
      </c>
      <c r="R1557" s="92">
        <f>_xlfn.MAXIFS(V重複!G:G, V重複!$C:$C, 'Conv-vaccine'!$E1557)</f>
        <v>0</v>
      </c>
      <c r="S1557" s="107">
        <f>SUMIF('V3回目-接種日別'!$A:$A, 'Conv-vaccine'!$E1557, 'V3回目-接種日別'!C:C)</f>
        <v>0</v>
      </c>
    </row>
    <row r="1558" spans="1:19" ht="17.7">
      <c r="A1558" s="49">
        <v>44815</v>
      </c>
      <c r="B1558" s="110">
        <f>IF(COUNTIF($A$7:$A1558, $A1558)&gt;1, 0, IF($E1558="","",G1558+H1558+K1558+L1558+O1558-Q1558))</f>
        <v>0</v>
      </c>
      <c r="C1558" s="110">
        <f>IF(COUNTIF($A$7:$A1558, $A1558)&gt;1, 0, IF($E1558="", "", I1558+J1558+M1558+N1558+P1558-R1558))</f>
        <v>0</v>
      </c>
      <c r="D1558" s="110">
        <f>IF(COUNTIF($A$7:$A1558, $A1558)&gt;1, 0, S1558)</f>
        <v>0</v>
      </c>
      <c r="E1558" s="111">
        <v>44815</v>
      </c>
      <c r="F1558" s="91" t="str">
        <f>IFERROR(VLOOKUP($E1558, V医療従事者等!$A:$J, $F$4, FALSE), TEXT(E1558, "aaa"))</f>
        <v>日</v>
      </c>
      <c r="G1558" s="91">
        <f>IFERROR(VLOOKUP($E1558, V医療従事者等!$A:$J, $G$4, FALSE), 0)</f>
        <v>0</v>
      </c>
      <c r="H1558" s="91">
        <f>IFERROR(VLOOKUP($E1558, V医療従事者等!$A:$J, $H$4, FALSE), 0)</f>
        <v>0</v>
      </c>
      <c r="I1558" s="91">
        <f>IFERROR(VLOOKUP($E1558, V医療従事者等!$A:$J, $I$4, FALSE), 0)</f>
        <v>0</v>
      </c>
      <c r="J1558" s="91">
        <f>IFERROR(VLOOKUP($E1558, V医療従事者等!$A:$J, $J$4, FALSE), 0)</f>
        <v>0</v>
      </c>
      <c r="K1558" s="92">
        <f>IFERROR(VLOOKUP($E1558, V一般接種!$A:$G, K$4, FALSE), 0)</f>
        <v>0</v>
      </c>
      <c r="L1558" s="92">
        <f>IFERROR(VLOOKUP($E1558, V一般接種!$A:$G, L$4, FALSE), 0)</f>
        <v>0</v>
      </c>
      <c r="M1558" s="92">
        <f>IFERROR(VLOOKUP($E1558, V一般接種!$A:$G, M$4, FALSE), 0)</f>
        <v>0</v>
      </c>
      <c r="N1558" s="93">
        <f>IFERROR(VLOOKUP($E1558, V一般接種!$A:$G, N$4, FALSE), 0)</f>
        <v>0</v>
      </c>
      <c r="O1558" s="92">
        <f>SUMIF(V職域接種!$C:$C, 'Conv-vaccine'!$E1558, V職域接種!F:F)</f>
        <v>0</v>
      </c>
      <c r="P1558" s="92">
        <f>SUMIF(V職域接種!$C:$C, 'Conv-vaccine'!$E1558, V職域接種!G:G)</f>
        <v>0</v>
      </c>
      <c r="Q1558" s="92">
        <f>_xlfn.MAXIFS(V重複!F:F, V重複!$C:$C, 'Conv-vaccine'!$E1558)</f>
        <v>0</v>
      </c>
      <c r="R1558" s="92">
        <f>_xlfn.MAXIFS(V重複!G:G, V重複!$C:$C, 'Conv-vaccine'!$E1558)</f>
        <v>0</v>
      </c>
      <c r="S1558" s="107">
        <f>SUMIF('V3回目-接種日別'!$A:$A, 'Conv-vaccine'!$E1558, 'V3回目-接種日別'!C:C)</f>
        <v>0</v>
      </c>
    </row>
    <row r="1559" spans="1:19" ht="17.7">
      <c r="A1559" s="49">
        <v>44815</v>
      </c>
      <c r="B1559" s="110">
        <f>IF(COUNTIF($A$7:$A1559, $A1559)&gt;1, 0, IF($E1559="","",G1559+H1559+K1559+L1559+O1559-Q1559))</f>
        <v>0</v>
      </c>
      <c r="C1559" s="110">
        <f>IF(COUNTIF($A$7:$A1559, $A1559)&gt;1, 0, IF($E1559="", "", I1559+J1559+M1559+N1559+P1559-R1559))</f>
        <v>0</v>
      </c>
      <c r="D1559" s="110">
        <f>IF(COUNTIF($A$7:$A1559, $A1559)&gt;1, 0, S1559)</f>
        <v>0</v>
      </c>
      <c r="E1559" s="111">
        <v>44815</v>
      </c>
      <c r="F1559" s="91" t="str">
        <f>IFERROR(VLOOKUP($E1559, V医療従事者等!$A:$J, $F$4, FALSE), TEXT(E1559, "aaa"))</f>
        <v>日</v>
      </c>
      <c r="G1559" s="91">
        <f>IFERROR(VLOOKUP($E1559, V医療従事者等!$A:$J, $G$4, FALSE), 0)</f>
        <v>0</v>
      </c>
      <c r="H1559" s="91">
        <f>IFERROR(VLOOKUP($E1559, V医療従事者等!$A:$J, $H$4, FALSE), 0)</f>
        <v>0</v>
      </c>
      <c r="I1559" s="91">
        <f>IFERROR(VLOOKUP($E1559, V医療従事者等!$A:$J, $I$4, FALSE), 0)</f>
        <v>0</v>
      </c>
      <c r="J1559" s="91">
        <f>IFERROR(VLOOKUP($E1559, V医療従事者等!$A:$J, $J$4, FALSE), 0)</f>
        <v>0</v>
      </c>
      <c r="K1559" s="92">
        <f>IFERROR(VLOOKUP($E1559, V一般接種!$A:$G, K$4, FALSE), 0)</f>
        <v>0</v>
      </c>
      <c r="L1559" s="92">
        <f>IFERROR(VLOOKUP($E1559, V一般接種!$A:$G, L$4, FALSE), 0)</f>
        <v>0</v>
      </c>
      <c r="M1559" s="92">
        <f>IFERROR(VLOOKUP($E1559, V一般接種!$A:$G, M$4, FALSE), 0)</f>
        <v>0</v>
      </c>
      <c r="N1559" s="93">
        <f>IFERROR(VLOOKUP($E1559, V一般接種!$A:$G, N$4, FALSE), 0)</f>
        <v>0</v>
      </c>
      <c r="O1559" s="92">
        <f>SUMIF(V職域接種!$C:$C, 'Conv-vaccine'!$E1559, V職域接種!F:F)</f>
        <v>0</v>
      </c>
      <c r="P1559" s="92">
        <f>SUMIF(V職域接種!$C:$C, 'Conv-vaccine'!$E1559, V職域接種!G:G)</f>
        <v>0</v>
      </c>
      <c r="Q1559" s="92">
        <f>_xlfn.MAXIFS(V重複!F:F, V重複!$C:$C, 'Conv-vaccine'!$E1559)</f>
        <v>0</v>
      </c>
      <c r="R1559" s="92">
        <f>_xlfn.MAXIFS(V重複!G:G, V重複!$C:$C, 'Conv-vaccine'!$E1559)</f>
        <v>0</v>
      </c>
      <c r="S1559" s="107">
        <f>SUMIF('V3回目-接種日別'!$A:$A, 'Conv-vaccine'!$E1559, 'V3回目-接種日別'!C:C)</f>
        <v>0</v>
      </c>
    </row>
    <row r="1560" spans="1:19" ht="17.7">
      <c r="A1560" s="49">
        <v>44815</v>
      </c>
      <c r="B1560" s="110">
        <f>IF(COUNTIF($A$7:$A1560, $A1560)&gt;1, 0, IF($E1560="","",G1560+H1560+K1560+L1560+O1560-Q1560))</f>
        <v>0</v>
      </c>
      <c r="C1560" s="110">
        <f>IF(COUNTIF($A$7:$A1560, $A1560)&gt;1, 0, IF($E1560="", "", I1560+J1560+M1560+N1560+P1560-R1560))</f>
        <v>0</v>
      </c>
      <c r="D1560" s="110">
        <f>IF(COUNTIF($A$7:$A1560, $A1560)&gt;1, 0, S1560)</f>
        <v>0</v>
      </c>
      <c r="E1560" s="111">
        <v>44815</v>
      </c>
      <c r="F1560" s="91" t="str">
        <f>IFERROR(VLOOKUP($E1560, V医療従事者等!$A:$J, $F$4, FALSE), TEXT(E1560, "aaa"))</f>
        <v>日</v>
      </c>
      <c r="G1560" s="91">
        <f>IFERROR(VLOOKUP($E1560, V医療従事者等!$A:$J, $G$4, FALSE), 0)</f>
        <v>0</v>
      </c>
      <c r="H1560" s="91">
        <f>IFERROR(VLOOKUP($E1560, V医療従事者等!$A:$J, $H$4, FALSE), 0)</f>
        <v>0</v>
      </c>
      <c r="I1560" s="91">
        <f>IFERROR(VLOOKUP($E1560, V医療従事者等!$A:$J, $I$4, FALSE), 0)</f>
        <v>0</v>
      </c>
      <c r="J1560" s="91">
        <f>IFERROR(VLOOKUP($E1560, V医療従事者等!$A:$J, $J$4, FALSE), 0)</f>
        <v>0</v>
      </c>
      <c r="K1560" s="92">
        <f>IFERROR(VLOOKUP($E1560, V一般接種!$A:$G, K$4, FALSE), 0)</f>
        <v>0</v>
      </c>
      <c r="L1560" s="92">
        <f>IFERROR(VLOOKUP($E1560, V一般接種!$A:$G, L$4, FALSE), 0)</f>
        <v>0</v>
      </c>
      <c r="M1560" s="92">
        <f>IFERROR(VLOOKUP($E1560, V一般接種!$A:$G, M$4, FALSE), 0)</f>
        <v>0</v>
      </c>
      <c r="N1560" s="93">
        <f>IFERROR(VLOOKUP($E1560, V一般接種!$A:$G, N$4, FALSE), 0)</f>
        <v>0</v>
      </c>
      <c r="O1560" s="92">
        <f>SUMIF(V職域接種!$C:$C, 'Conv-vaccine'!$E1560, V職域接種!F:F)</f>
        <v>0</v>
      </c>
      <c r="P1560" s="92">
        <f>SUMIF(V職域接種!$C:$C, 'Conv-vaccine'!$E1560, V職域接種!G:G)</f>
        <v>0</v>
      </c>
      <c r="Q1560" s="92">
        <f>_xlfn.MAXIFS(V重複!F:F, V重複!$C:$C, 'Conv-vaccine'!$E1560)</f>
        <v>0</v>
      </c>
      <c r="R1560" s="92">
        <f>_xlfn.MAXIFS(V重複!G:G, V重複!$C:$C, 'Conv-vaccine'!$E1560)</f>
        <v>0</v>
      </c>
      <c r="S1560" s="107">
        <f>SUMIF('V3回目-接種日別'!$A:$A, 'Conv-vaccine'!$E1560, 'V3回目-接種日別'!C:C)</f>
        <v>0</v>
      </c>
    </row>
    <row r="1561" spans="1:19" ht="17.7">
      <c r="A1561" s="49">
        <v>44816</v>
      </c>
      <c r="B1561" s="110">
        <f>IF(COUNTIF($A$7:$A1561, $A1561)&gt;1, 0, IF($E1561="","",G1561+H1561+K1561+L1561+O1561-Q1561))</f>
        <v>0</v>
      </c>
      <c r="C1561" s="110">
        <f>IF(COUNTIF($A$7:$A1561, $A1561)&gt;1, 0, IF($E1561="", "", I1561+J1561+M1561+N1561+P1561-R1561))</f>
        <v>0</v>
      </c>
      <c r="D1561" s="110">
        <f>IF(COUNTIF($A$7:$A1561, $A1561)&gt;1, 0, S1561)</f>
        <v>0</v>
      </c>
      <c r="E1561" s="111">
        <v>44816</v>
      </c>
      <c r="F1561" s="91" t="str">
        <f>IFERROR(VLOOKUP($E1561, V医療従事者等!$A:$J, $F$4, FALSE), TEXT(E1561, "aaa"))</f>
        <v>月</v>
      </c>
      <c r="G1561" s="91">
        <f>IFERROR(VLOOKUP($E1561, V医療従事者等!$A:$J, $G$4, FALSE), 0)</f>
        <v>0</v>
      </c>
      <c r="H1561" s="91">
        <f>IFERROR(VLOOKUP($E1561, V医療従事者等!$A:$J, $H$4, FALSE), 0)</f>
        <v>0</v>
      </c>
      <c r="I1561" s="91">
        <f>IFERROR(VLOOKUP($E1561, V医療従事者等!$A:$J, $I$4, FALSE), 0)</f>
        <v>0</v>
      </c>
      <c r="J1561" s="91">
        <f>IFERROR(VLOOKUP($E1561, V医療従事者等!$A:$J, $J$4, FALSE), 0)</f>
        <v>0</v>
      </c>
      <c r="K1561" s="92">
        <f>IFERROR(VLOOKUP($E1561, V一般接種!$A:$G, K$4, FALSE), 0)</f>
        <v>0</v>
      </c>
      <c r="L1561" s="92">
        <f>IFERROR(VLOOKUP($E1561, V一般接種!$A:$G, L$4, FALSE), 0)</f>
        <v>0</v>
      </c>
      <c r="M1561" s="92">
        <f>IFERROR(VLOOKUP($E1561, V一般接種!$A:$G, M$4, FALSE), 0)</f>
        <v>0</v>
      </c>
      <c r="N1561" s="93">
        <f>IFERROR(VLOOKUP($E1561, V一般接種!$A:$G, N$4, FALSE), 0)</f>
        <v>0</v>
      </c>
      <c r="O1561" s="92">
        <f>SUMIF(V職域接種!$C:$C, 'Conv-vaccine'!$E1561, V職域接種!F:F)</f>
        <v>0</v>
      </c>
      <c r="P1561" s="92">
        <f>SUMIF(V職域接種!$C:$C, 'Conv-vaccine'!$E1561, V職域接種!G:G)</f>
        <v>0</v>
      </c>
      <c r="Q1561" s="92">
        <f>_xlfn.MAXIFS(V重複!F:F, V重複!$C:$C, 'Conv-vaccine'!$E1561)</f>
        <v>0</v>
      </c>
      <c r="R1561" s="92">
        <f>_xlfn.MAXIFS(V重複!G:G, V重複!$C:$C, 'Conv-vaccine'!$E1561)</f>
        <v>0</v>
      </c>
      <c r="S1561" s="107">
        <f>SUMIF('V3回目-接種日別'!$A:$A, 'Conv-vaccine'!$E1561, 'V3回目-接種日別'!C:C)</f>
        <v>0</v>
      </c>
    </row>
    <row r="1562" spans="1:19" ht="17.7">
      <c r="A1562" s="49">
        <v>44816</v>
      </c>
      <c r="B1562" s="110">
        <f>IF(COUNTIF($A$7:$A1562, $A1562)&gt;1, 0, IF($E1562="","",G1562+H1562+K1562+L1562+O1562-Q1562))</f>
        <v>0</v>
      </c>
      <c r="C1562" s="110">
        <f>IF(COUNTIF($A$7:$A1562, $A1562)&gt;1, 0, IF($E1562="", "", I1562+J1562+M1562+N1562+P1562-R1562))</f>
        <v>0</v>
      </c>
      <c r="D1562" s="110">
        <f>IF(COUNTIF($A$7:$A1562, $A1562)&gt;1, 0, S1562)</f>
        <v>0</v>
      </c>
      <c r="E1562" s="111">
        <v>44816</v>
      </c>
      <c r="F1562" s="91" t="str">
        <f>IFERROR(VLOOKUP($E1562, V医療従事者等!$A:$J, $F$4, FALSE), TEXT(E1562, "aaa"))</f>
        <v>月</v>
      </c>
      <c r="G1562" s="91">
        <f>IFERROR(VLOOKUP($E1562, V医療従事者等!$A:$J, $G$4, FALSE), 0)</f>
        <v>0</v>
      </c>
      <c r="H1562" s="91">
        <f>IFERROR(VLOOKUP($E1562, V医療従事者等!$A:$J, $H$4, FALSE), 0)</f>
        <v>0</v>
      </c>
      <c r="I1562" s="91">
        <f>IFERROR(VLOOKUP($E1562, V医療従事者等!$A:$J, $I$4, FALSE), 0)</f>
        <v>0</v>
      </c>
      <c r="J1562" s="91">
        <f>IFERROR(VLOOKUP($E1562, V医療従事者等!$A:$J, $J$4, FALSE), 0)</f>
        <v>0</v>
      </c>
      <c r="K1562" s="92">
        <f>IFERROR(VLOOKUP($E1562, V一般接種!$A:$G, K$4, FALSE), 0)</f>
        <v>0</v>
      </c>
      <c r="L1562" s="92">
        <f>IFERROR(VLOOKUP($E1562, V一般接種!$A:$G, L$4, FALSE), 0)</f>
        <v>0</v>
      </c>
      <c r="M1562" s="92">
        <f>IFERROR(VLOOKUP($E1562, V一般接種!$A:$G, M$4, FALSE), 0)</f>
        <v>0</v>
      </c>
      <c r="N1562" s="93">
        <f>IFERROR(VLOOKUP($E1562, V一般接種!$A:$G, N$4, FALSE), 0)</f>
        <v>0</v>
      </c>
      <c r="O1562" s="92">
        <f>SUMIF(V職域接種!$C:$C, 'Conv-vaccine'!$E1562, V職域接種!F:F)</f>
        <v>0</v>
      </c>
      <c r="P1562" s="92">
        <f>SUMIF(V職域接種!$C:$C, 'Conv-vaccine'!$E1562, V職域接種!G:G)</f>
        <v>0</v>
      </c>
      <c r="Q1562" s="92">
        <f>_xlfn.MAXIFS(V重複!F:F, V重複!$C:$C, 'Conv-vaccine'!$E1562)</f>
        <v>0</v>
      </c>
      <c r="R1562" s="92">
        <f>_xlfn.MAXIFS(V重複!G:G, V重複!$C:$C, 'Conv-vaccine'!$E1562)</f>
        <v>0</v>
      </c>
      <c r="S1562" s="107">
        <f>SUMIF('V3回目-接種日別'!$A:$A, 'Conv-vaccine'!$E1562, 'V3回目-接種日別'!C:C)</f>
        <v>0</v>
      </c>
    </row>
    <row r="1563" spans="1:19" ht="17.7">
      <c r="A1563" s="49">
        <v>44816</v>
      </c>
      <c r="B1563" s="110">
        <f>IF(COUNTIF($A$7:$A1563, $A1563)&gt;1, 0, IF($E1563="","",G1563+H1563+K1563+L1563+O1563-Q1563))</f>
        <v>0</v>
      </c>
      <c r="C1563" s="110">
        <f>IF(COUNTIF($A$7:$A1563, $A1563)&gt;1, 0, IF($E1563="", "", I1563+J1563+M1563+N1563+P1563-R1563))</f>
        <v>0</v>
      </c>
      <c r="D1563" s="110">
        <f>IF(COUNTIF($A$7:$A1563, $A1563)&gt;1, 0, S1563)</f>
        <v>0</v>
      </c>
      <c r="E1563" s="111">
        <v>44816</v>
      </c>
      <c r="F1563" s="91" t="str">
        <f>IFERROR(VLOOKUP($E1563, V医療従事者等!$A:$J, $F$4, FALSE), TEXT(E1563, "aaa"))</f>
        <v>月</v>
      </c>
      <c r="G1563" s="91">
        <f>IFERROR(VLOOKUP($E1563, V医療従事者等!$A:$J, $G$4, FALSE), 0)</f>
        <v>0</v>
      </c>
      <c r="H1563" s="91">
        <f>IFERROR(VLOOKUP($E1563, V医療従事者等!$A:$J, $H$4, FALSE), 0)</f>
        <v>0</v>
      </c>
      <c r="I1563" s="91">
        <f>IFERROR(VLOOKUP($E1563, V医療従事者等!$A:$J, $I$4, FALSE), 0)</f>
        <v>0</v>
      </c>
      <c r="J1563" s="91">
        <f>IFERROR(VLOOKUP($E1563, V医療従事者等!$A:$J, $J$4, FALSE), 0)</f>
        <v>0</v>
      </c>
      <c r="K1563" s="92">
        <f>IFERROR(VLOOKUP($E1563, V一般接種!$A:$G, K$4, FALSE), 0)</f>
        <v>0</v>
      </c>
      <c r="L1563" s="92">
        <f>IFERROR(VLOOKUP($E1563, V一般接種!$A:$G, L$4, FALSE), 0)</f>
        <v>0</v>
      </c>
      <c r="M1563" s="92">
        <f>IFERROR(VLOOKUP($E1563, V一般接種!$A:$G, M$4, FALSE), 0)</f>
        <v>0</v>
      </c>
      <c r="N1563" s="93">
        <f>IFERROR(VLOOKUP($E1563, V一般接種!$A:$G, N$4, FALSE), 0)</f>
        <v>0</v>
      </c>
      <c r="O1563" s="92">
        <f>SUMIF(V職域接種!$C:$C, 'Conv-vaccine'!$E1563, V職域接種!F:F)</f>
        <v>0</v>
      </c>
      <c r="P1563" s="92">
        <f>SUMIF(V職域接種!$C:$C, 'Conv-vaccine'!$E1563, V職域接種!G:G)</f>
        <v>0</v>
      </c>
      <c r="Q1563" s="92">
        <f>_xlfn.MAXIFS(V重複!F:F, V重複!$C:$C, 'Conv-vaccine'!$E1563)</f>
        <v>0</v>
      </c>
      <c r="R1563" s="92">
        <f>_xlfn.MAXIFS(V重複!G:G, V重複!$C:$C, 'Conv-vaccine'!$E1563)</f>
        <v>0</v>
      </c>
      <c r="S1563" s="107">
        <f>SUMIF('V3回目-接種日別'!$A:$A, 'Conv-vaccine'!$E1563, 'V3回目-接種日別'!C:C)</f>
        <v>0</v>
      </c>
    </row>
    <row r="1564" spans="1:19" ht="17.7">
      <c r="A1564" s="49">
        <v>44817</v>
      </c>
      <c r="B1564" s="110">
        <f>IF(COUNTIF($A$7:$A1564, $A1564)&gt;1, 0, IF($E1564="","",G1564+H1564+K1564+L1564+O1564-Q1564))</f>
        <v>0</v>
      </c>
      <c r="C1564" s="110">
        <f>IF(COUNTIF($A$7:$A1564, $A1564)&gt;1, 0, IF($E1564="", "", I1564+J1564+M1564+N1564+P1564-R1564))</f>
        <v>0</v>
      </c>
      <c r="D1564" s="110">
        <f>IF(COUNTIF($A$7:$A1564, $A1564)&gt;1, 0, S1564)</f>
        <v>0</v>
      </c>
      <c r="E1564" s="111">
        <v>44817</v>
      </c>
      <c r="F1564" s="91" t="str">
        <f>IFERROR(VLOOKUP($E1564, V医療従事者等!$A:$J, $F$4, FALSE), TEXT(E1564, "aaa"))</f>
        <v>火</v>
      </c>
      <c r="G1564" s="91">
        <f>IFERROR(VLOOKUP($E1564, V医療従事者等!$A:$J, $G$4, FALSE), 0)</f>
        <v>0</v>
      </c>
      <c r="H1564" s="91">
        <f>IFERROR(VLOOKUP($E1564, V医療従事者等!$A:$J, $H$4, FALSE), 0)</f>
        <v>0</v>
      </c>
      <c r="I1564" s="91">
        <f>IFERROR(VLOOKUP($E1564, V医療従事者等!$A:$J, $I$4, FALSE), 0)</f>
        <v>0</v>
      </c>
      <c r="J1564" s="91">
        <f>IFERROR(VLOOKUP($E1564, V医療従事者等!$A:$J, $J$4, FALSE), 0)</f>
        <v>0</v>
      </c>
      <c r="K1564" s="92">
        <f>IFERROR(VLOOKUP($E1564, V一般接種!$A:$G, K$4, FALSE), 0)</f>
        <v>0</v>
      </c>
      <c r="L1564" s="92">
        <f>IFERROR(VLOOKUP($E1564, V一般接種!$A:$G, L$4, FALSE), 0)</f>
        <v>0</v>
      </c>
      <c r="M1564" s="92">
        <f>IFERROR(VLOOKUP($E1564, V一般接種!$A:$G, M$4, FALSE), 0)</f>
        <v>0</v>
      </c>
      <c r="N1564" s="93">
        <f>IFERROR(VLOOKUP($E1564, V一般接種!$A:$G, N$4, FALSE), 0)</f>
        <v>0</v>
      </c>
      <c r="O1564" s="92">
        <f>SUMIF(V職域接種!$C:$C, 'Conv-vaccine'!$E1564, V職域接種!F:F)</f>
        <v>0</v>
      </c>
      <c r="P1564" s="92">
        <f>SUMIF(V職域接種!$C:$C, 'Conv-vaccine'!$E1564, V職域接種!G:G)</f>
        <v>0</v>
      </c>
      <c r="Q1564" s="92">
        <f>_xlfn.MAXIFS(V重複!F:F, V重複!$C:$C, 'Conv-vaccine'!$E1564)</f>
        <v>0</v>
      </c>
      <c r="R1564" s="92">
        <f>_xlfn.MAXIFS(V重複!G:G, V重複!$C:$C, 'Conv-vaccine'!$E1564)</f>
        <v>0</v>
      </c>
      <c r="S1564" s="107">
        <f>SUMIF('V3回目-接種日別'!$A:$A, 'Conv-vaccine'!$E1564, 'V3回目-接種日別'!C:C)</f>
        <v>0</v>
      </c>
    </row>
    <row r="1565" spans="1:19" ht="17.7">
      <c r="A1565" s="49">
        <v>44817</v>
      </c>
      <c r="B1565" s="110">
        <f>IF(COUNTIF($A$7:$A1565, $A1565)&gt;1, 0, IF($E1565="","",G1565+H1565+K1565+L1565+O1565-Q1565))</f>
        <v>0</v>
      </c>
      <c r="C1565" s="110">
        <f>IF(COUNTIF($A$7:$A1565, $A1565)&gt;1, 0, IF($E1565="", "", I1565+J1565+M1565+N1565+P1565-R1565))</f>
        <v>0</v>
      </c>
      <c r="D1565" s="110">
        <f>IF(COUNTIF($A$7:$A1565, $A1565)&gt;1, 0, S1565)</f>
        <v>0</v>
      </c>
      <c r="E1565" s="111">
        <v>44817</v>
      </c>
      <c r="F1565" s="91" t="str">
        <f>IFERROR(VLOOKUP($E1565, V医療従事者等!$A:$J, $F$4, FALSE), TEXT(E1565, "aaa"))</f>
        <v>火</v>
      </c>
      <c r="G1565" s="91">
        <f>IFERROR(VLOOKUP($E1565, V医療従事者等!$A:$J, $G$4, FALSE), 0)</f>
        <v>0</v>
      </c>
      <c r="H1565" s="91">
        <f>IFERROR(VLOOKUP($E1565, V医療従事者等!$A:$J, $H$4, FALSE), 0)</f>
        <v>0</v>
      </c>
      <c r="I1565" s="91">
        <f>IFERROR(VLOOKUP($E1565, V医療従事者等!$A:$J, $I$4, FALSE), 0)</f>
        <v>0</v>
      </c>
      <c r="J1565" s="91">
        <f>IFERROR(VLOOKUP($E1565, V医療従事者等!$A:$J, $J$4, FALSE), 0)</f>
        <v>0</v>
      </c>
      <c r="K1565" s="92">
        <f>IFERROR(VLOOKUP($E1565, V一般接種!$A:$G, K$4, FALSE), 0)</f>
        <v>0</v>
      </c>
      <c r="L1565" s="92">
        <f>IFERROR(VLOOKUP($E1565, V一般接種!$A:$G, L$4, FALSE), 0)</f>
        <v>0</v>
      </c>
      <c r="M1565" s="92">
        <f>IFERROR(VLOOKUP($E1565, V一般接種!$A:$G, M$4, FALSE), 0)</f>
        <v>0</v>
      </c>
      <c r="N1565" s="93">
        <f>IFERROR(VLOOKUP($E1565, V一般接種!$A:$G, N$4, FALSE), 0)</f>
        <v>0</v>
      </c>
      <c r="O1565" s="92">
        <f>SUMIF(V職域接種!$C:$C, 'Conv-vaccine'!$E1565, V職域接種!F:F)</f>
        <v>0</v>
      </c>
      <c r="P1565" s="92">
        <f>SUMIF(V職域接種!$C:$C, 'Conv-vaccine'!$E1565, V職域接種!G:G)</f>
        <v>0</v>
      </c>
      <c r="Q1565" s="92">
        <f>_xlfn.MAXIFS(V重複!F:F, V重複!$C:$C, 'Conv-vaccine'!$E1565)</f>
        <v>0</v>
      </c>
      <c r="R1565" s="92">
        <f>_xlfn.MAXIFS(V重複!G:G, V重複!$C:$C, 'Conv-vaccine'!$E1565)</f>
        <v>0</v>
      </c>
      <c r="S1565" s="107">
        <f>SUMIF('V3回目-接種日別'!$A:$A, 'Conv-vaccine'!$E1565, 'V3回目-接種日別'!C:C)</f>
        <v>0</v>
      </c>
    </row>
    <row r="1566" spans="1:19" ht="17.7">
      <c r="A1566" s="49">
        <v>44817</v>
      </c>
      <c r="B1566" s="110">
        <f>IF(COUNTIF($A$7:$A1566, $A1566)&gt;1, 0, IF($E1566="","",G1566+H1566+K1566+L1566+O1566-Q1566))</f>
        <v>0</v>
      </c>
      <c r="C1566" s="110">
        <f>IF(COUNTIF($A$7:$A1566, $A1566)&gt;1, 0, IF($E1566="", "", I1566+J1566+M1566+N1566+P1566-R1566))</f>
        <v>0</v>
      </c>
      <c r="D1566" s="110">
        <f>IF(COUNTIF($A$7:$A1566, $A1566)&gt;1, 0, S1566)</f>
        <v>0</v>
      </c>
      <c r="E1566" s="111">
        <v>44817</v>
      </c>
      <c r="F1566" s="91" t="str">
        <f>IFERROR(VLOOKUP($E1566, V医療従事者等!$A:$J, $F$4, FALSE), TEXT(E1566, "aaa"))</f>
        <v>火</v>
      </c>
      <c r="G1566" s="91">
        <f>IFERROR(VLOOKUP($E1566, V医療従事者等!$A:$J, $G$4, FALSE), 0)</f>
        <v>0</v>
      </c>
      <c r="H1566" s="91">
        <f>IFERROR(VLOOKUP($E1566, V医療従事者等!$A:$J, $H$4, FALSE), 0)</f>
        <v>0</v>
      </c>
      <c r="I1566" s="91">
        <f>IFERROR(VLOOKUP($E1566, V医療従事者等!$A:$J, $I$4, FALSE), 0)</f>
        <v>0</v>
      </c>
      <c r="J1566" s="91">
        <f>IFERROR(VLOOKUP($E1566, V医療従事者等!$A:$J, $J$4, FALSE), 0)</f>
        <v>0</v>
      </c>
      <c r="K1566" s="92">
        <f>IFERROR(VLOOKUP($E1566, V一般接種!$A:$G, K$4, FALSE), 0)</f>
        <v>0</v>
      </c>
      <c r="L1566" s="92">
        <f>IFERROR(VLOOKUP($E1566, V一般接種!$A:$G, L$4, FALSE), 0)</f>
        <v>0</v>
      </c>
      <c r="M1566" s="92">
        <f>IFERROR(VLOOKUP($E1566, V一般接種!$A:$G, M$4, FALSE), 0)</f>
        <v>0</v>
      </c>
      <c r="N1566" s="93">
        <f>IFERROR(VLOOKUP($E1566, V一般接種!$A:$G, N$4, FALSE), 0)</f>
        <v>0</v>
      </c>
      <c r="O1566" s="92">
        <f>SUMIF(V職域接種!$C:$C, 'Conv-vaccine'!$E1566, V職域接種!F:F)</f>
        <v>0</v>
      </c>
      <c r="P1566" s="92">
        <f>SUMIF(V職域接種!$C:$C, 'Conv-vaccine'!$E1566, V職域接種!G:G)</f>
        <v>0</v>
      </c>
      <c r="Q1566" s="92">
        <f>_xlfn.MAXIFS(V重複!F:F, V重複!$C:$C, 'Conv-vaccine'!$E1566)</f>
        <v>0</v>
      </c>
      <c r="R1566" s="92">
        <f>_xlfn.MAXIFS(V重複!G:G, V重複!$C:$C, 'Conv-vaccine'!$E1566)</f>
        <v>0</v>
      </c>
      <c r="S1566" s="107">
        <f>SUMIF('V3回目-接種日別'!$A:$A, 'Conv-vaccine'!$E1566, 'V3回目-接種日別'!C:C)</f>
        <v>0</v>
      </c>
    </row>
    <row r="1567" spans="1:19" ht="17.7">
      <c r="A1567" s="49">
        <v>44818</v>
      </c>
      <c r="B1567" s="110">
        <f>IF(COUNTIF($A$7:$A1567, $A1567)&gt;1, 0, IF($E1567="","",G1567+H1567+K1567+L1567+O1567-Q1567))</f>
        <v>0</v>
      </c>
      <c r="C1567" s="110">
        <f>IF(COUNTIF($A$7:$A1567, $A1567)&gt;1, 0, IF($E1567="", "", I1567+J1567+M1567+N1567+P1567-R1567))</f>
        <v>0</v>
      </c>
      <c r="D1567" s="110">
        <f>IF(COUNTIF($A$7:$A1567, $A1567)&gt;1, 0, S1567)</f>
        <v>0</v>
      </c>
      <c r="E1567" s="111">
        <v>44818</v>
      </c>
      <c r="F1567" s="91" t="str">
        <f>IFERROR(VLOOKUP($E1567, V医療従事者等!$A:$J, $F$4, FALSE), TEXT(E1567, "aaa"))</f>
        <v>水</v>
      </c>
      <c r="G1567" s="91">
        <f>IFERROR(VLOOKUP($E1567, V医療従事者等!$A:$J, $G$4, FALSE), 0)</f>
        <v>0</v>
      </c>
      <c r="H1567" s="91">
        <f>IFERROR(VLOOKUP($E1567, V医療従事者等!$A:$J, $H$4, FALSE), 0)</f>
        <v>0</v>
      </c>
      <c r="I1567" s="91">
        <f>IFERROR(VLOOKUP($E1567, V医療従事者等!$A:$J, $I$4, FALSE), 0)</f>
        <v>0</v>
      </c>
      <c r="J1567" s="91">
        <f>IFERROR(VLOOKUP($E1567, V医療従事者等!$A:$J, $J$4, FALSE), 0)</f>
        <v>0</v>
      </c>
      <c r="K1567" s="92">
        <f>IFERROR(VLOOKUP($E1567, V一般接種!$A:$G, K$4, FALSE), 0)</f>
        <v>0</v>
      </c>
      <c r="L1567" s="92">
        <f>IFERROR(VLOOKUP($E1567, V一般接種!$A:$G, L$4, FALSE), 0)</f>
        <v>0</v>
      </c>
      <c r="M1567" s="92">
        <f>IFERROR(VLOOKUP($E1567, V一般接種!$A:$G, M$4, FALSE), 0)</f>
        <v>0</v>
      </c>
      <c r="N1567" s="93">
        <f>IFERROR(VLOOKUP($E1567, V一般接種!$A:$G, N$4, FALSE), 0)</f>
        <v>0</v>
      </c>
      <c r="O1567" s="92">
        <f>SUMIF(V職域接種!$C:$C, 'Conv-vaccine'!$E1567, V職域接種!F:F)</f>
        <v>0</v>
      </c>
      <c r="P1567" s="92">
        <f>SUMIF(V職域接種!$C:$C, 'Conv-vaccine'!$E1567, V職域接種!G:G)</f>
        <v>0</v>
      </c>
      <c r="Q1567" s="92">
        <f>_xlfn.MAXIFS(V重複!F:F, V重複!$C:$C, 'Conv-vaccine'!$E1567)</f>
        <v>0</v>
      </c>
      <c r="R1567" s="92">
        <f>_xlfn.MAXIFS(V重複!G:G, V重複!$C:$C, 'Conv-vaccine'!$E1567)</f>
        <v>0</v>
      </c>
      <c r="S1567" s="107">
        <f>SUMIF('V3回目-接種日別'!$A:$A, 'Conv-vaccine'!$E1567, 'V3回目-接種日別'!C:C)</f>
        <v>0</v>
      </c>
    </row>
    <row r="1568" spans="1:19" ht="17.7">
      <c r="A1568" s="49">
        <v>44818</v>
      </c>
      <c r="B1568" s="110">
        <f>IF(COUNTIF($A$7:$A1568, $A1568)&gt;1, 0, IF($E1568="","",G1568+H1568+K1568+L1568+O1568-Q1568))</f>
        <v>0</v>
      </c>
      <c r="C1568" s="110">
        <f>IF(COUNTIF($A$7:$A1568, $A1568)&gt;1, 0, IF($E1568="", "", I1568+J1568+M1568+N1568+P1568-R1568))</f>
        <v>0</v>
      </c>
      <c r="D1568" s="110">
        <f>IF(COUNTIF($A$7:$A1568, $A1568)&gt;1, 0, S1568)</f>
        <v>0</v>
      </c>
      <c r="E1568" s="111">
        <v>44818</v>
      </c>
      <c r="F1568" s="91" t="str">
        <f>IFERROR(VLOOKUP($E1568, V医療従事者等!$A:$J, $F$4, FALSE), TEXT(E1568, "aaa"))</f>
        <v>水</v>
      </c>
      <c r="G1568" s="91">
        <f>IFERROR(VLOOKUP($E1568, V医療従事者等!$A:$J, $G$4, FALSE), 0)</f>
        <v>0</v>
      </c>
      <c r="H1568" s="91">
        <f>IFERROR(VLOOKUP($E1568, V医療従事者等!$A:$J, $H$4, FALSE), 0)</f>
        <v>0</v>
      </c>
      <c r="I1568" s="91">
        <f>IFERROR(VLOOKUP($E1568, V医療従事者等!$A:$J, $I$4, FALSE), 0)</f>
        <v>0</v>
      </c>
      <c r="J1568" s="91">
        <f>IFERROR(VLOOKUP($E1568, V医療従事者等!$A:$J, $J$4, FALSE), 0)</f>
        <v>0</v>
      </c>
      <c r="K1568" s="92">
        <f>IFERROR(VLOOKUP($E1568, V一般接種!$A:$G, K$4, FALSE), 0)</f>
        <v>0</v>
      </c>
      <c r="L1568" s="92">
        <f>IFERROR(VLOOKUP($E1568, V一般接種!$A:$G, L$4, FALSE), 0)</f>
        <v>0</v>
      </c>
      <c r="M1568" s="92">
        <f>IFERROR(VLOOKUP($E1568, V一般接種!$A:$G, M$4, FALSE), 0)</f>
        <v>0</v>
      </c>
      <c r="N1568" s="93">
        <f>IFERROR(VLOOKUP($E1568, V一般接種!$A:$G, N$4, FALSE), 0)</f>
        <v>0</v>
      </c>
      <c r="O1568" s="92">
        <f>SUMIF(V職域接種!$C:$C, 'Conv-vaccine'!$E1568, V職域接種!F:F)</f>
        <v>0</v>
      </c>
      <c r="P1568" s="92">
        <f>SUMIF(V職域接種!$C:$C, 'Conv-vaccine'!$E1568, V職域接種!G:G)</f>
        <v>0</v>
      </c>
      <c r="Q1568" s="92">
        <f>_xlfn.MAXIFS(V重複!F:F, V重複!$C:$C, 'Conv-vaccine'!$E1568)</f>
        <v>0</v>
      </c>
      <c r="R1568" s="92">
        <f>_xlfn.MAXIFS(V重複!G:G, V重複!$C:$C, 'Conv-vaccine'!$E1568)</f>
        <v>0</v>
      </c>
      <c r="S1568" s="107">
        <f>SUMIF('V3回目-接種日別'!$A:$A, 'Conv-vaccine'!$E1568, 'V3回目-接種日別'!C:C)</f>
        <v>0</v>
      </c>
    </row>
    <row r="1569" spans="1:19" ht="17.7">
      <c r="A1569" s="49">
        <v>44818</v>
      </c>
      <c r="B1569" s="110">
        <f>IF(COUNTIF($A$7:$A1569, $A1569)&gt;1, 0, IF($E1569="","",G1569+H1569+K1569+L1569+O1569-Q1569))</f>
        <v>0</v>
      </c>
      <c r="C1569" s="110">
        <f>IF(COUNTIF($A$7:$A1569, $A1569)&gt;1, 0, IF($E1569="", "", I1569+J1569+M1569+N1569+P1569-R1569))</f>
        <v>0</v>
      </c>
      <c r="D1569" s="110">
        <f>IF(COUNTIF($A$7:$A1569, $A1569)&gt;1, 0, S1569)</f>
        <v>0</v>
      </c>
      <c r="E1569" s="111">
        <v>44818</v>
      </c>
      <c r="F1569" s="91" t="str">
        <f>IFERROR(VLOOKUP($E1569, V医療従事者等!$A:$J, $F$4, FALSE), TEXT(E1569, "aaa"))</f>
        <v>水</v>
      </c>
      <c r="G1569" s="91">
        <f>IFERROR(VLOOKUP($E1569, V医療従事者等!$A:$J, $G$4, FALSE), 0)</f>
        <v>0</v>
      </c>
      <c r="H1569" s="91">
        <f>IFERROR(VLOOKUP($E1569, V医療従事者等!$A:$J, $H$4, FALSE), 0)</f>
        <v>0</v>
      </c>
      <c r="I1569" s="91">
        <f>IFERROR(VLOOKUP($E1569, V医療従事者等!$A:$J, $I$4, FALSE), 0)</f>
        <v>0</v>
      </c>
      <c r="J1569" s="91">
        <f>IFERROR(VLOOKUP($E1569, V医療従事者等!$A:$J, $J$4, FALSE), 0)</f>
        <v>0</v>
      </c>
      <c r="K1569" s="92">
        <f>IFERROR(VLOOKUP($E1569, V一般接種!$A:$G, K$4, FALSE), 0)</f>
        <v>0</v>
      </c>
      <c r="L1569" s="92">
        <f>IFERROR(VLOOKUP($E1569, V一般接種!$A:$G, L$4, FALSE), 0)</f>
        <v>0</v>
      </c>
      <c r="M1569" s="92">
        <f>IFERROR(VLOOKUP($E1569, V一般接種!$A:$G, M$4, FALSE), 0)</f>
        <v>0</v>
      </c>
      <c r="N1569" s="93">
        <f>IFERROR(VLOOKUP($E1569, V一般接種!$A:$G, N$4, FALSE), 0)</f>
        <v>0</v>
      </c>
      <c r="O1569" s="92">
        <f>SUMIF(V職域接種!$C:$C, 'Conv-vaccine'!$E1569, V職域接種!F:F)</f>
        <v>0</v>
      </c>
      <c r="P1569" s="92">
        <f>SUMIF(V職域接種!$C:$C, 'Conv-vaccine'!$E1569, V職域接種!G:G)</f>
        <v>0</v>
      </c>
      <c r="Q1569" s="92">
        <f>_xlfn.MAXIFS(V重複!F:F, V重複!$C:$C, 'Conv-vaccine'!$E1569)</f>
        <v>0</v>
      </c>
      <c r="R1569" s="92">
        <f>_xlfn.MAXIFS(V重複!G:G, V重複!$C:$C, 'Conv-vaccine'!$E1569)</f>
        <v>0</v>
      </c>
      <c r="S1569" s="107">
        <f>SUMIF('V3回目-接種日別'!$A:$A, 'Conv-vaccine'!$E1569, 'V3回目-接種日別'!C:C)</f>
        <v>0</v>
      </c>
    </row>
    <row r="1570" spans="1:19" ht="17.7">
      <c r="A1570" s="49">
        <v>44819</v>
      </c>
      <c r="B1570" s="110">
        <f>IF(COUNTIF($A$7:$A1570, $A1570)&gt;1, 0, IF($E1570="","",G1570+H1570+K1570+L1570+O1570-Q1570))</f>
        <v>0</v>
      </c>
      <c r="C1570" s="110">
        <f>IF(COUNTIF($A$7:$A1570, $A1570)&gt;1, 0, IF($E1570="", "", I1570+J1570+M1570+N1570+P1570-R1570))</f>
        <v>0</v>
      </c>
      <c r="D1570" s="110">
        <f>IF(COUNTIF($A$7:$A1570, $A1570)&gt;1, 0, S1570)</f>
        <v>0</v>
      </c>
      <c r="E1570" s="111">
        <v>44819</v>
      </c>
      <c r="F1570" s="91" t="str">
        <f>IFERROR(VLOOKUP($E1570, V医療従事者等!$A:$J, $F$4, FALSE), TEXT(E1570, "aaa"))</f>
        <v>木</v>
      </c>
      <c r="G1570" s="91">
        <f>IFERROR(VLOOKUP($E1570, V医療従事者等!$A:$J, $G$4, FALSE), 0)</f>
        <v>0</v>
      </c>
      <c r="H1570" s="91">
        <f>IFERROR(VLOOKUP($E1570, V医療従事者等!$A:$J, $H$4, FALSE), 0)</f>
        <v>0</v>
      </c>
      <c r="I1570" s="91">
        <f>IFERROR(VLOOKUP($E1570, V医療従事者等!$A:$J, $I$4, FALSE), 0)</f>
        <v>0</v>
      </c>
      <c r="J1570" s="91">
        <f>IFERROR(VLOOKUP($E1570, V医療従事者等!$A:$J, $J$4, FALSE), 0)</f>
        <v>0</v>
      </c>
      <c r="K1570" s="92">
        <f>IFERROR(VLOOKUP($E1570, V一般接種!$A:$G, K$4, FALSE), 0)</f>
        <v>0</v>
      </c>
      <c r="L1570" s="92">
        <f>IFERROR(VLOOKUP($E1570, V一般接種!$A:$G, L$4, FALSE), 0)</f>
        <v>0</v>
      </c>
      <c r="M1570" s="92">
        <f>IFERROR(VLOOKUP($E1570, V一般接種!$A:$G, M$4, FALSE), 0)</f>
        <v>0</v>
      </c>
      <c r="N1570" s="93">
        <f>IFERROR(VLOOKUP($E1570, V一般接種!$A:$G, N$4, FALSE), 0)</f>
        <v>0</v>
      </c>
      <c r="O1570" s="92">
        <f>SUMIF(V職域接種!$C:$C, 'Conv-vaccine'!$E1570, V職域接種!F:F)</f>
        <v>0</v>
      </c>
      <c r="P1570" s="92">
        <f>SUMIF(V職域接種!$C:$C, 'Conv-vaccine'!$E1570, V職域接種!G:G)</f>
        <v>0</v>
      </c>
      <c r="Q1570" s="92">
        <f>_xlfn.MAXIFS(V重複!F:F, V重複!$C:$C, 'Conv-vaccine'!$E1570)</f>
        <v>0</v>
      </c>
      <c r="R1570" s="92">
        <f>_xlfn.MAXIFS(V重複!G:G, V重複!$C:$C, 'Conv-vaccine'!$E1570)</f>
        <v>0</v>
      </c>
      <c r="S1570" s="107">
        <f>SUMIF('V3回目-接種日別'!$A:$A, 'Conv-vaccine'!$E1570, 'V3回目-接種日別'!C:C)</f>
        <v>0</v>
      </c>
    </row>
    <row r="1571" spans="1:19" ht="17.7">
      <c r="A1571" s="49">
        <v>44819</v>
      </c>
      <c r="B1571" s="110">
        <f>IF(COUNTIF($A$7:$A1571, $A1571)&gt;1, 0, IF($E1571="","",G1571+H1571+K1571+L1571+O1571-Q1571))</f>
        <v>0</v>
      </c>
      <c r="C1571" s="110">
        <f>IF(COUNTIF($A$7:$A1571, $A1571)&gt;1, 0, IF($E1571="", "", I1571+J1571+M1571+N1571+P1571-R1571))</f>
        <v>0</v>
      </c>
      <c r="D1571" s="110">
        <f>IF(COUNTIF($A$7:$A1571, $A1571)&gt;1, 0, S1571)</f>
        <v>0</v>
      </c>
      <c r="E1571" s="111">
        <v>44819</v>
      </c>
      <c r="F1571" s="91" t="str">
        <f>IFERROR(VLOOKUP($E1571, V医療従事者等!$A:$J, $F$4, FALSE), TEXT(E1571, "aaa"))</f>
        <v>木</v>
      </c>
      <c r="G1571" s="91">
        <f>IFERROR(VLOOKUP($E1571, V医療従事者等!$A:$J, $G$4, FALSE), 0)</f>
        <v>0</v>
      </c>
      <c r="H1571" s="91">
        <f>IFERROR(VLOOKUP($E1571, V医療従事者等!$A:$J, $H$4, FALSE), 0)</f>
        <v>0</v>
      </c>
      <c r="I1571" s="91">
        <f>IFERROR(VLOOKUP($E1571, V医療従事者等!$A:$J, $I$4, FALSE), 0)</f>
        <v>0</v>
      </c>
      <c r="J1571" s="91">
        <f>IFERROR(VLOOKUP($E1571, V医療従事者等!$A:$J, $J$4, FALSE), 0)</f>
        <v>0</v>
      </c>
      <c r="K1571" s="92">
        <f>IFERROR(VLOOKUP($E1571, V一般接種!$A:$G, K$4, FALSE), 0)</f>
        <v>0</v>
      </c>
      <c r="L1571" s="92">
        <f>IFERROR(VLOOKUP($E1571, V一般接種!$A:$G, L$4, FALSE), 0)</f>
        <v>0</v>
      </c>
      <c r="M1571" s="92">
        <f>IFERROR(VLOOKUP($E1571, V一般接種!$A:$G, M$4, FALSE), 0)</f>
        <v>0</v>
      </c>
      <c r="N1571" s="93">
        <f>IFERROR(VLOOKUP($E1571, V一般接種!$A:$G, N$4, FALSE), 0)</f>
        <v>0</v>
      </c>
      <c r="O1571" s="92">
        <f>SUMIF(V職域接種!$C:$C, 'Conv-vaccine'!$E1571, V職域接種!F:F)</f>
        <v>0</v>
      </c>
      <c r="P1571" s="92">
        <f>SUMIF(V職域接種!$C:$C, 'Conv-vaccine'!$E1571, V職域接種!G:G)</f>
        <v>0</v>
      </c>
      <c r="Q1571" s="92">
        <f>_xlfn.MAXIFS(V重複!F:F, V重複!$C:$C, 'Conv-vaccine'!$E1571)</f>
        <v>0</v>
      </c>
      <c r="R1571" s="92">
        <f>_xlfn.MAXIFS(V重複!G:G, V重複!$C:$C, 'Conv-vaccine'!$E1571)</f>
        <v>0</v>
      </c>
      <c r="S1571" s="107">
        <f>SUMIF('V3回目-接種日別'!$A:$A, 'Conv-vaccine'!$E1571, 'V3回目-接種日別'!C:C)</f>
        <v>0</v>
      </c>
    </row>
    <row r="1572" spans="1:19" ht="17.7">
      <c r="A1572" s="49">
        <v>44819</v>
      </c>
      <c r="B1572" s="110">
        <f>IF(COUNTIF($A$7:$A1572, $A1572)&gt;1, 0, IF($E1572="","",G1572+H1572+K1572+L1572+O1572-Q1572))</f>
        <v>0</v>
      </c>
      <c r="C1572" s="110">
        <f>IF(COUNTIF($A$7:$A1572, $A1572)&gt;1, 0, IF($E1572="", "", I1572+J1572+M1572+N1572+P1572-R1572))</f>
        <v>0</v>
      </c>
      <c r="D1572" s="110">
        <f>IF(COUNTIF($A$7:$A1572, $A1572)&gt;1, 0, S1572)</f>
        <v>0</v>
      </c>
      <c r="E1572" s="111">
        <v>44819</v>
      </c>
      <c r="F1572" s="91" t="str">
        <f>IFERROR(VLOOKUP($E1572, V医療従事者等!$A:$J, $F$4, FALSE), TEXT(E1572, "aaa"))</f>
        <v>木</v>
      </c>
      <c r="G1572" s="91">
        <f>IFERROR(VLOOKUP($E1572, V医療従事者等!$A:$J, $G$4, FALSE), 0)</f>
        <v>0</v>
      </c>
      <c r="H1572" s="91">
        <f>IFERROR(VLOOKUP($E1572, V医療従事者等!$A:$J, $H$4, FALSE), 0)</f>
        <v>0</v>
      </c>
      <c r="I1572" s="91">
        <f>IFERROR(VLOOKUP($E1572, V医療従事者等!$A:$J, $I$4, FALSE), 0)</f>
        <v>0</v>
      </c>
      <c r="J1572" s="91">
        <f>IFERROR(VLOOKUP($E1572, V医療従事者等!$A:$J, $J$4, FALSE), 0)</f>
        <v>0</v>
      </c>
      <c r="K1572" s="92">
        <f>IFERROR(VLOOKUP($E1572, V一般接種!$A:$G, K$4, FALSE), 0)</f>
        <v>0</v>
      </c>
      <c r="L1572" s="92">
        <f>IFERROR(VLOOKUP($E1572, V一般接種!$A:$G, L$4, FALSE), 0)</f>
        <v>0</v>
      </c>
      <c r="M1572" s="92">
        <f>IFERROR(VLOOKUP($E1572, V一般接種!$A:$G, M$4, FALSE), 0)</f>
        <v>0</v>
      </c>
      <c r="N1572" s="93">
        <f>IFERROR(VLOOKUP($E1572, V一般接種!$A:$G, N$4, FALSE), 0)</f>
        <v>0</v>
      </c>
      <c r="O1572" s="92">
        <f>SUMIF(V職域接種!$C:$C, 'Conv-vaccine'!$E1572, V職域接種!F:F)</f>
        <v>0</v>
      </c>
      <c r="P1572" s="92">
        <f>SUMIF(V職域接種!$C:$C, 'Conv-vaccine'!$E1572, V職域接種!G:G)</f>
        <v>0</v>
      </c>
      <c r="Q1572" s="92">
        <f>_xlfn.MAXIFS(V重複!F:F, V重複!$C:$C, 'Conv-vaccine'!$E1572)</f>
        <v>0</v>
      </c>
      <c r="R1572" s="92">
        <f>_xlfn.MAXIFS(V重複!G:G, V重複!$C:$C, 'Conv-vaccine'!$E1572)</f>
        <v>0</v>
      </c>
      <c r="S1572" s="107">
        <f>SUMIF('V3回目-接種日別'!$A:$A, 'Conv-vaccine'!$E1572, 'V3回目-接種日別'!C:C)</f>
        <v>0</v>
      </c>
    </row>
    <row r="1573" spans="1:19" ht="17.7">
      <c r="A1573" s="49">
        <v>44820</v>
      </c>
      <c r="B1573" s="110">
        <f>IF(COUNTIF($A$7:$A1573, $A1573)&gt;1, 0, IF($E1573="","",G1573+H1573+K1573+L1573+O1573-Q1573))</f>
        <v>0</v>
      </c>
      <c r="C1573" s="110">
        <f>IF(COUNTIF($A$7:$A1573, $A1573)&gt;1, 0, IF($E1573="", "", I1573+J1573+M1573+N1573+P1573-R1573))</f>
        <v>0</v>
      </c>
      <c r="D1573" s="110">
        <f>IF(COUNTIF($A$7:$A1573, $A1573)&gt;1, 0, S1573)</f>
        <v>0</v>
      </c>
      <c r="E1573" s="111">
        <v>44820</v>
      </c>
      <c r="F1573" s="91" t="str">
        <f>IFERROR(VLOOKUP($E1573, V医療従事者等!$A:$J, $F$4, FALSE), TEXT(E1573, "aaa"))</f>
        <v>金</v>
      </c>
      <c r="G1573" s="91">
        <f>IFERROR(VLOOKUP($E1573, V医療従事者等!$A:$J, $G$4, FALSE), 0)</f>
        <v>0</v>
      </c>
      <c r="H1573" s="91">
        <f>IFERROR(VLOOKUP($E1573, V医療従事者等!$A:$J, $H$4, FALSE), 0)</f>
        <v>0</v>
      </c>
      <c r="I1573" s="91">
        <f>IFERROR(VLOOKUP($E1573, V医療従事者等!$A:$J, $I$4, FALSE), 0)</f>
        <v>0</v>
      </c>
      <c r="J1573" s="91">
        <f>IFERROR(VLOOKUP($E1573, V医療従事者等!$A:$J, $J$4, FALSE), 0)</f>
        <v>0</v>
      </c>
      <c r="K1573" s="92">
        <f>IFERROR(VLOOKUP($E1573, V一般接種!$A:$G, K$4, FALSE), 0)</f>
        <v>0</v>
      </c>
      <c r="L1573" s="92">
        <f>IFERROR(VLOOKUP($E1573, V一般接種!$A:$G, L$4, FALSE), 0)</f>
        <v>0</v>
      </c>
      <c r="M1573" s="92">
        <f>IFERROR(VLOOKUP($E1573, V一般接種!$A:$G, M$4, FALSE), 0)</f>
        <v>0</v>
      </c>
      <c r="N1573" s="93">
        <f>IFERROR(VLOOKUP($E1573, V一般接種!$A:$G, N$4, FALSE), 0)</f>
        <v>0</v>
      </c>
      <c r="O1573" s="92">
        <f>SUMIF(V職域接種!$C:$C, 'Conv-vaccine'!$E1573, V職域接種!F:F)</f>
        <v>0</v>
      </c>
      <c r="P1573" s="92">
        <f>SUMIF(V職域接種!$C:$C, 'Conv-vaccine'!$E1573, V職域接種!G:G)</f>
        <v>0</v>
      </c>
      <c r="Q1573" s="92">
        <f>_xlfn.MAXIFS(V重複!F:F, V重複!$C:$C, 'Conv-vaccine'!$E1573)</f>
        <v>0</v>
      </c>
      <c r="R1573" s="92">
        <f>_xlfn.MAXIFS(V重複!G:G, V重複!$C:$C, 'Conv-vaccine'!$E1573)</f>
        <v>0</v>
      </c>
      <c r="S1573" s="107">
        <f>SUMIF('V3回目-接種日別'!$A:$A, 'Conv-vaccine'!$E1573, 'V3回目-接種日別'!C:C)</f>
        <v>0</v>
      </c>
    </row>
    <row r="1574" spans="1:19" ht="17.7">
      <c r="A1574" s="49">
        <v>44820</v>
      </c>
      <c r="B1574" s="110">
        <f>IF(COUNTIF($A$7:$A1574, $A1574)&gt;1, 0, IF($E1574="","",G1574+H1574+K1574+L1574+O1574-Q1574))</f>
        <v>0</v>
      </c>
      <c r="C1574" s="110">
        <f>IF(COUNTIF($A$7:$A1574, $A1574)&gt;1, 0, IF($E1574="", "", I1574+J1574+M1574+N1574+P1574-R1574))</f>
        <v>0</v>
      </c>
      <c r="D1574" s="110">
        <f>IF(COUNTIF($A$7:$A1574, $A1574)&gt;1, 0, S1574)</f>
        <v>0</v>
      </c>
      <c r="E1574" s="111">
        <v>44820</v>
      </c>
      <c r="F1574" s="91" t="str">
        <f>IFERROR(VLOOKUP($E1574, V医療従事者等!$A:$J, $F$4, FALSE), TEXT(E1574, "aaa"))</f>
        <v>金</v>
      </c>
      <c r="G1574" s="91">
        <f>IFERROR(VLOOKUP($E1574, V医療従事者等!$A:$J, $G$4, FALSE), 0)</f>
        <v>0</v>
      </c>
      <c r="H1574" s="91">
        <f>IFERROR(VLOOKUP($E1574, V医療従事者等!$A:$J, $H$4, FALSE), 0)</f>
        <v>0</v>
      </c>
      <c r="I1574" s="91">
        <f>IFERROR(VLOOKUP($E1574, V医療従事者等!$A:$J, $I$4, FALSE), 0)</f>
        <v>0</v>
      </c>
      <c r="J1574" s="91">
        <f>IFERROR(VLOOKUP($E1574, V医療従事者等!$A:$J, $J$4, FALSE), 0)</f>
        <v>0</v>
      </c>
      <c r="K1574" s="92">
        <f>IFERROR(VLOOKUP($E1574, V一般接種!$A:$G, K$4, FALSE), 0)</f>
        <v>0</v>
      </c>
      <c r="L1574" s="92">
        <f>IFERROR(VLOOKUP($E1574, V一般接種!$A:$G, L$4, FALSE), 0)</f>
        <v>0</v>
      </c>
      <c r="M1574" s="92">
        <f>IFERROR(VLOOKUP($E1574, V一般接種!$A:$G, M$4, FALSE), 0)</f>
        <v>0</v>
      </c>
      <c r="N1574" s="93">
        <f>IFERROR(VLOOKUP($E1574, V一般接種!$A:$G, N$4, FALSE), 0)</f>
        <v>0</v>
      </c>
      <c r="O1574" s="92">
        <f>SUMIF(V職域接種!$C:$C, 'Conv-vaccine'!$E1574, V職域接種!F:F)</f>
        <v>0</v>
      </c>
      <c r="P1574" s="92">
        <f>SUMIF(V職域接種!$C:$C, 'Conv-vaccine'!$E1574, V職域接種!G:G)</f>
        <v>0</v>
      </c>
      <c r="Q1574" s="92">
        <f>_xlfn.MAXIFS(V重複!F:F, V重複!$C:$C, 'Conv-vaccine'!$E1574)</f>
        <v>0</v>
      </c>
      <c r="R1574" s="92">
        <f>_xlfn.MAXIFS(V重複!G:G, V重複!$C:$C, 'Conv-vaccine'!$E1574)</f>
        <v>0</v>
      </c>
      <c r="S1574" s="107">
        <f>SUMIF('V3回目-接種日別'!$A:$A, 'Conv-vaccine'!$E1574, 'V3回目-接種日別'!C:C)</f>
        <v>0</v>
      </c>
    </row>
    <row r="1575" spans="1:19" ht="17.7">
      <c r="A1575" s="49">
        <v>44820</v>
      </c>
      <c r="B1575" s="110">
        <f>IF(COUNTIF($A$7:$A1575, $A1575)&gt;1, 0, IF($E1575="","",G1575+H1575+K1575+L1575+O1575-Q1575))</f>
        <v>0</v>
      </c>
      <c r="C1575" s="110">
        <f>IF(COUNTIF($A$7:$A1575, $A1575)&gt;1, 0, IF($E1575="", "", I1575+J1575+M1575+N1575+P1575-R1575))</f>
        <v>0</v>
      </c>
      <c r="D1575" s="110">
        <f>IF(COUNTIF($A$7:$A1575, $A1575)&gt;1, 0, S1575)</f>
        <v>0</v>
      </c>
      <c r="E1575" s="111">
        <v>44820</v>
      </c>
      <c r="F1575" s="91" t="str">
        <f>IFERROR(VLOOKUP($E1575, V医療従事者等!$A:$J, $F$4, FALSE), TEXT(E1575, "aaa"))</f>
        <v>金</v>
      </c>
      <c r="G1575" s="91">
        <f>IFERROR(VLOOKUP($E1575, V医療従事者等!$A:$J, $G$4, FALSE), 0)</f>
        <v>0</v>
      </c>
      <c r="H1575" s="91">
        <f>IFERROR(VLOOKUP($E1575, V医療従事者等!$A:$J, $H$4, FALSE), 0)</f>
        <v>0</v>
      </c>
      <c r="I1575" s="91">
        <f>IFERROR(VLOOKUP($E1575, V医療従事者等!$A:$J, $I$4, FALSE), 0)</f>
        <v>0</v>
      </c>
      <c r="J1575" s="91">
        <f>IFERROR(VLOOKUP($E1575, V医療従事者等!$A:$J, $J$4, FALSE), 0)</f>
        <v>0</v>
      </c>
      <c r="K1575" s="92">
        <f>IFERROR(VLOOKUP($E1575, V一般接種!$A:$G, K$4, FALSE), 0)</f>
        <v>0</v>
      </c>
      <c r="L1575" s="92">
        <f>IFERROR(VLOOKUP($E1575, V一般接種!$A:$G, L$4, FALSE), 0)</f>
        <v>0</v>
      </c>
      <c r="M1575" s="92">
        <f>IFERROR(VLOOKUP($E1575, V一般接種!$A:$G, M$4, FALSE), 0)</f>
        <v>0</v>
      </c>
      <c r="N1575" s="93">
        <f>IFERROR(VLOOKUP($E1575, V一般接種!$A:$G, N$4, FALSE), 0)</f>
        <v>0</v>
      </c>
      <c r="O1575" s="92">
        <f>SUMIF(V職域接種!$C:$C, 'Conv-vaccine'!$E1575, V職域接種!F:F)</f>
        <v>0</v>
      </c>
      <c r="P1575" s="92">
        <f>SUMIF(V職域接種!$C:$C, 'Conv-vaccine'!$E1575, V職域接種!G:G)</f>
        <v>0</v>
      </c>
      <c r="Q1575" s="92">
        <f>_xlfn.MAXIFS(V重複!F:F, V重複!$C:$C, 'Conv-vaccine'!$E1575)</f>
        <v>0</v>
      </c>
      <c r="R1575" s="92">
        <f>_xlfn.MAXIFS(V重複!G:G, V重複!$C:$C, 'Conv-vaccine'!$E1575)</f>
        <v>0</v>
      </c>
      <c r="S1575" s="107">
        <f>SUMIF('V3回目-接種日別'!$A:$A, 'Conv-vaccine'!$E1575, 'V3回目-接種日別'!C:C)</f>
        <v>0</v>
      </c>
    </row>
    <row r="1576" spans="1:19" ht="17.7">
      <c r="A1576" s="49">
        <v>44821</v>
      </c>
      <c r="B1576" s="110">
        <f>IF(COUNTIF($A$7:$A1576, $A1576)&gt;1, 0, IF($E1576="","",G1576+H1576+K1576+L1576+O1576-Q1576))</f>
        <v>0</v>
      </c>
      <c r="C1576" s="110">
        <f>IF(COUNTIF($A$7:$A1576, $A1576)&gt;1, 0, IF($E1576="", "", I1576+J1576+M1576+N1576+P1576-R1576))</f>
        <v>0</v>
      </c>
      <c r="D1576" s="110">
        <f>IF(COUNTIF($A$7:$A1576, $A1576)&gt;1, 0, S1576)</f>
        <v>0</v>
      </c>
      <c r="E1576" s="111">
        <v>44821</v>
      </c>
      <c r="F1576" s="91" t="str">
        <f>IFERROR(VLOOKUP($E1576, V医療従事者等!$A:$J, $F$4, FALSE), TEXT(E1576, "aaa"))</f>
        <v>土</v>
      </c>
      <c r="G1576" s="91">
        <f>IFERROR(VLOOKUP($E1576, V医療従事者等!$A:$J, $G$4, FALSE), 0)</f>
        <v>0</v>
      </c>
      <c r="H1576" s="91">
        <f>IFERROR(VLOOKUP($E1576, V医療従事者等!$A:$J, $H$4, FALSE), 0)</f>
        <v>0</v>
      </c>
      <c r="I1576" s="91">
        <f>IFERROR(VLOOKUP($E1576, V医療従事者等!$A:$J, $I$4, FALSE), 0)</f>
        <v>0</v>
      </c>
      <c r="J1576" s="91">
        <f>IFERROR(VLOOKUP($E1576, V医療従事者等!$A:$J, $J$4, FALSE), 0)</f>
        <v>0</v>
      </c>
      <c r="K1576" s="92">
        <f>IFERROR(VLOOKUP($E1576, V一般接種!$A:$G, K$4, FALSE), 0)</f>
        <v>0</v>
      </c>
      <c r="L1576" s="92">
        <f>IFERROR(VLOOKUP($E1576, V一般接種!$A:$G, L$4, FALSE), 0)</f>
        <v>0</v>
      </c>
      <c r="M1576" s="92">
        <f>IFERROR(VLOOKUP($E1576, V一般接種!$A:$G, M$4, FALSE), 0)</f>
        <v>0</v>
      </c>
      <c r="N1576" s="93">
        <f>IFERROR(VLOOKUP($E1576, V一般接種!$A:$G, N$4, FALSE), 0)</f>
        <v>0</v>
      </c>
      <c r="O1576" s="92">
        <f>SUMIF(V職域接種!$C:$C, 'Conv-vaccine'!$E1576, V職域接種!F:F)</f>
        <v>0</v>
      </c>
      <c r="P1576" s="92">
        <f>SUMIF(V職域接種!$C:$C, 'Conv-vaccine'!$E1576, V職域接種!G:G)</f>
        <v>0</v>
      </c>
      <c r="Q1576" s="92">
        <f>_xlfn.MAXIFS(V重複!F:F, V重複!$C:$C, 'Conv-vaccine'!$E1576)</f>
        <v>0</v>
      </c>
      <c r="R1576" s="92">
        <f>_xlfn.MAXIFS(V重複!G:G, V重複!$C:$C, 'Conv-vaccine'!$E1576)</f>
        <v>0</v>
      </c>
      <c r="S1576" s="107">
        <f>SUMIF('V3回目-接種日別'!$A:$A, 'Conv-vaccine'!$E1576, 'V3回目-接種日別'!C:C)</f>
        <v>0</v>
      </c>
    </row>
    <row r="1577" spans="1:19" ht="17.7">
      <c r="A1577" s="49">
        <v>44821</v>
      </c>
      <c r="B1577" s="110">
        <f>IF(COUNTIF($A$7:$A1577, $A1577)&gt;1, 0, IF($E1577="","",G1577+H1577+K1577+L1577+O1577-Q1577))</f>
        <v>0</v>
      </c>
      <c r="C1577" s="110">
        <f>IF(COUNTIF($A$7:$A1577, $A1577)&gt;1, 0, IF($E1577="", "", I1577+J1577+M1577+N1577+P1577-R1577))</f>
        <v>0</v>
      </c>
      <c r="D1577" s="110">
        <f>IF(COUNTIF($A$7:$A1577, $A1577)&gt;1, 0, S1577)</f>
        <v>0</v>
      </c>
      <c r="E1577" s="111">
        <v>44821</v>
      </c>
      <c r="F1577" s="91" t="str">
        <f>IFERROR(VLOOKUP($E1577, V医療従事者等!$A:$J, $F$4, FALSE), TEXT(E1577, "aaa"))</f>
        <v>土</v>
      </c>
      <c r="G1577" s="91">
        <f>IFERROR(VLOOKUP($E1577, V医療従事者等!$A:$J, $G$4, FALSE), 0)</f>
        <v>0</v>
      </c>
      <c r="H1577" s="91">
        <f>IFERROR(VLOOKUP($E1577, V医療従事者等!$A:$J, $H$4, FALSE), 0)</f>
        <v>0</v>
      </c>
      <c r="I1577" s="91">
        <f>IFERROR(VLOOKUP($E1577, V医療従事者等!$A:$J, $I$4, FALSE), 0)</f>
        <v>0</v>
      </c>
      <c r="J1577" s="91">
        <f>IFERROR(VLOOKUP($E1577, V医療従事者等!$A:$J, $J$4, FALSE), 0)</f>
        <v>0</v>
      </c>
      <c r="K1577" s="92">
        <f>IFERROR(VLOOKUP($E1577, V一般接種!$A:$G, K$4, FALSE), 0)</f>
        <v>0</v>
      </c>
      <c r="L1577" s="92">
        <f>IFERROR(VLOOKUP($E1577, V一般接種!$A:$G, L$4, FALSE), 0)</f>
        <v>0</v>
      </c>
      <c r="M1577" s="92">
        <f>IFERROR(VLOOKUP($E1577, V一般接種!$A:$G, M$4, FALSE), 0)</f>
        <v>0</v>
      </c>
      <c r="N1577" s="93">
        <f>IFERROR(VLOOKUP($E1577, V一般接種!$A:$G, N$4, FALSE), 0)</f>
        <v>0</v>
      </c>
      <c r="O1577" s="92">
        <f>SUMIF(V職域接種!$C:$C, 'Conv-vaccine'!$E1577, V職域接種!F:F)</f>
        <v>0</v>
      </c>
      <c r="P1577" s="92">
        <f>SUMIF(V職域接種!$C:$C, 'Conv-vaccine'!$E1577, V職域接種!G:G)</f>
        <v>0</v>
      </c>
      <c r="Q1577" s="92">
        <f>_xlfn.MAXIFS(V重複!F:F, V重複!$C:$C, 'Conv-vaccine'!$E1577)</f>
        <v>0</v>
      </c>
      <c r="R1577" s="92">
        <f>_xlfn.MAXIFS(V重複!G:G, V重複!$C:$C, 'Conv-vaccine'!$E1577)</f>
        <v>0</v>
      </c>
      <c r="S1577" s="107">
        <f>SUMIF('V3回目-接種日別'!$A:$A, 'Conv-vaccine'!$E1577, 'V3回目-接種日別'!C:C)</f>
        <v>0</v>
      </c>
    </row>
    <row r="1578" spans="1:19" ht="17.7">
      <c r="A1578" s="49">
        <v>44821</v>
      </c>
      <c r="B1578" s="110">
        <f>IF(COUNTIF($A$7:$A1578, $A1578)&gt;1, 0, IF($E1578="","",G1578+H1578+K1578+L1578+O1578-Q1578))</f>
        <v>0</v>
      </c>
      <c r="C1578" s="110">
        <f>IF(COUNTIF($A$7:$A1578, $A1578)&gt;1, 0, IF($E1578="", "", I1578+J1578+M1578+N1578+P1578-R1578))</f>
        <v>0</v>
      </c>
      <c r="D1578" s="110">
        <f>IF(COUNTIF($A$7:$A1578, $A1578)&gt;1, 0, S1578)</f>
        <v>0</v>
      </c>
      <c r="E1578" s="111">
        <v>44821</v>
      </c>
      <c r="F1578" s="91" t="str">
        <f>IFERROR(VLOOKUP($E1578, V医療従事者等!$A:$J, $F$4, FALSE), TEXT(E1578, "aaa"))</f>
        <v>土</v>
      </c>
      <c r="G1578" s="91">
        <f>IFERROR(VLOOKUP($E1578, V医療従事者等!$A:$J, $G$4, FALSE), 0)</f>
        <v>0</v>
      </c>
      <c r="H1578" s="91">
        <f>IFERROR(VLOOKUP($E1578, V医療従事者等!$A:$J, $H$4, FALSE), 0)</f>
        <v>0</v>
      </c>
      <c r="I1578" s="91">
        <f>IFERROR(VLOOKUP($E1578, V医療従事者等!$A:$J, $I$4, FALSE), 0)</f>
        <v>0</v>
      </c>
      <c r="J1578" s="91">
        <f>IFERROR(VLOOKUP($E1578, V医療従事者等!$A:$J, $J$4, FALSE), 0)</f>
        <v>0</v>
      </c>
      <c r="K1578" s="92">
        <f>IFERROR(VLOOKUP($E1578, V一般接種!$A:$G, K$4, FALSE), 0)</f>
        <v>0</v>
      </c>
      <c r="L1578" s="92">
        <f>IFERROR(VLOOKUP($E1578, V一般接種!$A:$G, L$4, FALSE), 0)</f>
        <v>0</v>
      </c>
      <c r="M1578" s="92">
        <f>IFERROR(VLOOKUP($E1578, V一般接種!$A:$G, M$4, FALSE), 0)</f>
        <v>0</v>
      </c>
      <c r="N1578" s="93">
        <f>IFERROR(VLOOKUP($E1578, V一般接種!$A:$G, N$4, FALSE), 0)</f>
        <v>0</v>
      </c>
      <c r="O1578" s="92">
        <f>SUMIF(V職域接種!$C:$C, 'Conv-vaccine'!$E1578, V職域接種!F:F)</f>
        <v>0</v>
      </c>
      <c r="P1578" s="92">
        <f>SUMIF(V職域接種!$C:$C, 'Conv-vaccine'!$E1578, V職域接種!G:G)</f>
        <v>0</v>
      </c>
      <c r="Q1578" s="92">
        <f>_xlfn.MAXIFS(V重複!F:F, V重複!$C:$C, 'Conv-vaccine'!$E1578)</f>
        <v>0</v>
      </c>
      <c r="R1578" s="92">
        <f>_xlfn.MAXIFS(V重複!G:G, V重複!$C:$C, 'Conv-vaccine'!$E1578)</f>
        <v>0</v>
      </c>
      <c r="S1578" s="107">
        <f>SUMIF('V3回目-接種日別'!$A:$A, 'Conv-vaccine'!$E1578, 'V3回目-接種日別'!C:C)</f>
        <v>0</v>
      </c>
    </row>
    <row r="1579" spans="1:19" ht="17.7">
      <c r="A1579" s="49">
        <v>44822</v>
      </c>
      <c r="B1579" s="110">
        <f>IF(COUNTIF($A$7:$A1579, $A1579)&gt;1, 0, IF($E1579="","",G1579+H1579+K1579+L1579+O1579-Q1579))</f>
        <v>0</v>
      </c>
      <c r="C1579" s="110">
        <f>IF(COUNTIF($A$7:$A1579, $A1579)&gt;1, 0, IF($E1579="", "", I1579+J1579+M1579+N1579+P1579-R1579))</f>
        <v>0</v>
      </c>
      <c r="D1579" s="110">
        <f>IF(COUNTIF($A$7:$A1579, $A1579)&gt;1, 0, S1579)</f>
        <v>0</v>
      </c>
      <c r="E1579" s="111">
        <v>44822</v>
      </c>
      <c r="F1579" s="91" t="str">
        <f>IFERROR(VLOOKUP($E1579, V医療従事者等!$A:$J, $F$4, FALSE), TEXT(E1579, "aaa"))</f>
        <v>日</v>
      </c>
      <c r="G1579" s="91">
        <f>IFERROR(VLOOKUP($E1579, V医療従事者等!$A:$J, $G$4, FALSE), 0)</f>
        <v>0</v>
      </c>
      <c r="H1579" s="91">
        <f>IFERROR(VLOOKUP($E1579, V医療従事者等!$A:$J, $H$4, FALSE), 0)</f>
        <v>0</v>
      </c>
      <c r="I1579" s="91">
        <f>IFERROR(VLOOKUP($E1579, V医療従事者等!$A:$J, $I$4, FALSE), 0)</f>
        <v>0</v>
      </c>
      <c r="J1579" s="91">
        <f>IFERROR(VLOOKUP($E1579, V医療従事者等!$A:$J, $J$4, FALSE), 0)</f>
        <v>0</v>
      </c>
      <c r="K1579" s="92">
        <f>IFERROR(VLOOKUP($E1579, V一般接種!$A:$G, K$4, FALSE), 0)</f>
        <v>0</v>
      </c>
      <c r="L1579" s="92">
        <f>IFERROR(VLOOKUP($E1579, V一般接種!$A:$G, L$4, FALSE), 0)</f>
        <v>0</v>
      </c>
      <c r="M1579" s="92">
        <f>IFERROR(VLOOKUP($E1579, V一般接種!$A:$G, M$4, FALSE), 0)</f>
        <v>0</v>
      </c>
      <c r="N1579" s="93">
        <f>IFERROR(VLOOKUP($E1579, V一般接種!$A:$G, N$4, FALSE), 0)</f>
        <v>0</v>
      </c>
      <c r="O1579" s="92">
        <f>SUMIF(V職域接種!$C:$C, 'Conv-vaccine'!$E1579, V職域接種!F:F)</f>
        <v>0</v>
      </c>
      <c r="P1579" s="92">
        <f>SUMIF(V職域接種!$C:$C, 'Conv-vaccine'!$E1579, V職域接種!G:G)</f>
        <v>0</v>
      </c>
      <c r="Q1579" s="92">
        <f>_xlfn.MAXIFS(V重複!F:F, V重複!$C:$C, 'Conv-vaccine'!$E1579)</f>
        <v>0</v>
      </c>
      <c r="R1579" s="92">
        <f>_xlfn.MAXIFS(V重複!G:G, V重複!$C:$C, 'Conv-vaccine'!$E1579)</f>
        <v>0</v>
      </c>
      <c r="S1579" s="107">
        <f>SUMIF('V3回目-接種日別'!$A:$A, 'Conv-vaccine'!$E1579, 'V3回目-接種日別'!C:C)</f>
        <v>0</v>
      </c>
    </row>
    <row r="1580" spans="1:19" ht="17.7">
      <c r="A1580" s="49">
        <v>44822</v>
      </c>
      <c r="B1580" s="110">
        <f>IF(COUNTIF($A$7:$A1580, $A1580)&gt;1, 0, IF($E1580="","",G1580+H1580+K1580+L1580+O1580-Q1580))</f>
        <v>0</v>
      </c>
      <c r="C1580" s="110">
        <f>IF(COUNTIF($A$7:$A1580, $A1580)&gt;1, 0, IF($E1580="", "", I1580+J1580+M1580+N1580+P1580-R1580))</f>
        <v>0</v>
      </c>
      <c r="D1580" s="110">
        <f>IF(COUNTIF($A$7:$A1580, $A1580)&gt;1, 0, S1580)</f>
        <v>0</v>
      </c>
      <c r="E1580" s="111">
        <v>44822</v>
      </c>
      <c r="F1580" s="91" t="str">
        <f>IFERROR(VLOOKUP($E1580, V医療従事者等!$A:$J, $F$4, FALSE), TEXT(E1580, "aaa"))</f>
        <v>日</v>
      </c>
      <c r="G1580" s="91">
        <f>IFERROR(VLOOKUP($E1580, V医療従事者等!$A:$J, $G$4, FALSE), 0)</f>
        <v>0</v>
      </c>
      <c r="H1580" s="91">
        <f>IFERROR(VLOOKUP($E1580, V医療従事者等!$A:$J, $H$4, FALSE), 0)</f>
        <v>0</v>
      </c>
      <c r="I1580" s="91">
        <f>IFERROR(VLOOKUP($E1580, V医療従事者等!$A:$J, $I$4, FALSE), 0)</f>
        <v>0</v>
      </c>
      <c r="J1580" s="91">
        <f>IFERROR(VLOOKUP($E1580, V医療従事者等!$A:$J, $J$4, FALSE), 0)</f>
        <v>0</v>
      </c>
      <c r="K1580" s="92">
        <f>IFERROR(VLOOKUP($E1580, V一般接種!$A:$G, K$4, FALSE), 0)</f>
        <v>0</v>
      </c>
      <c r="L1580" s="92">
        <f>IFERROR(VLOOKUP($E1580, V一般接種!$A:$G, L$4, FALSE), 0)</f>
        <v>0</v>
      </c>
      <c r="M1580" s="92">
        <f>IFERROR(VLOOKUP($E1580, V一般接種!$A:$G, M$4, FALSE), 0)</f>
        <v>0</v>
      </c>
      <c r="N1580" s="93">
        <f>IFERROR(VLOOKUP($E1580, V一般接種!$A:$G, N$4, FALSE), 0)</f>
        <v>0</v>
      </c>
      <c r="O1580" s="92">
        <f>SUMIF(V職域接種!$C:$C, 'Conv-vaccine'!$E1580, V職域接種!F:F)</f>
        <v>0</v>
      </c>
      <c r="P1580" s="92">
        <f>SUMIF(V職域接種!$C:$C, 'Conv-vaccine'!$E1580, V職域接種!G:G)</f>
        <v>0</v>
      </c>
      <c r="Q1580" s="92">
        <f>_xlfn.MAXIFS(V重複!F:F, V重複!$C:$C, 'Conv-vaccine'!$E1580)</f>
        <v>0</v>
      </c>
      <c r="R1580" s="92">
        <f>_xlfn.MAXIFS(V重複!G:G, V重複!$C:$C, 'Conv-vaccine'!$E1580)</f>
        <v>0</v>
      </c>
      <c r="S1580" s="107">
        <f>SUMIF('V3回目-接種日別'!$A:$A, 'Conv-vaccine'!$E1580, 'V3回目-接種日別'!C:C)</f>
        <v>0</v>
      </c>
    </row>
    <row r="1581" spans="1:19" ht="17.7">
      <c r="A1581" s="49">
        <v>44822</v>
      </c>
      <c r="B1581" s="110">
        <f>IF(COUNTIF($A$7:$A1581, $A1581)&gt;1, 0, IF($E1581="","",G1581+H1581+K1581+L1581+O1581-Q1581))</f>
        <v>0</v>
      </c>
      <c r="C1581" s="110">
        <f>IF(COUNTIF($A$7:$A1581, $A1581)&gt;1, 0, IF($E1581="", "", I1581+J1581+M1581+N1581+P1581-R1581))</f>
        <v>0</v>
      </c>
      <c r="D1581" s="110">
        <f>IF(COUNTIF($A$7:$A1581, $A1581)&gt;1, 0, S1581)</f>
        <v>0</v>
      </c>
      <c r="E1581" s="111">
        <v>44822</v>
      </c>
      <c r="F1581" s="91" t="str">
        <f>IFERROR(VLOOKUP($E1581, V医療従事者等!$A:$J, $F$4, FALSE), TEXT(E1581, "aaa"))</f>
        <v>日</v>
      </c>
      <c r="G1581" s="91">
        <f>IFERROR(VLOOKUP($E1581, V医療従事者等!$A:$J, $G$4, FALSE), 0)</f>
        <v>0</v>
      </c>
      <c r="H1581" s="91">
        <f>IFERROR(VLOOKUP($E1581, V医療従事者等!$A:$J, $H$4, FALSE), 0)</f>
        <v>0</v>
      </c>
      <c r="I1581" s="91">
        <f>IFERROR(VLOOKUP($E1581, V医療従事者等!$A:$J, $I$4, FALSE), 0)</f>
        <v>0</v>
      </c>
      <c r="J1581" s="91">
        <f>IFERROR(VLOOKUP($E1581, V医療従事者等!$A:$J, $J$4, FALSE), 0)</f>
        <v>0</v>
      </c>
      <c r="K1581" s="92">
        <f>IFERROR(VLOOKUP($E1581, V一般接種!$A:$G, K$4, FALSE), 0)</f>
        <v>0</v>
      </c>
      <c r="L1581" s="92">
        <f>IFERROR(VLOOKUP($E1581, V一般接種!$A:$G, L$4, FALSE), 0)</f>
        <v>0</v>
      </c>
      <c r="M1581" s="92">
        <f>IFERROR(VLOOKUP($E1581, V一般接種!$A:$G, M$4, FALSE), 0)</f>
        <v>0</v>
      </c>
      <c r="N1581" s="93">
        <f>IFERROR(VLOOKUP($E1581, V一般接種!$A:$G, N$4, FALSE), 0)</f>
        <v>0</v>
      </c>
      <c r="O1581" s="92">
        <f>SUMIF(V職域接種!$C:$C, 'Conv-vaccine'!$E1581, V職域接種!F:F)</f>
        <v>0</v>
      </c>
      <c r="P1581" s="92">
        <f>SUMIF(V職域接種!$C:$C, 'Conv-vaccine'!$E1581, V職域接種!G:G)</f>
        <v>0</v>
      </c>
      <c r="Q1581" s="92">
        <f>_xlfn.MAXIFS(V重複!F:F, V重複!$C:$C, 'Conv-vaccine'!$E1581)</f>
        <v>0</v>
      </c>
      <c r="R1581" s="92">
        <f>_xlfn.MAXIFS(V重複!G:G, V重複!$C:$C, 'Conv-vaccine'!$E1581)</f>
        <v>0</v>
      </c>
      <c r="S1581" s="107">
        <f>SUMIF('V3回目-接種日別'!$A:$A, 'Conv-vaccine'!$E1581, 'V3回目-接種日別'!C:C)</f>
        <v>0</v>
      </c>
    </row>
    <row r="1582" spans="1:19" ht="17.7">
      <c r="A1582" s="49">
        <v>44823</v>
      </c>
      <c r="B1582" s="110">
        <f>IF(COUNTIF($A$7:$A1582, $A1582)&gt;1, 0, IF($E1582="","",G1582+H1582+K1582+L1582+O1582-Q1582))</f>
        <v>0</v>
      </c>
      <c r="C1582" s="110">
        <f>IF(COUNTIF($A$7:$A1582, $A1582)&gt;1, 0, IF($E1582="", "", I1582+J1582+M1582+N1582+P1582-R1582))</f>
        <v>0</v>
      </c>
      <c r="D1582" s="110">
        <f>IF(COUNTIF($A$7:$A1582, $A1582)&gt;1, 0, S1582)</f>
        <v>0</v>
      </c>
      <c r="E1582" s="111">
        <v>44823</v>
      </c>
      <c r="F1582" s="91" t="str">
        <f>IFERROR(VLOOKUP($E1582, V医療従事者等!$A:$J, $F$4, FALSE), TEXT(E1582, "aaa"))</f>
        <v>月</v>
      </c>
      <c r="G1582" s="91">
        <f>IFERROR(VLOOKUP($E1582, V医療従事者等!$A:$J, $G$4, FALSE), 0)</f>
        <v>0</v>
      </c>
      <c r="H1582" s="91">
        <f>IFERROR(VLOOKUP($E1582, V医療従事者等!$A:$J, $H$4, FALSE), 0)</f>
        <v>0</v>
      </c>
      <c r="I1582" s="91">
        <f>IFERROR(VLOOKUP($E1582, V医療従事者等!$A:$J, $I$4, FALSE), 0)</f>
        <v>0</v>
      </c>
      <c r="J1582" s="91">
        <f>IFERROR(VLOOKUP($E1582, V医療従事者等!$A:$J, $J$4, FALSE), 0)</f>
        <v>0</v>
      </c>
      <c r="K1582" s="92">
        <f>IFERROR(VLOOKUP($E1582, V一般接種!$A:$G, K$4, FALSE), 0)</f>
        <v>0</v>
      </c>
      <c r="L1582" s="92">
        <f>IFERROR(VLOOKUP($E1582, V一般接種!$A:$G, L$4, FALSE), 0)</f>
        <v>0</v>
      </c>
      <c r="M1582" s="92">
        <f>IFERROR(VLOOKUP($E1582, V一般接種!$A:$G, M$4, FALSE), 0)</f>
        <v>0</v>
      </c>
      <c r="N1582" s="93">
        <f>IFERROR(VLOOKUP($E1582, V一般接種!$A:$G, N$4, FALSE), 0)</f>
        <v>0</v>
      </c>
      <c r="O1582" s="92">
        <f>SUMIF(V職域接種!$C:$C, 'Conv-vaccine'!$E1582, V職域接種!F:F)</f>
        <v>0</v>
      </c>
      <c r="P1582" s="92">
        <f>SUMIF(V職域接種!$C:$C, 'Conv-vaccine'!$E1582, V職域接種!G:G)</f>
        <v>0</v>
      </c>
      <c r="Q1582" s="92">
        <f>_xlfn.MAXIFS(V重複!F:F, V重複!$C:$C, 'Conv-vaccine'!$E1582)</f>
        <v>0</v>
      </c>
      <c r="R1582" s="92">
        <f>_xlfn.MAXIFS(V重複!G:G, V重複!$C:$C, 'Conv-vaccine'!$E1582)</f>
        <v>0</v>
      </c>
      <c r="S1582" s="107">
        <f>SUMIF('V3回目-接種日別'!$A:$A, 'Conv-vaccine'!$E1582, 'V3回目-接種日別'!C:C)</f>
        <v>0</v>
      </c>
    </row>
    <row r="1583" spans="1:19" ht="17.7">
      <c r="A1583" s="49">
        <v>44823</v>
      </c>
      <c r="B1583" s="110">
        <f>IF(COUNTIF($A$7:$A1583, $A1583)&gt;1, 0, IF($E1583="","",G1583+H1583+K1583+L1583+O1583-Q1583))</f>
        <v>0</v>
      </c>
      <c r="C1583" s="110">
        <f>IF(COUNTIF($A$7:$A1583, $A1583)&gt;1, 0, IF($E1583="", "", I1583+J1583+M1583+N1583+P1583-R1583))</f>
        <v>0</v>
      </c>
      <c r="D1583" s="110">
        <f>IF(COUNTIF($A$7:$A1583, $A1583)&gt;1, 0, S1583)</f>
        <v>0</v>
      </c>
      <c r="E1583" s="111">
        <v>44823</v>
      </c>
      <c r="F1583" s="91" t="str">
        <f>IFERROR(VLOOKUP($E1583, V医療従事者等!$A:$J, $F$4, FALSE), TEXT(E1583, "aaa"))</f>
        <v>月</v>
      </c>
      <c r="G1583" s="91">
        <f>IFERROR(VLOOKUP($E1583, V医療従事者等!$A:$J, $G$4, FALSE), 0)</f>
        <v>0</v>
      </c>
      <c r="H1583" s="91">
        <f>IFERROR(VLOOKUP($E1583, V医療従事者等!$A:$J, $H$4, FALSE), 0)</f>
        <v>0</v>
      </c>
      <c r="I1583" s="91">
        <f>IFERROR(VLOOKUP($E1583, V医療従事者等!$A:$J, $I$4, FALSE), 0)</f>
        <v>0</v>
      </c>
      <c r="J1583" s="91">
        <f>IFERROR(VLOOKUP($E1583, V医療従事者等!$A:$J, $J$4, FALSE), 0)</f>
        <v>0</v>
      </c>
      <c r="K1583" s="92">
        <f>IFERROR(VLOOKUP($E1583, V一般接種!$A:$G, K$4, FALSE), 0)</f>
        <v>0</v>
      </c>
      <c r="L1583" s="92">
        <f>IFERROR(VLOOKUP($E1583, V一般接種!$A:$G, L$4, FALSE), 0)</f>
        <v>0</v>
      </c>
      <c r="M1583" s="92">
        <f>IFERROR(VLOOKUP($E1583, V一般接種!$A:$G, M$4, FALSE), 0)</f>
        <v>0</v>
      </c>
      <c r="N1583" s="93">
        <f>IFERROR(VLOOKUP($E1583, V一般接種!$A:$G, N$4, FALSE), 0)</f>
        <v>0</v>
      </c>
      <c r="O1583" s="92">
        <f>SUMIF(V職域接種!$C:$C, 'Conv-vaccine'!$E1583, V職域接種!F:F)</f>
        <v>0</v>
      </c>
      <c r="P1583" s="92">
        <f>SUMIF(V職域接種!$C:$C, 'Conv-vaccine'!$E1583, V職域接種!G:G)</f>
        <v>0</v>
      </c>
      <c r="Q1583" s="92">
        <f>_xlfn.MAXIFS(V重複!F:F, V重複!$C:$C, 'Conv-vaccine'!$E1583)</f>
        <v>0</v>
      </c>
      <c r="R1583" s="92">
        <f>_xlfn.MAXIFS(V重複!G:G, V重複!$C:$C, 'Conv-vaccine'!$E1583)</f>
        <v>0</v>
      </c>
      <c r="S1583" s="107">
        <f>SUMIF('V3回目-接種日別'!$A:$A, 'Conv-vaccine'!$E1583, 'V3回目-接種日別'!C:C)</f>
        <v>0</v>
      </c>
    </row>
    <row r="1584" spans="1:19" ht="17.7">
      <c r="A1584" s="49">
        <v>44823</v>
      </c>
      <c r="B1584" s="110">
        <f>IF(COUNTIF($A$7:$A1584, $A1584)&gt;1, 0, IF($E1584="","",G1584+H1584+K1584+L1584+O1584-Q1584))</f>
        <v>0</v>
      </c>
      <c r="C1584" s="110">
        <f>IF(COUNTIF($A$7:$A1584, $A1584)&gt;1, 0, IF($E1584="", "", I1584+J1584+M1584+N1584+P1584-R1584))</f>
        <v>0</v>
      </c>
      <c r="D1584" s="110">
        <f>IF(COUNTIF($A$7:$A1584, $A1584)&gt;1, 0, S1584)</f>
        <v>0</v>
      </c>
      <c r="E1584" s="111">
        <v>44823</v>
      </c>
      <c r="F1584" s="91" t="str">
        <f>IFERROR(VLOOKUP($E1584, V医療従事者等!$A:$J, $F$4, FALSE), TEXT(E1584, "aaa"))</f>
        <v>月</v>
      </c>
      <c r="G1584" s="91">
        <f>IFERROR(VLOOKUP($E1584, V医療従事者等!$A:$J, $G$4, FALSE), 0)</f>
        <v>0</v>
      </c>
      <c r="H1584" s="91">
        <f>IFERROR(VLOOKUP($E1584, V医療従事者等!$A:$J, $H$4, FALSE), 0)</f>
        <v>0</v>
      </c>
      <c r="I1584" s="91">
        <f>IFERROR(VLOOKUP($E1584, V医療従事者等!$A:$J, $I$4, FALSE), 0)</f>
        <v>0</v>
      </c>
      <c r="J1584" s="91">
        <f>IFERROR(VLOOKUP($E1584, V医療従事者等!$A:$J, $J$4, FALSE), 0)</f>
        <v>0</v>
      </c>
      <c r="K1584" s="92">
        <f>IFERROR(VLOOKUP($E1584, V一般接種!$A:$G, K$4, FALSE), 0)</f>
        <v>0</v>
      </c>
      <c r="L1584" s="92">
        <f>IFERROR(VLOOKUP($E1584, V一般接種!$A:$G, L$4, FALSE), 0)</f>
        <v>0</v>
      </c>
      <c r="M1584" s="92">
        <f>IFERROR(VLOOKUP($E1584, V一般接種!$A:$G, M$4, FALSE), 0)</f>
        <v>0</v>
      </c>
      <c r="N1584" s="93">
        <f>IFERROR(VLOOKUP($E1584, V一般接種!$A:$G, N$4, FALSE), 0)</f>
        <v>0</v>
      </c>
      <c r="O1584" s="92">
        <f>SUMIF(V職域接種!$C:$C, 'Conv-vaccine'!$E1584, V職域接種!F:F)</f>
        <v>0</v>
      </c>
      <c r="P1584" s="92">
        <f>SUMIF(V職域接種!$C:$C, 'Conv-vaccine'!$E1584, V職域接種!G:G)</f>
        <v>0</v>
      </c>
      <c r="Q1584" s="92">
        <f>_xlfn.MAXIFS(V重複!F:F, V重複!$C:$C, 'Conv-vaccine'!$E1584)</f>
        <v>0</v>
      </c>
      <c r="R1584" s="92">
        <f>_xlfn.MAXIFS(V重複!G:G, V重複!$C:$C, 'Conv-vaccine'!$E1584)</f>
        <v>0</v>
      </c>
      <c r="S1584" s="107">
        <f>SUMIF('V3回目-接種日別'!$A:$A, 'Conv-vaccine'!$E1584, 'V3回目-接種日別'!C:C)</f>
        <v>0</v>
      </c>
    </row>
    <row r="1585" spans="1:19" ht="17.7">
      <c r="A1585" s="49">
        <v>44824</v>
      </c>
      <c r="B1585" s="110">
        <f>IF(COUNTIF($A$7:$A1585, $A1585)&gt;1, 0, IF($E1585="","",G1585+H1585+K1585+L1585+O1585-Q1585))</f>
        <v>0</v>
      </c>
      <c r="C1585" s="110">
        <f>IF(COUNTIF($A$7:$A1585, $A1585)&gt;1, 0, IF($E1585="", "", I1585+J1585+M1585+N1585+P1585-R1585))</f>
        <v>0</v>
      </c>
      <c r="D1585" s="110">
        <f>IF(COUNTIF($A$7:$A1585, $A1585)&gt;1, 0, S1585)</f>
        <v>0</v>
      </c>
      <c r="E1585" s="111">
        <v>44824</v>
      </c>
      <c r="F1585" s="91" t="str">
        <f>IFERROR(VLOOKUP($E1585, V医療従事者等!$A:$J, $F$4, FALSE), TEXT(E1585, "aaa"))</f>
        <v>火</v>
      </c>
      <c r="G1585" s="91">
        <f>IFERROR(VLOOKUP($E1585, V医療従事者等!$A:$J, $G$4, FALSE), 0)</f>
        <v>0</v>
      </c>
      <c r="H1585" s="91">
        <f>IFERROR(VLOOKUP($E1585, V医療従事者等!$A:$J, $H$4, FALSE), 0)</f>
        <v>0</v>
      </c>
      <c r="I1585" s="91">
        <f>IFERROR(VLOOKUP($E1585, V医療従事者等!$A:$J, $I$4, FALSE), 0)</f>
        <v>0</v>
      </c>
      <c r="J1585" s="91">
        <f>IFERROR(VLOOKUP($E1585, V医療従事者等!$A:$J, $J$4, FALSE), 0)</f>
        <v>0</v>
      </c>
      <c r="K1585" s="92">
        <f>IFERROR(VLOOKUP($E1585, V一般接種!$A:$G, K$4, FALSE), 0)</f>
        <v>0</v>
      </c>
      <c r="L1585" s="92">
        <f>IFERROR(VLOOKUP($E1585, V一般接種!$A:$G, L$4, FALSE), 0)</f>
        <v>0</v>
      </c>
      <c r="M1585" s="92">
        <f>IFERROR(VLOOKUP($E1585, V一般接種!$A:$G, M$4, FALSE), 0)</f>
        <v>0</v>
      </c>
      <c r="N1585" s="93">
        <f>IFERROR(VLOOKUP($E1585, V一般接種!$A:$G, N$4, FALSE), 0)</f>
        <v>0</v>
      </c>
      <c r="O1585" s="92">
        <f>SUMIF(V職域接種!$C:$C, 'Conv-vaccine'!$E1585, V職域接種!F:F)</f>
        <v>0</v>
      </c>
      <c r="P1585" s="92">
        <f>SUMIF(V職域接種!$C:$C, 'Conv-vaccine'!$E1585, V職域接種!G:G)</f>
        <v>0</v>
      </c>
      <c r="Q1585" s="92">
        <f>_xlfn.MAXIFS(V重複!F:F, V重複!$C:$C, 'Conv-vaccine'!$E1585)</f>
        <v>0</v>
      </c>
      <c r="R1585" s="92">
        <f>_xlfn.MAXIFS(V重複!G:G, V重複!$C:$C, 'Conv-vaccine'!$E1585)</f>
        <v>0</v>
      </c>
      <c r="S1585" s="107">
        <f>SUMIF('V3回目-接種日別'!$A:$A, 'Conv-vaccine'!$E1585, 'V3回目-接種日別'!C:C)</f>
        <v>0</v>
      </c>
    </row>
    <row r="1586" spans="1:19" ht="17.7">
      <c r="A1586" s="49">
        <v>44824</v>
      </c>
      <c r="B1586" s="110">
        <f>IF(COUNTIF($A$7:$A1586, $A1586)&gt;1, 0, IF($E1586="","",G1586+H1586+K1586+L1586+O1586-Q1586))</f>
        <v>0</v>
      </c>
      <c r="C1586" s="110">
        <f>IF(COUNTIF($A$7:$A1586, $A1586)&gt;1, 0, IF($E1586="", "", I1586+J1586+M1586+N1586+P1586-R1586))</f>
        <v>0</v>
      </c>
      <c r="D1586" s="110">
        <f>IF(COUNTIF($A$7:$A1586, $A1586)&gt;1, 0, S1586)</f>
        <v>0</v>
      </c>
      <c r="E1586" s="111">
        <v>44824</v>
      </c>
      <c r="F1586" s="91" t="str">
        <f>IFERROR(VLOOKUP($E1586, V医療従事者等!$A:$J, $F$4, FALSE), TEXT(E1586, "aaa"))</f>
        <v>火</v>
      </c>
      <c r="G1586" s="91">
        <f>IFERROR(VLOOKUP($E1586, V医療従事者等!$A:$J, $G$4, FALSE), 0)</f>
        <v>0</v>
      </c>
      <c r="H1586" s="91">
        <f>IFERROR(VLOOKUP($E1586, V医療従事者等!$A:$J, $H$4, FALSE), 0)</f>
        <v>0</v>
      </c>
      <c r="I1586" s="91">
        <f>IFERROR(VLOOKUP($E1586, V医療従事者等!$A:$J, $I$4, FALSE), 0)</f>
        <v>0</v>
      </c>
      <c r="J1586" s="91">
        <f>IFERROR(VLOOKUP($E1586, V医療従事者等!$A:$J, $J$4, FALSE), 0)</f>
        <v>0</v>
      </c>
      <c r="K1586" s="92">
        <f>IFERROR(VLOOKUP($E1586, V一般接種!$A:$G, K$4, FALSE), 0)</f>
        <v>0</v>
      </c>
      <c r="L1586" s="92">
        <f>IFERROR(VLOOKUP($E1586, V一般接種!$A:$G, L$4, FALSE), 0)</f>
        <v>0</v>
      </c>
      <c r="M1586" s="92">
        <f>IFERROR(VLOOKUP($E1586, V一般接種!$A:$G, M$4, FALSE), 0)</f>
        <v>0</v>
      </c>
      <c r="N1586" s="93">
        <f>IFERROR(VLOOKUP($E1586, V一般接種!$A:$G, N$4, FALSE), 0)</f>
        <v>0</v>
      </c>
      <c r="O1586" s="92">
        <f>SUMIF(V職域接種!$C:$C, 'Conv-vaccine'!$E1586, V職域接種!F:F)</f>
        <v>0</v>
      </c>
      <c r="P1586" s="92">
        <f>SUMIF(V職域接種!$C:$C, 'Conv-vaccine'!$E1586, V職域接種!G:G)</f>
        <v>0</v>
      </c>
      <c r="Q1586" s="92">
        <f>_xlfn.MAXIFS(V重複!F:F, V重複!$C:$C, 'Conv-vaccine'!$E1586)</f>
        <v>0</v>
      </c>
      <c r="R1586" s="92">
        <f>_xlfn.MAXIFS(V重複!G:G, V重複!$C:$C, 'Conv-vaccine'!$E1586)</f>
        <v>0</v>
      </c>
      <c r="S1586" s="107">
        <f>SUMIF('V3回目-接種日別'!$A:$A, 'Conv-vaccine'!$E1586, 'V3回目-接種日別'!C:C)</f>
        <v>0</v>
      </c>
    </row>
    <row r="1587" spans="1:19" ht="17.7">
      <c r="A1587" s="49">
        <v>44824</v>
      </c>
      <c r="B1587" s="110">
        <f>IF(COUNTIF($A$7:$A1587, $A1587)&gt;1, 0, IF($E1587="","",G1587+H1587+K1587+L1587+O1587-Q1587))</f>
        <v>0</v>
      </c>
      <c r="C1587" s="110">
        <f>IF(COUNTIF($A$7:$A1587, $A1587)&gt;1, 0, IF($E1587="", "", I1587+J1587+M1587+N1587+P1587-R1587))</f>
        <v>0</v>
      </c>
      <c r="D1587" s="110">
        <f>IF(COUNTIF($A$7:$A1587, $A1587)&gt;1, 0, S1587)</f>
        <v>0</v>
      </c>
      <c r="E1587" s="111">
        <v>44824</v>
      </c>
      <c r="F1587" s="91" t="str">
        <f>IFERROR(VLOOKUP($E1587, V医療従事者等!$A:$J, $F$4, FALSE), TEXT(E1587, "aaa"))</f>
        <v>火</v>
      </c>
      <c r="G1587" s="91">
        <f>IFERROR(VLOOKUP($E1587, V医療従事者等!$A:$J, $G$4, FALSE), 0)</f>
        <v>0</v>
      </c>
      <c r="H1587" s="91">
        <f>IFERROR(VLOOKUP($E1587, V医療従事者等!$A:$J, $H$4, FALSE), 0)</f>
        <v>0</v>
      </c>
      <c r="I1587" s="91">
        <f>IFERROR(VLOOKUP($E1587, V医療従事者等!$A:$J, $I$4, FALSE), 0)</f>
        <v>0</v>
      </c>
      <c r="J1587" s="91">
        <f>IFERROR(VLOOKUP($E1587, V医療従事者等!$A:$J, $J$4, FALSE), 0)</f>
        <v>0</v>
      </c>
      <c r="K1587" s="92">
        <f>IFERROR(VLOOKUP($E1587, V一般接種!$A:$G, K$4, FALSE), 0)</f>
        <v>0</v>
      </c>
      <c r="L1587" s="92">
        <f>IFERROR(VLOOKUP($E1587, V一般接種!$A:$G, L$4, FALSE), 0)</f>
        <v>0</v>
      </c>
      <c r="M1587" s="92">
        <f>IFERROR(VLOOKUP($E1587, V一般接種!$A:$G, M$4, FALSE), 0)</f>
        <v>0</v>
      </c>
      <c r="N1587" s="93">
        <f>IFERROR(VLOOKUP($E1587, V一般接種!$A:$G, N$4, FALSE), 0)</f>
        <v>0</v>
      </c>
      <c r="O1587" s="92">
        <f>SUMIF(V職域接種!$C:$C, 'Conv-vaccine'!$E1587, V職域接種!F:F)</f>
        <v>0</v>
      </c>
      <c r="P1587" s="92">
        <f>SUMIF(V職域接種!$C:$C, 'Conv-vaccine'!$E1587, V職域接種!G:G)</f>
        <v>0</v>
      </c>
      <c r="Q1587" s="92">
        <f>_xlfn.MAXIFS(V重複!F:F, V重複!$C:$C, 'Conv-vaccine'!$E1587)</f>
        <v>0</v>
      </c>
      <c r="R1587" s="92">
        <f>_xlfn.MAXIFS(V重複!G:G, V重複!$C:$C, 'Conv-vaccine'!$E1587)</f>
        <v>0</v>
      </c>
      <c r="S1587" s="107">
        <f>SUMIF('V3回目-接種日別'!$A:$A, 'Conv-vaccine'!$E1587, 'V3回目-接種日別'!C:C)</f>
        <v>0</v>
      </c>
    </row>
    <row r="1588" spans="1:19" ht="17.7">
      <c r="A1588" s="49">
        <v>44825</v>
      </c>
      <c r="B1588" s="110">
        <f>IF(COUNTIF($A$7:$A1588, $A1588)&gt;1, 0, IF($E1588="","",G1588+H1588+K1588+L1588+O1588-Q1588))</f>
        <v>0</v>
      </c>
      <c r="C1588" s="110">
        <f>IF(COUNTIF($A$7:$A1588, $A1588)&gt;1, 0, IF($E1588="", "", I1588+J1588+M1588+N1588+P1588-R1588))</f>
        <v>0</v>
      </c>
      <c r="D1588" s="110">
        <f>IF(COUNTIF($A$7:$A1588, $A1588)&gt;1, 0, S1588)</f>
        <v>0</v>
      </c>
      <c r="E1588" s="111">
        <v>44825</v>
      </c>
      <c r="F1588" s="91" t="str">
        <f>IFERROR(VLOOKUP($E1588, V医療従事者等!$A:$J, $F$4, FALSE), TEXT(E1588, "aaa"))</f>
        <v>水</v>
      </c>
      <c r="G1588" s="91">
        <f>IFERROR(VLOOKUP($E1588, V医療従事者等!$A:$J, $G$4, FALSE), 0)</f>
        <v>0</v>
      </c>
      <c r="H1588" s="91">
        <f>IFERROR(VLOOKUP($E1588, V医療従事者等!$A:$J, $H$4, FALSE), 0)</f>
        <v>0</v>
      </c>
      <c r="I1588" s="91">
        <f>IFERROR(VLOOKUP($E1588, V医療従事者等!$A:$J, $I$4, FALSE), 0)</f>
        <v>0</v>
      </c>
      <c r="J1588" s="91">
        <f>IFERROR(VLOOKUP($E1588, V医療従事者等!$A:$J, $J$4, FALSE), 0)</f>
        <v>0</v>
      </c>
      <c r="K1588" s="92">
        <f>IFERROR(VLOOKUP($E1588, V一般接種!$A:$G, K$4, FALSE), 0)</f>
        <v>0</v>
      </c>
      <c r="L1588" s="92">
        <f>IFERROR(VLOOKUP($E1588, V一般接種!$A:$G, L$4, FALSE), 0)</f>
        <v>0</v>
      </c>
      <c r="M1588" s="92">
        <f>IFERROR(VLOOKUP($E1588, V一般接種!$A:$G, M$4, FALSE), 0)</f>
        <v>0</v>
      </c>
      <c r="N1588" s="93">
        <f>IFERROR(VLOOKUP($E1588, V一般接種!$A:$G, N$4, FALSE), 0)</f>
        <v>0</v>
      </c>
      <c r="O1588" s="92">
        <f>SUMIF(V職域接種!$C:$C, 'Conv-vaccine'!$E1588, V職域接種!F:F)</f>
        <v>0</v>
      </c>
      <c r="P1588" s="92">
        <f>SUMIF(V職域接種!$C:$C, 'Conv-vaccine'!$E1588, V職域接種!G:G)</f>
        <v>0</v>
      </c>
      <c r="Q1588" s="92">
        <f>_xlfn.MAXIFS(V重複!F:F, V重複!$C:$C, 'Conv-vaccine'!$E1588)</f>
        <v>0</v>
      </c>
      <c r="R1588" s="92">
        <f>_xlfn.MAXIFS(V重複!G:G, V重複!$C:$C, 'Conv-vaccine'!$E1588)</f>
        <v>0</v>
      </c>
      <c r="S1588" s="107">
        <f>SUMIF('V3回目-接種日別'!$A:$A, 'Conv-vaccine'!$E1588, 'V3回目-接種日別'!C:C)</f>
        <v>0</v>
      </c>
    </row>
    <row r="1589" spans="1:19" ht="17.7">
      <c r="A1589" s="49">
        <v>44825</v>
      </c>
      <c r="B1589" s="110">
        <f>IF(COUNTIF($A$7:$A1589, $A1589)&gt;1, 0, IF($E1589="","",G1589+H1589+K1589+L1589+O1589-Q1589))</f>
        <v>0</v>
      </c>
      <c r="C1589" s="110">
        <f>IF(COUNTIF($A$7:$A1589, $A1589)&gt;1, 0, IF($E1589="", "", I1589+J1589+M1589+N1589+P1589-R1589))</f>
        <v>0</v>
      </c>
      <c r="D1589" s="110">
        <f>IF(COUNTIF($A$7:$A1589, $A1589)&gt;1, 0, S1589)</f>
        <v>0</v>
      </c>
      <c r="E1589" s="111">
        <v>44825</v>
      </c>
      <c r="F1589" s="91" t="str">
        <f>IFERROR(VLOOKUP($E1589, V医療従事者等!$A:$J, $F$4, FALSE), TEXT(E1589, "aaa"))</f>
        <v>水</v>
      </c>
      <c r="G1589" s="91">
        <f>IFERROR(VLOOKUP($E1589, V医療従事者等!$A:$J, $G$4, FALSE), 0)</f>
        <v>0</v>
      </c>
      <c r="H1589" s="91">
        <f>IFERROR(VLOOKUP($E1589, V医療従事者等!$A:$J, $H$4, FALSE), 0)</f>
        <v>0</v>
      </c>
      <c r="I1589" s="91">
        <f>IFERROR(VLOOKUP($E1589, V医療従事者等!$A:$J, $I$4, FALSE), 0)</f>
        <v>0</v>
      </c>
      <c r="J1589" s="91">
        <f>IFERROR(VLOOKUP($E1589, V医療従事者等!$A:$J, $J$4, FALSE), 0)</f>
        <v>0</v>
      </c>
      <c r="K1589" s="92">
        <f>IFERROR(VLOOKUP($E1589, V一般接種!$A:$G, K$4, FALSE), 0)</f>
        <v>0</v>
      </c>
      <c r="L1589" s="92">
        <f>IFERROR(VLOOKUP($E1589, V一般接種!$A:$G, L$4, FALSE), 0)</f>
        <v>0</v>
      </c>
      <c r="M1589" s="92">
        <f>IFERROR(VLOOKUP($E1589, V一般接種!$A:$G, M$4, FALSE), 0)</f>
        <v>0</v>
      </c>
      <c r="N1589" s="93">
        <f>IFERROR(VLOOKUP($E1589, V一般接種!$A:$G, N$4, FALSE), 0)</f>
        <v>0</v>
      </c>
      <c r="O1589" s="92">
        <f>SUMIF(V職域接種!$C:$C, 'Conv-vaccine'!$E1589, V職域接種!F:F)</f>
        <v>0</v>
      </c>
      <c r="P1589" s="92">
        <f>SUMIF(V職域接種!$C:$C, 'Conv-vaccine'!$E1589, V職域接種!G:G)</f>
        <v>0</v>
      </c>
      <c r="Q1589" s="92">
        <f>_xlfn.MAXIFS(V重複!F:F, V重複!$C:$C, 'Conv-vaccine'!$E1589)</f>
        <v>0</v>
      </c>
      <c r="R1589" s="92">
        <f>_xlfn.MAXIFS(V重複!G:G, V重複!$C:$C, 'Conv-vaccine'!$E1589)</f>
        <v>0</v>
      </c>
      <c r="S1589" s="107">
        <f>SUMIF('V3回目-接種日別'!$A:$A, 'Conv-vaccine'!$E1589, 'V3回目-接種日別'!C:C)</f>
        <v>0</v>
      </c>
    </row>
    <row r="1590" spans="1:19" ht="17.7">
      <c r="A1590" s="49">
        <v>44825</v>
      </c>
      <c r="B1590" s="110">
        <f>IF(COUNTIF($A$7:$A1590, $A1590)&gt;1, 0, IF($E1590="","",G1590+H1590+K1590+L1590+O1590-Q1590))</f>
        <v>0</v>
      </c>
      <c r="C1590" s="110">
        <f>IF(COUNTIF($A$7:$A1590, $A1590)&gt;1, 0, IF($E1590="", "", I1590+J1590+M1590+N1590+P1590-R1590))</f>
        <v>0</v>
      </c>
      <c r="D1590" s="110">
        <f>IF(COUNTIF($A$7:$A1590, $A1590)&gt;1, 0, S1590)</f>
        <v>0</v>
      </c>
      <c r="E1590" s="111">
        <v>44825</v>
      </c>
      <c r="F1590" s="91" t="str">
        <f>IFERROR(VLOOKUP($E1590, V医療従事者等!$A:$J, $F$4, FALSE), TEXT(E1590, "aaa"))</f>
        <v>水</v>
      </c>
      <c r="G1590" s="91">
        <f>IFERROR(VLOOKUP($E1590, V医療従事者等!$A:$J, $G$4, FALSE), 0)</f>
        <v>0</v>
      </c>
      <c r="H1590" s="91">
        <f>IFERROR(VLOOKUP($E1590, V医療従事者等!$A:$J, $H$4, FALSE), 0)</f>
        <v>0</v>
      </c>
      <c r="I1590" s="91">
        <f>IFERROR(VLOOKUP($E1590, V医療従事者等!$A:$J, $I$4, FALSE), 0)</f>
        <v>0</v>
      </c>
      <c r="J1590" s="91">
        <f>IFERROR(VLOOKUP($E1590, V医療従事者等!$A:$J, $J$4, FALSE), 0)</f>
        <v>0</v>
      </c>
      <c r="K1590" s="92">
        <f>IFERROR(VLOOKUP($E1590, V一般接種!$A:$G, K$4, FALSE), 0)</f>
        <v>0</v>
      </c>
      <c r="L1590" s="92">
        <f>IFERROR(VLOOKUP($E1590, V一般接種!$A:$G, L$4, FALSE), 0)</f>
        <v>0</v>
      </c>
      <c r="M1590" s="92">
        <f>IFERROR(VLOOKUP($E1590, V一般接種!$A:$G, M$4, FALSE), 0)</f>
        <v>0</v>
      </c>
      <c r="N1590" s="93">
        <f>IFERROR(VLOOKUP($E1590, V一般接種!$A:$G, N$4, FALSE), 0)</f>
        <v>0</v>
      </c>
      <c r="O1590" s="92">
        <f>SUMIF(V職域接種!$C:$C, 'Conv-vaccine'!$E1590, V職域接種!F:F)</f>
        <v>0</v>
      </c>
      <c r="P1590" s="92">
        <f>SUMIF(V職域接種!$C:$C, 'Conv-vaccine'!$E1590, V職域接種!G:G)</f>
        <v>0</v>
      </c>
      <c r="Q1590" s="92">
        <f>_xlfn.MAXIFS(V重複!F:F, V重複!$C:$C, 'Conv-vaccine'!$E1590)</f>
        <v>0</v>
      </c>
      <c r="R1590" s="92">
        <f>_xlfn.MAXIFS(V重複!G:G, V重複!$C:$C, 'Conv-vaccine'!$E1590)</f>
        <v>0</v>
      </c>
      <c r="S1590" s="107">
        <f>SUMIF('V3回目-接種日別'!$A:$A, 'Conv-vaccine'!$E1590, 'V3回目-接種日別'!C:C)</f>
        <v>0</v>
      </c>
    </row>
    <row r="1591" spans="1:19" ht="17.7">
      <c r="A1591" s="49">
        <v>44826</v>
      </c>
      <c r="B1591" s="110">
        <f>IF(COUNTIF($A$7:$A1591, $A1591)&gt;1, 0, IF($E1591="","",G1591+H1591+K1591+L1591+O1591-Q1591))</f>
        <v>0</v>
      </c>
      <c r="C1591" s="110">
        <f>IF(COUNTIF($A$7:$A1591, $A1591)&gt;1, 0, IF($E1591="", "", I1591+J1591+M1591+N1591+P1591-R1591))</f>
        <v>0</v>
      </c>
      <c r="D1591" s="110">
        <f>IF(COUNTIF($A$7:$A1591, $A1591)&gt;1, 0, S1591)</f>
        <v>0</v>
      </c>
      <c r="E1591" s="111">
        <v>44826</v>
      </c>
      <c r="F1591" s="91" t="str">
        <f>IFERROR(VLOOKUP($E1591, V医療従事者等!$A:$J, $F$4, FALSE), TEXT(E1591, "aaa"))</f>
        <v>木</v>
      </c>
      <c r="G1591" s="91">
        <f>IFERROR(VLOOKUP($E1591, V医療従事者等!$A:$J, $G$4, FALSE), 0)</f>
        <v>0</v>
      </c>
      <c r="H1591" s="91">
        <f>IFERROR(VLOOKUP($E1591, V医療従事者等!$A:$J, $H$4, FALSE), 0)</f>
        <v>0</v>
      </c>
      <c r="I1591" s="91">
        <f>IFERROR(VLOOKUP($E1591, V医療従事者等!$A:$J, $I$4, FALSE), 0)</f>
        <v>0</v>
      </c>
      <c r="J1591" s="91">
        <f>IFERROR(VLOOKUP($E1591, V医療従事者等!$A:$J, $J$4, FALSE), 0)</f>
        <v>0</v>
      </c>
      <c r="K1591" s="92">
        <f>IFERROR(VLOOKUP($E1591, V一般接種!$A:$G, K$4, FALSE), 0)</f>
        <v>0</v>
      </c>
      <c r="L1591" s="92">
        <f>IFERROR(VLOOKUP($E1591, V一般接種!$A:$G, L$4, FALSE), 0)</f>
        <v>0</v>
      </c>
      <c r="M1591" s="92">
        <f>IFERROR(VLOOKUP($E1591, V一般接種!$A:$G, M$4, FALSE), 0)</f>
        <v>0</v>
      </c>
      <c r="N1591" s="93">
        <f>IFERROR(VLOOKUP($E1591, V一般接種!$A:$G, N$4, FALSE), 0)</f>
        <v>0</v>
      </c>
      <c r="O1591" s="92">
        <f>SUMIF(V職域接種!$C:$C, 'Conv-vaccine'!$E1591, V職域接種!F:F)</f>
        <v>0</v>
      </c>
      <c r="P1591" s="92">
        <f>SUMIF(V職域接種!$C:$C, 'Conv-vaccine'!$E1591, V職域接種!G:G)</f>
        <v>0</v>
      </c>
      <c r="Q1591" s="92">
        <f>_xlfn.MAXIFS(V重複!F:F, V重複!$C:$C, 'Conv-vaccine'!$E1591)</f>
        <v>0</v>
      </c>
      <c r="R1591" s="92">
        <f>_xlfn.MAXIFS(V重複!G:G, V重複!$C:$C, 'Conv-vaccine'!$E1591)</f>
        <v>0</v>
      </c>
      <c r="S1591" s="107">
        <f>SUMIF('V3回目-接種日別'!$A:$A, 'Conv-vaccine'!$E1591, 'V3回目-接種日別'!C:C)</f>
        <v>0</v>
      </c>
    </row>
    <row r="1592" spans="1:19" ht="17.7">
      <c r="A1592" s="49">
        <v>44826</v>
      </c>
      <c r="B1592" s="110">
        <f>IF(COUNTIF($A$7:$A1592, $A1592)&gt;1, 0, IF($E1592="","",G1592+H1592+K1592+L1592+O1592-Q1592))</f>
        <v>0</v>
      </c>
      <c r="C1592" s="110">
        <f>IF(COUNTIF($A$7:$A1592, $A1592)&gt;1, 0, IF($E1592="", "", I1592+J1592+M1592+N1592+P1592-R1592))</f>
        <v>0</v>
      </c>
      <c r="D1592" s="110">
        <f>IF(COUNTIF($A$7:$A1592, $A1592)&gt;1, 0, S1592)</f>
        <v>0</v>
      </c>
      <c r="E1592" s="111">
        <v>44826</v>
      </c>
      <c r="F1592" s="91" t="str">
        <f>IFERROR(VLOOKUP($E1592, V医療従事者等!$A:$J, $F$4, FALSE), TEXT(E1592, "aaa"))</f>
        <v>木</v>
      </c>
      <c r="G1592" s="91">
        <f>IFERROR(VLOOKUP($E1592, V医療従事者等!$A:$J, $G$4, FALSE), 0)</f>
        <v>0</v>
      </c>
      <c r="H1592" s="91">
        <f>IFERROR(VLOOKUP($E1592, V医療従事者等!$A:$J, $H$4, FALSE), 0)</f>
        <v>0</v>
      </c>
      <c r="I1592" s="91">
        <f>IFERROR(VLOOKUP($E1592, V医療従事者等!$A:$J, $I$4, FALSE), 0)</f>
        <v>0</v>
      </c>
      <c r="J1592" s="91">
        <f>IFERROR(VLOOKUP($E1592, V医療従事者等!$A:$J, $J$4, FALSE), 0)</f>
        <v>0</v>
      </c>
      <c r="K1592" s="92">
        <f>IFERROR(VLOOKUP($E1592, V一般接種!$A:$G, K$4, FALSE), 0)</f>
        <v>0</v>
      </c>
      <c r="L1592" s="92">
        <f>IFERROR(VLOOKUP($E1592, V一般接種!$A:$G, L$4, FALSE), 0)</f>
        <v>0</v>
      </c>
      <c r="M1592" s="92">
        <f>IFERROR(VLOOKUP($E1592, V一般接種!$A:$G, M$4, FALSE), 0)</f>
        <v>0</v>
      </c>
      <c r="N1592" s="93">
        <f>IFERROR(VLOOKUP($E1592, V一般接種!$A:$G, N$4, FALSE), 0)</f>
        <v>0</v>
      </c>
      <c r="O1592" s="92">
        <f>SUMIF(V職域接種!$C:$C, 'Conv-vaccine'!$E1592, V職域接種!F:F)</f>
        <v>0</v>
      </c>
      <c r="P1592" s="92">
        <f>SUMIF(V職域接種!$C:$C, 'Conv-vaccine'!$E1592, V職域接種!G:G)</f>
        <v>0</v>
      </c>
      <c r="Q1592" s="92">
        <f>_xlfn.MAXIFS(V重複!F:F, V重複!$C:$C, 'Conv-vaccine'!$E1592)</f>
        <v>0</v>
      </c>
      <c r="R1592" s="92">
        <f>_xlfn.MAXIFS(V重複!G:G, V重複!$C:$C, 'Conv-vaccine'!$E1592)</f>
        <v>0</v>
      </c>
      <c r="S1592" s="107">
        <f>SUMIF('V3回目-接種日別'!$A:$A, 'Conv-vaccine'!$E1592, 'V3回目-接種日別'!C:C)</f>
        <v>0</v>
      </c>
    </row>
    <row r="1593" spans="1:19" ht="17.7">
      <c r="A1593" s="49">
        <v>44826</v>
      </c>
      <c r="B1593" s="110">
        <f>IF(COUNTIF($A$7:$A1593, $A1593)&gt;1, 0, IF($E1593="","",G1593+H1593+K1593+L1593+O1593-Q1593))</f>
        <v>0</v>
      </c>
      <c r="C1593" s="110">
        <f>IF(COUNTIF($A$7:$A1593, $A1593)&gt;1, 0, IF($E1593="", "", I1593+J1593+M1593+N1593+P1593-R1593))</f>
        <v>0</v>
      </c>
      <c r="D1593" s="110">
        <f>IF(COUNTIF($A$7:$A1593, $A1593)&gt;1, 0, S1593)</f>
        <v>0</v>
      </c>
      <c r="E1593" s="111">
        <v>44826</v>
      </c>
      <c r="F1593" s="91" t="str">
        <f>IFERROR(VLOOKUP($E1593, V医療従事者等!$A:$J, $F$4, FALSE), TEXT(E1593, "aaa"))</f>
        <v>木</v>
      </c>
      <c r="G1593" s="91">
        <f>IFERROR(VLOOKUP($E1593, V医療従事者等!$A:$J, $G$4, FALSE), 0)</f>
        <v>0</v>
      </c>
      <c r="H1593" s="91">
        <f>IFERROR(VLOOKUP($E1593, V医療従事者等!$A:$J, $H$4, FALSE), 0)</f>
        <v>0</v>
      </c>
      <c r="I1593" s="91">
        <f>IFERROR(VLOOKUP($E1593, V医療従事者等!$A:$J, $I$4, FALSE), 0)</f>
        <v>0</v>
      </c>
      <c r="J1593" s="91">
        <f>IFERROR(VLOOKUP($E1593, V医療従事者等!$A:$J, $J$4, FALSE), 0)</f>
        <v>0</v>
      </c>
      <c r="K1593" s="92">
        <f>IFERROR(VLOOKUP($E1593, V一般接種!$A:$G, K$4, FALSE), 0)</f>
        <v>0</v>
      </c>
      <c r="L1593" s="92">
        <f>IFERROR(VLOOKUP($E1593, V一般接種!$A:$G, L$4, FALSE), 0)</f>
        <v>0</v>
      </c>
      <c r="M1593" s="92">
        <f>IFERROR(VLOOKUP($E1593, V一般接種!$A:$G, M$4, FALSE), 0)</f>
        <v>0</v>
      </c>
      <c r="N1593" s="93">
        <f>IFERROR(VLOOKUP($E1593, V一般接種!$A:$G, N$4, FALSE), 0)</f>
        <v>0</v>
      </c>
      <c r="O1593" s="92">
        <f>SUMIF(V職域接種!$C:$C, 'Conv-vaccine'!$E1593, V職域接種!F:F)</f>
        <v>0</v>
      </c>
      <c r="P1593" s="92">
        <f>SUMIF(V職域接種!$C:$C, 'Conv-vaccine'!$E1593, V職域接種!G:G)</f>
        <v>0</v>
      </c>
      <c r="Q1593" s="92">
        <f>_xlfn.MAXIFS(V重複!F:F, V重複!$C:$C, 'Conv-vaccine'!$E1593)</f>
        <v>0</v>
      </c>
      <c r="R1593" s="92">
        <f>_xlfn.MAXIFS(V重複!G:G, V重複!$C:$C, 'Conv-vaccine'!$E1593)</f>
        <v>0</v>
      </c>
      <c r="S1593" s="107">
        <f>SUMIF('V3回目-接種日別'!$A:$A, 'Conv-vaccine'!$E1593, 'V3回目-接種日別'!C:C)</f>
        <v>0</v>
      </c>
    </row>
    <row r="1594" spans="1:19" ht="17.7">
      <c r="A1594" s="49">
        <v>44827</v>
      </c>
      <c r="B1594" s="110">
        <f>IF(COUNTIF($A$7:$A1594, $A1594)&gt;1, 0, IF($E1594="","",G1594+H1594+K1594+L1594+O1594-Q1594))</f>
        <v>0</v>
      </c>
      <c r="C1594" s="110">
        <f>IF(COUNTIF($A$7:$A1594, $A1594)&gt;1, 0, IF($E1594="", "", I1594+J1594+M1594+N1594+P1594-R1594))</f>
        <v>0</v>
      </c>
      <c r="D1594" s="110">
        <f>IF(COUNTIF($A$7:$A1594, $A1594)&gt;1, 0, S1594)</f>
        <v>0</v>
      </c>
      <c r="E1594" s="111">
        <v>44827</v>
      </c>
      <c r="F1594" s="91" t="str">
        <f>IFERROR(VLOOKUP($E1594, V医療従事者等!$A:$J, $F$4, FALSE), TEXT(E1594, "aaa"))</f>
        <v>金</v>
      </c>
      <c r="G1594" s="91">
        <f>IFERROR(VLOOKUP($E1594, V医療従事者等!$A:$J, $G$4, FALSE), 0)</f>
        <v>0</v>
      </c>
      <c r="H1594" s="91">
        <f>IFERROR(VLOOKUP($E1594, V医療従事者等!$A:$J, $H$4, FALSE), 0)</f>
        <v>0</v>
      </c>
      <c r="I1594" s="91">
        <f>IFERROR(VLOOKUP($E1594, V医療従事者等!$A:$J, $I$4, FALSE), 0)</f>
        <v>0</v>
      </c>
      <c r="J1594" s="91">
        <f>IFERROR(VLOOKUP($E1594, V医療従事者等!$A:$J, $J$4, FALSE), 0)</f>
        <v>0</v>
      </c>
      <c r="K1594" s="92">
        <f>IFERROR(VLOOKUP($E1594, V一般接種!$A:$G, K$4, FALSE), 0)</f>
        <v>0</v>
      </c>
      <c r="L1594" s="92">
        <f>IFERROR(VLOOKUP($E1594, V一般接種!$A:$G, L$4, FALSE), 0)</f>
        <v>0</v>
      </c>
      <c r="M1594" s="92">
        <f>IFERROR(VLOOKUP($E1594, V一般接種!$A:$G, M$4, FALSE), 0)</f>
        <v>0</v>
      </c>
      <c r="N1594" s="93">
        <f>IFERROR(VLOOKUP($E1594, V一般接種!$A:$G, N$4, FALSE), 0)</f>
        <v>0</v>
      </c>
      <c r="O1594" s="92">
        <f>SUMIF(V職域接種!$C:$C, 'Conv-vaccine'!$E1594, V職域接種!F:F)</f>
        <v>0</v>
      </c>
      <c r="P1594" s="92">
        <f>SUMIF(V職域接種!$C:$C, 'Conv-vaccine'!$E1594, V職域接種!G:G)</f>
        <v>0</v>
      </c>
      <c r="Q1594" s="92">
        <f>_xlfn.MAXIFS(V重複!F:F, V重複!$C:$C, 'Conv-vaccine'!$E1594)</f>
        <v>0</v>
      </c>
      <c r="R1594" s="92">
        <f>_xlfn.MAXIFS(V重複!G:G, V重複!$C:$C, 'Conv-vaccine'!$E1594)</f>
        <v>0</v>
      </c>
      <c r="S1594" s="107">
        <f>SUMIF('V3回目-接種日別'!$A:$A, 'Conv-vaccine'!$E1594, 'V3回目-接種日別'!C:C)</f>
        <v>0</v>
      </c>
    </row>
    <row r="1595" spans="1:19" ht="17.7">
      <c r="A1595" s="49">
        <v>44827</v>
      </c>
      <c r="B1595" s="110">
        <f>IF(COUNTIF($A$7:$A1595, $A1595)&gt;1, 0, IF($E1595="","",G1595+H1595+K1595+L1595+O1595-Q1595))</f>
        <v>0</v>
      </c>
      <c r="C1595" s="110">
        <f>IF(COUNTIF($A$7:$A1595, $A1595)&gt;1, 0, IF($E1595="", "", I1595+J1595+M1595+N1595+P1595-R1595))</f>
        <v>0</v>
      </c>
      <c r="D1595" s="110">
        <f>IF(COUNTIF($A$7:$A1595, $A1595)&gt;1, 0, S1595)</f>
        <v>0</v>
      </c>
      <c r="E1595" s="111">
        <v>44827</v>
      </c>
      <c r="F1595" s="91" t="str">
        <f>IFERROR(VLOOKUP($E1595, V医療従事者等!$A:$J, $F$4, FALSE), TEXT(E1595, "aaa"))</f>
        <v>金</v>
      </c>
      <c r="G1595" s="91">
        <f>IFERROR(VLOOKUP($E1595, V医療従事者等!$A:$J, $G$4, FALSE), 0)</f>
        <v>0</v>
      </c>
      <c r="H1595" s="91">
        <f>IFERROR(VLOOKUP($E1595, V医療従事者等!$A:$J, $H$4, FALSE), 0)</f>
        <v>0</v>
      </c>
      <c r="I1595" s="91">
        <f>IFERROR(VLOOKUP($E1595, V医療従事者等!$A:$J, $I$4, FALSE), 0)</f>
        <v>0</v>
      </c>
      <c r="J1595" s="91">
        <f>IFERROR(VLOOKUP($E1595, V医療従事者等!$A:$J, $J$4, FALSE), 0)</f>
        <v>0</v>
      </c>
      <c r="K1595" s="92">
        <f>IFERROR(VLOOKUP($E1595, V一般接種!$A:$G, K$4, FALSE), 0)</f>
        <v>0</v>
      </c>
      <c r="L1595" s="92">
        <f>IFERROR(VLOOKUP($E1595, V一般接種!$A:$G, L$4, FALSE), 0)</f>
        <v>0</v>
      </c>
      <c r="M1595" s="92">
        <f>IFERROR(VLOOKUP($E1595, V一般接種!$A:$G, M$4, FALSE), 0)</f>
        <v>0</v>
      </c>
      <c r="N1595" s="93">
        <f>IFERROR(VLOOKUP($E1595, V一般接種!$A:$G, N$4, FALSE), 0)</f>
        <v>0</v>
      </c>
      <c r="O1595" s="92">
        <f>SUMIF(V職域接種!$C:$C, 'Conv-vaccine'!$E1595, V職域接種!F:F)</f>
        <v>0</v>
      </c>
      <c r="P1595" s="92">
        <f>SUMIF(V職域接種!$C:$C, 'Conv-vaccine'!$E1595, V職域接種!G:G)</f>
        <v>0</v>
      </c>
      <c r="Q1595" s="92">
        <f>_xlfn.MAXIFS(V重複!F:F, V重複!$C:$C, 'Conv-vaccine'!$E1595)</f>
        <v>0</v>
      </c>
      <c r="R1595" s="92">
        <f>_xlfn.MAXIFS(V重複!G:G, V重複!$C:$C, 'Conv-vaccine'!$E1595)</f>
        <v>0</v>
      </c>
      <c r="S1595" s="107">
        <f>SUMIF('V3回目-接種日別'!$A:$A, 'Conv-vaccine'!$E1595, 'V3回目-接種日別'!C:C)</f>
        <v>0</v>
      </c>
    </row>
    <row r="1596" spans="1:19" ht="17.7">
      <c r="A1596" s="49">
        <v>44827</v>
      </c>
      <c r="B1596" s="110">
        <f>IF(COUNTIF($A$7:$A1596, $A1596)&gt;1, 0, IF($E1596="","",G1596+H1596+K1596+L1596+O1596-Q1596))</f>
        <v>0</v>
      </c>
      <c r="C1596" s="110">
        <f>IF(COUNTIF($A$7:$A1596, $A1596)&gt;1, 0, IF($E1596="", "", I1596+J1596+M1596+N1596+P1596-R1596))</f>
        <v>0</v>
      </c>
      <c r="D1596" s="110">
        <f>IF(COUNTIF($A$7:$A1596, $A1596)&gt;1, 0, S1596)</f>
        <v>0</v>
      </c>
      <c r="E1596" s="111">
        <v>44827</v>
      </c>
      <c r="F1596" s="91" t="str">
        <f>IFERROR(VLOOKUP($E1596, V医療従事者等!$A:$J, $F$4, FALSE), TEXT(E1596, "aaa"))</f>
        <v>金</v>
      </c>
      <c r="G1596" s="91">
        <f>IFERROR(VLOOKUP($E1596, V医療従事者等!$A:$J, $G$4, FALSE), 0)</f>
        <v>0</v>
      </c>
      <c r="H1596" s="91">
        <f>IFERROR(VLOOKUP($E1596, V医療従事者等!$A:$J, $H$4, FALSE), 0)</f>
        <v>0</v>
      </c>
      <c r="I1596" s="91">
        <f>IFERROR(VLOOKUP($E1596, V医療従事者等!$A:$J, $I$4, FALSE), 0)</f>
        <v>0</v>
      </c>
      <c r="J1596" s="91">
        <f>IFERROR(VLOOKUP($E1596, V医療従事者等!$A:$J, $J$4, FALSE), 0)</f>
        <v>0</v>
      </c>
      <c r="K1596" s="92">
        <f>IFERROR(VLOOKUP($E1596, V一般接種!$A:$G, K$4, FALSE), 0)</f>
        <v>0</v>
      </c>
      <c r="L1596" s="92">
        <f>IFERROR(VLOOKUP($E1596, V一般接種!$A:$G, L$4, FALSE), 0)</f>
        <v>0</v>
      </c>
      <c r="M1596" s="92">
        <f>IFERROR(VLOOKUP($E1596, V一般接種!$A:$G, M$4, FALSE), 0)</f>
        <v>0</v>
      </c>
      <c r="N1596" s="93">
        <f>IFERROR(VLOOKUP($E1596, V一般接種!$A:$G, N$4, FALSE), 0)</f>
        <v>0</v>
      </c>
      <c r="O1596" s="92">
        <f>SUMIF(V職域接種!$C:$C, 'Conv-vaccine'!$E1596, V職域接種!F:F)</f>
        <v>0</v>
      </c>
      <c r="P1596" s="92">
        <f>SUMIF(V職域接種!$C:$C, 'Conv-vaccine'!$E1596, V職域接種!G:G)</f>
        <v>0</v>
      </c>
      <c r="Q1596" s="92">
        <f>_xlfn.MAXIFS(V重複!F:F, V重複!$C:$C, 'Conv-vaccine'!$E1596)</f>
        <v>0</v>
      </c>
      <c r="R1596" s="92">
        <f>_xlfn.MAXIFS(V重複!G:G, V重複!$C:$C, 'Conv-vaccine'!$E1596)</f>
        <v>0</v>
      </c>
      <c r="S1596" s="107">
        <f>SUMIF('V3回目-接種日別'!$A:$A, 'Conv-vaccine'!$E1596, 'V3回目-接種日別'!C:C)</f>
        <v>0</v>
      </c>
    </row>
    <row r="1597" spans="1:19" ht="17.7">
      <c r="A1597" s="49">
        <v>44828</v>
      </c>
      <c r="B1597" s="110">
        <f>IF(COUNTIF($A$7:$A1597, $A1597)&gt;1, 0, IF($E1597="","",G1597+H1597+K1597+L1597+O1597-Q1597))</f>
        <v>0</v>
      </c>
      <c r="C1597" s="110">
        <f>IF(COUNTIF($A$7:$A1597, $A1597)&gt;1, 0, IF($E1597="", "", I1597+J1597+M1597+N1597+P1597-R1597))</f>
        <v>0</v>
      </c>
      <c r="D1597" s="110">
        <f>IF(COUNTIF($A$7:$A1597, $A1597)&gt;1, 0, S1597)</f>
        <v>0</v>
      </c>
      <c r="E1597" s="111">
        <v>44828</v>
      </c>
      <c r="F1597" s="91" t="str">
        <f>IFERROR(VLOOKUP($E1597, V医療従事者等!$A:$J, $F$4, FALSE), TEXT(E1597, "aaa"))</f>
        <v>土</v>
      </c>
      <c r="G1597" s="91">
        <f>IFERROR(VLOOKUP($E1597, V医療従事者等!$A:$J, $G$4, FALSE), 0)</f>
        <v>0</v>
      </c>
      <c r="H1597" s="91">
        <f>IFERROR(VLOOKUP($E1597, V医療従事者等!$A:$J, $H$4, FALSE), 0)</f>
        <v>0</v>
      </c>
      <c r="I1597" s="91">
        <f>IFERROR(VLOOKUP($E1597, V医療従事者等!$A:$J, $I$4, FALSE), 0)</f>
        <v>0</v>
      </c>
      <c r="J1597" s="91">
        <f>IFERROR(VLOOKUP($E1597, V医療従事者等!$A:$J, $J$4, FALSE), 0)</f>
        <v>0</v>
      </c>
      <c r="K1597" s="92">
        <f>IFERROR(VLOOKUP($E1597, V一般接種!$A:$G, K$4, FALSE), 0)</f>
        <v>0</v>
      </c>
      <c r="L1597" s="92">
        <f>IFERROR(VLOOKUP($E1597, V一般接種!$A:$G, L$4, FALSE), 0)</f>
        <v>0</v>
      </c>
      <c r="M1597" s="92">
        <f>IFERROR(VLOOKUP($E1597, V一般接種!$A:$G, M$4, FALSE), 0)</f>
        <v>0</v>
      </c>
      <c r="N1597" s="93">
        <f>IFERROR(VLOOKUP($E1597, V一般接種!$A:$G, N$4, FALSE), 0)</f>
        <v>0</v>
      </c>
      <c r="O1597" s="92">
        <f>SUMIF(V職域接種!$C:$C, 'Conv-vaccine'!$E1597, V職域接種!F:F)</f>
        <v>0</v>
      </c>
      <c r="P1597" s="92">
        <f>SUMIF(V職域接種!$C:$C, 'Conv-vaccine'!$E1597, V職域接種!G:G)</f>
        <v>0</v>
      </c>
      <c r="Q1597" s="92">
        <f>_xlfn.MAXIFS(V重複!F:F, V重複!$C:$C, 'Conv-vaccine'!$E1597)</f>
        <v>0</v>
      </c>
      <c r="R1597" s="92">
        <f>_xlfn.MAXIFS(V重複!G:G, V重複!$C:$C, 'Conv-vaccine'!$E1597)</f>
        <v>0</v>
      </c>
      <c r="S1597" s="107">
        <f>SUMIF('V3回目-接種日別'!$A:$A, 'Conv-vaccine'!$E1597, 'V3回目-接種日別'!C:C)</f>
        <v>0</v>
      </c>
    </row>
    <row r="1598" spans="1:19" ht="17.7">
      <c r="A1598" s="49">
        <v>44828</v>
      </c>
      <c r="B1598" s="110">
        <f>IF(COUNTIF($A$7:$A1598, $A1598)&gt;1, 0, IF($E1598="","",G1598+H1598+K1598+L1598+O1598-Q1598))</f>
        <v>0</v>
      </c>
      <c r="C1598" s="110">
        <f>IF(COUNTIF($A$7:$A1598, $A1598)&gt;1, 0, IF($E1598="", "", I1598+J1598+M1598+N1598+P1598-R1598))</f>
        <v>0</v>
      </c>
      <c r="D1598" s="110">
        <f>IF(COUNTIF($A$7:$A1598, $A1598)&gt;1, 0, S1598)</f>
        <v>0</v>
      </c>
      <c r="E1598" s="111">
        <v>44828</v>
      </c>
      <c r="F1598" s="91" t="str">
        <f>IFERROR(VLOOKUP($E1598, V医療従事者等!$A:$J, $F$4, FALSE), TEXT(E1598, "aaa"))</f>
        <v>土</v>
      </c>
      <c r="G1598" s="91">
        <f>IFERROR(VLOOKUP($E1598, V医療従事者等!$A:$J, $G$4, FALSE), 0)</f>
        <v>0</v>
      </c>
      <c r="H1598" s="91">
        <f>IFERROR(VLOOKUP($E1598, V医療従事者等!$A:$J, $H$4, FALSE), 0)</f>
        <v>0</v>
      </c>
      <c r="I1598" s="91">
        <f>IFERROR(VLOOKUP($E1598, V医療従事者等!$A:$J, $I$4, FALSE), 0)</f>
        <v>0</v>
      </c>
      <c r="J1598" s="91">
        <f>IFERROR(VLOOKUP($E1598, V医療従事者等!$A:$J, $J$4, FALSE), 0)</f>
        <v>0</v>
      </c>
      <c r="K1598" s="92">
        <f>IFERROR(VLOOKUP($E1598, V一般接種!$A:$G, K$4, FALSE), 0)</f>
        <v>0</v>
      </c>
      <c r="L1598" s="92">
        <f>IFERROR(VLOOKUP($E1598, V一般接種!$A:$G, L$4, FALSE), 0)</f>
        <v>0</v>
      </c>
      <c r="M1598" s="92">
        <f>IFERROR(VLOOKUP($E1598, V一般接種!$A:$G, M$4, FALSE), 0)</f>
        <v>0</v>
      </c>
      <c r="N1598" s="93">
        <f>IFERROR(VLOOKUP($E1598, V一般接種!$A:$G, N$4, FALSE), 0)</f>
        <v>0</v>
      </c>
      <c r="O1598" s="92">
        <f>SUMIF(V職域接種!$C:$C, 'Conv-vaccine'!$E1598, V職域接種!F:F)</f>
        <v>0</v>
      </c>
      <c r="P1598" s="92">
        <f>SUMIF(V職域接種!$C:$C, 'Conv-vaccine'!$E1598, V職域接種!G:G)</f>
        <v>0</v>
      </c>
      <c r="Q1598" s="92">
        <f>_xlfn.MAXIFS(V重複!F:F, V重複!$C:$C, 'Conv-vaccine'!$E1598)</f>
        <v>0</v>
      </c>
      <c r="R1598" s="92">
        <f>_xlfn.MAXIFS(V重複!G:G, V重複!$C:$C, 'Conv-vaccine'!$E1598)</f>
        <v>0</v>
      </c>
      <c r="S1598" s="107">
        <f>SUMIF('V3回目-接種日別'!$A:$A, 'Conv-vaccine'!$E1598, 'V3回目-接種日別'!C:C)</f>
        <v>0</v>
      </c>
    </row>
    <row r="1599" spans="1:19" ht="17.7">
      <c r="A1599" s="49">
        <v>44828</v>
      </c>
      <c r="B1599" s="110">
        <f>IF(COUNTIF($A$7:$A1599, $A1599)&gt;1, 0, IF($E1599="","",G1599+H1599+K1599+L1599+O1599-Q1599))</f>
        <v>0</v>
      </c>
      <c r="C1599" s="110">
        <f>IF(COUNTIF($A$7:$A1599, $A1599)&gt;1, 0, IF($E1599="", "", I1599+J1599+M1599+N1599+P1599-R1599))</f>
        <v>0</v>
      </c>
      <c r="D1599" s="110">
        <f>IF(COUNTIF($A$7:$A1599, $A1599)&gt;1, 0, S1599)</f>
        <v>0</v>
      </c>
      <c r="E1599" s="111">
        <v>44828</v>
      </c>
      <c r="F1599" s="91" t="str">
        <f>IFERROR(VLOOKUP($E1599, V医療従事者等!$A:$J, $F$4, FALSE), TEXT(E1599, "aaa"))</f>
        <v>土</v>
      </c>
      <c r="G1599" s="91">
        <f>IFERROR(VLOOKUP($E1599, V医療従事者等!$A:$J, $G$4, FALSE), 0)</f>
        <v>0</v>
      </c>
      <c r="H1599" s="91">
        <f>IFERROR(VLOOKUP($E1599, V医療従事者等!$A:$J, $H$4, FALSE), 0)</f>
        <v>0</v>
      </c>
      <c r="I1599" s="91">
        <f>IFERROR(VLOOKUP($E1599, V医療従事者等!$A:$J, $I$4, FALSE), 0)</f>
        <v>0</v>
      </c>
      <c r="J1599" s="91">
        <f>IFERROR(VLOOKUP($E1599, V医療従事者等!$A:$J, $J$4, FALSE), 0)</f>
        <v>0</v>
      </c>
      <c r="K1599" s="92">
        <f>IFERROR(VLOOKUP($E1599, V一般接種!$A:$G, K$4, FALSE), 0)</f>
        <v>0</v>
      </c>
      <c r="L1599" s="92">
        <f>IFERROR(VLOOKUP($E1599, V一般接種!$A:$G, L$4, FALSE), 0)</f>
        <v>0</v>
      </c>
      <c r="M1599" s="92">
        <f>IFERROR(VLOOKUP($E1599, V一般接種!$A:$G, M$4, FALSE), 0)</f>
        <v>0</v>
      </c>
      <c r="N1599" s="93">
        <f>IFERROR(VLOOKUP($E1599, V一般接種!$A:$G, N$4, FALSE), 0)</f>
        <v>0</v>
      </c>
      <c r="O1599" s="92">
        <f>SUMIF(V職域接種!$C:$C, 'Conv-vaccine'!$E1599, V職域接種!F:F)</f>
        <v>0</v>
      </c>
      <c r="P1599" s="92">
        <f>SUMIF(V職域接種!$C:$C, 'Conv-vaccine'!$E1599, V職域接種!G:G)</f>
        <v>0</v>
      </c>
      <c r="Q1599" s="92">
        <f>_xlfn.MAXIFS(V重複!F:F, V重複!$C:$C, 'Conv-vaccine'!$E1599)</f>
        <v>0</v>
      </c>
      <c r="R1599" s="92">
        <f>_xlfn.MAXIFS(V重複!G:G, V重複!$C:$C, 'Conv-vaccine'!$E1599)</f>
        <v>0</v>
      </c>
      <c r="S1599" s="107">
        <f>SUMIF('V3回目-接種日別'!$A:$A, 'Conv-vaccine'!$E1599, 'V3回目-接種日別'!C:C)</f>
        <v>0</v>
      </c>
    </row>
    <row r="1600" spans="1:19" ht="17.7">
      <c r="A1600" s="49">
        <v>44829</v>
      </c>
      <c r="B1600" s="110">
        <f>IF(COUNTIF($A$7:$A1600, $A1600)&gt;1, 0, IF($E1600="","",G1600+H1600+K1600+L1600+O1600-Q1600))</f>
        <v>0</v>
      </c>
      <c r="C1600" s="110">
        <f>IF(COUNTIF($A$7:$A1600, $A1600)&gt;1, 0, IF($E1600="", "", I1600+J1600+M1600+N1600+P1600-R1600))</f>
        <v>0</v>
      </c>
      <c r="D1600" s="110">
        <f>IF(COUNTIF($A$7:$A1600, $A1600)&gt;1, 0, S1600)</f>
        <v>0</v>
      </c>
      <c r="E1600" s="111">
        <v>44829</v>
      </c>
      <c r="F1600" s="91" t="str">
        <f>IFERROR(VLOOKUP($E1600, V医療従事者等!$A:$J, $F$4, FALSE), TEXT(E1600, "aaa"))</f>
        <v>日</v>
      </c>
      <c r="G1600" s="91">
        <f>IFERROR(VLOOKUP($E1600, V医療従事者等!$A:$J, $G$4, FALSE), 0)</f>
        <v>0</v>
      </c>
      <c r="H1600" s="91">
        <f>IFERROR(VLOOKUP($E1600, V医療従事者等!$A:$J, $H$4, FALSE), 0)</f>
        <v>0</v>
      </c>
      <c r="I1600" s="91">
        <f>IFERROR(VLOOKUP($E1600, V医療従事者等!$A:$J, $I$4, FALSE), 0)</f>
        <v>0</v>
      </c>
      <c r="J1600" s="91">
        <f>IFERROR(VLOOKUP($E1600, V医療従事者等!$A:$J, $J$4, FALSE), 0)</f>
        <v>0</v>
      </c>
      <c r="K1600" s="92">
        <f>IFERROR(VLOOKUP($E1600, V一般接種!$A:$G, K$4, FALSE), 0)</f>
        <v>0</v>
      </c>
      <c r="L1600" s="92">
        <f>IFERROR(VLOOKUP($E1600, V一般接種!$A:$G, L$4, FALSE), 0)</f>
        <v>0</v>
      </c>
      <c r="M1600" s="92">
        <f>IFERROR(VLOOKUP($E1600, V一般接種!$A:$G, M$4, FALSE), 0)</f>
        <v>0</v>
      </c>
      <c r="N1600" s="93">
        <f>IFERROR(VLOOKUP($E1600, V一般接種!$A:$G, N$4, FALSE), 0)</f>
        <v>0</v>
      </c>
      <c r="O1600" s="92">
        <f>SUMIF(V職域接種!$C:$C, 'Conv-vaccine'!$E1600, V職域接種!F:F)</f>
        <v>0</v>
      </c>
      <c r="P1600" s="92">
        <f>SUMIF(V職域接種!$C:$C, 'Conv-vaccine'!$E1600, V職域接種!G:G)</f>
        <v>0</v>
      </c>
      <c r="Q1600" s="92">
        <f>_xlfn.MAXIFS(V重複!F:F, V重複!$C:$C, 'Conv-vaccine'!$E1600)</f>
        <v>0</v>
      </c>
      <c r="R1600" s="92">
        <f>_xlfn.MAXIFS(V重複!G:G, V重複!$C:$C, 'Conv-vaccine'!$E1600)</f>
        <v>0</v>
      </c>
      <c r="S1600" s="107">
        <f>SUMIF('V3回目-接種日別'!$A:$A, 'Conv-vaccine'!$E1600, 'V3回目-接種日別'!C:C)</f>
        <v>0</v>
      </c>
    </row>
    <row r="1601" spans="1:19" ht="17.7">
      <c r="A1601" s="49">
        <v>44829</v>
      </c>
      <c r="B1601" s="110">
        <f>IF(COUNTIF($A$7:$A1601, $A1601)&gt;1, 0, IF($E1601="","",G1601+H1601+K1601+L1601+O1601-Q1601))</f>
        <v>0</v>
      </c>
      <c r="C1601" s="110">
        <f>IF(COUNTIF($A$7:$A1601, $A1601)&gt;1, 0, IF($E1601="", "", I1601+J1601+M1601+N1601+P1601-R1601))</f>
        <v>0</v>
      </c>
      <c r="D1601" s="110">
        <f>IF(COUNTIF($A$7:$A1601, $A1601)&gt;1, 0, S1601)</f>
        <v>0</v>
      </c>
      <c r="E1601" s="111">
        <v>44829</v>
      </c>
      <c r="F1601" s="91" t="str">
        <f>IFERROR(VLOOKUP($E1601, V医療従事者等!$A:$J, $F$4, FALSE), TEXT(E1601, "aaa"))</f>
        <v>日</v>
      </c>
      <c r="G1601" s="91">
        <f>IFERROR(VLOOKUP($E1601, V医療従事者等!$A:$J, $G$4, FALSE), 0)</f>
        <v>0</v>
      </c>
      <c r="H1601" s="91">
        <f>IFERROR(VLOOKUP($E1601, V医療従事者等!$A:$J, $H$4, FALSE), 0)</f>
        <v>0</v>
      </c>
      <c r="I1601" s="91">
        <f>IFERROR(VLOOKUP($E1601, V医療従事者等!$A:$J, $I$4, FALSE), 0)</f>
        <v>0</v>
      </c>
      <c r="J1601" s="91">
        <f>IFERROR(VLOOKUP($E1601, V医療従事者等!$A:$J, $J$4, FALSE), 0)</f>
        <v>0</v>
      </c>
      <c r="K1601" s="92">
        <f>IFERROR(VLOOKUP($E1601, V一般接種!$A:$G, K$4, FALSE), 0)</f>
        <v>0</v>
      </c>
      <c r="L1601" s="92">
        <f>IFERROR(VLOOKUP($E1601, V一般接種!$A:$G, L$4, FALSE), 0)</f>
        <v>0</v>
      </c>
      <c r="M1601" s="92">
        <f>IFERROR(VLOOKUP($E1601, V一般接種!$A:$G, M$4, FALSE), 0)</f>
        <v>0</v>
      </c>
      <c r="N1601" s="93">
        <f>IFERROR(VLOOKUP($E1601, V一般接種!$A:$G, N$4, FALSE), 0)</f>
        <v>0</v>
      </c>
      <c r="O1601" s="92">
        <f>SUMIF(V職域接種!$C:$C, 'Conv-vaccine'!$E1601, V職域接種!F:F)</f>
        <v>0</v>
      </c>
      <c r="P1601" s="92">
        <f>SUMIF(V職域接種!$C:$C, 'Conv-vaccine'!$E1601, V職域接種!G:G)</f>
        <v>0</v>
      </c>
      <c r="Q1601" s="92">
        <f>_xlfn.MAXIFS(V重複!F:F, V重複!$C:$C, 'Conv-vaccine'!$E1601)</f>
        <v>0</v>
      </c>
      <c r="R1601" s="92">
        <f>_xlfn.MAXIFS(V重複!G:G, V重複!$C:$C, 'Conv-vaccine'!$E1601)</f>
        <v>0</v>
      </c>
      <c r="S1601" s="107">
        <f>SUMIF('V3回目-接種日別'!$A:$A, 'Conv-vaccine'!$E1601, 'V3回目-接種日別'!C:C)</f>
        <v>0</v>
      </c>
    </row>
    <row r="1602" spans="1:19" ht="17.7">
      <c r="A1602" s="49">
        <v>44829</v>
      </c>
      <c r="B1602" s="110">
        <f>IF(COUNTIF($A$7:$A1602, $A1602)&gt;1, 0, IF($E1602="","",G1602+H1602+K1602+L1602+O1602-Q1602))</f>
        <v>0</v>
      </c>
      <c r="C1602" s="110">
        <f>IF(COUNTIF($A$7:$A1602, $A1602)&gt;1, 0, IF($E1602="", "", I1602+J1602+M1602+N1602+P1602-R1602))</f>
        <v>0</v>
      </c>
      <c r="D1602" s="110">
        <f>IF(COUNTIF($A$7:$A1602, $A1602)&gt;1, 0, S1602)</f>
        <v>0</v>
      </c>
      <c r="E1602" s="111">
        <v>44829</v>
      </c>
      <c r="F1602" s="91" t="str">
        <f>IFERROR(VLOOKUP($E1602, V医療従事者等!$A:$J, $F$4, FALSE), TEXT(E1602, "aaa"))</f>
        <v>日</v>
      </c>
      <c r="G1602" s="91">
        <f>IFERROR(VLOOKUP($E1602, V医療従事者等!$A:$J, $G$4, FALSE), 0)</f>
        <v>0</v>
      </c>
      <c r="H1602" s="91">
        <f>IFERROR(VLOOKUP($E1602, V医療従事者等!$A:$J, $H$4, FALSE), 0)</f>
        <v>0</v>
      </c>
      <c r="I1602" s="91">
        <f>IFERROR(VLOOKUP($E1602, V医療従事者等!$A:$J, $I$4, FALSE), 0)</f>
        <v>0</v>
      </c>
      <c r="J1602" s="91">
        <f>IFERROR(VLOOKUP($E1602, V医療従事者等!$A:$J, $J$4, FALSE), 0)</f>
        <v>0</v>
      </c>
      <c r="K1602" s="92">
        <f>IFERROR(VLOOKUP($E1602, V一般接種!$A:$G, K$4, FALSE), 0)</f>
        <v>0</v>
      </c>
      <c r="L1602" s="92">
        <f>IFERROR(VLOOKUP($E1602, V一般接種!$A:$G, L$4, FALSE), 0)</f>
        <v>0</v>
      </c>
      <c r="M1602" s="92">
        <f>IFERROR(VLOOKUP($E1602, V一般接種!$A:$G, M$4, FALSE), 0)</f>
        <v>0</v>
      </c>
      <c r="N1602" s="93">
        <f>IFERROR(VLOOKUP($E1602, V一般接種!$A:$G, N$4, FALSE), 0)</f>
        <v>0</v>
      </c>
      <c r="O1602" s="92">
        <f>SUMIF(V職域接種!$C:$C, 'Conv-vaccine'!$E1602, V職域接種!F:F)</f>
        <v>0</v>
      </c>
      <c r="P1602" s="92">
        <f>SUMIF(V職域接種!$C:$C, 'Conv-vaccine'!$E1602, V職域接種!G:G)</f>
        <v>0</v>
      </c>
      <c r="Q1602" s="92">
        <f>_xlfn.MAXIFS(V重複!F:F, V重複!$C:$C, 'Conv-vaccine'!$E1602)</f>
        <v>0</v>
      </c>
      <c r="R1602" s="92">
        <f>_xlfn.MAXIFS(V重複!G:G, V重複!$C:$C, 'Conv-vaccine'!$E1602)</f>
        <v>0</v>
      </c>
      <c r="S1602" s="107">
        <f>SUMIF('V3回目-接種日別'!$A:$A, 'Conv-vaccine'!$E1602, 'V3回目-接種日別'!C:C)</f>
        <v>0</v>
      </c>
    </row>
    <row r="1603" spans="1:19" ht="17.7">
      <c r="A1603" s="49">
        <v>44830</v>
      </c>
      <c r="B1603" s="110">
        <f>IF(COUNTIF($A$7:$A1603, $A1603)&gt;1, 0, IF($E1603="","",G1603+H1603+K1603+L1603+O1603-Q1603))</f>
        <v>0</v>
      </c>
      <c r="C1603" s="110">
        <f>IF(COUNTIF($A$7:$A1603, $A1603)&gt;1, 0, IF($E1603="", "", I1603+J1603+M1603+N1603+P1603-R1603))</f>
        <v>0</v>
      </c>
      <c r="D1603" s="110">
        <f>IF(COUNTIF($A$7:$A1603, $A1603)&gt;1, 0, S1603)</f>
        <v>0</v>
      </c>
      <c r="E1603" s="111">
        <v>44830</v>
      </c>
      <c r="F1603" s="91" t="str">
        <f>IFERROR(VLOOKUP($E1603, V医療従事者等!$A:$J, $F$4, FALSE), TEXT(E1603, "aaa"))</f>
        <v>月</v>
      </c>
      <c r="G1603" s="91">
        <f>IFERROR(VLOOKUP($E1603, V医療従事者等!$A:$J, $G$4, FALSE), 0)</f>
        <v>0</v>
      </c>
      <c r="H1603" s="91">
        <f>IFERROR(VLOOKUP($E1603, V医療従事者等!$A:$J, $H$4, FALSE), 0)</f>
        <v>0</v>
      </c>
      <c r="I1603" s="91">
        <f>IFERROR(VLOOKUP($E1603, V医療従事者等!$A:$J, $I$4, FALSE), 0)</f>
        <v>0</v>
      </c>
      <c r="J1603" s="91">
        <f>IFERROR(VLOOKUP($E1603, V医療従事者等!$A:$J, $J$4, FALSE), 0)</f>
        <v>0</v>
      </c>
      <c r="K1603" s="92">
        <f>IFERROR(VLOOKUP($E1603, V一般接種!$A:$G, K$4, FALSE), 0)</f>
        <v>0</v>
      </c>
      <c r="L1603" s="92">
        <f>IFERROR(VLOOKUP($E1603, V一般接種!$A:$G, L$4, FALSE), 0)</f>
        <v>0</v>
      </c>
      <c r="M1603" s="92">
        <f>IFERROR(VLOOKUP($E1603, V一般接種!$A:$G, M$4, FALSE), 0)</f>
        <v>0</v>
      </c>
      <c r="N1603" s="93">
        <f>IFERROR(VLOOKUP($E1603, V一般接種!$A:$G, N$4, FALSE), 0)</f>
        <v>0</v>
      </c>
      <c r="O1603" s="92">
        <f>SUMIF(V職域接種!$C:$C, 'Conv-vaccine'!$E1603, V職域接種!F:F)</f>
        <v>0</v>
      </c>
      <c r="P1603" s="92">
        <f>SUMIF(V職域接種!$C:$C, 'Conv-vaccine'!$E1603, V職域接種!G:G)</f>
        <v>0</v>
      </c>
      <c r="Q1603" s="92">
        <f>_xlfn.MAXIFS(V重複!F:F, V重複!$C:$C, 'Conv-vaccine'!$E1603)</f>
        <v>0</v>
      </c>
      <c r="R1603" s="92">
        <f>_xlfn.MAXIFS(V重複!G:G, V重複!$C:$C, 'Conv-vaccine'!$E1603)</f>
        <v>0</v>
      </c>
      <c r="S1603" s="107">
        <f>SUMIF('V3回目-接種日別'!$A:$A, 'Conv-vaccine'!$E1603, 'V3回目-接種日別'!C:C)</f>
        <v>0</v>
      </c>
    </row>
    <row r="1604" spans="1:19" ht="17.7">
      <c r="A1604" s="49">
        <v>44830</v>
      </c>
      <c r="B1604" s="110">
        <f>IF(COUNTIF($A$7:$A1604, $A1604)&gt;1, 0, IF($E1604="","",G1604+H1604+K1604+L1604+O1604-Q1604))</f>
        <v>0</v>
      </c>
      <c r="C1604" s="110">
        <f>IF(COUNTIF($A$7:$A1604, $A1604)&gt;1, 0, IF($E1604="", "", I1604+J1604+M1604+N1604+P1604-R1604))</f>
        <v>0</v>
      </c>
      <c r="D1604" s="110">
        <f>IF(COUNTIF($A$7:$A1604, $A1604)&gt;1, 0, S1604)</f>
        <v>0</v>
      </c>
      <c r="E1604" s="111">
        <v>44830</v>
      </c>
      <c r="F1604" s="91" t="str">
        <f>IFERROR(VLOOKUP($E1604, V医療従事者等!$A:$J, $F$4, FALSE), TEXT(E1604, "aaa"))</f>
        <v>月</v>
      </c>
      <c r="G1604" s="91">
        <f>IFERROR(VLOOKUP($E1604, V医療従事者等!$A:$J, $G$4, FALSE), 0)</f>
        <v>0</v>
      </c>
      <c r="H1604" s="91">
        <f>IFERROR(VLOOKUP($E1604, V医療従事者等!$A:$J, $H$4, FALSE), 0)</f>
        <v>0</v>
      </c>
      <c r="I1604" s="91">
        <f>IFERROR(VLOOKUP($E1604, V医療従事者等!$A:$J, $I$4, FALSE), 0)</f>
        <v>0</v>
      </c>
      <c r="J1604" s="91">
        <f>IFERROR(VLOOKUP($E1604, V医療従事者等!$A:$J, $J$4, FALSE), 0)</f>
        <v>0</v>
      </c>
      <c r="K1604" s="92">
        <f>IFERROR(VLOOKUP($E1604, V一般接種!$A:$G, K$4, FALSE), 0)</f>
        <v>0</v>
      </c>
      <c r="L1604" s="92">
        <f>IFERROR(VLOOKUP($E1604, V一般接種!$A:$G, L$4, FALSE), 0)</f>
        <v>0</v>
      </c>
      <c r="M1604" s="92">
        <f>IFERROR(VLOOKUP($E1604, V一般接種!$A:$G, M$4, FALSE), 0)</f>
        <v>0</v>
      </c>
      <c r="N1604" s="93">
        <f>IFERROR(VLOOKUP($E1604, V一般接種!$A:$G, N$4, FALSE), 0)</f>
        <v>0</v>
      </c>
      <c r="O1604" s="92">
        <f>SUMIF(V職域接種!$C:$C, 'Conv-vaccine'!$E1604, V職域接種!F:F)</f>
        <v>0</v>
      </c>
      <c r="P1604" s="92">
        <f>SUMIF(V職域接種!$C:$C, 'Conv-vaccine'!$E1604, V職域接種!G:G)</f>
        <v>0</v>
      </c>
      <c r="Q1604" s="92">
        <f>_xlfn.MAXIFS(V重複!F:F, V重複!$C:$C, 'Conv-vaccine'!$E1604)</f>
        <v>0</v>
      </c>
      <c r="R1604" s="92">
        <f>_xlfn.MAXIFS(V重複!G:G, V重複!$C:$C, 'Conv-vaccine'!$E1604)</f>
        <v>0</v>
      </c>
      <c r="S1604" s="107">
        <f>SUMIF('V3回目-接種日別'!$A:$A, 'Conv-vaccine'!$E1604, 'V3回目-接種日別'!C:C)</f>
        <v>0</v>
      </c>
    </row>
    <row r="1605" spans="1:19" ht="17.7">
      <c r="A1605" s="49">
        <v>44830</v>
      </c>
      <c r="B1605" s="110">
        <f>IF(COUNTIF($A$7:$A1605, $A1605)&gt;1, 0, IF($E1605="","",G1605+H1605+K1605+L1605+O1605-Q1605))</f>
        <v>0</v>
      </c>
      <c r="C1605" s="110">
        <f>IF(COUNTIF($A$7:$A1605, $A1605)&gt;1, 0, IF($E1605="", "", I1605+J1605+M1605+N1605+P1605-R1605))</f>
        <v>0</v>
      </c>
      <c r="D1605" s="110">
        <f>IF(COUNTIF($A$7:$A1605, $A1605)&gt;1, 0, S1605)</f>
        <v>0</v>
      </c>
      <c r="E1605" s="111">
        <v>44830</v>
      </c>
      <c r="F1605" s="91" t="str">
        <f>IFERROR(VLOOKUP($E1605, V医療従事者等!$A:$J, $F$4, FALSE), TEXT(E1605, "aaa"))</f>
        <v>月</v>
      </c>
      <c r="G1605" s="91">
        <f>IFERROR(VLOOKUP($E1605, V医療従事者等!$A:$J, $G$4, FALSE), 0)</f>
        <v>0</v>
      </c>
      <c r="H1605" s="91">
        <f>IFERROR(VLOOKUP($E1605, V医療従事者等!$A:$J, $H$4, FALSE), 0)</f>
        <v>0</v>
      </c>
      <c r="I1605" s="91">
        <f>IFERROR(VLOOKUP($E1605, V医療従事者等!$A:$J, $I$4, FALSE), 0)</f>
        <v>0</v>
      </c>
      <c r="J1605" s="91">
        <f>IFERROR(VLOOKUP($E1605, V医療従事者等!$A:$J, $J$4, FALSE), 0)</f>
        <v>0</v>
      </c>
      <c r="K1605" s="92">
        <f>IFERROR(VLOOKUP($E1605, V一般接種!$A:$G, K$4, FALSE), 0)</f>
        <v>0</v>
      </c>
      <c r="L1605" s="92">
        <f>IFERROR(VLOOKUP($E1605, V一般接種!$A:$G, L$4, FALSE), 0)</f>
        <v>0</v>
      </c>
      <c r="M1605" s="92">
        <f>IFERROR(VLOOKUP($E1605, V一般接種!$A:$G, M$4, FALSE), 0)</f>
        <v>0</v>
      </c>
      <c r="N1605" s="93">
        <f>IFERROR(VLOOKUP($E1605, V一般接種!$A:$G, N$4, FALSE), 0)</f>
        <v>0</v>
      </c>
      <c r="O1605" s="92">
        <f>SUMIF(V職域接種!$C:$C, 'Conv-vaccine'!$E1605, V職域接種!F:F)</f>
        <v>0</v>
      </c>
      <c r="P1605" s="92">
        <f>SUMIF(V職域接種!$C:$C, 'Conv-vaccine'!$E1605, V職域接種!G:G)</f>
        <v>0</v>
      </c>
      <c r="Q1605" s="92">
        <f>_xlfn.MAXIFS(V重複!F:F, V重複!$C:$C, 'Conv-vaccine'!$E1605)</f>
        <v>0</v>
      </c>
      <c r="R1605" s="92">
        <f>_xlfn.MAXIFS(V重複!G:G, V重複!$C:$C, 'Conv-vaccine'!$E1605)</f>
        <v>0</v>
      </c>
      <c r="S1605" s="107">
        <f>SUMIF('V3回目-接種日別'!$A:$A, 'Conv-vaccine'!$E1605, 'V3回目-接種日別'!C:C)</f>
        <v>0</v>
      </c>
    </row>
    <row r="1606" spans="1:19" ht="17.7">
      <c r="A1606" s="49">
        <v>44831</v>
      </c>
      <c r="B1606" s="110">
        <f>IF(COUNTIF($A$7:$A1606, $A1606)&gt;1, 0, IF($E1606="","",G1606+H1606+K1606+L1606+O1606-Q1606))</f>
        <v>0</v>
      </c>
      <c r="C1606" s="110">
        <f>IF(COUNTIF($A$7:$A1606, $A1606)&gt;1, 0, IF($E1606="", "", I1606+J1606+M1606+N1606+P1606-R1606))</f>
        <v>0</v>
      </c>
      <c r="D1606" s="110">
        <f>IF(COUNTIF($A$7:$A1606, $A1606)&gt;1, 0, S1606)</f>
        <v>0</v>
      </c>
      <c r="E1606" s="111">
        <v>44831</v>
      </c>
      <c r="F1606" s="91" t="str">
        <f>IFERROR(VLOOKUP($E1606, V医療従事者等!$A:$J, $F$4, FALSE), TEXT(E1606, "aaa"))</f>
        <v>火</v>
      </c>
      <c r="G1606" s="91">
        <f>IFERROR(VLOOKUP($E1606, V医療従事者等!$A:$J, $G$4, FALSE), 0)</f>
        <v>0</v>
      </c>
      <c r="H1606" s="91">
        <f>IFERROR(VLOOKUP($E1606, V医療従事者等!$A:$J, $H$4, FALSE), 0)</f>
        <v>0</v>
      </c>
      <c r="I1606" s="91">
        <f>IFERROR(VLOOKUP($E1606, V医療従事者等!$A:$J, $I$4, FALSE), 0)</f>
        <v>0</v>
      </c>
      <c r="J1606" s="91">
        <f>IFERROR(VLOOKUP($E1606, V医療従事者等!$A:$J, $J$4, FALSE), 0)</f>
        <v>0</v>
      </c>
      <c r="K1606" s="92">
        <f>IFERROR(VLOOKUP($E1606, V一般接種!$A:$G, K$4, FALSE), 0)</f>
        <v>0</v>
      </c>
      <c r="L1606" s="92">
        <f>IFERROR(VLOOKUP($E1606, V一般接種!$A:$G, L$4, FALSE), 0)</f>
        <v>0</v>
      </c>
      <c r="M1606" s="92">
        <f>IFERROR(VLOOKUP($E1606, V一般接種!$A:$G, M$4, FALSE), 0)</f>
        <v>0</v>
      </c>
      <c r="N1606" s="93">
        <f>IFERROR(VLOOKUP($E1606, V一般接種!$A:$G, N$4, FALSE), 0)</f>
        <v>0</v>
      </c>
      <c r="O1606" s="92">
        <f>SUMIF(V職域接種!$C:$C, 'Conv-vaccine'!$E1606, V職域接種!F:F)</f>
        <v>0</v>
      </c>
      <c r="P1606" s="92">
        <f>SUMIF(V職域接種!$C:$C, 'Conv-vaccine'!$E1606, V職域接種!G:G)</f>
        <v>0</v>
      </c>
      <c r="Q1606" s="92">
        <f>_xlfn.MAXIFS(V重複!F:F, V重複!$C:$C, 'Conv-vaccine'!$E1606)</f>
        <v>0</v>
      </c>
      <c r="R1606" s="92">
        <f>_xlfn.MAXIFS(V重複!G:G, V重複!$C:$C, 'Conv-vaccine'!$E1606)</f>
        <v>0</v>
      </c>
      <c r="S1606" s="107">
        <f>SUMIF('V3回目-接種日別'!$A:$A, 'Conv-vaccine'!$E1606, 'V3回目-接種日別'!C:C)</f>
        <v>0</v>
      </c>
    </row>
    <row r="1607" spans="1:19" ht="17.7">
      <c r="A1607" s="49">
        <v>44831</v>
      </c>
      <c r="B1607" s="110">
        <f>IF(COUNTIF($A$7:$A1607, $A1607)&gt;1, 0, IF($E1607="","",G1607+H1607+K1607+L1607+O1607-Q1607))</f>
        <v>0</v>
      </c>
      <c r="C1607" s="110">
        <f>IF(COUNTIF($A$7:$A1607, $A1607)&gt;1, 0, IF($E1607="", "", I1607+J1607+M1607+N1607+P1607-R1607))</f>
        <v>0</v>
      </c>
      <c r="D1607" s="110">
        <f>IF(COUNTIF($A$7:$A1607, $A1607)&gt;1, 0, S1607)</f>
        <v>0</v>
      </c>
      <c r="E1607" s="111">
        <v>44831</v>
      </c>
      <c r="F1607" s="91" t="str">
        <f>IFERROR(VLOOKUP($E1607, V医療従事者等!$A:$J, $F$4, FALSE), TEXT(E1607, "aaa"))</f>
        <v>火</v>
      </c>
      <c r="G1607" s="91">
        <f>IFERROR(VLOOKUP($E1607, V医療従事者等!$A:$J, $G$4, FALSE), 0)</f>
        <v>0</v>
      </c>
      <c r="H1607" s="91">
        <f>IFERROR(VLOOKUP($E1607, V医療従事者等!$A:$J, $H$4, FALSE), 0)</f>
        <v>0</v>
      </c>
      <c r="I1607" s="91">
        <f>IFERROR(VLOOKUP($E1607, V医療従事者等!$A:$J, $I$4, FALSE), 0)</f>
        <v>0</v>
      </c>
      <c r="J1607" s="91">
        <f>IFERROR(VLOOKUP($E1607, V医療従事者等!$A:$J, $J$4, FALSE), 0)</f>
        <v>0</v>
      </c>
      <c r="K1607" s="92">
        <f>IFERROR(VLOOKUP($E1607, V一般接種!$A:$G, K$4, FALSE), 0)</f>
        <v>0</v>
      </c>
      <c r="L1607" s="92">
        <f>IFERROR(VLOOKUP($E1607, V一般接種!$A:$G, L$4, FALSE), 0)</f>
        <v>0</v>
      </c>
      <c r="M1607" s="92">
        <f>IFERROR(VLOOKUP($E1607, V一般接種!$A:$G, M$4, FALSE), 0)</f>
        <v>0</v>
      </c>
      <c r="N1607" s="93">
        <f>IFERROR(VLOOKUP($E1607, V一般接種!$A:$G, N$4, FALSE), 0)</f>
        <v>0</v>
      </c>
      <c r="O1607" s="92">
        <f>SUMIF(V職域接種!$C:$C, 'Conv-vaccine'!$E1607, V職域接種!F:F)</f>
        <v>0</v>
      </c>
      <c r="P1607" s="92">
        <f>SUMIF(V職域接種!$C:$C, 'Conv-vaccine'!$E1607, V職域接種!G:G)</f>
        <v>0</v>
      </c>
      <c r="Q1607" s="92">
        <f>_xlfn.MAXIFS(V重複!F:F, V重複!$C:$C, 'Conv-vaccine'!$E1607)</f>
        <v>0</v>
      </c>
      <c r="R1607" s="92">
        <f>_xlfn.MAXIFS(V重複!G:G, V重複!$C:$C, 'Conv-vaccine'!$E1607)</f>
        <v>0</v>
      </c>
      <c r="S1607" s="107">
        <f>SUMIF('V3回目-接種日別'!$A:$A, 'Conv-vaccine'!$E1607, 'V3回目-接種日別'!C:C)</f>
        <v>0</v>
      </c>
    </row>
    <row r="1608" spans="1:19" ht="17.7">
      <c r="A1608" s="49">
        <v>44831</v>
      </c>
      <c r="B1608" s="110">
        <f>IF(COUNTIF($A$7:$A1608, $A1608)&gt;1, 0, IF($E1608="","",G1608+H1608+K1608+L1608+O1608-Q1608))</f>
        <v>0</v>
      </c>
      <c r="C1608" s="110">
        <f>IF(COUNTIF($A$7:$A1608, $A1608)&gt;1, 0, IF($E1608="", "", I1608+J1608+M1608+N1608+P1608-R1608))</f>
        <v>0</v>
      </c>
      <c r="D1608" s="110">
        <f>IF(COUNTIF($A$7:$A1608, $A1608)&gt;1, 0, S1608)</f>
        <v>0</v>
      </c>
      <c r="E1608" s="111">
        <v>44831</v>
      </c>
      <c r="F1608" s="91" t="str">
        <f>IFERROR(VLOOKUP($E1608, V医療従事者等!$A:$J, $F$4, FALSE), TEXT(E1608, "aaa"))</f>
        <v>火</v>
      </c>
      <c r="G1608" s="91">
        <f>IFERROR(VLOOKUP($E1608, V医療従事者等!$A:$J, $G$4, FALSE), 0)</f>
        <v>0</v>
      </c>
      <c r="H1608" s="91">
        <f>IFERROR(VLOOKUP($E1608, V医療従事者等!$A:$J, $H$4, FALSE), 0)</f>
        <v>0</v>
      </c>
      <c r="I1608" s="91">
        <f>IFERROR(VLOOKUP($E1608, V医療従事者等!$A:$J, $I$4, FALSE), 0)</f>
        <v>0</v>
      </c>
      <c r="J1608" s="91">
        <f>IFERROR(VLOOKUP($E1608, V医療従事者等!$A:$J, $J$4, FALSE), 0)</f>
        <v>0</v>
      </c>
      <c r="K1608" s="92">
        <f>IFERROR(VLOOKUP($E1608, V一般接種!$A:$G, K$4, FALSE), 0)</f>
        <v>0</v>
      </c>
      <c r="L1608" s="92">
        <f>IFERROR(VLOOKUP($E1608, V一般接種!$A:$G, L$4, FALSE), 0)</f>
        <v>0</v>
      </c>
      <c r="M1608" s="92">
        <f>IFERROR(VLOOKUP($E1608, V一般接種!$A:$G, M$4, FALSE), 0)</f>
        <v>0</v>
      </c>
      <c r="N1608" s="93">
        <f>IFERROR(VLOOKUP($E1608, V一般接種!$A:$G, N$4, FALSE), 0)</f>
        <v>0</v>
      </c>
      <c r="O1608" s="92">
        <f>SUMIF(V職域接種!$C:$C, 'Conv-vaccine'!$E1608, V職域接種!F:F)</f>
        <v>0</v>
      </c>
      <c r="P1608" s="92">
        <f>SUMIF(V職域接種!$C:$C, 'Conv-vaccine'!$E1608, V職域接種!G:G)</f>
        <v>0</v>
      </c>
      <c r="Q1608" s="92">
        <f>_xlfn.MAXIFS(V重複!F:F, V重複!$C:$C, 'Conv-vaccine'!$E1608)</f>
        <v>0</v>
      </c>
      <c r="R1608" s="92">
        <f>_xlfn.MAXIFS(V重複!G:G, V重複!$C:$C, 'Conv-vaccine'!$E1608)</f>
        <v>0</v>
      </c>
      <c r="S1608" s="107">
        <f>SUMIF('V3回目-接種日別'!$A:$A, 'Conv-vaccine'!$E1608, 'V3回目-接種日別'!C:C)</f>
        <v>0</v>
      </c>
    </row>
    <row r="1609" spans="1:19" ht="17.7">
      <c r="A1609" s="49">
        <v>44832</v>
      </c>
      <c r="B1609" s="110">
        <f>IF(COUNTIF($A$7:$A1609, $A1609)&gt;1, 0, IF($E1609="","",G1609+H1609+K1609+L1609+O1609-Q1609))</f>
        <v>0</v>
      </c>
      <c r="C1609" s="110">
        <f>IF(COUNTIF($A$7:$A1609, $A1609)&gt;1, 0, IF($E1609="", "", I1609+J1609+M1609+N1609+P1609-R1609))</f>
        <v>0</v>
      </c>
      <c r="D1609" s="110">
        <f>IF(COUNTIF($A$7:$A1609, $A1609)&gt;1, 0, S1609)</f>
        <v>0</v>
      </c>
      <c r="E1609" s="111">
        <v>44832</v>
      </c>
      <c r="F1609" s="91" t="str">
        <f>IFERROR(VLOOKUP($E1609, V医療従事者等!$A:$J, $F$4, FALSE), TEXT(E1609, "aaa"))</f>
        <v>水</v>
      </c>
      <c r="G1609" s="91">
        <f>IFERROR(VLOOKUP($E1609, V医療従事者等!$A:$J, $G$4, FALSE), 0)</f>
        <v>0</v>
      </c>
      <c r="H1609" s="91">
        <f>IFERROR(VLOOKUP($E1609, V医療従事者等!$A:$J, $H$4, FALSE), 0)</f>
        <v>0</v>
      </c>
      <c r="I1609" s="91">
        <f>IFERROR(VLOOKUP($E1609, V医療従事者等!$A:$J, $I$4, FALSE), 0)</f>
        <v>0</v>
      </c>
      <c r="J1609" s="91">
        <f>IFERROR(VLOOKUP($E1609, V医療従事者等!$A:$J, $J$4, FALSE), 0)</f>
        <v>0</v>
      </c>
      <c r="K1609" s="92">
        <f>IFERROR(VLOOKUP($E1609, V一般接種!$A:$G, K$4, FALSE), 0)</f>
        <v>0</v>
      </c>
      <c r="L1609" s="92">
        <f>IFERROR(VLOOKUP($E1609, V一般接種!$A:$G, L$4, FALSE), 0)</f>
        <v>0</v>
      </c>
      <c r="M1609" s="92">
        <f>IFERROR(VLOOKUP($E1609, V一般接種!$A:$G, M$4, FALSE), 0)</f>
        <v>0</v>
      </c>
      <c r="N1609" s="93">
        <f>IFERROR(VLOOKUP($E1609, V一般接種!$A:$G, N$4, FALSE), 0)</f>
        <v>0</v>
      </c>
      <c r="O1609" s="92">
        <f>SUMIF(V職域接種!$C:$C, 'Conv-vaccine'!$E1609, V職域接種!F:F)</f>
        <v>0</v>
      </c>
      <c r="P1609" s="92">
        <f>SUMIF(V職域接種!$C:$C, 'Conv-vaccine'!$E1609, V職域接種!G:G)</f>
        <v>0</v>
      </c>
      <c r="Q1609" s="92">
        <f>_xlfn.MAXIFS(V重複!F:F, V重複!$C:$C, 'Conv-vaccine'!$E1609)</f>
        <v>0</v>
      </c>
      <c r="R1609" s="92">
        <f>_xlfn.MAXIFS(V重複!G:G, V重複!$C:$C, 'Conv-vaccine'!$E1609)</f>
        <v>0</v>
      </c>
      <c r="S1609" s="107">
        <f>SUMIF('V3回目-接種日別'!$A:$A, 'Conv-vaccine'!$E1609, 'V3回目-接種日別'!C:C)</f>
        <v>0</v>
      </c>
    </row>
    <row r="1610" spans="1:19" ht="17.7">
      <c r="A1610" s="49">
        <v>44832</v>
      </c>
      <c r="B1610" s="110">
        <f>IF(COUNTIF($A$7:$A1610, $A1610)&gt;1, 0, IF($E1610="","",G1610+H1610+K1610+L1610+O1610-Q1610))</f>
        <v>0</v>
      </c>
      <c r="C1610" s="110">
        <f>IF(COUNTIF($A$7:$A1610, $A1610)&gt;1, 0, IF($E1610="", "", I1610+J1610+M1610+N1610+P1610-R1610))</f>
        <v>0</v>
      </c>
      <c r="D1610" s="110">
        <f>IF(COUNTIF($A$7:$A1610, $A1610)&gt;1, 0, S1610)</f>
        <v>0</v>
      </c>
      <c r="E1610" s="111">
        <v>44832</v>
      </c>
      <c r="F1610" s="91" t="str">
        <f>IFERROR(VLOOKUP($E1610, V医療従事者等!$A:$J, $F$4, FALSE), TEXT(E1610, "aaa"))</f>
        <v>水</v>
      </c>
      <c r="G1610" s="91">
        <f>IFERROR(VLOOKUP($E1610, V医療従事者等!$A:$J, $G$4, FALSE), 0)</f>
        <v>0</v>
      </c>
      <c r="H1610" s="91">
        <f>IFERROR(VLOOKUP($E1610, V医療従事者等!$A:$J, $H$4, FALSE), 0)</f>
        <v>0</v>
      </c>
      <c r="I1610" s="91">
        <f>IFERROR(VLOOKUP($E1610, V医療従事者等!$A:$J, $I$4, FALSE), 0)</f>
        <v>0</v>
      </c>
      <c r="J1610" s="91">
        <f>IFERROR(VLOOKUP($E1610, V医療従事者等!$A:$J, $J$4, FALSE), 0)</f>
        <v>0</v>
      </c>
      <c r="K1610" s="92">
        <f>IFERROR(VLOOKUP($E1610, V一般接種!$A:$G, K$4, FALSE), 0)</f>
        <v>0</v>
      </c>
      <c r="L1610" s="92">
        <f>IFERROR(VLOOKUP($E1610, V一般接種!$A:$G, L$4, FALSE), 0)</f>
        <v>0</v>
      </c>
      <c r="M1610" s="92">
        <f>IFERROR(VLOOKUP($E1610, V一般接種!$A:$G, M$4, FALSE), 0)</f>
        <v>0</v>
      </c>
      <c r="N1610" s="93">
        <f>IFERROR(VLOOKUP($E1610, V一般接種!$A:$G, N$4, FALSE), 0)</f>
        <v>0</v>
      </c>
      <c r="O1610" s="92">
        <f>SUMIF(V職域接種!$C:$C, 'Conv-vaccine'!$E1610, V職域接種!F:F)</f>
        <v>0</v>
      </c>
      <c r="P1610" s="92">
        <f>SUMIF(V職域接種!$C:$C, 'Conv-vaccine'!$E1610, V職域接種!G:G)</f>
        <v>0</v>
      </c>
      <c r="Q1610" s="92">
        <f>_xlfn.MAXIFS(V重複!F:F, V重複!$C:$C, 'Conv-vaccine'!$E1610)</f>
        <v>0</v>
      </c>
      <c r="R1610" s="92">
        <f>_xlfn.MAXIFS(V重複!G:G, V重複!$C:$C, 'Conv-vaccine'!$E1610)</f>
        <v>0</v>
      </c>
      <c r="S1610" s="107">
        <f>SUMIF('V3回目-接種日別'!$A:$A, 'Conv-vaccine'!$E1610, 'V3回目-接種日別'!C:C)</f>
        <v>0</v>
      </c>
    </row>
    <row r="1611" spans="1:19" ht="17.7">
      <c r="A1611" s="49">
        <v>44832</v>
      </c>
      <c r="B1611" s="110">
        <f>IF(COUNTIF($A$7:$A1611, $A1611)&gt;1, 0, IF($E1611="","",G1611+H1611+K1611+L1611+O1611-Q1611))</f>
        <v>0</v>
      </c>
      <c r="C1611" s="110">
        <f>IF(COUNTIF($A$7:$A1611, $A1611)&gt;1, 0, IF($E1611="", "", I1611+J1611+M1611+N1611+P1611-R1611))</f>
        <v>0</v>
      </c>
      <c r="D1611" s="110">
        <f>IF(COUNTIF($A$7:$A1611, $A1611)&gt;1, 0, S1611)</f>
        <v>0</v>
      </c>
      <c r="E1611" s="111">
        <v>44832</v>
      </c>
      <c r="F1611" s="91" t="str">
        <f>IFERROR(VLOOKUP($E1611, V医療従事者等!$A:$J, $F$4, FALSE), TEXT(E1611, "aaa"))</f>
        <v>水</v>
      </c>
      <c r="G1611" s="91">
        <f>IFERROR(VLOOKUP($E1611, V医療従事者等!$A:$J, $G$4, FALSE), 0)</f>
        <v>0</v>
      </c>
      <c r="H1611" s="91">
        <f>IFERROR(VLOOKUP($E1611, V医療従事者等!$A:$J, $H$4, FALSE), 0)</f>
        <v>0</v>
      </c>
      <c r="I1611" s="91">
        <f>IFERROR(VLOOKUP($E1611, V医療従事者等!$A:$J, $I$4, FALSE), 0)</f>
        <v>0</v>
      </c>
      <c r="J1611" s="91">
        <f>IFERROR(VLOOKUP($E1611, V医療従事者等!$A:$J, $J$4, FALSE), 0)</f>
        <v>0</v>
      </c>
      <c r="K1611" s="92">
        <f>IFERROR(VLOOKUP($E1611, V一般接種!$A:$G, K$4, FALSE), 0)</f>
        <v>0</v>
      </c>
      <c r="L1611" s="92">
        <f>IFERROR(VLOOKUP($E1611, V一般接種!$A:$G, L$4, FALSE), 0)</f>
        <v>0</v>
      </c>
      <c r="M1611" s="92">
        <f>IFERROR(VLOOKUP($E1611, V一般接種!$A:$G, M$4, FALSE), 0)</f>
        <v>0</v>
      </c>
      <c r="N1611" s="93">
        <f>IFERROR(VLOOKUP($E1611, V一般接種!$A:$G, N$4, FALSE), 0)</f>
        <v>0</v>
      </c>
      <c r="O1611" s="92">
        <f>SUMIF(V職域接種!$C:$C, 'Conv-vaccine'!$E1611, V職域接種!F:F)</f>
        <v>0</v>
      </c>
      <c r="P1611" s="92">
        <f>SUMIF(V職域接種!$C:$C, 'Conv-vaccine'!$E1611, V職域接種!G:G)</f>
        <v>0</v>
      </c>
      <c r="Q1611" s="92">
        <f>_xlfn.MAXIFS(V重複!F:F, V重複!$C:$C, 'Conv-vaccine'!$E1611)</f>
        <v>0</v>
      </c>
      <c r="R1611" s="92">
        <f>_xlfn.MAXIFS(V重複!G:G, V重複!$C:$C, 'Conv-vaccine'!$E1611)</f>
        <v>0</v>
      </c>
      <c r="S1611" s="107">
        <f>SUMIF('V3回目-接種日別'!$A:$A, 'Conv-vaccine'!$E1611, 'V3回目-接種日別'!C:C)</f>
        <v>0</v>
      </c>
    </row>
    <row r="1612" spans="1:19" ht="17.7">
      <c r="A1612" s="49">
        <v>44833</v>
      </c>
      <c r="B1612" s="110">
        <f>IF(COUNTIF($A$7:$A1612, $A1612)&gt;1, 0, IF($E1612="","",G1612+H1612+K1612+L1612+O1612-Q1612))</f>
        <v>0</v>
      </c>
      <c r="C1612" s="110">
        <f>IF(COUNTIF($A$7:$A1612, $A1612)&gt;1, 0, IF($E1612="", "", I1612+J1612+M1612+N1612+P1612-R1612))</f>
        <v>0</v>
      </c>
      <c r="D1612" s="110">
        <f>IF(COUNTIF($A$7:$A1612, $A1612)&gt;1, 0, S1612)</f>
        <v>0</v>
      </c>
      <c r="E1612" s="111">
        <v>44833</v>
      </c>
      <c r="F1612" s="91" t="str">
        <f>IFERROR(VLOOKUP($E1612, V医療従事者等!$A:$J, $F$4, FALSE), TEXT(E1612, "aaa"))</f>
        <v>木</v>
      </c>
      <c r="G1612" s="91">
        <f>IFERROR(VLOOKUP($E1612, V医療従事者等!$A:$J, $G$4, FALSE), 0)</f>
        <v>0</v>
      </c>
      <c r="H1612" s="91">
        <f>IFERROR(VLOOKUP($E1612, V医療従事者等!$A:$J, $H$4, FALSE), 0)</f>
        <v>0</v>
      </c>
      <c r="I1612" s="91">
        <f>IFERROR(VLOOKUP($E1612, V医療従事者等!$A:$J, $I$4, FALSE), 0)</f>
        <v>0</v>
      </c>
      <c r="J1612" s="91">
        <f>IFERROR(VLOOKUP($E1612, V医療従事者等!$A:$J, $J$4, FALSE), 0)</f>
        <v>0</v>
      </c>
      <c r="K1612" s="92">
        <f>IFERROR(VLOOKUP($E1612, V一般接種!$A:$G, K$4, FALSE), 0)</f>
        <v>0</v>
      </c>
      <c r="L1612" s="92">
        <f>IFERROR(VLOOKUP($E1612, V一般接種!$A:$G, L$4, FALSE), 0)</f>
        <v>0</v>
      </c>
      <c r="M1612" s="92">
        <f>IFERROR(VLOOKUP($E1612, V一般接種!$A:$G, M$4, FALSE), 0)</f>
        <v>0</v>
      </c>
      <c r="N1612" s="93">
        <f>IFERROR(VLOOKUP($E1612, V一般接種!$A:$G, N$4, FALSE), 0)</f>
        <v>0</v>
      </c>
      <c r="O1612" s="92">
        <f>SUMIF(V職域接種!$C:$C, 'Conv-vaccine'!$E1612, V職域接種!F:F)</f>
        <v>0</v>
      </c>
      <c r="P1612" s="92">
        <f>SUMIF(V職域接種!$C:$C, 'Conv-vaccine'!$E1612, V職域接種!G:G)</f>
        <v>0</v>
      </c>
      <c r="Q1612" s="92">
        <f>_xlfn.MAXIFS(V重複!F:F, V重複!$C:$C, 'Conv-vaccine'!$E1612)</f>
        <v>0</v>
      </c>
      <c r="R1612" s="92">
        <f>_xlfn.MAXIFS(V重複!G:G, V重複!$C:$C, 'Conv-vaccine'!$E1612)</f>
        <v>0</v>
      </c>
      <c r="S1612" s="107">
        <f>SUMIF('V3回目-接種日別'!$A:$A, 'Conv-vaccine'!$E1612, 'V3回目-接種日別'!C:C)</f>
        <v>0</v>
      </c>
    </row>
    <row r="1613" spans="1:19" ht="17.7">
      <c r="A1613" s="49">
        <v>44833</v>
      </c>
      <c r="B1613" s="110">
        <f>IF(COUNTIF($A$7:$A1613, $A1613)&gt;1, 0, IF($E1613="","",G1613+H1613+K1613+L1613+O1613-Q1613))</f>
        <v>0</v>
      </c>
      <c r="C1613" s="110">
        <f>IF(COUNTIF($A$7:$A1613, $A1613)&gt;1, 0, IF($E1613="", "", I1613+J1613+M1613+N1613+P1613-R1613))</f>
        <v>0</v>
      </c>
      <c r="D1613" s="110">
        <f>IF(COUNTIF($A$7:$A1613, $A1613)&gt;1, 0, S1613)</f>
        <v>0</v>
      </c>
      <c r="E1613" s="111">
        <v>44833</v>
      </c>
      <c r="F1613" s="91" t="str">
        <f>IFERROR(VLOOKUP($E1613, V医療従事者等!$A:$J, $F$4, FALSE), TEXT(E1613, "aaa"))</f>
        <v>木</v>
      </c>
      <c r="G1613" s="91">
        <f>IFERROR(VLOOKUP($E1613, V医療従事者等!$A:$J, $G$4, FALSE), 0)</f>
        <v>0</v>
      </c>
      <c r="H1613" s="91">
        <f>IFERROR(VLOOKUP($E1613, V医療従事者等!$A:$J, $H$4, FALSE), 0)</f>
        <v>0</v>
      </c>
      <c r="I1613" s="91">
        <f>IFERROR(VLOOKUP($E1613, V医療従事者等!$A:$J, $I$4, FALSE), 0)</f>
        <v>0</v>
      </c>
      <c r="J1613" s="91">
        <f>IFERROR(VLOOKUP($E1613, V医療従事者等!$A:$J, $J$4, FALSE), 0)</f>
        <v>0</v>
      </c>
      <c r="K1613" s="92">
        <f>IFERROR(VLOOKUP($E1613, V一般接種!$A:$G, K$4, FALSE), 0)</f>
        <v>0</v>
      </c>
      <c r="L1613" s="92">
        <f>IFERROR(VLOOKUP($E1613, V一般接種!$A:$G, L$4, FALSE), 0)</f>
        <v>0</v>
      </c>
      <c r="M1613" s="92">
        <f>IFERROR(VLOOKUP($E1613, V一般接種!$A:$G, M$4, FALSE), 0)</f>
        <v>0</v>
      </c>
      <c r="N1613" s="93">
        <f>IFERROR(VLOOKUP($E1613, V一般接種!$A:$G, N$4, FALSE), 0)</f>
        <v>0</v>
      </c>
      <c r="O1613" s="92">
        <f>SUMIF(V職域接種!$C:$C, 'Conv-vaccine'!$E1613, V職域接種!F:F)</f>
        <v>0</v>
      </c>
      <c r="P1613" s="92">
        <f>SUMIF(V職域接種!$C:$C, 'Conv-vaccine'!$E1613, V職域接種!G:G)</f>
        <v>0</v>
      </c>
      <c r="Q1613" s="92">
        <f>_xlfn.MAXIFS(V重複!F:F, V重複!$C:$C, 'Conv-vaccine'!$E1613)</f>
        <v>0</v>
      </c>
      <c r="R1613" s="92">
        <f>_xlfn.MAXIFS(V重複!G:G, V重複!$C:$C, 'Conv-vaccine'!$E1613)</f>
        <v>0</v>
      </c>
      <c r="S1613" s="107">
        <f>SUMIF('V3回目-接種日別'!$A:$A, 'Conv-vaccine'!$E1613, 'V3回目-接種日別'!C:C)</f>
        <v>0</v>
      </c>
    </row>
    <row r="1614" spans="1:19" ht="17.7">
      <c r="A1614" s="49">
        <v>44833</v>
      </c>
      <c r="B1614" s="110">
        <f>IF(COUNTIF($A$7:$A1614, $A1614)&gt;1, 0, IF($E1614="","",G1614+H1614+K1614+L1614+O1614-Q1614))</f>
        <v>0</v>
      </c>
      <c r="C1614" s="110">
        <f>IF(COUNTIF($A$7:$A1614, $A1614)&gt;1, 0, IF($E1614="", "", I1614+J1614+M1614+N1614+P1614-R1614))</f>
        <v>0</v>
      </c>
      <c r="D1614" s="110">
        <f>IF(COUNTIF($A$7:$A1614, $A1614)&gt;1, 0, S1614)</f>
        <v>0</v>
      </c>
      <c r="E1614" s="111">
        <v>44833</v>
      </c>
      <c r="F1614" s="91" t="str">
        <f>IFERROR(VLOOKUP($E1614, V医療従事者等!$A:$J, $F$4, FALSE), TEXT(E1614, "aaa"))</f>
        <v>木</v>
      </c>
      <c r="G1614" s="91">
        <f>IFERROR(VLOOKUP($E1614, V医療従事者等!$A:$J, $G$4, FALSE), 0)</f>
        <v>0</v>
      </c>
      <c r="H1614" s="91">
        <f>IFERROR(VLOOKUP($E1614, V医療従事者等!$A:$J, $H$4, FALSE), 0)</f>
        <v>0</v>
      </c>
      <c r="I1614" s="91">
        <f>IFERROR(VLOOKUP($E1614, V医療従事者等!$A:$J, $I$4, FALSE), 0)</f>
        <v>0</v>
      </c>
      <c r="J1614" s="91">
        <f>IFERROR(VLOOKUP($E1614, V医療従事者等!$A:$J, $J$4, FALSE), 0)</f>
        <v>0</v>
      </c>
      <c r="K1614" s="92">
        <f>IFERROR(VLOOKUP($E1614, V一般接種!$A:$G, K$4, FALSE), 0)</f>
        <v>0</v>
      </c>
      <c r="L1614" s="92">
        <f>IFERROR(VLOOKUP($E1614, V一般接種!$A:$G, L$4, FALSE), 0)</f>
        <v>0</v>
      </c>
      <c r="M1614" s="92">
        <f>IFERROR(VLOOKUP($E1614, V一般接種!$A:$G, M$4, FALSE), 0)</f>
        <v>0</v>
      </c>
      <c r="N1614" s="93">
        <f>IFERROR(VLOOKUP($E1614, V一般接種!$A:$G, N$4, FALSE), 0)</f>
        <v>0</v>
      </c>
      <c r="O1614" s="92">
        <f>SUMIF(V職域接種!$C:$C, 'Conv-vaccine'!$E1614, V職域接種!F:F)</f>
        <v>0</v>
      </c>
      <c r="P1614" s="92">
        <f>SUMIF(V職域接種!$C:$C, 'Conv-vaccine'!$E1614, V職域接種!G:G)</f>
        <v>0</v>
      </c>
      <c r="Q1614" s="92">
        <f>_xlfn.MAXIFS(V重複!F:F, V重複!$C:$C, 'Conv-vaccine'!$E1614)</f>
        <v>0</v>
      </c>
      <c r="R1614" s="92">
        <f>_xlfn.MAXIFS(V重複!G:G, V重複!$C:$C, 'Conv-vaccine'!$E1614)</f>
        <v>0</v>
      </c>
      <c r="S1614" s="107">
        <f>SUMIF('V3回目-接種日別'!$A:$A, 'Conv-vaccine'!$E1614, 'V3回目-接種日別'!C:C)</f>
        <v>0</v>
      </c>
    </row>
    <row r="1615" spans="1:19" ht="17.7">
      <c r="A1615" s="49">
        <v>44834</v>
      </c>
      <c r="B1615" s="110">
        <f>IF(COUNTIF($A$7:$A1615, $A1615)&gt;1, 0, IF($E1615="","",G1615+H1615+K1615+L1615+O1615-Q1615))</f>
        <v>0</v>
      </c>
      <c r="C1615" s="110">
        <f>IF(COUNTIF($A$7:$A1615, $A1615)&gt;1, 0, IF($E1615="", "", I1615+J1615+M1615+N1615+P1615-R1615))</f>
        <v>0</v>
      </c>
      <c r="D1615" s="110">
        <f>IF(COUNTIF($A$7:$A1615, $A1615)&gt;1, 0, S1615)</f>
        <v>0</v>
      </c>
      <c r="E1615" s="111">
        <v>44834</v>
      </c>
      <c r="F1615" s="91" t="str">
        <f>IFERROR(VLOOKUP($E1615, V医療従事者等!$A:$J, $F$4, FALSE), TEXT(E1615, "aaa"))</f>
        <v>金</v>
      </c>
      <c r="G1615" s="91">
        <f>IFERROR(VLOOKUP($E1615, V医療従事者等!$A:$J, $G$4, FALSE), 0)</f>
        <v>0</v>
      </c>
      <c r="H1615" s="91">
        <f>IFERROR(VLOOKUP($E1615, V医療従事者等!$A:$J, $H$4, FALSE), 0)</f>
        <v>0</v>
      </c>
      <c r="I1615" s="91">
        <f>IFERROR(VLOOKUP($E1615, V医療従事者等!$A:$J, $I$4, FALSE), 0)</f>
        <v>0</v>
      </c>
      <c r="J1615" s="91">
        <f>IFERROR(VLOOKUP($E1615, V医療従事者等!$A:$J, $J$4, FALSE), 0)</f>
        <v>0</v>
      </c>
      <c r="K1615" s="92">
        <f>IFERROR(VLOOKUP($E1615, V一般接種!$A:$G, K$4, FALSE), 0)</f>
        <v>0</v>
      </c>
      <c r="L1615" s="92">
        <f>IFERROR(VLOOKUP($E1615, V一般接種!$A:$G, L$4, FALSE), 0)</f>
        <v>0</v>
      </c>
      <c r="M1615" s="92">
        <f>IFERROR(VLOOKUP($E1615, V一般接種!$A:$G, M$4, FALSE), 0)</f>
        <v>0</v>
      </c>
      <c r="N1615" s="93">
        <f>IFERROR(VLOOKUP($E1615, V一般接種!$A:$G, N$4, FALSE), 0)</f>
        <v>0</v>
      </c>
      <c r="O1615" s="92">
        <f>SUMIF(V職域接種!$C:$C, 'Conv-vaccine'!$E1615, V職域接種!F:F)</f>
        <v>0</v>
      </c>
      <c r="P1615" s="92">
        <f>SUMIF(V職域接種!$C:$C, 'Conv-vaccine'!$E1615, V職域接種!G:G)</f>
        <v>0</v>
      </c>
      <c r="Q1615" s="92">
        <f>_xlfn.MAXIFS(V重複!F:F, V重複!$C:$C, 'Conv-vaccine'!$E1615)</f>
        <v>0</v>
      </c>
      <c r="R1615" s="92">
        <f>_xlfn.MAXIFS(V重複!G:G, V重複!$C:$C, 'Conv-vaccine'!$E1615)</f>
        <v>0</v>
      </c>
      <c r="S1615" s="107">
        <f>SUMIF('V3回目-接種日別'!$A:$A, 'Conv-vaccine'!$E1615, 'V3回目-接種日別'!C:C)</f>
        <v>0</v>
      </c>
    </row>
    <row r="1616" spans="1:19" ht="17.7">
      <c r="A1616" s="49">
        <v>44834</v>
      </c>
      <c r="B1616" s="110">
        <f>IF(COUNTIF($A$7:$A1616, $A1616)&gt;1, 0, IF($E1616="","",G1616+H1616+K1616+L1616+O1616-Q1616))</f>
        <v>0</v>
      </c>
      <c r="C1616" s="110">
        <f>IF(COUNTIF($A$7:$A1616, $A1616)&gt;1, 0, IF($E1616="", "", I1616+J1616+M1616+N1616+P1616-R1616))</f>
        <v>0</v>
      </c>
      <c r="D1616" s="110">
        <f>IF(COUNTIF($A$7:$A1616, $A1616)&gt;1, 0, S1616)</f>
        <v>0</v>
      </c>
      <c r="E1616" s="111">
        <v>44834</v>
      </c>
      <c r="F1616" s="91" t="str">
        <f>IFERROR(VLOOKUP($E1616, V医療従事者等!$A:$J, $F$4, FALSE), TEXT(E1616, "aaa"))</f>
        <v>金</v>
      </c>
      <c r="G1616" s="91">
        <f>IFERROR(VLOOKUP($E1616, V医療従事者等!$A:$J, $G$4, FALSE), 0)</f>
        <v>0</v>
      </c>
      <c r="H1616" s="91">
        <f>IFERROR(VLOOKUP($E1616, V医療従事者等!$A:$J, $H$4, FALSE), 0)</f>
        <v>0</v>
      </c>
      <c r="I1616" s="91">
        <f>IFERROR(VLOOKUP($E1616, V医療従事者等!$A:$J, $I$4, FALSE), 0)</f>
        <v>0</v>
      </c>
      <c r="J1616" s="91">
        <f>IFERROR(VLOOKUP($E1616, V医療従事者等!$A:$J, $J$4, FALSE), 0)</f>
        <v>0</v>
      </c>
      <c r="K1616" s="92">
        <f>IFERROR(VLOOKUP($E1616, V一般接種!$A:$G, K$4, FALSE), 0)</f>
        <v>0</v>
      </c>
      <c r="L1616" s="92">
        <f>IFERROR(VLOOKUP($E1616, V一般接種!$A:$G, L$4, FALSE), 0)</f>
        <v>0</v>
      </c>
      <c r="M1616" s="92">
        <f>IFERROR(VLOOKUP($E1616, V一般接種!$A:$G, M$4, FALSE), 0)</f>
        <v>0</v>
      </c>
      <c r="N1616" s="93">
        <f>IFERROR(VLOOKUP($E1616, V一般接種!$A:$G, N$4, FALSE), 0)</f>
        <v>0</v>
      </c>
      <c r="O1616" s="92">
        <f>SUMIF(V職域接種!$C:$C, 'Conv-vaccine'!$E1616, V職域接種!F:F)</f>
        <v>0</v>
      </c>
      <c r="P1616" s="92">
        <f>SUMIF(V職域接種!$C:$C, 'Conv-vaccine'!$E1616, V職域接種!G:G)</f>
        <v>0</v>
      </c>
      <c r="Q1616" s="92">
        <f>_xlfn.MAXIFS(V重複!F:F, V重複!$C:$C, 'Conv-vaccine'!$E1616)</f>
        <v>0</v>
      </c>
      <c r="R1616" s="92">
        <f>_xlfn.MAXIFS(V重複!G:G, V重複!$C:$C, 'Conv-vaccine'!$E1616)</f>
        <v>0</v>
      </c>
      <c r="S1616" s="107">
        <f>SUMIF('V3回目-接種日別'!$A:$A, 'Conv-vaccine'!$E1616, 'V3回目-接種日別'!C:C)</f>
        <v>0</v>
      </c>
    </row>
    <row r="1617" spans="1:19" ht="17.7">
      <c r="A1617" s="49">
        <v>44834</v>
      </c>
      <c r="B1617" s="110">
        <f>IF(COUNTIF($A$7:$A1617, $A1617)&gt;1, 0, IF($E1617="","",G1617+H1617+K1617+L1617+O1617-Q1617))</f>
        <v>0</v>
      </c>
      <c r="C1617" s="110">
        <f>IF(COUNTIF($A$7:$A1617, $A1617)&gt;1, 0, IF($E1617="", "", I1617+J1617+M1617+N1617+P1617-R1617))</f>
        <v>0</v>
      </c>
      <c r="D1617" s="110">
        <f>IF(COUNTIF($A$7:$A1617, $A1617)&gt;1, 0, S1617)</f>
        <v>0</v>
      </c>
      <c r="E1617" s="111">
        <v>44834</v>
      </c>
      <c r="F1617" s="91" t="str">
        <f>IFERROR(VLOOKUP($E1617, V医療従事者等!$A:$J, $F$4, FALSE), TEXT(E1617, "aaa"))</f>
        <v>金</v>
      </c>
      <c r="G1617" s="91">
        <f>IFERROR(VLOOKUP($E1617, V医療従事者等!$A:$J, $G$4, FALSE), 0)</f>
        <v>0</v>
      </c>
      <c r="H1617" s="91">
        <f>IFERROR(VLOOKUP($E1617, V医療従事者等!$A:$J, $H$4, FALSE), 0)</f>
        <v>0</v>
      </c>
      <c r="I1617" s="91">
        <f>IFERROR(VLOOKUP($E1617, V医療従事者等!$A:$J, $I$4, FALSE), 0)</f>
        <v>0</v>
      </c>
      <c r="J1617" s="91">
        <f>IFERROR(VLOOKUP($E1617, V医療従事者等!$A:$J, $J$4, FALSE), 0)</f>
        <v>0</v>
      </c>
      <c r="K1617" s="92">
        <f>IFERROR(VLOOKUP($E1617, V一般接種!$A:$G, K$4, FALSE), 0)</f>
        <v>0</v>
      </c>
      <c r="L1617" s="92">
        <f>IFERROR(VLOOKUP($E1617, V一般接種!$A:$G, L$4, FALSE), 0)</f>
        <v>0</v>
      </c>
      <c r="M1617" s="92">
        <f>IFERROR(VLOOKUP($E1617, V一般接種!$A:$G, M$4, FALSE), 0)</f>
        <v>0</v>
      </c>
      <c r="N1617" s="93">
        <f>IFERROR(VLOOKUP($E1617, V一般接種!$A:$G, N$4, FALSE), 0)</f>
        <v>0</v>
      </c>
      <c r="O1617" s="92">
        <f>SUMIF(V職域接種!$C:$C, 'Conv-vaccine'!$E1617, V職域接種!F:F)</f>
        <v>0</v>
      </c>
      <c r="P1617" s="92">
        <f>SUMIF(V職域接種!$C:$C, 'Conv-vaccine'!$E1617, V職域接種!G:G)</f>
        <v>0</v>
      </c>
      <c r="Q1617" s="92">
        <f>_xlfn.MAXIFS(V重複!F:F, V重複!$C:$C, 'Conv-vaccine'!$E1617)</f>
        <v>0</v>
      </c>
      <c r="R1617" s="92">
        <f>_xlfn.MAXIFS(V重複!G:G, V重複!$C:$C, 'Conv-vaccine'!$E1617)</f>
        <v>0</v>
      </c>
      <c r="S1617" s="107">
        <f>SUMIF('V3回目-接種日別'!$A:$A, 'Conv-vaccine'!$E1617, 'V3回目-接種日別'!C:C)</f>
        <v>0</v>
      </c>
    </row>
    <row r="1618" spans="1:19" ht="17.7">
      <c r="A1618" s="49">
        <v>44835</v>
      </c>
      <c r="B1618" s="110">
        <f>IF(COUNTIF($A$7:$A1618, $A1618)&gt;1, 0, IF($E1618="","",G1618+H1618+K1618+L1618+O1618-Q1618))</f>
        <v>0</v>
      </c>
      <c r="C1618" s="110">
        <f>IF(COUNTIF($A$7:$A1618, $A1618)&gt;1, 0, IF($E1618="", "", I1618+J1618+M1618+N1618+P1618-R1618))</f>
        <v>0</v>
      </c>
      <c r="D1618" s="110">
        <f>IF(COUNTIF($A$7:$A1618, $A1618)&gt;1, 0, S1618)</f>
        <v>0</v>
      </c>
      <c r="E1618" s="111">
        <v>44835</v>
      </c>
      <c r="F1618" s="91" t="str">
        <f>IFERROR(VLOOKUP($E1618, V医療従事者等!$A:$J, $F$4, FALSE), TEXT(E1618, "aaa"))</f>
        <v>土</v>
      </c>
      <c r="G1618" s="91">
        <f>IFERROR(VLOOKUP($E1618, V医療従事者等!$A:$J, $G$4, FALSE), 0)</f>
        <v>0</v>
      </c>
      <c r="H1618" s="91">
        <f>IFERROR(VLOOKUP($E1618, V医療従事者等!$A:$J, $H$4, FALSE), 0)</f>
        <v>0</v>
      </c>
      <c r="I1618" s="91">
        <f>IFERROR(VLOOKUP($E1618, V医療従事者等!$A:$J, $I$4, FALSE), 0)</f>
        <v>0</v>
      </c>
      <c r="J1618" s="91">
        <f>IFERROR(VLOOKUP($E1618, V医療従事者等!$A:$J, $J$4, FALSE), 0)</f>
        <v>0</v>
      </c>
      <c r="K1618" s="92">
        <f>IFERROR(VLOOKUP($E1618, V一般接種!$A:$G, K$4, FALSE), 0)</f>
        <v>0</v>
      </c>
      <c r="L1618" s="92">
        <f>IFERROR(VLOOKUP($E1618, V一般接種!$A:$G, L$4, FALSE), 0)</f>
        <v>0</v>
      </c>
      <c r="M1618" s="92">
        <f>IFERROR(VLOOKUP($E1618, V一般接種!$A:$G, M$4, FALSE), 0)</f>
        <v>0</v>
      </c>
      <c r="N1618" s="93">
        <f>IFERROR(VLOOKUP($E1618, V一般接種!$A:$G, N$4, FALSE), 0)</f>
        <v>0</v>
      </c>
      <c r="O1618" s="92">
        <f>SUMIF(V職域接種!$C:$C, 'Conv-vaccine'!$E1618, V職域接種!F:F)</f>
        <v>0</v>
      </c>
      <c r="P1618" s="92">
        <f>SUMIF(V職域接種!$C:$C, 'Conv-vaccine'!$E1618, V職域接種!G:G)</f>
        <v>0</v>
      </c>
      <c r="Q1618" s="92">
        <f>_xlfn.MAXIFS(V重複!F:F, V重複!$C:$C, 'Conv-vaccine'!$E1618)</f>
        <v>0</v>
      </c>
      <c r="R1618" s="92">
        <f>_xlfn.MAXIFS(V重複!G:G, V重複!$C:$C, 'Conv-vaccine'!$E1618)</f>
        <v>0</v>
      </c>
      <c r="S1618" s="107">
        <f>SUMIF('V3回目-接種日別'!$A:$A, 'Conv-vaccine'!$E1618, 'V3回目-接種日別'!C:C)</f>
        <v>0</v>
      </c>
    </row>
    <row r="1619" spans="1:19" ht="17.7">
      <c r="A1619" s="49">
        <v>44835</v>
      </c>
      <c r="B1619" s="110">
        <f>IF(COUNTIF($A$7:$A1619, $A1619)&gt;1, 0, IF($E1619="","",G1619+H1619+K1619+L1619+O1619-Q1619))</f>
        <v>0</v>
      </c>
      <c r="C1619" s="110">
        <f>IF(COUNTIF($A$7:$A1619, $A1619)&gt;1, 0, IF($E1619="", "", I1619+J1619+M1619+N1619+P1619-R1619))</f>
        <v>0</v>
      </c>
      <c r="D1619" s="110">
        <f>IF(COUNTIF($A$7:$A1619, $A1619)&gt;1, 0, S1619)</f>
        <v>0</v>
      </c>
      <c r="E1619" s="111">
        <v>44835</v>
      </c>
      <c r="F1619" s="91" t="str">
        <f>IFERROR(VLOOKUP($E1619, V医療従事者等!$A:$J, $F$4, FALSE), TEXT(E1619, "aaa"))</f>
        <v>土</v>
      </c>
      <c r="G1619" s="91">
        <f>IFERROR(VLOOKUP($E1619, V医療従事者等!$A:$J, $G$4, FALSE), 0)</f>
        <v>0</v>
      </c>
      <c r="H1619" s="91">
        <f>IFERROR(VLOOKUP($E1619, V医療従事者等!$A:$J, $H$4, FALSE), 0)</f>
        <v>0</v>
      </c>
      <c r="I1619" s="91">
        <f>IFERROR(VLOOKUP($E1619, V医療従事者等!$A:$J, $I$4, FALSE), 0)</f>
        <v>0</v>
      </c>
      <c r="J1619" s="91">
        <f>IFERROR(VLOOKUP($E1619, V医療従事者等!$A:$J, $J$4, FALSE), 0)</f>
        <v>0</v>
      </c>
      <c r="K1619" s="92">
        <f>IFERROR(VLOOKUP($E1619, V一般接種!$A:$G, K$4, FALSE), 0)</f>
        <v>0</v>
      </c>
      <c r="L1619" s="92">
        <f>IFERROR(VLOOKUP($E1619, V一般接種!$A:$G, L$4, FALSE), 0)</f>
        <v>0</v>
      </c>
      <c r="M1619" s="92">
        <f>IFERROR(VLOOKUP($E1619, V一般接種!$A:$G, M$4, FALSE), 0)</f>
        <v>0</v>
      </c>
      <c r="N1619" s="93">
        <f>IFERROR(VLOOKUP($E1619, V一般接種!$A:$G, N$4, FALSE), 0)</f>
        <v>0</v>
      </c>
      <c r="O1619" s="92">
        <f>SUMIF(V職域接種!$C:$C, 'Conv-vaccine'!$E1619, V職域接種!F:F)</f>
        <v>0</v>
      </c>
      <c r="P1619" s="92">
        <f>SUMIF(V職域接種!$C:$C, 'Conv-vaccine'!$E1619, V職域接種!G:G)</f>
        <v>0</v>
      </c>
      <c r="Q1619" s="92">
        <f>_xlfn.MAXIFS(V重複!F:F, V重複!$C:$C, 'Conv-vaccine'!$E1619)</f>
        <v>0</v>
      </c>
      <c r="R1619" s="92">
        <f>_xlfn.MAXIFS(V重複!G:G, V重複!$C:$C, 'Conv-vaccine'!$E1619)</f>
        <v>0</v>
      </c>
      <c r="S1619" s="107">
        <f>SUMIF('V3回目-接種日別'!$A:$A, 'Conv-vaccine'!$E1619, 'V3回目-接種日別'!C:C)</f>
        <v>0</v>
      </c>
    </row>
    <row r="1620" spans="1:19" ht="17.7">
      <c r="A1620" s="49">
        <v>44835</v>
      </c>
      <c r="B1620" s="110">
        <f>IF(COUNTIF($A$7:$A1620, $A1620)&gt;1, 0, IF($E1620="","",G1620+H1620+K1620+L1620+O1620-Q1620))</f>
        <v>0</v>
      </c>
      <c r="C1620" s="110">
        <f>IF(COUNTIF($A$7:$A1620, $A1620)&gt;1, 0, IF($E1620="", "", I1620+J1620+M1620+N1620+P1620-R1620))</f>
        <v>0</v>
      </c>
      <c r="D1620" s="110">
        <f>IF(COUNTIF($A$7:$A1620, $A1620)&gt;1, 0, S1620)</f>
        <v>0</v>
      </c>
      <c r="E1620" s="111">
        <v>44835</v>
      </c>
      <c r="F1620" s="91" t="str">
        <f>IFERROR(VLOOKUP($E1620, V医療従事者等!$A:$J, $F$4, FALSE), TEXT(E1620, "aaa"))</f>
        <v>土</v>
      </c>
      <c r="G1620" s="91">
        <f>IFERROR(VLOOKUP($E1620, V医療従事者等!$A:$J, $G$4, FALSE), 0)</f>
        <v>0</v>
      </c>
      <c r="H1620" s="91">
        <f>IFERROR(VLOOKUP($E1620, V医療従事者等!$A:$J, $H$4, FALSE), 0)</f>
        <v>0</v>
      </c>
      <c r="I1620" s="91">
        <f>IFERROR(VLOOKUP($E1620, V医療従事者等!$A:$J, $I$4, FALSE), 0)</f>
        <v>0</v>
      </c>
      <c r="J1620" s="91">
        <f>IFERROR(VLOOKUP($E1620, V医療従事者等!$A:$J, $J$4, FALSE), 0)</f>
        <v>0</v>
      </c>
      <c r="K1620" s="92">
        <f>IFERROR(VLOOKUP($E1620, V一般接種!$A:$G, K$4, FALSE), 0)</f>
        <v>0</v>
      </c>
      <c r="L1620" s="92">
        <f>IFERROR(VLOOKUP($E1620, V一般接種!$A:$G, L$4, FALSE), 0)</f>
        <v>0</v>
      </c>
      <c r="M1620" s="92">
        <f>IFERROR(VLOOKUP($E1620, V一般接種!$A:$G, M$4, FALSE), 0)</f>
        <v>0</v>
      </c>
      <c r="N1620" s="93">
        <f>IFERROR(VLOOKUP($E1620, V一般接種!$A:$G, N$4, FALSE), 0)</f>
        <v>0</v>
      </c>
      <c r="O1620" s="92">
        <f>SUMIF(V職域接種!$C:$C, 'Conv-vaccine'!$E1620, V職域接種!F:F)</f>
        <v>0</v>
      </c>
      <c r="P1620" s="92">
        <f>SUMIF(V職域接種!$C:$C, 'Conv-vaccine'!$E1620, V職域接種!G:G)</f>
        <v>0</v>
      </c>
      <c r="Q1620" s="92">
        <f>_xlfn.MAXIFS(V重複!F:F, V重複!$C:$C, 'Conv-vaccine'!$E1620)</f>
        <v>0</v>
      </c>
      <c r="R1620" s="92">
        <f>_xlfn.MAXIFS(V重複!G:G, V重複!$C:$C, 'Conv-vaccine'!$E1620)</f>
        <v>0</v>
      </c>
      <c r="S1620" s="107">
        <f>SUMIF('V3回目-接種日別'!$A:$A, 'Conv-vaccine'!$E1620, 'V3回目-接種日別'!C:C)</f>
        <v>0</v>
      </c>
    </row>
    <row r="1621" spans="1:19" ht="17.7">
      <c r="A1621" s="49">
        <v>44836</v>
      </c>
      <c r="B1621" s="110">
        <f>IF(COUNTIF($A$7:$A1621, $A1621)&gt;1, 0, IF($E1621="","",G1621+H1621+K1621+L1621+O1621-Q1621))</f>
        <v>0</v>
      </c>
      <c r="C1621" s="110">
        <f>IF(COUNTIF($A$7:$A1621, $A1621)&gt;1, 0, IF($E1621="", "", I1621+J1621+M1621+N1621+P1621-R1621))</f>
        <v>0</v>
      </c>
      <c r="D1621" s="110">
        <f>IF(COUNTIF($A$7:$A1621, $A1621)&gt;1, 0, S1621)</f>
        <v>0</v>
      </c>
      <c r="E1621" s="111">
        <v>44836</v>
      </c>
      <c r="F1621" s="91" t="str">
        <f>IFERROR(VLOOKUP($E1621, V医療従事者等!$A:$J, $F$4, FALSE), TEXT(E1621, "aaa"))</f>
        <v>日</v>
      </c>
      <c r="G1621" s="91">
        <f>IFERROR(VLOOKUP($E1621, V医療従事者等!$A:$J, $G$4, FALSE), 0)</f>
        <v>0</v>
      </c>
      <c r="H1621" s="91">
        <f>IFERROR(VLOOKUP($E1621, V医療従事者等!$A:$J, $H$4, FALSE), 0)</f>
        <v>0</v>
      </c>
      <c r="I1621" s="91">
        <f>IFERROR(VLOOKUP($E1621, V医療従事者等!$A:$J, $I$4, FALSE), 0)</f>
        <v>0</v>
      </c>
      <c r="J1621" s="91">
        <f>IFERROR(VLOOKUP($E1621, V医療従事者等!$A:$J, $J$4, FALSE), 0)</f>
        <v>0</v>
      </c>
      <c r="K1621" s="92">
        <f>IFERROR(VLOOKUP($E1621, V一般接種!$A:$G, K$4, FALSE), 0)</f>
        <v>0</v>
      </c>
      <c r="L1621" s="92">
        <f>IFERROR(VLOOKUP($E1621, V一般接種!$A:$G, L$4, FALSE), 0)</f>
        <v>0</v>
      </c>
      <c r="M1621" s="92">
        <f>IFERROR(VLOOKUP($E1621, V一般接種!$A:$G, M$4, FALSE), 0)</f>
        <v>0</v>
      </c>
      <c r="N1621" s="93">
        <f>IFERROR(VLOOKUP($E1621, V一般接種!$A:$G, N$4, FALSE), 0)</f>
        <v>0</v>
      </c>
      <c r="O1621" s="92">
        <f>SUMIF(V職域接種!$C:$C, 'Conv-vaccine'!$E1621, V職域接種!F:F)</f>
        <v>0</v>
      </c>
      <c r="P1621" s="92">
        <f>SUMIF(V職域接種!$C:$C, 'Conv-vaccine'!$E1621, V職域接種!G:G)</f>
        <v>0</v>
      </c>
      <c r="Q1621" s="92">
        <f>_xlfn.MAXIFS(V重複!F:F, V重複!$C:$C, 'Conv-vaccine'!$E1621)</f>
        <v>0</v>
      </c>
      <c r="R1621" s="92">
        <f>_xlfn.MAXIFS(V重複!G:G, V重複!$C:$C, 'Conv-vaccine'!$E1621)</f>
        <v>0</v>
      </c>
      <c r="S1621" s="107">
        <f>SUMIF('V3回目-接種日別'!$A:$A, 'Conv-vaccine'!$E1621, 'V3回目-接種日別'!C:C)</f>
        <v>0</v>
      </c>
    </row>
    <row r="1622" spans="1:19" ht="17.7">
      <c r="A1622" s="49">
        <v>44836</v>
      </c>
      <c r="B1622" s="110">
        <f>IF(COUNTIF($A$7:$A1622, $A1622)&gt;1, 0, IF($E1622="","",G1622+H1622+K1622+L1622+O1622-Q1622))</f>
        <v>0</v>
      </c>
      <c r="C1622" s="110">
        <f>IF(COUNTIF($A$7:$A1622, $A1622)&gt;1, 0, IF($E1622="", "", I1622+J1622+M1622+N1622+P1622-R1622))</f>
        <v>0</v>
      </c>
      <c r="D1622" s="110">
        <f>IF(COUNTIF($A$7:$A1622, $A1622)&gt;1, 0, S1622)</f>
        <v>0</v>
      </c>
      <c r="E1622" s="111">
        <v>44836</v>
      </c>
      <c r="F1622" s="91" t="str">
        <f>IFERROR(VLOOKUP($E1622, V医療従事者等!$A:$J, $F$4, FALSE), TEXT(E1622, "aaa"))</f>
        <v>日</v>
      </c>
      <c r="G1622" s="91">
        <f>IFERROR(VLOOKUP($E1622, V医療従事者等!$A:$J, $G$4, FALSE), 0)</f>
        <v>0</v>
      </c>
      <c r="H1622" s="91">
        <f>IFERROR(VLOOKUP($E1622, V医療従事者等!$A:$J, $H$4, FALSE), 0)</f>
        <v>0</v>
      </c>
      <c r="I1622" s="91">
        <f>IFERROR(VLOOKUP($E1622, V医療従事者等!$A:$J, $I$4, FALSE), 0)</f>
        <v>0</v>
      </c>
      <c r="J1622" s="91">
        <f>IFERROR(VLOOKUP($E1622, V医療従事者等!$A:$J, $J$4, FALSE), 0)</f>
        <v>0</v>
      </c>
      <c r="K1622" s="92">
        <f>IFERROR(VLOOKUP($E1622, V一般接種!$A:$G, K$4, FALSE), 0)</f>
        <v>0</v>
      </c>
      <c r="L1622" s="92">
        <f>IFERROR(VLOOKUP($E1622, V一般接種!$A:$G, L$4, FALSE), 0)</f>
        <v>0</v>
      </c>
      <c r="M1622" s="92">
        <f>IFERROR(VLOOKUP($E1622, V一般接種!$A:$G, M$4, FALSE), 0)</f>
        <v>0</v>
      </c>
      <c r="N1622" s="93">
        <f>IFERROR(VLOOKUP($E1622, V一般接種!$A:$G, N$4, FALSE), 0)</f>
        <v>0</v>
      </c>
      <c r="O1622" s="92">
        <f>SUMIF(V職域接種!$C:$C, 'Conv-vaccine'!$E1622, V職域接種!F:F)</f>
        <v>0</v>
      </c>
      <c r="P1622" s="92">
        <f>SUMIF(V職域接種!$C:$C, 'Conv-vaccine'!$E1622, V職域接種!G:G)</f>
        <v>0</v>
      </c>
      <c r="Q1622" s="92">
        <f>_xlfn.MAXIFS(V重複!F:F, V重複!$C:$C, 'Conv-vaccine'!$E1622)</f>
        <v>0</v>
      </c>
      <c r="R1622" s="92">
        <f>_xlfn.MAXIFS(V重複!G:G, V重複!$C:$C, 'Conv-vaccine'!$E1622)</f>
        <v>0</v>
      </c>
      <c r="S1622" s="107">
        <f>SUMIF('V3回目-接種日別'!$A:$A, 'Conv-vaccine'!$E1622, 'V3回目-接種日別'!C:C)</f>
        <v>0</v>
      </c>
    </row>
    <row r="1623" spans="1:19" ht="17.7">
      <c r="A1623" s="49">
        <v>44836</v>
      </c>
      <c r="B1623" s="110">
        <f>IF(COUNTIF($A$7:$A1623, $A1623)&gt;1, 0, IF($E1623="","",G1623+H1623+K1623+L1623+O1623-Q1623))</f>
        <v>0</v>
      </c>
      <c r="C1623" s="110">
        <f>IF(COUNTIF($A$7:$A1623, $A1623)&gt;1, 0, IF($E1623="", "", I1623+J1623+M1623+N1623+P1623-R1623))</f>
        <v>0</v>
      </c>
      <c r="D1623" s="110">
        <f>IF(COUNTIF($A$7:$A1623, $A1623)&gt;1, 0, S1623)</f>
        <v>0</v>
      </c>
      <c r="E1623" s="111">
        <v>44836</v>
      </c>
      <c r="F1623" s="91" t="str">
        <f>IFERROR(VLOOKUP($E1623, V医療従事者等!$A:$J, $F$4, FALSE), TEXT(E1623, "aaa"))</f>
        <v>日</v>
      </c>
      <c r="G1623" s="91">
        <f>IFERROR(VLOOKUP($E1623, V医療従事者等!$A:$J, $G$4, FALSE), 0)</f>
        <v>0</v>
      </c>
      <c r="H1623" s="91">
        <f>IFERROR(VLOOKUP($E1623, V医療従事者等!$A:$J, $H$4, FALSE), 0)</f>
        <v>0</v>
      </c>
      <c r="I1623" s="91">
        <f>IFERROR(VLOOKUP($E1623, V医療従事者等!$A:$J, $I$4, FALSE), 0)</f>
        <v>0</v>
      </c>
      <c r="J1623" s="91">
        <f>IFERROR(VLOOKUP($E1623, V医療従事者等!$A:$J, $J$4, FALSE), 0)</f>
        <v>0</v>
      </c>
      <c r="K1623" s="92">
        <f>IFERROR(VLOOKUP($E1623, V一般接種!$A:$G, K$4, FALSE), 0)</f>
        <v>0</v>
      </c>
      <c r="L1623" s="92">
        <f>IFERROR(VLOOKUP($E1623, V一般接種!$A:$G, L$4, FALSE), 0)</f>
        <v>0</v>
      </c>
      <c r="M1623" s="92">
        <f>IFERROR(VLOOKUP($E1623, V一般接種!$A:$G, M$4, FALSE), 0)</f>
        <v>0</v>
      </c>
      <c r="N1623" s="93">
        <f>IFERROR(VLOOKUP($E1623, V一般接種!$A:$G, N$4, FALSE), 0)</f>
        <v>0</v>
      </c>
      <c r="O1623" s="92">
        <f>SUMIF(V職域接種!$C:$C, 'Conv-vaccine'!$E1623, V職域接種!F:F)</f>
        <v>0</v>
      </c>
      <c r="P1623" s="92">
        <f>SUMIF(V職域接種!$C:$C, 'Conv-vaccine'!$E1623, V職域接種!G:G)</f>
        <v>0</v>
      </c>
      <c r="Q1623" s="92">
        <f>_xlfn.MAXIFS(V重複!F:F, V重複!$C:$C, 'Conv-vaccine'!$E1623)</f>
        <v>0</v>
      </c>
      <c r="R1623" s="92">
        <f>_xlfn.MAXIFS(V重複!G:G, V重複!$C:$C, 'Conv-vaccine'!$E1623)</f>
        <v>0</v>
      </c>
      <c r="S1623" s="107">
        <f>SUMIF('V3回目-接種日別'!$A:$A, 'Conv-vaccine'!$E1623, 'V3回目-接種日別'!C:C)</f>
        <v>0</v>
      </c>
    </row>
    <row r="1624" spans="1:19" ht="17.7">
      <c r="A1624" s="49">
        <v>44837</v>
      </c>
      <c r="B1624" s="110">
        <f>IF(COUNTIF($A$7:$A1624, $A1624)&gt;1, 0, IF($E1624="","",G1624+H1624+K1624+L1624+O1624-Q1624))</f>
        <v>0</v>
      </c>
      <c r="C1624" s="110">
        <f>IF(COUNTIF($A$7:$A1624, $A1624)&gt;1, 0, IF($E1624="", "", I1624+J1624+M1624+N1624+P1624-R1624))</f>
        <v>0</v>
      </c>
      <c r="D1624" s="110">
        <f>IF(COUNTIF($A$7:$A1624, $A1624)&gt;1, 0, S1624)</f>
        <v>0</v>
      </c>
      <c r="E1624" s="111">
        <v>44837</v>
      </c>
      <c r="F1624" s="91" t="str">
        <f>IFERROR(VLOOKUP($E1624, V医療従事者等!$A:$J, $F$4, FALSE), TEXT(E1624, "aaa"))</f>
        <v>月</v>
      </c>
      <c r="G1624" s="91">
        <f>IFERROR(VLOOKUP($E1624, V医療従事者等!$A:$J, $G$4, FALSE), 0)</f>
        <v>0</v>
      </c>
      <c r="H1624" s="91">
        <f>IFERROR(VLOOKUP($E1624, V医療従事者等!$A:$J, $H$4, FALSE), 0)</f>
        <v>0</v>
      </c>
      <c r="I1624" s="91">
        <f>IFERROR(VLOOKUP($E1624, V医療従事者等!$A:$J, $I$4, FALSE), 0)</f>
        <v>0</v>
      </c>
      <c r="J1624" s="91">
        <f>IFERROR(VLOOKUP($E1624, V医療従事者等!$A:$J, $J$4, FALSE), 0)</f>
        <v>0</v>
      </c>
      <c r="K1624" s="92">
        <f>IFERROR(VLOOKUP($E1624, V一般接種!$A:$G, K$4, FALSE), 0)</f>
        <v>0</v>
      </c>
      <c r="L1624" s="92">
        <f>IFERROR(VLOOKUP($E1624, V一般接種!$A:$G, L$4, FALSE), 0)</f>
        <v>0</v>
      </c>
      <c r="M1624" s="92">
        <f>IFERROR(VLOOKUP($E1624, V一般接種!$A:$G, M$4, FALSE), 0)</f>
        <v>0</v>
      </c>
      <c r="N1624" s="93">
        <f>IFERROR(VLOOKUP($E1624, V一般接種!$A:$G, N$4, FALSE), 0)</f>
        <v>0</v>
      </c>
      <c r="O1624" s="92">
        <f>SUMIF(V職域接種!$C:$C, 'Conv-vaccine'!$E1624, V職域接種!F:F)</f>
        <v>0</v>
      </c>
      <c r="P1624" s="92">
        <f>SUMIF(V職域接種!$C:$C, 'Conv-vaccine'!$E1624, V職域接種!G:G)</f>
        <v>0</v>
      </c>
      <c r="Q1624" s="92">
        <f>_xlfn.MAXIFS(V重複!F:F, V重複!$C:$C, 'Conv-vaccine'!$E1624)</f>
        <v>0</v>
      </c>
      <c r="R1624" s="92">
        <f>_xlfn.MAXIFS(V重複!G:G, V重複!$C:$C, 'Conv-vaccine'!$E1624)</f>
        <v>0</v>
      </c>
      <c r="S1624" s="107">
        <f>SUMIF('V3回目-接種日別'!$A:$A, 'Conv-vaccine'!$E1624, 'V3回目-接種日別'!C:C)</f>
        <v>0</v>
      </c>
    </row>
    <row r="1625" spans="1:19" ht="17.7">
      <c r="A1625" s="49">
        <v>44837</v>
      </c>
      <c r="B1625" s="110">
        <f>IF(COUNTIF($A$7:$A1625, $A1625)&gt;1, 0, IF($E1625="","",G1625+H1625+K1625+L1625+O1625-Q1625))</f>
        <v>0</v>
      </c>
      <c r="C1625" s="110">
        <f>IF(COUNTIF($A$7:$A1625, $A1625)&gt;1, 0, IF($E1625="", "", I1625+J1625+M1625+N1625+P1625-R1625))</f>
        <v>0</v>
      </c>
      <c r="D1625" s="110">
        <f>IF(COUNTIF($A$7:$A1625, $A1625)&gt;1, 0, S1625)</f>
        <v>0</v>
      </c>
      <c r="E1625" s="111">
        <v>44837</v>
      </c>
      <c r="F1625" s="91" t="str">
        <f>IFERROR(VLOOKUP($E1625, V医療従事者等!$A:$J, $F$4, FALSE), TEXT(E1625, "aaa"))</f>
        <v>月</v>
      </c>
      <c r="G1625" s="91">
        <f>IFERROR(VLOOKUP($E1625, V医療従事者等!$A:$J, $G$4, FALSE), 0)</f>
        <v>0</v>
      </c>
      <c r="H1625" s="91">
        <f>IFERROR(VLOOKUP($E1625, V医療従事者等!$A:$J, $H$4, FALSE), 0)</f>
        <v>0</v>
      </c>
      <c r="I1625" s="91">
        <f>IFERROR(VLOOKUP($E1625, V医療従事者等!$A:$J, $I$4, FALSE), 0)</f>
        <v>0</v>
      </c>
      <c r="J1625" s="91">
        <f>IFERROR(VLOOKUP($E1625, V医療従事者等!$A:$J, $J$4, FALSE), 0)</f>
        <v>0</v>
      </c>
      <c r="K1625" s="92">
        <f>IFERROR(VLOOKUP($E1625, V一般接種!$A:$G, K$4, FALSE), 0)</f>
        <v>0</v>
      </c>
      <c r="L1625" s="92">
        <f>IFERROR(VLOOKUP($E1625, V一般接種!$A:$G, L$4, FALSE), 0)</f>
        <v>0</v>
      </c>
      <c r="M1625" s="92">
        <f>IFERROR(VLOOKUP($E1625, V一般接種!$A:$G, M$4, FALSE), 0)</f>
        <v>0</v>
      </c>
      <c r="N1625" s="93">
        <f>IFERROR(VLOOKUP($E1625, V一般接種!$A:$G, N$4, FALSE), 0)</f>
        <v>0</v>
      </c>
      <c r="O1625" s="92">
        <f>SUMIF(V職域接種!$C:$C, 'Conv-vaccine'!$E1625, V職域接種!F:F)</f>
        <v>0</v>
      </c>
      <c r="P1625" s="92">
        <f>SUMIF(V職域接種!$C:$C, 'Conv-vaccine'!$E1625, V職域接種!G:G)</f>
        <v>0</v>
      </c>
      <c r="Q1625" s="92">
        <f>_xlfn.MAXIFS(V重複!F:F, V重複!$C:$C, 'Conv-vaccine'!$E1625)</f>
        <v>0</v>
      </c>
      <c r="R1625" s="92">
        <f>_xlfn.MAXIFS(V重複!G:G, V重複!$C:$C, 'Conv-vaccine'!$E1625)</f>
        <v>0</v>
      </c>
      <c r="S1625" s="107">
        <f>SUMIF('V3回目-接種日別'!$A:$A, 'Conv-vaccine'!$E1625, 'V3回目-接種日別'!C:C)</f>
        <v>0</v>
      </c>
    </row>
    <row r="1626" spans="1:19" ht="17.7">
      <c r="A1626" s="49">
        <v>44837</v>
      </c>
      <c r="B1626" s="110">
        <f>IF(COUNTIF($A$7:$A1626, $A1626)&gt;1, 0, IF($E1626="","",G1626+H1626+K1626+L1626+O1626-Q1626))</f>
        <v>0</v>
      </c>
      <c r="C1626" s="110">
        <f>IF(COUNTIF($A$7:$A1626, $A1626)&gt;1, 0, IF($E1626="", "", I1626+J1626+M1626+N1626+P1626-R1626))</f>
        <v>0</v>
      </c>
      <c r="D1626" s="110">
        <f>IF(COUNTIF($A$7:$A1626, $A1626)&gt;1, 0, S1626)</f>
        <v>0</v>
      </c>
      <c r="E1626" s="111">
        <v>44837</v>
      </c>
      <c r="F1626" s="91" t="str">
        <f>IFERROR(VLOOKUP($E1626, V医療従事者等!$A:$J, $F$4, FALSE), TEXT(E1626, "aaa"))</f>
        <v>月</v>
      </c>
      <c r="G1626" s="91">
        <f>IFERROR(VLOOKUP($E1626, V医療従事者等!$A:$J, $G$4, FALSE), 0)</f>
        <v>0</v>
      </c>
      <c r="H1626" s="91">
        <f>IFERROR(VLOOKUP($E1626, V医療従事者等!$A:$J, $H$4, FALSE), 0)</f>
        <v>0</v>
      </c>
      <c r="I1626" s="91">
        <f>IFERROR(VLOOKUP($E1626, V医療従事者等!$A:$J, $I$4, FALSE), 0)</f>
        <v>0</v>
      </c>
      <c r="J1626" s="91">
        <f>IFERROR(VLOOKUP($E1626, V医療従事者等!$A:$J, $J$4, FALSE), 0)</f>
        <v>0</v>
      </c>
      <c r="K1626" s="92">
        <f>IFERROR(VLOOKUP($E1626, V一般接種!$A:$G, K$4, FALSE), 0)</f>
        <v>0</v>
      </c>
      <c r="L1626" s="92">
        <f>IFERROR(VLOOKUP($E1626, V一般接種!$A:$G, L$4, FALSE), 0)</f>
        <v>0</v>
      </c>
      <c r="M1626" s="92">
        <f>IFERROR(VLOOKUP($E1626, V一般接種!$A:$G, M$4, FALSE), 0)</f>
        <v>0</v>
      </c>
      <c r="N1626" s="93">
        <f>IFERROR(VLOOKUP($E1626, V一般接種!$A:$G, N$4, FALSE), 0)</f>
        <v>0</v>
      </c>
      <c r="O1626" s="92">
        <f>SUMIF(V職域接種!$C:$C, 'Conv-vaccine'!$E1626, V職域接種!F:F)</f>
        <v>0</v>
      </c>
      <c r="P1626" s="92">
        <f>SUMIF(V職域接種!$C:$C, 'Conv-vaccine'!$E1626, V職域接種!G:G)</f>
        <v>0</v>
      </c>
      <c r="Q1626" s="92">
        <f>_xlfn.MAXIFS(V重複!F:F, V重複!$C:$C, 'Conv-vaccine'!$E1626)</f>
        <v>0</v>
      </c>
      <c r="R1626" s="92">
        <f>_xlfn.MAXIFS(V重複!G:G, V重複!$C:$C, 'Conv-vaccine'!$E1626)</f>
        <v>0</v>
      </c>
      <c r="S1626" s="107">
        <f>SUMIF('V3回目-接種日別'!$A:$A, 'Conv-vaccine'!$E1626, 'V3回目-接種日別'!C:C)</f>
        <v>0</v>
      </c>
    </row>
    <row r="1627" spans="1:19" ht="17.7">
      <c r="A1627" s="49">
        <v>44838</v>
      </c>
      <c r="B1627" s="110">
        <f>IF(COUNTIF($A$7:$A1627, $A1627)&gt;1, 0, IF($E1627="","",G1627+H1627+K1627+L1627+O1627-Q1627))</f>
        <v>0</v>
      </c>
      <c r="C1627" s="110">
        <f>IF(COUNTIF($A$7:$A1627, $A1627)&gt;1, 0, IF($E1627="", "", I1627+J1627+M1627+N1627+P1627-R1627))</f>
        <v>0</v>
      </c>
      <c r="D1627" s="110">
        <f>IF(COUNTIF($A$7:$A1627, $A1627)&gt;1, 0, S1627)</f>
        <v>0</v>
      </c>
      <c r="E1627" s="111">
        <v>44838</v>
      </c>
      <c r="F1627" s="91" t="str">
        <f>IFERROR(VLOOKUP($E1627, V医療従事者等!$A:$J, $F$4, FALSE), TEXT(E1627, "aaa"))</f>
        <v>火</v>
      </c>
      <c r="G1627" s="91">
        <f>IFERROR(VLOOKUP($E1627, V医療従事者等!$A:$J, $G$4, FALSE), 0)</f>
        <v>0</v>
      </c>
      <c r="H1627" s="91">
        <f>IFERROR(VLOOKUP($E1627, V医療従事者等!$A:$J, $H$4, FALSE), 0)</f>
        <v>0</v>
      </c>
      <c r="I1627" s="91">
        <f>IFERROR(VLOOKUP($E1627, V医療従事者等!$A:$J, $I$4, FALSE), 0)</f>
        <v>0</v>
      </c>
      <c r="J1627" s="91">
        <f>IFERROR(VLOOKUP($E1627, V医療従事者等!$A:$J, $J$4, FALSE), 0)</f>
        <v>0</v>
      </c>
      <c r="K1627" s="92">
        <f>IFERROR(VLOOKUP($E1627, V一般接種!$A:$G, K$4, FALSE), 0)</f>
        <v>0</v>
      </c>
      <c r="L1627" s="92">
        <f>IFERROR(VLOOKUP($E1627, V一般接種!$A:$G, L$4, FALSE), 0)</f>
        <v>0</v>
      </c>
      <c r="M1627" s="92">
        <f>IFERROR(VLOOKUP($E1627, V一般接種!$A:$G, M$4, FALSE), 0)</f>
        <v>0</v>
      </c>
      <c r="N1627" s="93">
        <f>IFERROR(VLOOKUP($E1627, V一般接種!$A:$G, N$4, FALSE), 0)</f>
        <v>0</v>
      </c>
      <c r="O1627" s="92">
        <f>SUMIF(V職域接種!$C:$C, 'Conv-vaccine'!$E1627, V職域接種!F:F)</f>
        <v>0</v>
      </c>
      <c r="P1627" s="92">
        <f>SUMIF(V職域接種!$C:$C, 'Conv-vaccine'!$E1627, V職域接種!G:G)</f>
        <v>0</v>
      </c>
      <c r="Q1627" s="92">
        <f>_xlfn.MAXIFS(V重複!F:F, V重複!$C:$C, 'Conv-vaccine'!$E1627)</f>
        <v>0</v>
      </c>
      <c r="R1627" s="92">
        <f>_xlfn.MAXIFS(V重複!G:G, V重複!$C:$C, 'Conv-vaccine'!$E1627)</f>
        <v>0</v>
      </c>
      <c r="S1627" s="107">
        <f>SUMIF('V3回目-接種日別'!$A:$A, 'Conv-vaccine'!$E1627, 'V3回目-接種日別'!C:C)</f>
        <v>0</v>
      </c>
    </row>
    <row r="1628" spans="1:19" ht="17.7">
      <c r="A1628" s="49">
        <v>44838</v>
      </c>
      <c r="B1628" s="110">
        <f>IF(COUNTIF($A$7:$A1628, $A1628)&gt;1, 0, IF($E1628="","",G1628+H1628+K1628+L1628+O1628-Q1628))</f>
        <v>0</v>
      </c>
      <c r="C1628" s="110">
        <f>IF(COUNTIF($A$7:$A1628, $A1628)&gt;1, 0, IF($E1628="", "", I1628+J1628+M1628+N1628+P1628-R1628))</f>
        <v>0</v>
      </c>
      <c r="D1628" s="110">
        <f>IF(COUNTIF($A$7:$A1628, $A1628)&gt;1, 0, S1628)</f>
        <v>0</v>
      </c>
      <c r="E1628" s="111">
        <v>44838</v>
      </c>
      <c r="F1628" s="91" t="str">
        <f>IFERROR(VLOOKUP($E1628, V医療従事者等!$A:$J, $F$4, FALSE), TEXT(E1628, "aaa"))</f>
        <v>火</v>
      </c>
      <c r="G1628" s="91">
        <f>IFERROR(VLOOKUP($E1628, V医療従事者等!$A:$J, $G$4, FALSE), 0)</f>
        <v>0</v>
      </c>
      <c r="H1628" s="91">
        <f>IFERROR(VLOOKUP($E1628, V医療従事者等!$A:$J, $H$4, FALSE), 0)</f>
        <v>0</v>
      </c>
      <c r="I1628" s="91">
        <f>IFERROR(VLOOKUP($E1628, V医療従事者等!$A:$J, $I$4, FALSE), 0)</f>
        <v>0</v>
      </c>
      <c r="J1628" s="91">
        <f>IFERROR(VLOOKUP($E1628, V医療従事者等!$A:$J, $J$4, FALSE), 0)</f>
        <v>0</v>
      </c>
      <c r="K1628" s="92">
        <f>IFERROR(VLOOKUP($E1628, V一般接種!$A:$G, K$4, FALSE), 0)</f>
        <v>0</v>
      </c>
      <c r="L1628" s="92">
        <f>IFERROR(VLOOKUP($E1628, V一般接種!$A:$G, L$4, FALSE), 0)</f>
        <v>0</v>
      </c>
      <c r="M1628" s="92">
        <f>IFERROR(VLOOKUP($E1628, V一般接種!$A:$G, M$4, FALSE), 0)</f>
        <v>0</v>
      </c>
      <c r="N1628" s="93">
        <f>IFERROR(VLOOKUP($E1628, V一般接種!$A:$G, N$4, FALSE), 0)</f>
        <v>0</v>
      </c>
      <c r="O1628" s="92">
        <f>SUMIF(V職域接種!$C:$C, 'Conv-vaccine'!$E1628, V職域接種!F:F)</f>
        <v>0</v>
      </c>
      <c r="P1628" s="92">
        <f>SUMIF(V職域接種!$C:$C, 'Conv-vaccine'!$E1628, V職域接種!G:G)</f>
        <v>0</v>
      </c>
      <c r="Q1628" s="92">
        <f>_xlfn.MAXIFS(V重複!F:F, V重複!$C:$C, 'Conv-vaccine'!$E1628)</f>
        <v>0</v>
      </c>
      <c r="R1628" s="92">
        <f>_xlfn.MAXIFS(V重複!G:G, V重複!$C:$C, 'Conv-vaccine'!$E1628)</f>
        <v>0</v>
      </c>
      <c r="S1628" s="107">
        <f>SUMIF('V3回目-接種日別'!$A:$A, 'Conv-vaccine'!$E1628, 'V3回目-接種日別'!C:C)</f>
        <v>0</v>
      </c>
    </row>
    <row r="1629" spans="1:19" ht="17.7">
      <c r="A1629" s="49">
        <v>44838</v>
      </c>
      <c r="B1629" s="110">
        <f>IF(COUNTIF($A$7:$A1629, $A1629)&gt;1, 0, IF($E1629="","",G1629+H1629+K1629+L1629+O1629-Q1629))</f>
        <v>0</v>
      </c>
      <c r="C1629" s="110">
        <f>IF(COUNTIF($A$7:$A1629, $A1629)&gt;1, 0, IF($E1629="", "", I1629+J1629+M1629+N1629+P1629-R1629))</f>
        <v>0</v>
      </c>
      <c r="D1629" s="110">
        <f>IF(COUNTIF($A$7:$A1629, $A1629)&gt;1, 0, S1629)</f>
        <v>0</v>
      </c>
      <c r="E1629" s="111">
        <v>44838</v>
      </c>
      <c r="F1629" s="91" t="str">
        <f>IFERROR(VLOOKUP($E1629, V医療従事者等!$A:$J, $F$4, FALSE), TEXT(E1629, "aaa"))</f>
        <v>火</v>
      </c>
      <c r="G1629" s="91">
        <f>IFERROR(VLOOKUP($E1629, V医療従事者等!$A:$J, $G$4, FALSE), 0)</f>
        <v>0</v>
      </c>
      <c r="H1629" s="91">
        <f>IFERROR(VLOOKUP($E1629, V医療従事者等!$A:$J, $H$4, FALSE), 0)</f>
        <v>0</v>
      </c>
      <c r="I1629" s="91">
        <f>IFERROR(VLOOKUP($E1629, V医療従事者等!$A:$J, $I$4, FALSE), 0)</f>
        <v>0</v>
      </c>
      <c r="J1629" s="91">
        <f>IFERROR(VLOOKUP($E1629, V医療従事者等!$A:$J, $J$4, FALSE), 0)</f>
        <v>0</v>
      </c>
      <c r="K1629" s="92">
        <f>IFERROR(VLOOKUP($E1629, V一般接種!$A:$G, K$4, FALSE), 0)</f>
        <v>0</v>
      </c>
      <c r="L1629" s="92">
        <f>IFERROR(VLOOKUP($E1629, V一般接種!$A:$G, L$4, FALSE), 0)</f>
        <v>0</v>
      </c>
      <c r="M1629" s="92">
        <f>IFERROR(VLOOKUP($E1629, V一般接種!$A:$G, M$4, FALSE), 0)</f>
        <v>0</v>
      </c>
      <c r="N1629" s="93">
        <f>IFERROR(VLOOKUP($E1629, V一般接種!$A:$G, N$4, FALSE), 0)</f>
        <v>0</v>
      </c>
      <c r="O1629" s="92">
        <f>SUMIF(V職域接種!$C:$C, 'Conv-vaccine'!$E1629, V職域接種!F:F)</f>
        <v>0</v>
      </c>
      <c r="P1629" s="92">
        <f>SUMIF(V職域接種!$C:$C, 'Conv-vaccine'!$E1629, V職域接種!G:G)</f>
        <v>0</v>
      </c>
      <c r="Q1629" s="92">
        <f>_xlfn.MAXIFS(V重複!F:F, V重複!$C:$C, 'Conv-vaccine'!$E1629)</f>
        <v>0</v>
      </c>
      <c r="R1629" s="92">
        <f>_xlfn.MAXIFS(V重複!G:G, V重複!$C:$C, 'Conv-vaccine'!$E1629)</f>
        <v>0</v>
      </c>
      <c r="S1629" s="107">
        <f>SUMIF('V3回目-接種日別'!$A:$A, 'Conv-vaccine'!$E1629, 'V3回目-接種日別'!C:C)</f>
        <v>0</v>
      </c>
    </row>
    <row r="1630" spans="1:19" ht="17.7">
      <c r="A1630" s="49">
        <v>44839</v>
      </c>
      <c r="B1630" s="110">
        <f>IF(COUNTIF($A$7:$A1630, $A1630)&gt;1, 0, IF($E1630="","",G1630+H1630+K1630+L1630+O1630-Q1630))</f>
        <v>0</v>
      </c>
      <c r="C1630" s="110">
        <f>IF(COUNTIF($A$7:$A1630, $A1630)&gt;1, 0, IF($E1630="", "", I1630+J1630+M1630+N1630+P1630-R1630))</f>
        <v>0</v>
      </c>
      <c r="D1630" s="110">
        <f>IF(COUNTIF($A$7:$A1630, $A1630)&gt;1, 0, S1630)</f>
        <v>0</v>
      </c>
      <c r="E1630" s="111">
        <v>44839</v>
      </c>
      <c r="F1630" s="91" t="str">
        <f>IFERROR(VLOOKUP($E1630, V医療従事者等!$A:$J, $F$4, FALSE), TEXT(E1630, "aaa"))</f>
        <v>水</v>
      </c>
      <c r="G1630" s="91">
        <f>IFERROR(VLOOKUP($E1630, V医療従事者等!$A:$J, $G$4, FALSE), 0)</f>
        <v>0</v>
      </c>
      <c r="H1630" s="91">
        <f>IFERROR(VLOOKUP($E1630, V医療従事者等!$A:$J, $H$4, FALSE), 0)</f>
        <v>0</v>
      </c>
      <c r="I1630" s="91">
        <f>IFERROR(VLOOKUP($E1630, V医療従事者等!$A:$J, $I$4, FALSE), 0)</f>
        <v>0</v>
      </c>
      <c r="J1630" s="91">
        <f>IFERROR(VLOOKUP($E1630, V医療従事者等!$A:$J, $J$4, FALSE), 0)</f>
        <v>0</v>
      </c>
      <c r="K1630" s="92">
        <f>IFERROR(VLOOKUP($E1630, V一般接種!$A:$G, K$4, FALSE), 0)</f>
        <v>0</v>
      </c>
      <c r="L1630" s="92">
        <f>IFERROR(VLOOKUP($E1630, V一般接種!$A:$G, L$4, FALSE), 0)</f>
        <v>0</v>
      </c>
      <c r="M1630" s="92">
        <f>IFERROR(VLOOKUP($E1630, V一般接種!$A:$G, M$4, FALSE), 0)</f>
        <v>0</v>
      </c>
      <c r="N1630" s="93">
        <f>IFERROR(VLOOKUP($E1630, V一般接種!$A:$G, N$4, FALSE), 0)</f>
        <v>0</v>
      </c>
      <c r="O1630" s="92">
        <f>SUMIF(V職域接種!$C:$C, 'Conv-vaccine'!$E1630, V職域接種!F:F)</f>
        <v>0</v>
      </c>
      <c r="P1630" s="92">
        <f>SUMIF(V職域接種!$C:$C, 'Conv-vaccine'!$E1630, V職域接種!G:G)</f>
        <v>0</v>
      </c>
      <c r="Q1630" s="92">
        <f>_xlfn.MAXIFS(V重複!F:F, V重複!$C:$C, 'Conv-vaccine'!$E1630)</f>
        <v>0</v>
      </c>
      <c r="R1630" s="92">
        <f>_xlfn.MAXIFS(V重複!G:G, V重複!$C:$C, 'Conv-vaccine'!$E1630)</f>
        <v>0</v>
      </c>
      <c r="S1630" s="107">
        <f>SUMIF('V3回目-接種日別'!$A:$A, 'Conv-vaccine'!$E1630, 'V3回目-接種日別'!C:C)</f>
        <v>0</v>
      </c>
    </row>
    <row r="1631" spans="1:19" ht="17.7">
      <c r="A1631" s="49">
        <v>44839</v>
      </c>
      <c r="B1631" s="110">
        <f>IF(COUNTIF($A$7:$A1631, $A1631)&gt;1, 0, IF($E1631="","",G1631+H1631+K1631+L1631+O1631-Q1631))</f>
        <v>0</v>
      </c>
      <c r="C1631" s="110">
        <f>IF(COUNTIF($A$7:$A1631, $A1631)&gt;1, 0, IF($E1631="", "", I1631+J1631+M1631+N1631+P1631-R1631))</f>
        <v>0</v>
      </c>
      <c r="D1631" s="110">
        <f>IF(COUNTIF($A$7:$A1631, $A1631)&gt;1, 0, S1631)</f>
        <v>0</v>
      </c>
      <c r="E1631" s="111">
        <v>44839</v>
      </c>
      <c r="F1631" s="91" t="str">
        <f>IFERROR(VLOOKUP($E1631, V医療従事者等!$A:$J, $F$4, FALSE), TEXT(E1631, "aaa"))</f>
        <v>水</v>
      </c>
      <c r="G1631" s="91">
        <f>IFERROR(VLOOKUP($E1631, V医療従事者等!$A:$J, $G$4, FALSE), 0)</f>
        <v>0</v>
      </c>
      <c r="H1631" s="91">
        <f>IFERROR(VLOOKUP($E1631, V医療従事者等!$A:$J, $H$4, FALSE), 0)</f>
        <v>0</v>
      </c>
      <c r="I1631" s="91">
        <f>IFERROR(VLOOKUP($E1631, V医療従事者等!$A:$J, $I$4, FALSE), 0)</f>
        <v>0</v>
      </c>
      <c r="J1631" s="91">
        <f>IFERROR(VLOOKUP($E1631, V医療従事者等!$A:$J, $J$4, FALSE), 0)</f>
        <v>0</v>
      </c>
      <c r="K1631" s="92">
        <f>IFERROR(VLOOKUP($E1631, V一般接種!$A:$G, K$4, FALSE), 0)</f>
        <v>0</v>
      </c>
      <c r="L1631" s="92">
        <f>IFERROR(VLOOKUP($E1631, V一般接種!$A:$G, L$4, FALSE), 0)</f>
        <v>0</v>
      </c>
      <c r="M1631" s="92">
        <f>IFERROR(VLOOKUP($E1631, V一般接種!$A:$G, M$4, FALSE), 0)</f>
        <v>0</v>
      </c>
      <c r="N1631" s="93">
        <f>IFERROR(VLOOKUP($E1631, V一般接種!$A:$G, N$4, FALSE), 0)</f>
        <v>0</v>
      </c>
      <c r="O1631" s="92">
        <f>SUMIF(V職域接種!$C:$C, 'Conv-vaccine'!$E1631, V職域接種!F:F)</f>
        <v>0</v>
      </c>
      <c r="P1631" s="92">
        <f>SUMIF(V職域接種!$C:$C, 'Conv-vaccine'!$E1631, V職域接種!G:G)</f>
        <v>0</v>
      </c>
      <c r="Q1631" s="92">
        <f>_xlfn.MAXIFS(V重複!F:F, V重複!$C:$C, 'Conv-vaccine'!$E1631)</f>
        <v>0</v>
      </c>
      <c r="R1631" s="92">
        <f>_xlfn.MAXIFS(V重複!G:G, V重複!$C:$C, 'Conv-vaccine'!$E1631)</f>
        <v>0</v>
      </c>
      <c r="S1631" s="107">
        <f>SUMIF('V3回目-接種日別'!$A:$A, 'Conv-vaccine'!$E1631, 'V3回目-接種日別'!C:C)</f>
        <v>0</v>
      </c>
    </row>
    <row r="1632" spans="1:19" ht="17.7">
      <c r="A1632" s="49">
        <v>44839</v>
      </c>
      <c r="B1632" s="110">
        <f>IF(COUNTIF($A$7:$A1632, $A1632)&gt;1, 0, IF($E1632="","",G1632+H1632+K1632+L1632+O1632-Q1632))</f>
        <v>0</v>
      </c>
      <c r="C1632" s="110">
        <f>IF(COUNTIF($A$7:$A1632, $A1632)&gt;1, 0, IF($E1632="", "", I1632+J1632+M1632+N1632+P1632-R1632))</f>
        <v>0</v>
      </c>
      <c r="D1632" s="110">
        <f>IF(COUNTIF($A$7:$A1632, $A1632)&gt;1, 0, S1632)</f>
        <v>0</v>
      </c>
      <c r="E1632" s="111">
        <v>44839</v>
      </c>
      <c r="F1632" s="91" t="str">
        <f>IFERROR(VLOOKUP($E1632, V医療従事者等!$A:$J, $F$4, FALSE), TEXT(E1632, "aaa"))</f>
        <v>水</v>
      </c>
      <c r="G1632" s="91">
        <f>IFERROR(VLOOKUP($E1632, V医療従事者等!$A:$J, $G$4, FALSE), 0)</f>
        <v>0</v>
      </c>
      <c r="H1632" s="91">
        <f>IFERROR(VLOOKUP($E1632, V医療従事者等!$A:$J, $H$4, FALSE), 0)</f>
        <v>0</v>
      </c>
      <c r="I1632" s="91">
        <f>IFERROR(VLOOKUP($E1632, V医療従事者等!$A:$J, $I$4, FALSE), 0)</f>
        <v>0</v>
      </c>
      <c r="J1632" s="91">
        <f>IFERROR(VLOOKUP($E1632, V医療従事者等!$A:$J, $J$4, FALSE), 0)</f>
        <v>0</v>
      </c>
      <c r="K1632" s="92">
        <f>IFERROR(VLOOKUP($E1632, V一般接種!$A:$G, K$4, FALSE), 0)</f>
        <v>0</v>
      </c>
      <c r="L1632" s="92">
        <f>IFERROR(VLOOKUP($E1632, V一般接種!$A:$G, L$4, FALSE), 0)</f>
        <v>0</v>
      </c>
      <c r="M1632" s="92">
        <f>IFERROR(VLOOKUP($E1632, V一般接種!$A:$G, M$4, FALSE), 0)</f>
        <v>0</v>
      </c>
      <c r="N1632" s="93">
        <f>IFERROR(VLOOKUP($E1632, V一般接種!$A:$G, N$4, FALSE), 0)</f>
        <v>0</v>
      </c>
      <c r="O1632" s="92">
        <f>SUMIF(V職域接種!$C:$C, 'Conv-vaccine'!$E1632, V職域接種!F:F)</f>
        <v>0</v>
      </c>
      <c r="P1632" s="92">
        <f>SUMIF(V職域接種!$C:$C, 'Conv-vaccine'!$E1632, V職域接種!G:G)</f>
        <v>0</v>
      </c>
      <c r="Q1632" s="92">
        <f>_xlfn.MAXIFS(V重複!F:F, V重複!$C:$C, 'Conv-vaccine'!$E1632)</f>
        <v>0</v>
      </c>
      <c r="R1632" s="92">
        <f>_xlfn.MAXIFS(V重複!G:G, V重複!$C:$C, 'Conv-vaccine'!$E1632)</f>
        <v>0</v>
      </c>
      <c r="S1632" s="107">
        <f>SUMIF('V3回目-接種日別'!$A:$A, 'Conv-vaccine'!$E1632, 'V3回目-接種日別'!C:C)</f>
        <v>0</v>
      </c>
    </row>
    <row r="1633" spans="1:19" ht="17.7">
      <c r="A1633" s="49">
        <v>44840</v>
      </c>
      <c r="B1633" s="110">
        <f>IF(COUNTIF($A$7:$A1633, $A1633)&gt;1, 0, IF($E1633="","",G1633+H1633+K1633+L1633+O1633-Q1633))</f>
        <v>0</v>
      </c>
      <c r="C1633" s="110">
        <f>IF(COUNTIF($A$7:$A1633, $A1633)&gt;1, 0, IF($E1633="", "", I1633+J1633+M1633+N1633+P1633-R1633))</f>
        <v>0</v>
      </c>
      <c r="D1633" s="110">
        <f>IF(COUNTIF($A$7:$A1633, $A1633)&gt;1, 0, S1633)</f>
        <v>0</v>
      </c>
      <c r="E1633" s="111">
        <v>44840</v>
      </c>
      <c r="F1633" s="91" t="str">
        <f>IFERROR(VLOOKUP($E1633, V医療従事者等!$A:$J, $F$4, FALSE), TEXT(E1633, "aaa"))</f>
        <v>木</v>
      </c>
      <c r="G1633" s="91">
        <f>IFERROR(VLOOKUP($E1633, V医療従事者等!$A:$J, $G$4, FALSE), 0)</f>
        <v>0</v>
      </c>
      <c r="H1633" s="91">
        <f>IFERROR(VLOOKUP($E1633, V医療従事者等!$A:$J, $H$4, FALSE), 0)</f>
        <v>0</v>
      </c>
      <c r="I1633" s="91">
        <f>IFERROR(VLOOKUP($E1633, V医療従事者等!$A:$J, $I$4, FALSE), 0)</f>
        <v>0</v>
      </c>
      <c r="J1633" s="91">
        <f>IFERROR(VLOOKUP($E1633, V医療従事者等!$A:$J, $J$4, FALSE), 0)</f>
        <v>0</v>
      </c>
      <c r="K1633" s="92">
        <f>IFERROR(VLOOKUP($E1633, V一般接種!$A:$G, K$4, FALSE), 0)</f>
        <v>0</v>
      </c>
      <c r="L1633" s="92">
        <f>IFERROR(VLOOKUP($E1633, V一般接種!$A:$G, L$4, FALSE), 0)</f>
        <v>0</v>
      </c>
      <c r="M1633" s="92">
        <f>IFERROR(VLOOKUP($E1633, V一般接種!$A:$G, M$4, FALSE), 0)</f>
        <v>0</v>
      </c>
      <c r="N1633" s="93">
        <f>IFERROR(VLOOKUP($E1633, V一般接種!$A:$G, N$4, FALSE), 0)</f>
        <v>0</v>
      </c>
      <c r="O1633" s="92">
        <f>SUMIF(V職域接種!$C:$C, 'Conv-vaccine'!$E1633, V職域接種!F:F)</f>
        <v>0</v>
      </c>
      <c r="P1633" s="92">
        <f>SUMIF(V職域接種!$C:$C, 'Conv-vaccine'!$E1633, V職域接種!G:G)</f>
        <v>0</v>
      </c>
      <c r="Q1633" s="92">
        <f>_xlfn.MAXIFS(V重複!F:F, V重複!$C:$C, 'Conv-vaccine'!$E1633)</f>
        <v>0</v>
      </c>
      <c r="R1633" s="92">
        <f>_xlfn.MAXIFS(V重複!G:G, V重複!$C:$C, 'Conv-vaccine'!$E1633)</f>
        <v>0</v>
      </c>
      <c r="S1633" s="107">
        <f>SUMIF('V3回目-接種日別'!$A:$A, 'Conv-vaccine'!$E1633, 'V3回目-接種日別'!C:C)</f>
        <v>0</v>
      </c>
    </row>
    <row r="1634" spans="1:19" ht="17.7">
      <c r="A1634" s="49">
        <v>44840</v>
      </c>
      <c r="B1634" s="110">
        <f>IF(COUNTIF($A$7:$A1634, $A1634)&gt;1, 0, IF($E1634="","",G1634+H1634+K1634+L1634+O1634-Q1634))</f>
        <v>0</v>
      </c>
      <c r="C1634" s="110">
        <f>IF(COUNTIF($A$7:$A1634, $A1634)&gt;1, 0, IF($E1634="", "", I1634+J1634+M1634+N1634+P1634-R1634))</f>
        <v>0</v>
      </c>
      <c r="D1634" s="110">
        <f>IF(COUNTIF($A$7:$A1634, $A1634)&gt;1, 0, S1634)</f>
        <v>0</v>
      </c>
      <c r="E1634" s="111">
        <v>44840</v>
      </c>
      <c r="F1634" s="91" t="str">
        <f>IFERROR(VLOOKUP($E1634, V医療従事者等!$A:$J, $F$4, FALSE), TEXT(E1634, "aaa"))</f>
        <v>木</v>
      </c>
      <c r="G1634" s="91">
        <f>IFERROR(VLOOKUP($E1634, V医療従事者等!$A:$J, $G$4, FALSE), 0)</f>
        <v>0</v>
      </c>
      <c r="H1634" s="91">
        <f>IFERROR(VLOOKUP($E1634, V医療従事者等!$A:$J, $H$4, FALSE), 0)</f>
        <v>0</v>
      </c>
      <c r="I1634" s="91">
        <f>IFERROR(VLOOKUP($E1634, V医療従事者等!$A:$J, $I$4, FALSE), 0)</f>
        <v>0</v>
      </c>
      <c r="J1634" s="91">
        <f>IFERROR(VLOOKUP($E1634, V医療従事者等!$A:$J, $J$4, FALSE), 0)</f>
        <v>0</v>
      </c>
      <c r="K1634" s="92">
        <f>IFERROR(VLOOKUP($E1634, V一般接種!$A:$G, K$4, FALSE), 0)</f>
        <v>0</v>
      </c>
      <c r="L1634" s="92">
        <f>IFERROR(VLOOKUP($E1634, V一般接種!$A:$G, L$4, FALSE), 0)</f>
        <v>0</v>
      </c>
      <c r="M1634" s="92">
        <f>IFERROR(VLOOKUP($E1634, V一般接種!$A:$G, M$4, FALSE), 0)</f>
        <v>0</v>
      </c>
      <c r="N1634" s="93">
        <f>IFERROR(VLOOKUP($E1634, V一般接種!$A:$G, N$4, FALSE), 0)</f>
        <v>0</v>
      </c>
      <c r="O1634" s="92">
        <f>SUMIF(V職域接種!$C:$C, 'Conv-vaccine'!$E1634, V職域接種!F:F)</f>
        <v>0</v>
      </c>
      <c r="P1634" s="92">
        <f>SUMIF(V職域接種!$C:$C, 'Conv-vaccine'!$E1634, V職域接種!G:G)</f>
        <v>0</v>
      </c>
      <c r="Q1634" s="92">
        <f>_xlfn.MAXIFS(V重複!F:F, V重複!$C:$C, 'Conv-vaccine'!$E1634)</f>
        <v>0</v>
      </c>
      <c r="R1634" s="92">
        <f>_xlfn.MAXIFS(V重複!G:G, V重複!$C:$C, 'Conv-vaccine'!$E1634)</f>
        <v>0</v>
      </c>
      <c r="S1634" s="107">
        <f>SUMIF('V3回目-接種日別'!$A:$A, 'Conv-vaccine'!$E1634, 'V3回目-接種日別'!C:C)</f>
        <v>0</v>
      </c>
    </row>
    <row r="1635" spans="1:19" ht="17.7">
      <c r="A1635" s="49">
        <v>44840</v>
      </c>
      <c r="B1635" s="110">
        <f>IF(COUNTIF($A$7:$A1635, $A1635)&gt;1, 0, IF($E1635="","",G1635+H1635+K1635+L1635+O1635-Q1635))</f>
        <v>0</v>
      </c>
      <c r="C1635" s="110">
        <f>IF(COUNTIF($A$7:$A1635, $A1635)&gt;1, 0, IF($E1635="", "", I1635+J1635+M1635+N1635+P1635-R1635))</f>
        <v>0</v>
      </c>
      <c r="D1635" s="110">
        <f>IF(COUNTIF($A$7:$A1635, $A1635)&gt;1, 0, S1635)</f>
        <v>0</v>
      </c>
      <c r="E1635" s="111">
        <v>44840</v>
      </c>
      <c r="F1635" s="91" t="str">
        <f>IFERROR(VLOOKUP($E1635, V医療従事者等!$A:$J, $F$4, FALSE), TEXT(E1635, "aaa"))</f>
        <v>木</v>
      </c>
      <c r="G1635" s="91">
        <f>IFERROR(VLOOKUP($E1635, V医療従事者等!$A:$J, $G$4, FALSE), 0)</f>
        <v>0</v>
      </c>
      <c r="H1635" s="91">
        <f>IFERROR(VLOOKUP($E1635, V医療従事者等!$A:$J, $H$4, FALSE), 0)</f>
        <v>0</v>
      </c>
      <c r="I1635" s="91">
        <f>IFERROR(VLOOKUP($E1635, V医療従事者等!$A:$J, $I$4, FALSE), 0)</f>
        <v>0</v>
      </c>
      <c r="J1635" s="91">
        <f>IFERROR(VLOOKUP($E1635, V医療従事者等!$A:$J, $J$4, FALSE), 0)</f>
        <v>0</v>
      </c>
      <c r="K1635" s="92">
        <f>IFERROR(VLOOKUP($E1635, V一般接種!$A:$G, K$4, FALSE), 0)</f>
        <v>0</v>
      </c>
      <c r="L1635" s="92">
        <f>IFERROR(VLOOKUP($E1635, V一般接種!$A:$G, L$4, FALSE), 0)</f>
        <v>0</v>
      </c>
      <c r="M1635" s="92">
        <f>IFERROR(VLOOKUP($E1635, V一般接種!$A:$G, M$4, FALSE), 0)</f>
        <v>0</v>
      </c>
      <c r="N1635" s="93">
        <f>IFERROR(VLOOKUP($E1635, V一般接種!$A:$G, N$4, FALSE), 0)</f>
        <v>0</v>
      </c>
      <c r="O1635" s="92">
        <f>SUMIF(V職域接種!$C:$C, 'Conv-vaccine'!$E1635, V職域接種!F:F)</f>
        <v>0</v>
      </c>
      <c r="P1635" s="92">
        <f>SUMIF(V職域接種!$C:$C, 'Conv-vaccine'!$E1635, V職域接種!G:G)</f>
        <v>0</v>
      </c>
      <c r="Q1635" s="92">
        <f>_xlfn.MAXIFS(V重複!F:F, V重複!$C:$C, 'Conv-vaccine'!$E1635)</f>
        <v>0</v>
      </c>
      <c r="R1635" s="92">
        <f>_xlfn.MAXIFS(V重複!G:G, V重複!$C:$C, 'Conv-vaccine'!$E1635)</f>
        <v>0</v>
      </c>
      <c r="S1635" s="107">
        <f>SUMIF('V3回目-接種日別'!$A:$A, 'Conv-vaccine'!$E1635, 'V3回目-接種日別'!C:C)</f>
        <v>0</v>
      </c>
    </row>
    <row r="1636" spans="1:19" ht="17.7">
      <c r="A1636" s="49">
        <v>44841</v>
      </c>
      <c r="B1636" s="110">
        <f>IF(COUNTIF($A$7:$A1636, $A1636)&gt;1, 0, IF($E1636="","",G1636+H1636+K1636+L1636+O1636-Q1636))</f>
        <v>0</v>
      </c>
      <c r="C1636" s="110">
        <f>IF(COUNTIF($A$7:$A1636, $A1636)&gt;1, 0, IF($E1636="", "", I1636+J1636+M1636+N1636+P1636-R1636))</f>
        <v>0</v>
      </c>
      <c r="D1636" s="110">
        <f>IF(COUNTIF($A$7:$A1636, $A1636)&gt;1, 0, S1636)</f>
        <v>0</v>
      </c>
      <c r="E1636" s="111">
        <v>44841</v>
      </c>
      <c r="F1636" s="91" t="str">
        <f>IFERROR(VLOOKUP($E1636, V医療従事者等!$A:$J, $F$4, FALSE), TEXT(E1636, "aaa"))</f>
        <v>金</v>
      </c>
      <c r="G1636" s="91">
        <f>IFERROR(VLOOKUP($E1636, V医療従事者等!$A:$J, $G$4, FALSE), 0)</f>
        <v>0</v>
      </c>
      <c r="H1636" s="91">
        <f>IFERROR(VLOOKUP($E1636, V医療従事者等!$A:$J, $H$4, FALSE), 0)</f>
        <v>0</v>
      </c>
      <c r="I1636" s="91">
        <f>IFERROR(VLOOKUP($E1636, V医療従事者等!$A:$J, $I$4, FALSE), 0)</f>
        <v>0</v>
      </c>
      <c r="J1636" s="91">
        <f>IFERROR(VLOOKUP($E1636, V医療従事者等!$A:$J, $J$4, FALSE), 0)</f>
        <v>0</v>
      </c>
      <c r="K1636" s="92">
        <f>IFERROR(VLOOKUP($E1636, V一般接種!$A:$G, K$4, FALSE), 0)</f>
        <v>0</v>
      </c>
      <c r="L1636" s="92">
        <f>IFERROR(VLOOKUP($E1636, V一般接種!$A:$G, L$4, FALSE), 0)</f>
        <v>0</v>
      </c>
      <c r="M1636" s="92">
        <f>IFERROR(VLOOKUP($E1636, V一般接種!$A:$G, M$4, FALSE), 0)</f>
        <v>0</v>
      </c>
      <c r="N1636" s="93">
        <f>IFERROR(VLOOKUP($E1636, V一般接種!$A:$G, N$4, FALSE), 0)</f>
        <v>0</v>
      </c>
      <c r="O1636" s="92">
        <f>SUMIF(V職域接種!$C:$C, 'Conv-vaccine'!$E1636, V職域接種!F:F)</f>
        <v>0</v>
      </c>
      <c r="P1636" s="92">
        <f>SUMIF(V職域接種!$C:$C, 'Conv-vaccine'!$E1636, V職域接種!G:G)</f>
        <v>0</v>
      </c>
      <c r="Q1636" s="92">
        <f>_xlfn.MAXIFS(V重複!F:F, V重複!$C:$C, 'Conv-vaccine'!$E1636)</f>
        <v>0</v>
      </c>
      <c r="R1636" s="92">
        <f>_xlfn.MAXIFS(V重複!G:G, V重複!$C:$C, 'Conv-vaccine'!$E1636)</f>
        <v>0</v>
      </c>
      <c r="S1636" s="107">
        <f>SUMIF('V3回目-接種日別'!$A:$A, 'Conv-vaccine'!$E1636, 'V3回目-接種日別'!C:C)</f>
        <v>0</v>
      </c>
    </row>
    <row r="1637" spans="1:19" ht="17.7">
      <c r="A1637" s="49">
        <v>44841</v>
      </c>
      <c r="B1637" s="110">
        <f>IF(COUNTIF($A$7:$A1637, $A1637)&gt;1, 0, IF($E1637="","",G1637+H1637+K1637+L1637+O1637-Q1637))</f>
        <v>0</v>
      </c>
      <c r="C1637" s="110">
        <f>IF(COUNTIF($A$7:$A1637, $A1637)&gt;1, 0, IF($E1637="", "", I1637+J1637+M1637+N1637+P1637-R1637))</f>
        <v>0</v>
      </c>
      <c r="D1637" s="110">
        <f>IF(COUNTIF($A$7:$A1637, $A1637)&gt;1, 0, S1637)</f>
        <v>0</v>
      </c>
      <c r="E1637" s="111">
        <v>44841</v>
      </c>
      <c r="F1637" s="91" t="str">
        <f>IFERROR(VLOOKUP($E1637, V医療従事者等!$A:$J, $F$4, FALSE), TEXT(E1637, "aaa"))</f>
        <v>金</v>
      </c>
      <c r="G1637" s="91">
        <f>IFERROR(VLOOKUP($E1637, V医療従事者等!$A:$J, $G$4, FALSE), 0)</f>
        <v>0</v>
      </c>
      <c r="H1637" s="91">
        <f>IFERROR(VLOOKUP($E1637, V医療従事者等!$A:$J, $H$4, FALSE), 0)</f>
        <v>0</v>
      </c>
      <c r="I1637" s="91">
        <f>IFERROR(VLOOKUP($E1637, V医療従事者等!$A:$J, $I$4, FALSE), 0)</f>
        <v>0</v>
      </c>
      <c r="J1637" s="91">
        <f>IFERROR(VLOOKUP($E1637, V医療従事者等!$A:$J, $J$4, FALSE), 0)</f>
        <v>0</v>
      </c>
      <c r="K1637" s="92">
        <f>IFERROR(VLOOKUP($E1637, V一般接種!$A:$G, K$4, FALSE), 0)</f>
        <v>0</v>
      </c>
      <c r="L1637" s="92">
        <f>IFERROR(VLOOKUP($E1637, V一般接種!$A:$G, L$4, FALSE), 0)</f>
        <v>0</v>
      </c>
      <c r="M1637" s="92">
        <f>IFERROR(VLOOKUP($E1637, V一般接種!$A:$G, M$4, FALSE), 0)</f>
        <v>0</v>
      </c>
      <c r="N1637" s="93">
        <f>IFERROR(VLOOKUP($E1637, V一般接種!$A:$G, N$4, FALSE), 0)</f>
        <v>0</v>
      </c>
      <c r="O1637" s="92">
        <f>SUMIF(V職域接種!$C:$C, 'Conv-vaccine'!$E1637, V職域接種!F:F)</f>
        <v>0</v>
      </c>
      <c r="P1637" s="92">
        <f>SUMIF(V職域接種!$C:$C, 'Conv-vaccine'!$E1637, V職域接種!G:G)</f>
        <v>0</v>
      </c>
      <c r="Q1637" s="92">
        <f>_xlfn.MAXIFS(V重複!F:F, V重複!$C:$C, 'Conv-vaccine'!$E1637)</f>
        <v>0</v>
      </c>
      <c r="R1637" s="92">
        <f>_xlfn.MAXIFS(V重複!G:G, V重複!$C:$C, 'Conv-vaccine'!$E1637)</f>
        <v>0</v>
      </c>
      <c r="S1637" s="107">
        <f>SUMIF('V3回目-接種日別'!$A:$A, 'Conv-vaccine'!$E1637, 'V3回目-接種日別'!C:C)</f>
        <v>0</v>
      </c>
    </row>
    <row r="1638" spans="1:19" ht="17.7">
      <c r="A1638" s="49">
        <v>44841</v>
      </c>
      <c r="B1638" s="110">
        <f>IF(COUNTIF($A$7:$A1638, $A1638)&gt;1, 0, IF($E1638="","",G1638+H1638+K1638+L1638+O1638-Q1638))</f>
        <v>0</v>
      </c>
      <c r="C1638" s="110">
        <f>IF(COUNTIF($A$7:$A1638, $A1638)&gt;1, 0, IF($E1638="", "", I1638+J1638+M1638+N1638+P1638-R1638))</f>
        <v>0</v>
      </c>
      <c r="D1638" s="110">
        <f>IF(COUNTIF($A$7:$A1638, $A1638)&gt;1, 0, S1638)</f>
        <v>0</v>
      </c>
      <c r="E1638" s="111">
        <v>44841</v>
      </c>
      <c r="F1638" s="91" t="str">
        <f>IFERROR(VLOOKUP($E1638, V医療従事者等!$A:$J, $F$4, FALSE), TEXT(E1638, "aaa"))</f>
        <v>金</v>
      </c>
      <c r="G1638" s="91">
        <f>IFERROR(VLOOKUP($E1638, V医療従事者等!$A:$J, $G$4, FALSE), 0)</f>
        <v>0</v>
      </c>
      <c r="H1638" s="91">
        <f>IFERROR(VLOOKUP($E1638, V医療従事者等!$A:$J, $H$4, FALSE), 0)</f>
        <v>0</v>
      </c>
      <c r="I1638" s="91">
        <f>IFERROR(VLOOKUP($E1638, V医療従事者等!$A:$J, $I$4, FALSE), 0)</f>
        <v>0</v>
      </c>
      <c r="J1638" s="91">
        <f>IFERROR(VLOOKUP($E1638, V医療従事者等!$A:$J, $J$4, FALSE), 0)</f>
        <v>0</v>
      </c>
      <c r="K1638" s="92">
        <f>IFERROR(VLOOKUP($E1638, V一般接種!$A:$G, K$4, FALSE), 0)</f>
        <v>0</v>
      </c>
      <c r="L1638" s="92">
        <f>IFERROR(VLOOKUP($E1638, V一般接種!$A:$G, L$4, FALSE), 0)</f>
        <v>0</v>
      </c>
      <c r="M1638" s="92">
        <f>IFERROR(VLOOKUP($E1638, V一般接種!$A:$G, M$4, FALSE), 0)</f>
        <v>0</v>
      </c>
      <c r="N1638" s="93">
        <f>IFERROR(VLOOKUP($E1638, V一般接種!$A:$G, N$4, FALSE), 0)</f>
        <v>0</v>
      </c>
      <c r="O1638" s="92">
        <f>SUMIF(V職域接種!$C:$C, 'Conv-vaccine'!$E1638, V職域接種!F:F)</f>
        <v>0</v>
      </c>
      <c r="P1638" s="92">
        <f>SUMIF(V職域接種!$C:$C, 'Conv-vaccine'!$E1638, V職域接種!G:G)</f>
        <v>0</v>
      </c>
      <c r="Q1638" s="92">
        <f>_xlfn.MAXIFS(V重複!F:F, V重複!$C:$C, 'Conv-vaccine'!$E1638)</f>
        <v>0</v>
      </c>
      <c r="R1638" s="92">
        <f>_xlfn.MAXIFS(V重複!G:G, V重複!$C:$C, 'Conv-vaccine'!$E1638)</f>
        <v>0</v>
      </c>
      <c r="S1638" s="107">
        <f>SUMIF('V3回目-接種日別'!$A:$A, 'Conv-vaccine'!$E1638, 'V3回目-接種日別'!C:C)</f>
        <v>0</v>
      </c>
    </row>
    <row r="1639" spans="1:19" ht="17.7">
      <c r="A1639" s="49">
        <v>44842</v>
      </c>
      <c r="B1639" s="110">
        <f>IF(COUNTIF($A$7:$A1639, $A1639)&gt;1, 0, IF($E1639="","",G1639+H1639+K1639+L1639+O1639-Q1639))</f>
        <v>0</v>
      </c>
      <c r="C1639" s="110">
        <f>IF(COUNTIF($A$7:$A1639, $A1639)&gt;1, 0, IF($E1639="", "", I1639+J1639+M1639+N1639+P1639-R1639))</f>
        <v>0</v>
      </c>
      <c r="D1639" s="110">
        <f>IF(COUNTIF($A$7:$A1639, $A1639)&gt;1, 0, S1639)</f>
        <v>0</v>
      </c>
      <c r="E1639" s="111">
        <v>44842</v>
      </c>
      <c r="F1639" s="91" t="str">
        <f>IFERROR(VLOOKUP($E1639, V医療従事者等!$A:$J, $F$4, FALSE), TEXT(E1639, "aaa"))</f>
        <v>土</v>
      </c>
      <c r="G1639" s="91">
        <f>IFERROR(VLOOKUP($E1639, V医療従事者等!$A:$J, $G$4, FALSE), 0)</f>
        <v>0</v>
      </c>
      <c r="H1639" s="91">
        <f>IFERROR(VLOOKUP($E1639, V医療従事者等!$A:$J, $H$4, FALSE), 0)</f>
        <v>0</v>
      </c>
      <c r="I1639" s="91">
        <f>IFERROR(VLOOKUP($E1639, V医療従事者等!$A:$J, $I$4, FALSE), 0)</f>
        <v>0</v>
      </c>
      <c r="J1639" s="91">
        <f>IFERROR(VLOOKUP($E1639, V医療従事者等!$A:$J, $J$4, FALSE), 0)</f>
        <v>0</v>
      </c>
      <c r="K1639" s="92">
        <f>IFERROR(VLOOKUP($E1639, V一般接種!$A:$G, K$4, FALSE), 0)</f>
        <v>0</v>
      </c>
      <c r="L1639" s="92">
        <f>IFERROR(VLOOKUP($E1639, V一般接種!$A:$G, L$4, FALSE), 0)</f>
        <v>0</v>
      </c>
      <c r="M1639" s="92">
        <f>IFERROR(VLOOKUP($E1639, V一般接種!$A:$G, M$4, FALSE), 0)</f>
        <v>0</v>
      </c>
      <c r="N1639" s="93">
        <f>IFERROR(VLOOKUP($E1639, V一般接種!$A:$G, N$4, FALSE), 0)</f>
        <v>0</v>
      </c>
      <c r="O1639" s="92">
        <f>SUMIF(V職域接種!$C:$C, 'Conv-vaccine'!$E1639, V職域接種!F:F)</f>
        <v>0</v>
      </c>
      <c r="P1639" s="92">
        <f>SUMIF(V職域接種!$C:$C, 'Conv-vaccine'!$E1639, V職域接種!G:G)</f>
        <v>0</v>
      </c>
      <c r="Q1639" s="92">
        <f>_xlfn.MAXIFS(V重複!F:F, V重複!$C:$C, 'Conv-vaccine'!$E1639)</f>
        <v>0</v>
      </c>
      <c r="R1639" s="92">
        <f>_xlfn.MAXIFS(V重複!G:G, V重複!$C:$C, 'Conv-vaccine'!$E1639)</f>
        <v>0</v>
      </c>
      <c r="S1639" s="107">
        <f>SUMIF('V3回目-接種日別'!$A:$A, 'Conv-vaccine'!$E1639, 'V3回目-接種日別'!C:C)</f>
        <v>0</v>
      </c>
    </row>
    <row r="1640" spans="1:19" ht="17.7">
      <c r="A1640" s="49">
        <v>44842</v>
      </c>
      <c r="B1640" s="110">
        <f>IF(COUNTIF($A$7:$A1640, $A1640)&gt;1, 0, IF($E1640="","",G1640+H1640+K1640+L1640+O1640-Q1640))</f>
        <v>0</v>
      </c>
      <c r="C1640" s="110">
        <f>IF(COUNTIF($A$7:$A1640, $A1640)&gt;1, 0, IF($E1640="", "", I1640+J1640+M1640+N1640+P1640-R1640))</f>
        <v>0</v>
      </c>
      <c r="D1640" s="110">
        <f>IF(COUNTIF($A$7:$A1640, $A1640)&gt;1, 0, S1640)</f>
        <v>0</v>
      </c>
      <c r="E1640" s="111">
        <v>44842</v>
      </c>
      <c r="F1640" s="91" t="str">
        <f>IFERROR(VLOOKUP($E1640, V医療従事者等!$A:$J, $F$4, FALSE), TEXT(E1640, "aaa"))</f>
        <v>土</v>
      </c>
      <c r="G1640" s="91">
        <f>IFERROR(VLOOKUP($E1640, V医療従事者等!$A:$J, $G$4, FALSE), 0)</f>
        <v>0</v>
      </c>
      <c r="H1640" s="91">
        <f>IFERROR(VLOOKUP($E1640, V医療従事者等!$A:$J, $H$4, FALSE), 0)</f>
        <v>0</v>
      </c>
      <c r="I1640" s="91">
        <f>IFERROR(VLOOKUP($E1640, V医療従事者等!$A:$J, $I$4, FALSE), 0)</f>
        <v>0</v>
      </c>
      <c r="J1640" s="91">
        <f>IFERROR(VLOOKUP($E1640, V医療従事者等!$A:$J, $J$4, FALSE), 0)</f>
        <v>0</v>
      </c>
      <c r="K1640" s="92">
        <f>IFERROR(VLOOKUP($E1640, V一般接種!$A:$G, K$4, FALSE), 0)</f>
        <v>0</v>
      </c>
      <c r="L1640" s="92">
        <f>IFERROR(VLOOKUP($E1640, V一般接種!$A:$G, L$4, FALSE), 0)</f>
        <v>0</v>
      </c>
      <c r="M1640" s="92">
        <f>IFERROR(VLOOKUP($E1640, V一般接種!$A:$G, M$4, FALSE), 0)</f>
        <v>0</v>
      </c>
      <c r="N1640" s="93">
        <f>IFERROR(VLOOKUP($E1640, V一般接種!$A:$G, N$4, FALSE), 0)</f>
        <v>0</v>
      </c>
      <c r="O1640" s="92">
        <f>SUMIF(V職域接種!$C:$C, 'Conv-vaccine'!$E1640, V職域接種!F:F)</f>
        <v>0</v>
      </c>
      <c r="P1640" s="92">
        <f>SUMIF(V職域接種!$C:$C, 'Conv-vaccine'!$E1640, V職域接種!G:G)</f>
        <v>0</v>
      </c>
      <c r="Q1640" s="92">
        <f>_xlfn.MAXIFS(V重複!F:F, V重複!$C:$C, 'Conv-vaccine'!$E1640)</f>
        <v>0</v>
      </c>
      <c r="R1640" s="92">
        <f>_xlfn.MAXIFS(V重複!G:G, V重複!$C:$C, 'Conv-vaccine'!$E1640)</f>
        <v>0</v>
      </c>
      <c r="S1640" s="107">
        <f>SUMIF('V3回目-接種日別'!$A:$A, 'Conv-vaccine'!$E1640, 'V3回目-接種日別'!C:C)</f>
        <v>0</v>
      </c>
    </row>
    <row r="1641" spans="1:19" ht="17.7">
      <c r="A1641" s="49">
        <v>44842</v>
      </c>
      <c r="B1641" s="110">
        <f>IF(COUNTIF($A$7:$A1641, $A1641)&gt;1, 0, IF($E1641="","",G1641+H1641+K1641+L1641+O1641-Q1641))</f>
        <v>0</v>
      </c>
      <c r="C1641" s="110">
        <f>IF(COUNTIF($A$7:$A1641, $A1641)&gt;1, 0, IF($E1641="", "", I1641+J1641+M1641+N1641+P1641-R1641))</f>
        <v>0</v>
      </c>
      <c r="D1641" s="110">
        <f>IF(COUNTIF($A$7:$A1641, $A1641)&gt;1, 0, S1641)</f>
        <v>0</v>
      </c>
      <c r="E1641" s="111">
        <v>44842</v>
      </c>
      <c r="F1641" s="91" t="str">
        <f>IFERROR(VLOOKUP($E1641, V医療従事者等!$A:$J, $F$4, FALSE), TEXT(E1641, "aaa"))</f>
        <v>土</v>
      </c>
      <c r="G1641" s="91">
        <f>IFERROR(VLOOKUP($E1641, V医療従事者等!$A:$J, $G$4, FALSE), 0)</f>
        <v>0</v>
      </c>
      <c r="H1641" s="91">
        <f>IFERROR(VLOOKUP($E1641, V医療従事者等!$A:$J, $H$4, FALSE), 0)</f>
        <v>0</v>
      </c>
      <c r="I1641" s="91">
        <f>IFERROR(VLOOKUP($E1641, V医療従事者等!$A:$J, $I$4, FALSE), 0)</f>
        <v>0</v>
      </c>
      <c r="J1641" s="91">
        <f>IFERROR(VLOOKUP($E1641, V医療従事者等!$A:$J, $J$4, FALSE), 0)</f>
        <v>0</v>
      </c>
      <c r="K1641" s="92">
        <f>IFERROR(VLOOKUP($E1641, V一般接種!$A:$G, K$4, FALSE), 0)</f>
        <v>0</v>
      </c>
      <c r="L1641" s="92">
        <f>IFERROR(VLOOKUP($E1641, V一般接種!$A:$G, L$4, FALSE), 0)</f>
        <v>0</v>
      </c>
      <c r="M1641" s="92">
        <f>IFERROR(VLOOKUP($E1641, V一般接種!$A:$G, M$4, FALSE), 0)</f>
        <v>0</v>
      </c>
      <c r="N1641" s="93">
        <f>IFERROR(VLOOKUP($E1641, V一般接種!$A:$G, N$4, FALSE), 0)</f>
        <v>0</v>
      </c>
      <c r="O1641" s="92">
        <f>SUMIF(V職域接種!$C:$C, 'Conv-vaccine'!$E1641, V職域接種!F:F)</f>
        <v>0</v>
      </c>
      <c r="P1641" s="92">
        <f>SUMIF(V職域接種!$C:$C, 'Conv-vaccine'!$E1641, V職域接種!G:G)</f>
        <v>0</v>
      </c>
      <c r="Q1641" s="92">
        <f>_xlfn.MAXIFS(V重複!F:F, V重複!$C:$C, 'Conv-vaccine'!$E1641)</f>
        <v>0</v>
      </c>
      <c r="R1641" s="92">
        <f>_xlfn.MAXIFS(V重複!G:G, V重複!$C:$C, 'Conv-vaccine'!$E1641)</f>
        <v>0</v>
      </c>
      <c r="S1641" s="107">
        <f>SUMIF('V3回目-接種日別'!$A:$A, 'Conv-vaccine'!$E1641, 'V3回目-接種日別'!C:C)</f>
        <v>0</v>
      </c>
    </row>
    <row r="1642" spans="1:19" ht="17.7">
      <c r="A1642" s="49">
        <v>44843</v>
      </c>
      <c r="B1642" s="110">
        <f>IF(COUNTIF($A$7:$A1642, $A1642)&gt;1, 0, IF($E1642="","",G1642+H1642+K1642+L1642+O1642-Q1642))</f>
        <v>0</v>
      </c>
      <c r="C1642" s="110">
        <f>IF(COUNTIF($A$7:$A1642, $A1642)&gt;1, 0, IF($E1642="", "", I1642+J1642+M1642+N1642+P1642-R1642))</f>
        <v>0</v>
      </c>
      <c r="D1642" s="110">
        <f>IF(COUNTIF($A$7:$A1642, $A1642)&gt;1, 0, S1642)</f>
        <v>0</v>
      </c>
      <c r="E1642" s="111">
        <v>44843</v>
      </c>
      <c r="F1642" s="91" t="str">
        <f>IFERROR(VLOOKUP($E1642, V医療従事者等!$A:$J, $F$4, FALSE), TEXT(E1642, "aaa"))</f>
        <v>日</v>
      </c>
      <c r="G1642" s="91">
        <f>IFERROR(VLOOKUP($E1642, V医療従事者等!$A:$J, $G$4, FALSE), 0)</f>
        <v>0</v>
      </c>
      <c r="H1642" s="91">
        <f>IFERROR(VLOOKUP($E1642, V医療従事者等!$A:$J, $H$4, FALSE), 0)</f>
        <v>0</v>
      </c>
      <c r="I1642" s="91">
        <f>IFERROR(VLOOKUP($E1642, V医療従事者等!$A:$J, $I$4, FALSE), 0)</f>
        <v>0</v>
      </c>
      <c r="J1642" s="91">
        <f>IFERROR(VLOOKUP($E1642, V医療従事者等!$A:$J, $J$4, FALSE), 0)</f>
        <v>0</v>
      </c>
      <c r="K1642" s="92">
        <f>IFERROR(VLOOKUP($E1642, V一般接種!$A:$G, K$4, FALSE), 0)</f>
        <v>0</v>
      </c>
      <c r="L1642" s="92">
        <f>IFERROR(VLOOKUP($E1642, V一般接種!$A:$G, L$4, FALSE), 0)</f>
        <v>0</v>
      </c>
      <c r="M1642" s="92">
        <f>IFERROR(VLOOKUP($E1642, V一般接種!$A:$G, M$4, FALSE), 0)</f>
        <v>0</v>
      </c>
      <c r="N1642" s="93">
        <f>IFERROR(VLOOKUP($E1642, V一般接種!$A:$G, N$4, FALSE), 0)</f>
        <v>0</v>
      </c>
      <c r="O1642" s="92">
        <f>SUMIF(V職域接種!$C:$C, 'Conv-vaccine'!$E1642, V職域接種!F:F)</f>
        <v>0</v>
      </c>
      <c r="P1642" s="92">
        <f>SUMIF(V職域接種!$C:$C, 'Conv-vaccine'!$E1642, V職域接種!G:G)</f>
        <v>0</v>
      </c>
      <c r="Q1642" s="92">
        <f>_xlfn.MAXIFS(V重複!F:F, V重複!$C:$C, 'Conv-vaccine'!$E1642)</f>
        <v>0</v>
      </c>
      <c r="R1642" s="92">
        <f>_xlfn.MAXIFS(V重複!G:G, V重複!$C:$C, 'Conv-vaccine'!$E1642)</f>
        <v>0</v>
      </c>
      <c r="S1642" s="107">
        <f>SUMIF('V3回目-接種日別'!$A:$A, 'Conv-vaccine'!$E1642, 'V3回目-接種日別'!C:C)</f>
        <v>0</v>
      </c>
    </row>
    <row r="1643" spans="1:19" ht="17.7">
      <c r="A1643" s="49">
        <v>44843</v>
      </c>
      <c r="B1643" s="110">
        <f>IF(COUNTIF($A$7:$A1643, $A1643)&gt;1, 0, IF($E1643="","",G1643+H1643+K1643+L1643+O1643-Q1643))</f>
        <v>0</v>
      </c>
      <c r="C1643" s="110">
        <f>IF(COUNTIF($A$7:$A1643, $A1643)&gt;1, 0, IF($E1643="", "", I1643+J1643+M1643+N1643+P1643-R1643))</f>
        <v>0</v>
      </c>
      <c r="D1643" s="110">
        <f>IF(COUNTIF($A$7:$A1643, $A1643)&gt;1, 0, S1643)</f>
        <v>0</v>
      </c>
      <c r="E1643" s="111">
        <v>44843</v>
      </c>
      <c r="F1643" s="91" t="str">
        <f>IFERROR(VLOOKUP($E1643, V医療従事者等!$A:$J, $F$4, FALSE), TEXT(E1643, "aaa"))</f>
        <v>日</v>
      </c>
      <c r="G1643" s="91">
        <f>IFERROR(VLOOKUP($E1643, V医療従事者等!$A:$J, $G$4, FALSE), 0)</f>
        <v>0</v>
      </c>
      <c r="H1643" s="91">
        <f>IFERROR(VLOOKUP($E1643, V医療従事者等!$A:$J, $H$4, FALSE), 0)</f>
        <v>0</v>
      </c>
      <c r="I1643" s="91">
        <f>IFERROR(VLOOKUP($E1643, V医療従事者等!$A:$J, $I$4, FALSE), 0)</f>
        <v>0</v>
      </c>
      <c r="J1643" s="91">
        <f>IFERROR(VLOOKUP($E1643, V医療従事者等!$A:$J, $J$4, FALSE), 0)</f>
        <v>0</v>
      </c>
      <c r="K1643" s="92">
        <f>IFERROR(VLOOKUP($E1643, V一般接種!$A:$G, K$4, FALSE), 0)</f>
        <v>0</v>
      </c>
      <c r="L1643" s="92">
        <f>IFERROR(VLOOKUP($E1643, V一般接種!$A:$G, L$4, FALSE), 0)</f>
        <v>0</v>
      </c>
      <c r="M1643" s="92">
        <f>IFERROR(VLOOKUP($E1643, V一般接種!$A:$G, M$4, FALSE), 0)</f>
        <v>0</v>
      </c>
      <c r="N1643" s="93">
        <f>IFERROR(VLOOKUP($E1643, V一般接種!$A:$G, N$4, FALSE), 0)</f>
        <v>0</v>
      </c>
      <c r="O1643" s="92">
        <f>SUMIF(V職域接種!$C:$C, 'Conv-vaccine'!$E1643, V職域接種!F:F)</f>
        <v>0</v>
      </c>
      <c r="P1643" s="92">
        <f>SUMIF(V職域接種!$C:$C, 'Conv-vaccine'!$E1643, V職域接種!G:G)</f>
        <v>0</v>
      </c>
      <c r="Q1643" s="92">
        <f>_xlfn.MAXIFS(V重複!F:F, V重複!$C:$C, 'Conv-vaccine'!$E1643)</f>
        <v>0</v>
      </c>
      <c r="R1643" s="92">
        <f>_xlfn.MAXIFS(V重複!G:G, V重複!$C:$C, 'Conv-vaccine'!$E1643)</f>
        <v>0</v>
      </c>
      <c r="S1643" s="107">
        <f>SUMIF('V3回目-接種日別'!$A:$A, 'Conv-vaccine'!$E1643, 'V3回目-接種日別'!C:C)</f>
        <v>0</v>
      </c>
    </row>
    <row r="1644" spans="1:19" ht="17.7">
      <c r="A1644" s="49">
        <v>44843</v>
      </c>
      <c r="B1644" s="110">
        <f>IF(COUNTIF($A$7:$A1644, $A1644)&gt;1, 0, IF($E1644="","",G1644+H1644+K1644+L1644+O1644-Q1644))</f>
        <v>0</v>
      </c>
      <c r="C1644" s="110">
        <f>IF(COUNTIF($A$7:$A1644, $A1644)&gt;1, 0, IF($E1644="", "", I1644+J1644+M1644+N1644+P1644-R1644))</f>
        <v>0</v>
      </c>
      <c r="D1644" s="110">
        <f>IF(COUNTIF($A$7:$A1644, $A1644)&gt;1, 0, S1644)</f>
        <v>0</v>
      </c>
      <c r="E1644" s="111">
        <v>44843</v>
      </c>
      <c r="F1644" s="91" t="str">
        <f>IFERROR(VLOOKUP($E1644, V医療従事者等!$A:$J, $F$4, FALSE), TEXT(E1644, "aaa"))</f>
        <v>日</v>
      </c>
      <c r="G1644" s="91">
        <f>IFERROR(VLOOKUP($E1644, V医療従事者等!$A:$J, $G$4, FALSE), 0)</f>
        <v>0</v>
      </c>
      <c r="H1644" s="91">
        <f>IFERROR(VLOOKUP($E1644, V医療従事者等!$A:$J, $H$4, FALSE), 0)</f>
        <v>0</v>
      </c>
      <c r="I1644" s="91">
        <f>IFERROR(VLOOKUP($E1644, V医療従事者等!$A:$J, $I$4, FALSE), 0)</f>
        <v>0</v>
      </c>
      <c r="J1644" s="91">
        <f>IFERROR(VLOOKUP($E1644, V医療従事者等!$A:$J, $J$4, FALSE), 0)</f>
        <v>0</v>
      </c>
      <c r="K1644" s="92">
        <f>IFERROR(VLOOKUP($E1644, V一般接種!$A:$G, K$4, FALSE), 0)</f>
        <v>0</v>
      </c>
      <c r="L1644" s="92">
        <f>IFERROR(VLOOKUP($E1644, V一般接種!$A:$G, L$4, FALSE), 0)</f>
        <v>0</v>
      </c>
      <c r="M1644" s="92">
        <f>IFERROR(VLOOKUP($E1644, V一般接種!$A:$G, M$4, FALSE), 0)</f>
        <v>0</v>
      </c>
      <c r="N1644" s="93">
        <f>IFERROR(VLOOKUP($E1644, V一般接種!$A:$G, N$4, FALSE), 0)</f>
        <v>0</v>
      </c>
      <c r="O1644" s="92">
        <f>SUMIF(V職域接種!$C:$C, 'Conv-vaccine'!$E1644, V職域接種!F:F)</f>
        <v>0</v>
      </c>
      <c r="P1644" s="92">
        <f>SUMIF(V職域接種!$C:$C, 'Conv-vaccine'!$E1644, V職域接種!G:G)</f>
        <v>0</v>
      </c>
      <c r="Q1644" s="92">
        <f>_xlfn.MAXIFS(V重複!F:F, V重複!$C:$C, 'Conv-vaccine'!$E1644)</f>
        <v>0</v>
      </c>
      <c r="R1644" s="92">
        <f>_xlfn.MAXIFS(V重複!G:G, V重複!$C:$C, 'Conv-vaccine'!$E1644)</f>
        <v>0</v>
      </c>
      <c r="S1644" s="107">
        <f>SUMIF('V3回目-接種日別'!$A:$A, 'Conv-vaccine'!$E1644, 'V3回目-接種日別'!C:C)</f>
        <v>0</v>
      </c>
    </row>
    <row r="1645" spans="1:19" ht="17.7">
      <c r="A1645" s="49">
        <v>44844</v>
      </c>
      <c r="B1645" s="110">
        <f>IF(COUNTIF($A$7:$A1645, $A1645)&gt;1, 0, IF($E1645="","",G1645+H1645+K1645+L1645+O1645-Q1645))</f>
        <v>0</v>
      </c>
      <c r="C1645" s="110">
        <f>IF(COUNTIF($A$7:$A1645, $A1645)&gt;1, 0, IF($E1645="", "", I1645+J1645+M1645+N1645+P1645-R1645))</f>
        <v>0</v>
      </c>
      <c r="D1645" s="110">
        <f>IF(COUNTIF($A$7:$A1645, $A1645)&gt;1, 0, S1645)</f>
        <v>0</v>
      </c>
      <c r="E1645" s="111">
        <v>44844</v>
      </c>
      <c r="F1645" s="91" t="str">
        <f>IFERROR(VLOOKUP($E1645, V医療従事者等!$A:$J, $F$4, FALSE), TEXT(E1645, "aaa"))</f>
        <v>月</v>
      </c>
      <c r="G1645" s="91">
        <f>IFERROR(VLOOKUP($E1645, V医療従事者等!$A:$J, $G$4, FALSE), 0)</f>
        <v>0</v>
      </c>
      <c r="H1645" s="91">
        <f>IFERROR(VLOOKUP($E1645, V医療従事者等!$A:$J, $H$4, FALSE), 0)</f>
        <v>0</v>
      </c>
      <c r="I1645" s="91">
        <f>IFERROR(VLOOKUP($E1645, V医療従事者等!$A:$J, $I$4, FALSE), 0)</f>
        <v>0</v>
      </c>
      <c r="J1645" s="91">
        <f>IFERROR(VLOOKUP($E1645, V医療従事者等!$A:$J, $J$4, FALSE), 0)</f>
        <v>0</v>
      </c>
      <c r="K1645" s="92">
        <f>IFERROR(VLOOKUP($E1645, V一般接種!$A:$G, K$4, FALSE), 0)</f>
        <v>0</v>
      </c>
      <c r="L1645" s="92">
        <f>IFERROR(VLOOKUP($E1645, V一般接種!$A:$G, L$4, FALSE), 0)</f>
        <v>0</v>
      </c>
      <c r="M1645" s="92">
        <f>IFERROR(VLOOKUP($E1645, V一般接種!$A:$G, M$4, FALSE), 0)</f>
        <v>0</v>
      </c>
      <c r="N1645" s="93">
        <f>IFERROR(VLOOKUP($E1645, V一般接種!$A:$G, N$4, FALSE), 0)</f>
        <v>0</v>
      </c>
      <c r="O1645" s="92">
        <f>SUMIF(V職域接種!$C:$C, 'Conv-vaccine'!$E1645, V職域接種!F:F)</f>
        <v>0</v>
      </c>
      <c r="P1645" s="92">
        <f>SUMIF(V職域接種!$C:$C, 'Conv-vaccine'!$E1645, V職域接種!G:G)</f>
        <v>0</v>
      </c>
      <c r="Q1645" s="92">
        <f>_xlfn.MAXIFS(V重複!F:F, V重複!$C:$C, 'Conv-vaccine'!$E1645)</f>
        <v>0</v>
      </c>
      <c r="R1645" s="92">
        <f>_xlfn.MAXIFS(V重複!G:G, V重複!$C:$C, 'Conv-vaccine'!$E1645)</f>
        <v>0</v>
      </c>
      <c r="S1645" s="107">
        <f>SUMIF('V3回目-接種日別'!$A:$A, 'Conv-vaccine'!$E1645, 'V3回目-接種日別'!C:C)</f>
        <v>0</v>
      </c>
    </row>
    <row r="1646" spans="1:19" ht="17.7">
      <c r="A1646" s="49">
        <v>44844</v>
      </c>
      <c r="B1646" s="110">
        <f>IF(COUNTIF($A$7:$A1646, $A1646)&gt;1, 0, IF($E1646="","",G1646+H1646+K1646+L1646+O1646-Q1646))</f>
        <v>0</v>
      </c>
      <c r="C1646" s="110">
        <f>IF(COUNTIF($A$7:$A1646, $A1646)&gt;1, 0, IF($E1646="", "", I1646+J1646+M1646+N1646+P1646-R1646))</f>
        <v>0</v>
      </c>
      <c r="D1646" s="110">
        <f>IF(COUNTIF($A$7:$A1646, $A1646)&gt;1, 0, S1646)</f>
        <v>0</v>
      </c>
      <c r="E1646" s="111">
        <v>44844</v>
      </c>
      <c r="F1646" s="91" t="str">
        <f>IFERROR(VLOOKUP($E1646, V医療従事者等!$A:$J, $F$4, FALSE), TEXT(E1646, "aaa"))</f>
        <v>月</v>
      </c>
      <c r="G1646" s="91">
        <f>IFERROR(VLOOKUP($E1646, V医療従事者等!$A:$J, $G$4, FALSE), 0)</f>
        <v>0</v>
      </c>
      <c r="H1646" s="91">
        <f>IFERROR(VLOOKUP($E1646, V医療従事者等!$A:$J, $H$4, FALSE), 0)</f>
        <v>0</v>
      </c>
      <c r="I1646" s="91">
        <f>IFERROR(VLOOKUP($E1646, V医療従事者等!$A:$J, $I$4, FALSE), 0)</f>
        <v>0</v>
      </c>
      <c r="J1646" s="91">
        <f>IFERROR(VLOOKUP($E1646, V医療従事者等!$A:$J, $J$4, FALSE), 0)</f>
        <v>0</v>
      </c>
      <c r="K1646" s="92">
        <f>IFERROR(VLOOKUP($E1646, V一般接種!$A:$G, K$4, FALSE), 0)</f>
        <v>0</v>
      </c>
      <c r="L1646" s="92">
        <f>IFERROR(VLOOKUP($E1646, V一般接種!$A:$G, L$4, FALSE), 0)</f>
        <v>0</v>
      </c>
      <c r="M1646" s="92">
        <f>IFERROR(VLOOKUP($E1646, V一般接種!$A:$G, M$4, FALSE), 0)</f>
        <v>0</v>
      </c>
      <c r="N1646" s="93">
        <f>IFERROR(VLOOKUP($E1646, V一般接種!$A:$G, N$4, FALSE), 0)</f>
        <v>0</v>
      </c>
      <c r="O1646" s="92">
        <f>SUMIF(V職域接種!$C:$C, 'Conv-vaccine'!$E1646, V職域接種!F:F)</f>
        <v>0</v>
      </c>
      <c r="P1646" s="92">
        <f>SUMIF(V職域接種!$C:$C, 'Conv-vaccine'!$E1646, V職域接種!G:G)</f>
        <v>0</v>
      </c>
      <c r="Q1646" s="92">
        <f>_xlfn.MAXIFS(V重複!F:F, V重複!$C:$C, 'Conv-vaccine'!$E1646)</f>
        <v>0</v>
      </c>
      <c r="R1646" s="92">
        <f>_xlfn.MAXIFS(V重複!G:G, V重複!$C:$C, 'Conv-vaccine'!$E1646)</f>
        <v>0</v>
      </c>
      <c r="S1646" s="107">
        <f>SUMIF('V3回目-接種日別'!$A:$A, 'Conv-vaccine'!$E1646, 'V3回目-接種日別'!C:C)</f>
        <v>0</v>
      </c>
    </row>
    <row r="1647" spans="1:19" ht="17.7">
      <c r="A1647" s="49">
        <v>44844</v>
      </c>
      <c r="B1647" s="110">
        <f>IF(COUNTIF($A$7:$A1647, $A1647)&gt;1, 0, IF($E1647="","",G1647+H1647+K1647+L1647+O1647-Q1647))</f>
        <v>0</v>
      </c>
      <c r="C1647" s="110">
        <f>IF(COUNTIF($A$7:$A1647, $A1647)&gt;1, 0, IF($E1647="", "", I1647+J1647+M1647+N1647+P1647-R1647))</f>
        <v>0</v>
      </c>
      <c r="D1647" s="110">
        <f>IF(COUNTIF($A$7:$A1647, $A1647)&gt;1, 0, S1647)</f>
        <v>0</v>
      </c>
      <c r="E1647" s="111">
        <v>44844</v>
      </c>
      <c r="F1647" s="91" t="str">
        <f>IFERROR(VLOOKUP($E1647, V医療従事者等!$A:$J, $F$4, FALSE), TEXT(E1647, "aaa"))</f>
        <v>月</v>
      </c>
      <c r="G1647" s="91">
        <f>IFERROR(VLOOKUP($E1647, V医療従事者等!$A:$J, $G$4, FALSE), 0)</f>
        <v>0</v>
      </c>
      <c r="H1647" s="91">
        <f>IFERROR(VLOOKUP($E1647, V医療従事者等!$A:$J, $H$4, FALSE), 0)</f>
        <v>0</v>
      </c>
      <c r="I1647" s="91">
        <f>IFERROR(VLOOKUP($E1647, V医療従事者等!$A:$J, $I$4, FALSE), 0)</f>
        <v>0</v>
      </c>
      <c r="J1647" s="91">
        <f>IFERROR(VLOOKUP($E1647, V医療従事者等!$A:$J, $J$4, FALSE), 0)</f>
        <v>0</v>
      </c>
      <c r="K1647" s="92">
        <f>IFERROR(VLOOKUP($E1647, V一般接種!$A:$G, K$4, FALSE), 0)</f>
        <v>0</v>
      </c>
      <c r="L1647" s="92">
        <f>IFERROR(VLOOKUP($E1647, V一般接種!$A:$G, L$4, FALSE), 0)</f>
        <v>0</v>
      </c>
      <c r="M1647" s="92">
        <f>IFERROR(VLOOKUP($E1647, V一般接種!$A:$G, M$4, FALSE), 0)</f>
        <v>0</v>
      </c>
      <c r="N1647" s="93">
        <f>IFERROR(VLOOKUP($E1647, V一般接種!$A:$G, N$4, FALSE), 0)</f>
        <v>0</v>
      </c>
      <c r="O1647" s="92">
        <f>SUMIF(V職域接種!$C:$C, 'Conv-vaccine'!$E1647, V職域接種!F:F)</f>
        <v>0</v>
      </c>
      <c r="P1647" s="92">
        <f>SUMIF(V職域接種!$C:$C, 'Conv-vaccine'!$E1647, V職域接種!G:G)</f>
        <v>0</v>
      </c>
      <c r="Q1647" s="92">
        <f>_xlfn.MAXIFS(V重複!F:F, V重複!$C:$C, 'Conv-vaccine'!$E1647)</f>
        <v>0</v>
      </c>
      <c r="R1647" s="92">
        <f>_xlfn.MAXIFS(V重複!G:G, V重複!$C:$C, 'Conv-vaccine'!$E1647)</f>
        <v>0</v>
      </c>
      <c r="S1647" s="107">
        <f>SUMIF('V3回目-接種日別'!$A:$A, 'Conv-vaccine'!$E1647, 'V3回目-接種日別'!C:C)</f>
        <v>0</v>
      </c>
    </row>
    <row r="1648" spans="1:19" ht="17.7">
      <c r="A1648" s="49">
        <v>44845</v>
      </c>
      <c r="B1648" s="110">
        <f>IF(COUNTIF($A$7:$A1648, $A1648)&gt;1, 0, IF($E1648="","",G1648+H1648+K1648+L1648+O1648-Q1648))</f>
        <v>0</v>
      </c>
      <c r="C1648" s="110">
        <f>IF(COUNTIF($A$7:$A1648, $A1648)&gt;1, 0, IF($E1648="", "", I1648+J1648+M1648+N1648+P1648-R1648))</f>
        <v>0</v>
      </c>
      <c r="D1648" s="110">
        <f>IF(COUNTIF($A$7:$A1648, $A1648)&gt;1, 0, S1648)</f>
        <v>0</v>
      </c>
      <c r="E1648" s="111">
        <v>44845</v>
      </c>
      <c r="F1648" s="91" t="str">
        <f>IFERROR(VLOOKUP($E1648, V医療従事者等!$A:$J, $F$4, FALSE), TEXT(E1648, "aaa"))</f>
        <v>火</v>
      </c>
      <c r="G1648" s="91">
        <f>IFERROR(VLOOKUP($E1648, V医療従事者等!$A:$J, $G$4, FALSE), 0)</f>
        <v>0</v>
      </c>
      <c r="H1648" s="91">
        <f>IFERROR(VLOOKUP($E1648, V医療従事者等!$A:$J, $H$4, FALSE), 0)</f>
        <v>0</v>
      </c>
      <c r="I1648" s="91">
        <f>IFERROR(VLOOKUP($E1648, V医療従事者等!$A:$J, $I$4, FALSE), 0)</f>
        <v>0</v>
      </c>
      <c r="J1648" s="91">
        <f>IFERROR(VLOOKUP($E1648, V医療従事者等!$A:$J, $J$4, FALSE), 0)</f>
        <v>0</v>
      </c>
      <c r="K1648" s="92">
        <f>IFERROR(VLOOKUP($E1648, V一般接種!$A:$G, K$4, FALSE), 0)</f>
        <v>0</v>
      </c>
      <c r="L1648" s="92">
        <f>IFERROR(VLOOKUP($E1648, V一般接種!$A:$G, L$4, FALSE), 0)</f>
        <v>0</v>
      </c>
      <c r="M1648" s="92">
        <f>IFERROR(VLOOKUP($E1648, V一般接種!$A:$G, M$4, FALSE), 0)</f>
        <v>0</v>
      </c>
      <c r="N1648" s="93">
        <f>IFERROR(VLOOKUP($E1648, V一般接種!$A:$G, N$4, FALSE), 0)</f>
        <v>0</v>
      </c>
      <c r="O1648" s="92">
        <f>SUMIF(V職域接種!$C:$C, 'Conv-vaccine'!$E1648, V職域接種!F:F)</f>
        <v>0</v>
      </c>
      <c r="P1648" s="92">
        <f>SUMIF(V職域接種!$C:$C, 'Conv-vaccine'!$E1648, V職域接種!G:G)</f>
        <v>0</v>
      </c>
      <c r="Q1648" s="92">
        <f>_xlfn.MAXIFS(V重複!F:F, V重複!$C:$C, 'Conv-vaccine'!$E1648)</f>
        <v>0</v>
      </c>
      <c r="R1648" s="92">
        <f>_xlfn.MAXIFS(V重複!G:G, V重複!$C:$C, 'Conv-vaccine'!$E1648)</f>
        <v>0</v>
      </c>
      <c r="S1648" s="107">
        <f>SUMIF('V3回目-接種日別'!$A:$A, 'Conv-vaccine'!$E1648, 'V3回目-接種日別'!C:C)</f>
        <v>0</v>
      </c>
    </row>
    <row r="1649" spans="1:19" ht="17.7">
      <c r="A1649" s="49">
        <v>44845</v>
      </c>
      <c r="B1649" s="110">
        <f>IF(COUNTIF($A$7:$A1649, $A1649)&gt;1, 0, IF($E1649="","",G1649+H1649+K1649+L1649+O1649-Q1649))</f>
        <v>0</v>
      </c>
      <c r="C1649" s="110">
        <f>IF(COUNTIF($A$7:$A1649, $A1649)&gt;1, 0, IF($E1649="", "", I1649+J1649+M1649+N1649+P1649-R1649))</f>
        <v>0</v>
      </c>
      <c r="D1649" s="110">
        <f>IF(COUNTIF($A$7:$A1649, $A1649)&gt;1, 0, S1649)</f>
        <v>0</v>
      </c>
      <c r="E1649" s="111">
        <v>44845</v>
      </c>
      <c r="F1649" s="91" t="str">
        <f>IFERROR(VLOOKUP($E1649, V医療従事者等!$A:$J, $F$4, FALSE), TEXT(E1649, "aaa"))</f>
        <v>火</v>
      </c>
      <c r="G1649" s="91">
        <f>IFERROR(VLOOKUP($E1649, V医療従事者等!$A:$J, $G$4, FALSE), 0)</f>
        <v>0</v>
      </c>
      <c r="H1649" s="91">
        <f>IFERROR(VLOOKUP($E1649, V医療従事者等!$A:$J, $H$4, FALSE), 0)</f>
        <v>0</v>
      </c>
      <c r="I1649" s="91">
        <f>IFERROR(VLOOKUP($E1649, V医療従事者等!$A:$J, $I$4, FALSE), 0)</f>
        <v>0</v>
      </c>
      <c r="J1649" s="91">
        <f>IFERROR(VLOOKUP($E1649, V医療従事者等!$A:$J, $J$4, FALSE), 0)</f>
        <v>0</v>
      </c>
      <c r="K1649" s="92">
        <f>IFERROR(VLOOKUP($E1649, V一般接種!$A:$G, K$4, FALSE), 0)</f>
        <v>0</v>
      </c>
      <c r="L1649" s="92">
        <f>IFERROR(VLOOKUP($E1649, V一般接種!$A:$G, L$4, FALSE), 0)</f>
        <v>0</v>
      </c>
      <c r="M1649" s="92">
        <f>IFERROR(VLOOKUP($E1649, V一般接種!$A:$G, M$4, FALSE), 0)</f>
        <v>0</v>
      </c>
      <c r="N1649" s="93">
        <f>IFERROR(VLOOKUP($E1649, V一般接種!$A:$G, N$4, FALSE), 0)</f>
        <v>0</v>
      </c>
      <c r="O1649" s="92">
        <f>SUMIF(V職域接種!$C:$C, 'Conv-vaccine'!$E1649, V職域接種!F:F)</f>
        <v>0</v>
      </c>
      <c r="P1649" s="92">
        <f>SUMIF(V職域接種!$C:$C, 'Conv-vaccine'!$E1649, V職域接種!G:G)</f>
        <v>0</v>
      </c>
      <c r="Q1649" s="92">
        <f>_xlfn.MAXIFS(V重複!F:F, V重複!$C:$C, 'Conv-vaccine'!$E1649)</f>
        <v>0</v>
      </c>
      <c r="R1649" s="92">
        <f>_xlfn.MAXIFS(V重複!G:G, V重複!$C:$C, 'Conv-vaccine'!$E1649)</f>
        <v>0</v>
      </c>
      <c r="S1649" s="107">
        <f>SUMIF('V3回目-接種日別'!$A:$A, 'Conv-vaccine'!$E1649, 'V3回目-接種日別'!C:C)</f>
        <v>0</v>
      </c>
    </row>
    <row r="1650" spans="1:19" ht="17.7">
      <c r="A1650" s="49">
        <v>44845</v>
      </c>
      <c r="B1650" s="110">
        <f>IF(COUNTIF($A$7:$A1650, $A1650)&gt;1, 0, IF($E1650="","",G1650+H1650+K1650+L1650+O1650-Q1650))</f>
        <v>0</v>
      </c>
      <c r="C1650" s="110">
        <f>IF(COUNTIF($A$7:$A1650, $A1650)&gt;1, 0, IF($E1650="", "", I1650+J1650+M1650+N1650+P1650-R1650))</f>
        <v>0</v>
      </c>
      <c r="D1650" s="110">
        <f>IF(COUNTIF($A$7:$A1650, $A1650)&gt;1, 0, S1650)</f>
        <v>0</v>
      </c>
      <c r="E1650" s="111">
        <v>44845</v>
      </c>
      <c r="F1650" s="91" t="str">
        <f>IFERROR(VLOOKUP($E1650, V医療従事者等!$A:$J, $F$4, FALSE), TEXT(E1650, "aaa"))</f>
        <v>火</v>
      </c>
      <c r="G1650" s="91">
        <f>IFERROR(VLOOKUP($E1650, V医療従事者等!$A:$J, $G$4, FALSE), 0)</f>
        <v>0</v>
      </c>
      <c r="H1650" s="91">
        <f>IFERROR(VLOOKUP($E1650, V医療従事者等!$A:$J, $H$4, FALSE), 0)</f>
        <v>0</v>
      </c>
      <c r="I1650" s="91">
        <f>IFERROR(VLOOKUP($E1650, V医療従事者等!$A:$J, $I$4, FALSE), 0)</f>
        <v>0</v>
      </c>
      <c r="J1650" s="91">
        <f>IFERROR(VLOOKUP($E1650, V医療従事者等!$A:$J, $J$4, FALSE), 0)</f>
        <v>0</v>
      </c>
      <c r="K1650" s="92">
        <f>IFERROR(VLOOKUP($E1650, V一般接種!$A:$G, K$4, FALSE), 0)</f>
        <v>0</v>
      </c>
      <c r="L1650" s="92">
        <f>IFERROR(VLOOKUP($E1650, V一般接種!$A:$G, L$4, FALSE), 0)</f>
        <v>0</v>
      </c>
      <c r="M1650" s="92">
        <f>IFERROR(VLOOKUP($E1650, V一般接種!$A:$G, M$4, FALSE), 0)</f>
        <v>0</v>
      </c>
      <c r="N1650" s="93">
        <f>IFERROR(VLOOKUP($E1650, V一般接種!$A:$G, N$4, FALSE), 0)</f>
        <v>0</v>
      </c>
      <c r="O1650" s="92">
        <f>SUMIF(V職域接種!$C:$C, 'Conv-vaccine'!$E1650, V職域接種!F:F)</f>
        <v>0</v>
      </c>
      <c r="P1650" s="92">
        <f>SUMIF(V職域接種!$C:$C, 'Conv-vaccine'!$E1650, V職域接種!G:G)</f>
        <v>0</v>
      </c>
      <c r="Q1650" s="92">
        <f>_xlfn.MAXIFS(V重複!F:F, V重複!$C:$C, 'Conv-vaccine'!$E1650)</f>
        <v>0</v>
      </c>
      <c r="R1650" s="92">
        <f>_xlfn.MAXIFS(V重複!G:G, V重複!$C:$C, 'Conv-vaccine'!$E1650)</f>
        <v>0</v>
      </c>
      <c r="S1650" s="107">
        <f>SUMIF('V3回目-接種日別'!$A:$A, 'Conv-vaccine'!$E1650, 'V3回目-接種日別'!C:C)</f>
        <v>0</v>
      </c>
    </row>
    <row r="1651" spans="1:19" ht="17.7">
      <c r="A1651" s="49">
        <v>44846</v>
      </c>
      <c r="B1651" s="110">
        <f>IF(COUNTIF($A$7:$A1651, $A1651)&gt;1, 0, IF($E1651="","",G1651+H1651+K1651+L1651+O1651-Q1651))</f>
        <v>0</v>
      </c>
      <c r="C1651" s="110">
        <f>IF(COUNTIF($A$7:$A1651, $A1651)&gt;1, 0, IF($E1651="", "", I1651+J1651+M1651+N1651+P1651-R1651))</f>
        <v>0</v>
      </c>
      <c r="D1651" s="110">
        <f>IF(COUNTIF($A$7:$A1651, $A1651)&gt;1, 0, S1651)</f>
        <v>0</v>
      </c>
      <c r="E1651" s="111">
        <v>44846</v>
      </c>
      <c r="F1651" s="91" t="str">
        <f>IFERROR(VLOOKUP($E1651, V医療従事者等!$A:$J, $F$4, FALSE), TEXT(E1651, "aaa"))</f>
        <v>水</v>
      </c>
      <c r="G1651" s="91">
        <f>IFERROR(VLOOKUP($E1651, V医療従事者等!$A:$J, $G$4, FALSE), 0)</f>
        <v>0</v>
      </c>
      <c r="H1651" s="91">
        <f>IFERROR(VLOOKUP($E1651, V医療従事者等!$A:$J, $H$4, FALSE), 0)</f>
        <v>0</v>
      </c>
      <c r="I1651" s="91">
        <f>IFERROR(VLOOKUP($E1651, V医療従事者等!$A:$J, $I$4, FALSE), 0)</f>
        <v>0</v>
      </c>
      <c r="J1651" s="91">
        <f>IFERROR(VLOOKUP($E1651, V医療従事者等!$A:$J, $J$4, FALSE), 0)</f>
        <v>0</v>
      </c>
      <c r="K1651" s="92">
        <f>IFERROR(VLOOKUP($E1651, V一般接種!$A:$G, K$4, FALSE), 0)</f>
        <v>0</v>
      </c>
      <c r="L1651" s="92">
        <f>IFERROR(VLOOKUP($E1651, V一般接種!$A:$G, L$4, FALSE), 0)</f>
        <v>0</v>
      </c>
      <c r="M1651" s="92">
        <f>IFERROR(VLOOKUP($E1651, V一般接種!$A:$G, M$4, FALSE), 0)</f>
        <v>0</v>
      </c>
      <c r="N1651" s="93">
        <f>IFERROR(VLOOKUP($E1651, V一般接種!$A:$G, N$4, FALSE), 0)</f>
        <v>0</v>
      </c>
      <c r="O1651" s="92">
        <f>SUMIF(V職域接種!$C:$C, 'Conv-vaccine'!$E1651, V職域接種!F:F)</f>
        <v>0</v>
      </c>
      <c r="P1651" s="92">
        <f>SUMIF(V職域接種!$C:$C, 'Conv-vaccine'!$E1651, V職域接種!G:G)</f>
        <v>0</v>
      </c>
      <c r="Q1651" s="92">
        <f>_xlfn.MAXIFS(V重複!F:F, V重複!$C:$C, 'Conv-vaccine'!$E1651)</f>
        <v>0</v>
      </c>
      <c r="R1651" s="92">
        <f>_xlfn.MAXIFS(V重複!G:G, V重複!$C:$C, 'Conv-vaccine'!$E1651)</f>
        <v>0</v>
      </c>
      <c r="S1651" s="107">
        <f>SUMIF('V3回目-接種日別'!$A:$A, 'Conv-vaccine'!$E1651, 'V3回目-接種日別'!C:C)</f>
        <v>0</v>
      </c>
    </row>
    <row r="1652" spans="1:19" ht="17.7">
      <c r="A1652" s="49">
        <v>44846</v>
      </c>
      <c r="B1652" s="110">
        <f>IF(COUNTIF($A$7:$A1652, $A1652)&gt;1, 0, IF($E1652="","",G1652+H1652+K1652+L1652+O1652-Q1652))</f>
        <v>0</v>
      </c>
      <c r="C1652" s="110">
        <f>IF(COUNTIF($A$7:$A1652, $A1652)&gt;1, 0, IF($E1652="", "", I1652+J1652+M1652+N1652+P1652-R1652))</f>
        <v>0</v>
      </c>
      <c r="D1652" s="110">
        <f>IF(COUNTIF($A$7:$A1652, $A1652)&gt;1, 0, S1652)</f>
        <v>0</v>
      </c>
      <c r="E1652" s="111">
        <v>44846</v>
      </c>
      <c r="F1652" s="91" t="str">
        <f>IFERROR(VLOOKUP($E1652, V医療従事者等!$A:$J, $F$4, FALSE), TEXT(E1652, "aaa"))</f>
        <v>水</v>
      </c>
      <c r="G1652" s="91">
        <f>IFERROR(VLOOKUP($E1652, V医療従事者等!$A:$J, $G$4, FALSE), 0)</f>
        <v>0</v>
      </c>
      <c r="H1652" s="91">
        <f>IFERROR(VLOOKUP($E1652, V医療従事者等!$A:$J, $H$4, FALSE), 0)</f>
        <v>0</v>
      </c>
      <c r="I1652" s="91">
        <f>IFERROR(VLOOKUP($E1652, V医療従事者等!$A:$J, $I$4, FALSE), 0)</f>
        <v>0</v>
      </c>
      <c r="J1652" s="91">
        <f>IFERROR(VLOOKUP($E1652, V医療従事者等!$A:$J, $J$4, FALSE), 0)</f>
        <v>0</v>
      </c>
      <c r="K1652" s="92">
        <f>IFERROR(VLOOKUP($E1652, V一般接種!$A:$G, K$4, FALSE), 0)</f>
        <v>0</v>
      </c>
      <c r="L1652" s="92">
        <f>IFERROR(VLOOKUP($E1652, V一般接種!$A:$G, L$4, FALSE), 0)</f>
        <v>0</v>
      </c>
      <c r="M1652" s="92">
        <f>IFERROR(VLOOKUP($E1652, V一般接種!$A:$G, M$4, FALSE), 0)</f>
        <v>0</v>
      </c>
      <c r="N1652" s="93">
        <f>IFERROR(VLOOKUP($E1652, V一般接種!$A:$G, N$4, FALSE), 0)</f>
        <v>0</v>
      </c>
      <c r="O1652" s="92">
        <f>SUMIF(V職域接種!$C:$C, 'Conv-vaccine'!$E1652, V職域接種!F:F)</f>
        <v>0</v>
      </c>
      <c r="P1652" s="92">
        <f>SUMIF(V職域接種!$C:$C, 'Conv-vaccine'!$E1652, V職域接種!G:G)</f>
        <v>0</v>
      </c>
      <c r="Q1652" s="92">
        <f>_xlfn.MAXIFS(V重複!F:F, V重複!$C:$C, 'Conv-vaccine'!$E1652)</f>
        <v>0</v>
      </c>
      <c r="R1652" s="92">
        <f>_xlfn.MAXIFS(V重複!G:G, V重複!$C:$C, 'Conv-vaccine'!$E1652)</f>
        <v>0</v>
      </c>
      <c r="S1652" s="107">
        <f>SUMIF('V3回目-接種日別'!$A:$A, 'Conv-vaccine'!$E1652, 'V3回目-接種日別'!C:C)</f>
        <v>0</v>
      </c>
    </row>
    <row r="1653" spans="1:19" ht="17.7">
      <c r="A1653" s="49">
        <v>44846</v>
      </c>
      <c r="B1653" s="110">
        <f>IF(COUNTIF($A$7:$A1653, $A1653)&gt;1, 0, IF($E1653="","",G1653+H1653+K1653+L1653+O1653-Q1653))</f>
        <v>0</v>
      </c>
      <c r="C1653" s="110">
        <f>IF(COUNTIF($A$7:$A1653, $A1653)&gt;1, 0, IF($E1653="", "", I1653+J1653+M1653+N1653+P1653-R1653))</f>
        <v>0</v>
      </c>
      <c r="D1653" s="110">
        <f>IF(COUNTIF($A$7:$A1653, $A1653)&gt;1, 0, S1653)</f>
        <v>0</v>
      </c>
      <c r="E1653" s="111">
        <v>44846</v>
      </c>
      <c r="F1653" s="91" t="str">
        <f>IFERROR(VLOOKUP($E1653, V医療従事者等!$A:$J, $F$4, FALSE), TEXT(E1653, "aaa"))</f>
        <v>水</v>
      </c>
      <c r="G1653" s="91">
        <f>IFERROR(VLOOKUP($E1653, V医療従事者等!$A:$J, $G$4, FALSE), 0)</f>
        <v>0</v>
      </c>
      <c r="H1653" s="91">
        <f>IFERROR(VLOOKUP($E1653, V医療従事者等!$A:$J, $H$4, FALSE), 0)</f>
        <v>0</v>
      </c>
      <c r="I1653" s="91">
        <f>IFERROR(VLOOKUP($E1653, V医療従事者等!$A:$J, $I$4, FALSE), 0)</f>
        <v>0</v>
      </c>
      <c r="J1653" s="91">
        <f>IFERROR(VLOOKUP($E1653, V医療従事者等!$A:$J, $J$4, FALSE), 0)</f>
        <v>0</v>
      </c>
      <c r="K1653" s="92">
        <f>IFERROR(VLOOKUP($E1653, V一般接種!$A:$G, K$4, FALSE), 0)</f>
        <v>0</v>
      </c>
      <c r="L1653" s="92">
        <f>IFERROR(VLOOKUP($E1653, V一般接種!$A:$G, L$4, FALSE), 0)</f>
        <v>0</v>
      </c>
      <c r="M1653" s="92">
        <f>IFERROR(VLOOKUP($E1653, V一般接種!$A:$G, M$4, FALSE), 0)</f>
        <v>0</v>
      </c>
      <c r="N1653" s="93">
        <f>IFERROR(VLOOKUP($E1653, V一般接種!$A:$G, N$4, FALSE), 0)</f>
        <v>0</v>
      </c>
      <c r="O1653" s="92">
        <f>SUMIF(V職域接種!$C:$C, 'Conv-vaccine'!$E1653, V職域接種!F:F)</f>
        <v>0</v>
      </c>
      <c r="P1653" s="92">
        <f>SUMIF(V職域接種!$C:$C, 'Conv-vaccine'!$E1653, V職域接種!G:G)</f>
        <v>0</v>
      </c>
      <c r="Q1653" s="92">
        <f>_xlfn.MAXIFS(V重複!F:F, V重複!$C:$C, 'Conv-vaccine'!$E1653)</f>
        <v>0</v>
      </c>
      <c r="R1653" s="92">
        <f>_xlfn.MAXIFS(V重複!G:G, V重複!$C:$C, 'Conv-vaccine'!$E1653)</f>
        <v>0</v>
      </c>
      <c r="S1653" s="107">
        <f>SUMIF('V3回目-接種日別'!$A:$A, 'Conv-vaccine'!$E1653, 'V3回目-接種日別'!C:C)</f>
        <v>0</v>
      </c>
    </row>
    <row r="1654" spans="1:19" ht="17.7">
      <c r="A1654" s="49">
        <v>44847</v>
      </c>
      <c r="B1654" s="110">
        <f>IF(COUNTIF($A$7:$A1654, $A1654)&gt;1, 0, IF($E1654="","",G1654+H1654+K1654+L1654+O1654-Q1654))</f>
        <v>0</v>
      </c>
      <c r="C1654" s="110">
        <f>IF(COUNTIF($A$7:$A1654, $A1654)&gt;1, 0, IF($E1654="", "", I1654+J1654+M1654+N1654+P1654-R1654))</f>
        <v>0</v>
      </c>
      <c r="D1654" s="110">
        <f>IF(COUNTIF($A$7:$A1654, $A1654)&gt;1, 0, S1654)</f>
        <v>0</v>
      </c>
      <c r="E1654" s="111">
        <v>44847</v>
      </c>
      <c r="F1654" s="91" t="str">
        <f>IFERROR(VLOOKUP($E1654, V医療従事者等!$A:$J, $F$4, FALSE), TEXT(E1654, "aaa"))</f>
        <v>木</v>
      </c>
      <c r="G1654" s="91">
        <f>IFERROR(VLOOKUP($E1654, V医療従事者等!$A:$J, $G$4, FALSE), 0)</f>
        <v>0</v>
      </c>
      <c r="H1654" s="91">
        <f>IFERROR(VLOOKUP($E1654, V医療従事者等!$A:$J, $H$4, FALSE), 0)</f>
        <v>0</v>
      </c>
      <c r="I1654" s="91">
        <f>IFERROR(VLOOKUP($E1654, V医療従事者等!$A:$J, $I$4, FALSE), 0)</f>
        <v>0</v>
      </c>
      <c r="J1654" s="91">
        <f>IFERROR(VLOOKUP($E1654, V医療従事者等!$A:$J, $J$4, FALSE), 0)</f>
        <v>0</v>
      </c>
      <c r="K1654" s="92">
        <f>IFERROR(VLOOKUP($E1654, V一般接種!$A:$G, K$4, FALSE), 0)</f>
        <v>0</v>
      </c>
      <c r="L1654" s="92">
        <f>IFERROR(VLOOKUP($E1654, V一般接種!$A:$G, L$4, FALSE), 0)</f>
        <v>0</v>
      </c>
      <c r="M1654" s="92">
        <f>IFERROR(VLOOKUP($E1654, V一般接種!$A:$G, M$4, FALSE), 0)</f>
        <v>0</v>
      </c>
      <c r="N1654" s="93">
        <f>IFERROR(VLOOKUP($E1654, V一般接種!$A:$G, N$4, FALSE), 0)</f>
        <v>0</v>
      </c>
      <c r="O1654" s="92">
        <f>SUMIF(V職域接種!$C:$C, 'Conv-vaccine'!$E1654, V職域接種!F:F)</f>
        <v>0</v>
      </c>
      <c r="P1654" s="92">
        <f>SUMIF(V職域接種!$C:$C, 'Conv-vaccine'!$E1654, V職域接種!G:G)</f>
        <v>0</v>
      </c>
      <c r="Q1654" s="92">
        <f>_xlfn.MAXIFS(V重複!F:F, V重複!$C:$C, 'Conv-vaccine'!$E1654)</f>
        <v>0</v>
      </c>
      <c r="R1654" s="92">
        <f>_xlfn.MAXIFS(V重複!G:G, V重複!$C:$C, 'Conv-vaccine'!$E1654)</f>
        <v>0</v>
      </c>
      <c r="S1654" s="107">
        <f>SUMIF('V3回目-接種日別'!$A:$A, 'Conv-vaccine'!$E1654, 'V3回目-接種日別'!C:C)</f>
        <v>0</v>
      </c>
    </row>
    <row r="1655" spans="1:19" ht="17.7">
      <c r="A1655" s="49">
        <v>44847</v>
      </c>
      <c r="B1655" s="110">
        <f>IF(COUNTIF($A$7:$A1655, $A1655)&gt;1, 0, IF($E1655="","",G1655+H1655+K1655+L1655+O1655-Q1655))</f>
        <v>0</v>
      </c>
      <c r="C1655" s="110">
        <f>IF(COUNTIF($A$7:$A1655, $A1655)&gt;1, 0, IF($E1655="", "", I1655+J1655+M1655+N1655+P1655-R1655))</f>
        <v>0</v>
      </c>
      <c r="D1655" s="110">
        <f>IF(COUNTIF($A$7:$A1655, $A1655)&gt;1, 0, S1655)</f>
        <v>0</v>
      </c>
      <c r="E1655" s="111">
        <v>44847</v>
      </c>
      <c r="F1655" s="91" t="str">
        <f>IFERROR(VLOOKUP($E1655, V医療従事者等!$A:$J, $F$4, FALSE), TEXT(E1655, "aaa"))</f>
        <v>木</v>
      </c>
      <c r="G1655" s="91">
        <f>IFERROR(VLOOKUP($E1655, V医療従事者等!$A:$J, $G$4, FALSE), 0)</f>
        <v>0</v>
      </c>
      <c r="H1655" s="91">
        <f>IFERROR(VLOOKUP($E1655, V医療従事者等!$A:$J, $H$4, FALSE), 0)</f>
        <v>0</v>
      </c>
      <c r="I1655" s="91">
        <f>IFERROR(VLOOKUP($E1655, V医療従事者等!$A:$J, $I$4, FALSE), 0)</f>
        <v>0</v>
      </c>
      <c r="J1655" s="91">
        <f>IFERROR(VLOOKUP($E1655, V医療従事者等!$A:$J, $J$4, FALSE), 0)</f>
        <v>0</v>
      </c>
      <c r="K1655" s="92">
        <f>IFERROR(VLOOKUP($E1655, V一般接種!$A:$G, K$4, FALSE), 0)</f>
        <v>0</v>
      </c>
      <c r="L1655" s="92">
        <f>IFERROR(VLOOKUP($E1655, V一般接種!$A:$G, L$4, FALSE), 0)</f>
        <v>0</v>
      </c>
      <c r="M1655" s="92">
        <f>IFERROR(VLOOKUP($E1655, V一般接種!$A:$G, M$4, FALSE), 0)</f>
        <v>0</v>
      </c>
      <c r="N1655" s="93">
        <f>IFERROR(VLOOKUP($E1655, V一般接種!$A:$G, N$4, FALSE), 0)</f>
        <v>0</v>
      </c>
      <c r="O1655" s="92">
        <f>SUMIF(V職域接種!$C:$C, 'Conv-vaccine'!$E1655, V職域接種!F:F)</f>
        <v>0</v>
      </c>
      <c r="P1655" s="92">
        <f>SUMIF(V職域接種!$C:$C, 'Conv-vaccine'!$E1655, V職域接種!G:G)</f>
        <v>0</v>
      </c>
      <c r="Q1655" s="92">
        <f>_xlfn.MAXIFS(V重複!F:F, V重複!$C:$C, 'Conv-vaccine'!$E1655)</f>
        <v>0</v>
      </c>
      <c r="R1655" s="92">
        <f>_xlfn.MAXIFS(V重複!G:G, V重複!$C:$C, 'Conv-vaccine'!$E1655)</f>
        <v>0</v>
      </c>
      <c r="S1655" s="107">
        <f>SUMIF('V3回目-接種日別'!$A:$A, 'Conv-vaccine'!$E1655, 'V3回目-接種日別'!C:C)</f>
        <v>0</v>
      </c>
    </row>
    <row r="1656" spans="1:19" ht="17.7">
      <c r="A1656" s="49">
        <v>44847</v>
      </c>
      <c r="B1656" s="110">
        <f>IF(COUNTIF($A$7:$A1656, $A1656)&gt;1, 0, IF($E1656="","",G1656+H1656+K1656+L1656+O1656-Q1656))</f>
        <v>0</v>
      </c>
      <c r="C1656" s="110">
        <f>IF(COUNTIF($A$7:$A1656, $A1656)&gt;1, 0, IF($E1656="", "", I1656+J1656+M1656+N1656+P1656-R1656))</f>
        <v>0</v>
      </c>
      <c r="D1656" s="110">
        <f>IF(COUNTIF($A$7:$A1656, $A1656)&gt;1, 0, S1656)</f>
        <v>0</v>
      </c>
      <c r="E1656" s="111">
        <v>44847</v>
      </c>
      <c r="F1656" s="91" t="str">
        <f>IFERROR(VLOOKUP($E1656, V医療従事者等!$A:$J, $F$4, FALSE), TEXT(E1656, "aaa"))</f>
        <v>木</v>
      </c>
      <c r="G1656" s="91">
        <f>IFERROR(VLOOKUP($E1656, V医療従事者等!$A:$J, $G$4, FALSE), 0)</f>
        <v>0</v>
      </c>
      <c r="H1656" s="91">
        <f>IFERROR(VLOOKUP($E1656, V医療従事者等!$A:$J, $H$4, FALSE), 0)</f>
        <v>0</v>
      </c>
      <c r="I1656" s="91">
        <f>IFERROR(VLOOKUP($E1656, V医療従事者等!$A:$J, $I$4, FALSE), 0)</f>
        <v>0</v>
      </c>
      <c r="J1656" s="91">
        <f>IFERROR(VLOOKUP($E1656, V医療従事者等!$A:$J, $J$4, FALSE), 0)</f>
        <v>0</v>
      </c>
      <c r="K1656" s="92">
        <f>IFERROR(VLOOKUP($E1656, V一般接種!$A:$G, K$4, FALSE), 0)</f>
        <v>0</v>
      </c>
      <c r="L1656" s="92">
        <f>IFERROR(VLOOKUP($E1656, V一般接種!$A:$G, L$4, FALSE), 0)</f>
        <v>0</v>
      </c>
      <c r="M1656" s="92">
        <f>IFERROR(VLOOKUP($E1656, V一般接種!$A:$G, M$4, FALSE), 0)</f>
        <v>0</v>
      </c>
      <c r="N1656" s="93">
        <f>IFERROR(VLOOKUP($E1656, V一般接種!$A:$G, N$4, FALSE), 0)</f>
        <v>0</v>
      </c>
      <c r="O1656" s="92">
        <f>SUMIF(V職域接種!$C:$C, 'Conv-vaccine'!$E1656, V職域接種!F:F)</f>
        <v>0</v>
      </c>
      <c r="P1656" s="92">
        <f>SUMIF(V職域接種!$C:$C, 'Conv-vaccine'!$E1656, V職域接種!G:G)</f>
        <v>0</v>
      </c>
      <c r="Q1656" s="92">
        <f>_xlfn.MAXIFS(V重複!F:F, V重複!$C:$C, 'Conv-vaccine'!$E1656)</f>
        <v>0</v>
      </c>
      <c r="R1656" s="92">
        <f>_xlfn.MAXIFS(V重複!G:G, V重複!$C:$C, 'Conv-vaccine'!$E1656)</f>
        <v>0</v>
      </c>
      <c r="S1656" s="107">
        <f>SUMIF('V3回目-接種日別'!$A:$A, 'Conv-vaccine'!$E1656, 'V3回目-接種日別'!C:C)</f>
        <v>0</v>
      </c>
    </row>
    <row r="1657" spans="1:19" ht="17.7">
      <c r="A1657" s="49">
        <v>44848</v>
      </c>
      <c r="B1657" s="110">
        <f>IF(COUNTIF($A$7:$A1657, $A1657)&gt;1, 0, IF($E1657="","",G1657+H1657+K1657+L1657+O1657-Q1657))</f>
        <v>0</v>
      </c>
      <c r="C1657" s="110">
        <f>IF(COUNTIF($A$7:$A1657, $A1657)&gt;1, 0, IF($E1657="", "", I1657+J1657+M1657+N1657+P1657-R1657))</f>
        <v>0</v>
      </c>
      <c r="D1657" s="110">
        <f>IF(COUNTIF($A$7:$A1657, $A1657)&gt;1, 0, S1657)</f>
        <v>0</v>
      </c>
      <c r="E1657" s="111">
        <v>44848</v>
      </c>
      <c r="F1657" s="91" t="str">
        <f>IFERROR(VLOOKUP($E1657, V医療従事者等!$A:$J, $F$4, FALSE), TEXT(E1657, "aaa"))</f>
        <v>金</v>
      </c>
      <c r="G1657" s="91">
        <f>IFERROR(VLOOKUP($E1657, V医療従事者等!$A:$J, $G$4, FALSE), 0)</f>
        <v>0</v>
      </c>
      <c r="H1657" s="91">
        <f>IFERROR(VLOOKUP($E1657, V医療従事者等!$A:$J, $H$4, FALSE), 0)</f>
        <v>0</v>
      </c>
      <c r="I1657" s="91">
        <f>IFERROR(VLOOKUP($E1657, V医療従事者等!$A:$J, $I$4, FALSE), 0)</f>
        <v>0</v>
      </c>
      <c r="J1657" s="91">
        <f>IFERROR(VLOOKUP($E1657, V医療従事者等!$A:$J, $J$4, FALSE), 0)</f>
        <v>0</v>
      </c>
      <c r="K1657" s="92">
        <f>IFERROR(VLOOKUP($E1657, V一般接種!$A:$G, K$4, FALSE), 0)</f>
        <v>0</v>
      </c>
      <c r="L1657" s="92">
        <f>IFERROR(VLOOKUP($E1657, V一般接種!$A:$G, L$4, FALSE), 0)</f>
        <v>0</v>
      </c>
      <c r="M1657" s="92">
        <f>IFERROR(VLOOKUP($E1657, V一般接種!$A:$G, M$4, FALSE), 0)</f>
        <v>0</v>
      </c>
      <c r="N1657" s="93">
        <f>IFERROR(VLOOKUP($E1657, V一般接種!$A:$G, N$4, FALSE), 0)</f>
        <v>0</v>
      </c>
      <c r="O1657" s="92">
        <f>SUMIF(V職域接種!$C:$C, 'Conv-vaccine'!$E1657, V職域接種!F:F)</f>
        <v>0</v>
      </c>
      <c r="P1657" s="92">
        <f>SUMIF(V職域接種!$C:$C, 'Conv-vaccine'!$E1657, V職域接種!G:G)</f>
        <v>0</v>
      </c>
      <c r="Q1657" s="92">
        <f>_xlfn.MAXIFS(V重複!F:F, V重複!$C:$C, 'Conv-vaccine'!$E1657)</f>
        <v>0</v>
      </c>
      <c r="R1657" s="92">
        <f>_xlfn.MAXIFS(V重複!G:G, V重複!$C:$C, 'Conv-vaccine'!$E1657)</f>
        <v>0</v>
      </c>
      <c r="S1657" s="107">
        <f>SUMIF('V3回目-接種日別'!$A:$A, 'Conv-vaccine'!$E1657, 'V3回目-接種日別'!C:C)</f>
        <v>0</v>
      </c>
    </row>
    <row r="1658" spans="1:19" ht="17.7">
      <c r="A1658" s="49">
        <v>44848</v>
      </c>
      <c r="B1658" s="110">
        <f>IF(COUNTIF($A$7:$A1658, $A1658)&gt;1, 0, IF($E1658="","",G1658+H1658+K1658+L1658+O1658-Q1658))</f>
        <v>0</v>
      </c>
      <c r="C1658" s="110">
        <f>IF(COUNTIF($A$7:$A1658, $A1658)&gt;1, 0, IF($E1658="", "", I1658+J1658+M1658+N1658+P1658-R1658))</f>
        <v>0</v>
      </c>
      <c r="D1658" s="110">
        <f>IF(COUNTIF($A$7:$A1658, $A1658)&gt;1, 0, S1658)</f>
        <v>0</v>
      </c>
      <c r="E1658" s="111">
        <v>44848</v>
      </c>
      <c r="F1658" s="91" t="str">
        <f>IFERROR(VLOOKUP($E1658, V医療従事者等!$A:$J, $F$4, FALSE), TEXT(E1658, "aaa"))</f>
        <v>金</v>
      </c>
      <c r="G1658" s="91">
        <f>IFERROR(VLOOKUP($E1658, V医療従事者等!$A:$J, $G$4, FALSE), 0)</f>
        <v>0</v>
      </c>
      <c r="H1658" s="91">
        <f>IFERROR(VLOOKUP($E1658, V医療従事者等!$A:$J, $H$4, FALSE), 0)</f>
        <v>0</v>
      </c>
      <c r="I1658" s="91">
        <f>IFERROR(VLOOKUP($E1658, V医療従事者等!$A:$J, $I$4, FALSE), 0)</f>
        <v>0</v>
      </c>
      <c r="J1658" s="91">
        <f>IFERROR(VLOOKUP($E1658, V医療従事者等!$A:$J, $J$4, FALSE), 0)</f>
        <v>0</v>
      </c>
      <c r="K1658" s="92">
        <f>IFERROR(VLOOKUP($E1658, V一般接種!$A:$G, K$4, FALSE), 0)</f>
        <v>0</v>
      </c>
      <c r="L1658" s="92">
        <f>IFERROR(VLOOKUP($E1658, V一般接種!$A:$G, L$4, FALSE), 0)</f>
        <v>0</v>
      </c>
      <c r="M1658" s="92">
        <f>IFERROR(VLOOKUP($E1658, V一般接種!$A:$G, M$4, FALSE), 0)</f>
        <v>0</v>
      </c>
      <c r="N1658" s="93">
        <f>IFERROR(VLOOKUP($E1658, V一般接種!$A:$G, N$4, FALSE), 0)</f>
        <v>0</v>
      </c>
      <c r="O1658" s="92">
        <f>SUMIF(V職域接種!$C:$C, 'Conv-vaccine'!$E1658, V職域接種!F:F)</f>
        <v>0</v>
      </c>
      <c r="P1658" s="92">
        <f>SUMIF(V職域接種!$C:$C, 'Conv-vaccine'!$E1658, V職域接種!G:G)</f>
        <v>0</v>
      </c>
      <c r="Q1658" s="92">
        <f>_xlfn.MAXIFS(V重複!F:F, V重複!$C:$C, 'Conv-vaccine'!$E1658)</f>
        <v>0</v>
      </c>
      <c r="R1658" s="92">
        <f>_xlfn.MAXIFS(V重複!G:G, V重複!$C:$C, 'Conv-vaccine'!$E1658)</f>
        <v>0</v>
      </c>
      <c r="S1658" s="107">
        <f>SUMIF('V3回目-接種日別'!$A:$A, 'Conv-vaccine'!$E1658, 'V3回目-接種日別'!C:C)</f>
        <v>0</v>
      </c>
    </row>
    <row r="1659" spans="1:19" ht="17.7">
      <c r="A1659" s="49">
        <v>44848</v>
      </c>
      <c r="B1659" s="110">
        <f>IF(COUNTIF($A$7:$A1659, $A1659)&gt;1, 0, IF($E1659="","",G1659+H1659+K1659+L1659+O1659-Q1659))</f>
        <v>0</v>
      </c>
      <c r="C1659" s="110">
        <f>IF(COUNTIF($A$7:$A1659, $A1659)&gt;1, 0, IF($E1659="", "", I1659+J1659+M1659+N1659+P1659-R1659))</f>
        <v>0</v>
      </c>
      <c r="D1659" s="110">
        <f>IF(COUNTIF($A$7:$A1659, $A1659)&gt;1, 0, S1659)</f>
        <v>0</v>
      </c>
      <c r="E1659" s="111">
        <v>44848</v>
      </c>
      <c r="F1659" s="91" t="str">
        <f>IFERROR(VLOOKUP($E1659, V医療従事者等!$A:$J, $F$4, FALSE), TEXT(E1659, "aaa"))</f>
        <v>金</v>
      </c>
      <c r="G1659" s="91">
        <f>IFERROR(VLOOKUP($E1659, V医療従事者等!$A:$J, $G$4, FALSE), 0)</f>
        <v>0</v>
      </c>
      <c r="H1659" s="91">
        <f>IFERROR(VLOOKUP($E1659, V医療従事者等!$A:$J, $H$4, FALSE), 0)</f>
        <v>0</v>
      </c>
      <c r="I1659" s="91">
        <f>IFERROR(VLOOKUP($E1659, V医療従事者等!$A:$J, $I$4, FALSE), 0)</f>
        <v>0</v>
      </c>
      <c r="J1659" s="91">
        <f>IFERROR(VLOOKUP($E1659, V医療従事者等!$A:$J, $J$4, FALSE), 0)</f>
        <v>0</v>
      </c>
      <c r="K1659" s="92">
        <f>IFERROR(VLOOKUP($E1659, V一般接種!$A:$G, K$4, FALSE), 0)</f>
        <v>0</v>
      </c>
      <c r="L1659" s="92">
        <f>IFERROR(VLOOKUP($E1659, V一般接種!$A:$G, L$4, FALSE), 0)</f>
        <v>0</v>
      </c>
      <c r="M1659" s="92">
        <f>IFERROR(VLOOKUP($E1659, V一般接種!$A:$G, M$4, FALSE), 0)</f>
        <v>0</v>
      </c>
      <c r="N1659" s="93">
        <f>IFERROR(VLOOKUP($E1659, V一般接種!$A:$G, N$4, FALSE), 0)</f>
        <v>0</v>
      </c>
      <c r="O1659" s="92">
        <f>SUMIF(V職域接種!$C:$C, 'Conv-vaccine'!$E1659, V職域接種!F:F)</f>
        <v>0</v>
      </c>
      <c r="P1659" s="92">
        <f>SUMIF(V職域接種!$C:$C, 'Conv-vaccine'!$E1659, V職域接種!G:G)</f>
        <v>0</v>
      </c>
      <c r="Q1659" s="92">
        <f>_xlfn.MAXIFS(V重複!F:F, V重複!$C:$C, 'Conv-vaccine'!$E1659)</f>
        <v>0</v>
      </c>
      <c r="R1659" s="92">
        <f>_xlfn.MAXIFS(V重複!G:G, V重複!$C:$C, 'Conv-vaccine'!$E1659)</f>
        <v>0</v>
      </c>
      <c r="S1659" s="107">
        <f>SUMIF('V3回目-接種日別'!$A:$A, 'Conv-vaccine'!$E1659, 'V3回目-接種日別'!C:C)</f>
        <v>0</v>
      </c>
    </row>
    <row r="1660" spans="1:19" ht="17.7">
      <c r="A1660" s="49">
        <v>44849</v>
      </c>
      <c r="B1660" s="110">
        <f>IF(COUNTIF($A$7:$A1660, $A1660)&gt;1, 0, IF($E1660="","",G1660+H1660+K1660+L1660+O1660-Q1660))</f>
        <v>0</v>
      </c>
      <c r="C1660" s="110">
        <f>IF(COUNTIF($A$7:$A1660, $A1660)&gt;1, 0, IF($E1660="", "", I1660+J1660+M1660+N1660+P1660-R1660))</f>
        <v>0</v>
      </c>
      <c r="D1660" s="110">
        <f>IF(COUNTIF($A$7:$A1660, $A1660)&gt;1, 0, S1660)</f>
        <v>0</v>
      </c>
      <c r="E1660" s="111">
        <v>44849</v>
      </c>
      <c r="F1660" s="91" t="str">
        <f>IFERROR(VLOOKUP($E1660, V医療従事者等!$A:$J, $F$4, FALSE), TEXT(E1660, "aaa"))</f>
        <v>土</v>
      </c>
      <c r="G1660" s="91">
        <f>IFERROR(VLOOKUP($E1660, V医療従事者等!$A:$J, $G$4, FALSE), 0)</f>
        <v>0</v>
      </c>
      <c r="H1660" s="91">
        <f>IFERROR(VLOOKUP($E1660, V医療従事者等!$A:$J, $H$4, FALSE), 0)</f>
        <v>0</v>
      </c>
      <c r="I1660" s="91">
        <f>IFERROR(VLOOKUP($E1660, V医療従事者等!$A:$J, $I$4, FALSE), 0)</f>
        <v>0</v>
      </c>
      <c r="J1660" s="91">
        <f>IFERROR(VLOOKUP($E1660, V医療従事者等!$A:$J, $J$4, FALSE), 0)</f>
        <v>0</v>
      </c>
      <c r="K1660" s="92">
        <f>IFERROR(VLOOKUP($E1660, V一般接種!$A:$G, K$4, FALSE), 0)</f>
        <v>0</v>
      </c>
      <c r="L1660" s="92">
        <f>IFERROR(VLOOKUP($E1660, V一般接種!$A:$G, L$4, FALSE), 0)</f>
        <v>0</v>
      </c>
      <c r="M1660" s="92">
        <f>IFERROR(VLOOKUP($E1660, V一般接種!$A:$G, M$4, FALSE), 0)</f>
        <v>0</v>
      </c>
      <c r="N1660" s="93">
        <f>IFERROR(VLOOKUP($E1660, V一般接種!$A:$G, N$4, FALSE), 0)</f>
        <v>0</v>
      </c>
      <c r="O1660" s="92">
        <f>SUMIF(V職域接種!$C:$C, 'Conv-vaccine'!$E1660, V職域接種!F:F)</f>
        <v>0</v>
      </c>
      <c r="P1660" s="92">
        <f>SUMIF(V職域接種!$C:$C, 'Conv-vaccine'!$E1660, V職域接種!G:G)</f>
        <v>0</v>
      </c>
      <c r="Q1660" s="92">
        <f>_xlfn.MAXIFS(V重複!F:F, V重複!$C:$C, 'Conv-vaccine'!$E1660)</f>
        <v>0</v>
      </c>
      <c r="R1660" s="92">
        <f>_xlfn.MAXIFS(V重複!G:G, V重複!$C:$C, 'Conv-vaccine'!$E1660)</f>
        <v>0</v>
      </c>
      <c r="S1660" s="107">
        <f>SUMIF('V3回目-接種日別'!$A:$A, 'Conv-vaccine'!$E1660, 'V3回目-接種日別'!C:C)</f>
        <v>0</v>
      </c>
    </row>
    <row r="1661" spans="1:19" ht="17.7">
      <c r="A1661" s="49">
        <v>44849</v>
      </c>
      <c r="B1661" s="110">
        <f>IF(COUNTIF($A$7:$A1661, $A1661)&gt;1, 0, IF($E1661="","",G1661+H1661+K1661+L1661+O1661-Q1661))</f>
        <v>0</v>
      </c>
      <c r="C1661" s="110">
        <f>IF(COUNTIF($A$7:$A1661, $A1661)&gt;1, 0, IF($E1661="", "", I1661+J1661+M1661+N1661+P1661-R1661))</f>
        <v>0</v>
      </c>
      <c r="D1661" s="110">
        <f>IF(COUNTIF($A$7:$A1661, $A1661)&gt;1, 0, S1661)</f>
        <v>0</v>
      </c>
      <c r="E1661" s="111">
        <v>44849</v>
      </c>
      <c r="F1661" s="91" t="str">
        <f>IFERROR(VLOOKUP($E1661, V医療従事者等!$A:$J, $F$4, FALSE), TEXT(E1661, "aaa"))</f>
        <v>土</v>
      </c>
      <c r="G1661" s="91">
        <f>IFERROR(VLOOKUP($E1661, V医療従事者等!$A:$J, $G$4, FALSE), 0)</f>
        <v>0</v>
      </c>
      <c r="H1661" s="91">
        <f>IFERROR(VLOOKUP($E1661, V医療従事者等!$A:$J, $H$4, FALSE), 0)</f>
        <v>0</v>
      </c>
      <c r="I1661" s="91">
        <f>IFERROR(VLOOKUP($E1661, V医療従事者等!$A:$J, $I$4, FALSE), 0)</f>
        <v>0</v>
      </c>
      <c r="J1661" s="91">
        <f>IFERROR(VLOOKUP($E1661, V医療従事者等!$A:$J, $J$4, FALSE), 0)</f>
        <v>0</v>
      </c>
      <c r="K1661" s="92">
        <f>IFERROR(VLOOKUP($E1661, V一般接種!$A:$G, K$4, FALSE), 0)</f>
        <v>0</v>
      </c>
      <c r="L1661" s="92">
        <f>IFERROR(VLOOKUP($E1661, V一般接種!$A:$G, L$4, FALSE), 0)</f>
        <v>0</v>
      </c>
      <c r="M1661" s="92">
        <f>IFERROR(VLOOKUP($E1661, V一般接種!$A:$G, M$4, FALSE), 0)</f>
        <v>0</v>
      </c>
      <c r="N1661" s="93">
        <f>IFERROR(VLOOKUP($E1661, V一般接種!$A:$G, N$4, FALSE), 0)</f>
        <v>0</v>
      </c>
      <c r="O1661" s="92">
        <f>SUMIF(V職域接種!$C:$C, 'Conv-vaccine'!$E1661, V職域接種!F:F)</f>
        <v>0</v>
      </c>
      <c r="P1661" s="92">
        <f>SUMIF(V職域接種!$C:$C, 'Conv-vaccine'!$E1661, V職域接種!G:G)</f>
        <v>0</v>
      </c>
      <c r="Q1661" s="92">
        <f>_xlfn.MAXIFS(V重複!F:F, V重複!$C:$C, 'Conv-vaccine'!$E1661)</f>
        <v>0</v>
      </c>
      <c r="R1661" s="92">
        <f>_xlfn.MAXIFS(V重複!G:G, V重複!$C:$C, 'Conv-vaccine'!$E1661)</f>
        <v>0</v>
      </c>
      <c r="S1661" s="107">
        <f>SUMIF('V3回目-接種日別'!$A:$A, 'Conv-vaccine'!$E1661, 'V3回目-接種日別'!C:C)</f>
        <v>0</v>
      </c>
    </row>
    <row r="1662" spans="1:19" ht="17.7">
      <c r="A1662" s="49">
        <v>44849</v>
      </c>
      <c r="B1662" s="110">
        <f>IF(COUNTIF($A$7:$A1662, $A1662)&gt;1, 0, IF($E1662="","",G1662+H1662+K1662+L1662+O1662-Q1662))</f>
        <v>0</v>
      </c>
      <c r="C1662" s="110">
        <f>IF(COUNTIF($A$7:$A1662, $A1662)&gt;1, 0, IF($E1662="", "", I1662+J1662+M1662+N1662+P1662-R1662))</f>
        <v>0</v>
      </c>
      <c r="D1662" s="110">
        <f>IF(COUNTIF($A$7:$A1662, $A1662)&gt;1, 0, S1662)</f>
        <v>0</v>
      </c>
      <c r="E1662" s="111">
        <v>44849</v>
      </c>
      <c r="F1662" s="91" t="str">
        <f>IFERROR(VLOOKUP($E1662, V医療従事者等!$A:$J, $F$4, FALSE), TEXT(E1662, "aaa"))</f>
        <v>土</v>
      </c>
      <c r="G1662" s="91">
        <f>IFERROR(VLOOKUP($E1662, V医療従事者等!$A:$J, $G$4, FALSE), 0)</f>
        <v>0</v>
      </c>
      <c r="H1662" s="91">
        <f>IFERROR(VLOOKUP($E1662, V医療従事者等!$A:$J, $H$4, FALSE), 0)</f>
        <v>0</v>
      </c>
      <c r="I1662" s="91">
        <f>IFERROR(VLOOKUP($E1662, V医療従事者等!$A:$J, $I$4, FALSE), 0)</f>
        <v>0</v>
      </c>
      <c r="J1662" s="91">
        <f>IFERROR(VLOOKUP($E1662, V医療従事者等!$A:$J, $J$4, FALSE), 0)</f>
        <v>0</v>
      </c>
      <c r="K1662" s="92">
        <f>IFERROR(VLOOKUP($E1662, V一般接種!$A:$G, K$4, FALSE), 0)</f>
        <v>0</v>
      </c>
      <c r="L1662" s="92">
        <f>IFERROR(VLOOKUP($E1662, V一般接種!$A:$G, L$4, FALSE), 0)</f>
        <v>0</v>
      </c>
      <c r="M1662" s="92">
        <f>IFERROR(VLOOKUP($E1662, V一般接種!$A:$G, M$4, FALSE), 0)</f>
        <v>0</v>
      </c>
      <c r="N1662" s="93">
        <f>IFERROR(VLOOKUP($E1662, V一般接種!$A:$G, N$4, FALSE), 0)</f>
        <v>0</v>
      </c>
      <c r="O1662" s="92">
        <f>SUMIF(V職域接種!$C:$C, 'Conv-vaccine'!$E1662, V職域接種!F:F)</f>
        <v>0</v>
      </c>
      <c r="P1662" s="92">
        <f>SUMIF(V職域接種!$C:$C, 'Conv-vaccine'!$E1662, V職域接種!G:G)</f>
        <v>0</v>
      </c>
      <c r="Q1662" s="92">
        <f>_xlfn.MAXIFS(V重複!F:F, V重複!$C:$C, 'Conv-vaccine'!$E1662)</f>
        <v>0</v>
      </c>
      <c r="R1662" s="92">
        <f>_xlfn.MAXIFS(V重複!G:G, V重複!$C:$C, 'Conv-vaccine'!$E1662)</f>
        <v>0</v>
      </c>
      <c r="S1662" s="107">
        <f>SUMIF('V3回目-接種日別'!$A:$A, 'Conv-vaccine'!$E1662, 'V3回目-接種日別'!C:C)</f>
        <v>0</v>
      </c>
    </row>
    <row r="1663" spans="1:19" ht="17.7">
      <c r="A1663" s="49">
        <v>44850</v>
      </c>
      <c r="B1663" s="110">
        <f>IF(COUNTIF($A$7:$A1663, $A1663)&gt;1, 0, IF($E1663="","",G1663+H1663+K1663+L1663+O1663-Q1663))</f>
        <v>0</v>
      </c>
      <c r="C1663" s="110">
        <f>IF(COUNTIF($A$7:$A1663, $A1663)&gt;1, 0, IF($E1663="", "", I1663+J1663+M1663+N1663+P1663-R1663))</f>
        <v>0</v>
      </c>
      <c r="D1663" s="110">
        <f>IF(COUNTIF($A$7:$A1663, $A1663)&gt;1, 0, S1663)</f>
        <v>0</v>
      </c>
      <c r="E1663" s="111">
        <v>44850</v>
      </c>
      <c r="F1663" s="91" t="str">
        <f>IFERROR(VLOOKUP($E1663, V医療従事者等!$A:$J, $F$4, FALSE), TEXT(E1663, "aaa"))</f>
        <v>日</v>
      </c>
      <c r="G1663" s="91">
        <f>IFERROR(VLOOKUP($E1663, V医療従事者等!$A:$J, $G$4, FALSE), 0)</f>
        <v>0</v>
      </c>
      <c r="H1663" s="91">
        <f>IFERROR(VLOOKUP($E1663, V医療従事者等!$A:$J, $H$4, FALSE), 0)</f>
        <v>0</v>
      </c>
      <c r="I1663" s="91">
        <f>IFERROR(VLOOKUP($E1663, V医療従事者等!$A:$J, $I$4, FALSE), 0)</f>
        <v>0</v>
      </c>
      <c r="J1663" s="91">
        <f>IFERROR(VLOOKUP($E1663, V医療従事者等!$A:$J, $J$4, FALSE), 0)</f>
        <v>0</v>
      </c>
      <c r="K1663" s="92">
        <f>IFERROR(VLOOKUP($E1663, V一般接種!$A:$G, K$4, FALSE), 0)</f>
        <v>0</v>
      </c>
      <c r="L1663" s="92">
        <f>IFERROR(VLOOKUP($E1663, V一般接種!$A:$G, L$4, FALSE), 0)</f>
        <v>0</v>
      </c>
      <c r="M1663" s="92">
        <f>IFERROR(VLOOKUP($E1663, V一般接種!$A:$G, M$4, FALSE), 0)</f>
        <v>0</v>
      </c>
      <c r="N1663" s="93">
        <f>IFERROR(VLOOKUP($E1663, V一般接種!$A:$G, N$4, FALSE), 0)</f>
        <v>0</v>
      </c>
      <c r="O1663" s="92">
        <f>SUMIF(V職域接種!$C:$C, 'Conv-vaccine'!$E1663, V職域接種!F:F)</f>
        <v>0</v>
      </c>
      <c r="P1663" s="92">
        <f>SUMIF(V職域接種!$C:$C, 'Conv-vaccine'!$E1663, V職域接種!G:G)</f>
        <v>0</v>
      </c>
      <c r="Q1663" s="92">
        <f>_xlfn.MAXIFS(V重複!F:F, V重複!$C:$C, 'Conv-vaccine'!$E1663)</f>
        <v>0</v>
      </c>
      <c r="R1663" s="92">
        <f>_xlfn.MAXIFS(V重複!G:G, V重複!$C:$C, 'Conv-vaccine'!$E1663)</f>
        <v>0</v>
      </c>
      <c r="S1663" s="107">
        <f>SUMIF('V3回目-接種日別'!$A:$A, 'Conv-vaccine'!$E1663, 'V3回目-接種日別'!C:C)</f>
        <v>0</v>
      </c>
    </row>
    <row r="1664" spans="1:19" ht="17.7">
      <c r="A1664" s="49">
        <v>44850</v>
      </c>
      <c r="B1664" s="110">
        <f>IF(COUNTIF($A$7:$A1664, $A1664)&gt;1, 0, IF($E1664="","",G1664+H1664+K1664+L1664+O1664-Q1664))</f>
        <v>0</v>
      </c>
      <c r="C1664" s="110">
        <f>IF(COUNTIF($A$7:$A1664, $A1664)&gt;1, 0, IF($E1664="", "", I1664+J1664+M1664+N1664+P1664-R1664))</f>
        <v>0</v>
      </c>
      <c r="D1664" s="110">
        <f>IF(COUNTIF($A$7:$A1664, $A1664)&gt;1, 0, S1664)</f>
        <v>0</v>
      </c>
      <c r="E1664" s="111">
        <v>44850</v>
      </c>
      <c r="F1664" s="91" t="str">
        <f>IFERROR(VLOOKUP($E1664, V医療従事者等!$A:$J, $F$4, FALSE), TEXT(E1664, "aaa"))</f>
        <v>日</v>
      </c>
      <c r="G1664" s="91">
        <f>IFERROR(VLOOKUP($E1664, V医療従事者等!$A:$J, $G$4, FALSE), 0)</f>
        <v>0</v>
      </c>
      <c r="H1664" s="91">
        <f>IFERROR(VLOOKUP($E1664, V医療従事者等!$A:$J, $H$4, FALSE), 0)</f>
        <v>0</v>
      </c>
      <c r="I1664" s="91">
        <f>IFERROR(VLOOKUP($E1664, V医療従事者等!$A:$J, $I$4, FALSE), 0)</f>
        <v>0</v>
      </c>
      <c r="J1664" s="91">
        <f>IFERROR(VLOOKUP($E1664, V医療従事者等!$A:$J, $J$4, FALSE), 0)</f>
        <v>0</v>
      </c>
      <c r="K1664" s="92">
        <f>IFERROR(VLOOKUP($E1664, V一般接種!$A:$G, K$4, FALSE), 0)</f>
        <v>0</v>
      </c>
      <c r="L1664" s="92">
        <f>IFERROR(VLOOKUP($E1664, V一般接種!$A:$G, L$4, FALSE), 0)</f>
        <v>0</v>
      </c>
      <c r="M1664" s="92">
        <f>IFERROR(VLOOKUP($E1664, V一般接種!$A:$G, M$4, FALSE), 0)</f>
        <v>0</v>
      </c>
      <c r="N1664" s="93">
        <f>IFERROR(VLOOKUP($E1664, V一般接種!$A:$G, N$4, FALSE), 0)</f>
        <v>0</v>
      </c>
      <c r="O1664" s="92">
        <f>SUMIF(V職域接種!$C:$C, 'Conv-vaccine'!$E1664, V職域接種!F:F)</f>
        <v>0</v>
      </c>
      <c r="P1664" s="92">
        <f>SUMIF(V職域接種!$C:$C, 'Conv-vaccine'!$E1664, V職域接種!G:G)</f>
        <v>0</v>
      </c>
      <c r="Q1664" s="92">
        <f>_xlfn.MAXIFS(V重複!F:F, V重複!$C:$C, 'Conv-vaccine'!$E1664)</f>
        <v>0</v>
      </c>
      <c r="R1664" s="92">
        <f>_xlfn.MAXIFS(V重複!G:G, V重複!$C:$C, 'Conv-vaccine'!$E1664)</f>
        <v>0</v>
      </c>
      <c r="S1664" s="107">
        <f>SUMIF('V3回目-接種日別'!$A:$A, 'Conv-vaccine'!$E1664, 'V3回目-接種日別'!C:C)</f>
        <v>0</v>
      </c>
    </row>
    <row r="1665" spans="1:19" ht="17.7">
      <c r="A1665" s="49">
        <v>44850</v>
      </c>
      <c r="B1665" s="110">
        <f>IF(COUNTIF($A$7:$A1665, $A1665)&gt;1, 0, IF($E1665="","",G1665+H1665+K1665+L1665+O1665-Q1665))</f>
        <v>0</v>
      </c>
      <c r="C1665" s="110">
        <f>IF(COUNTIF($A$7:$A1665, $A1665)&gt;1, 0, IF($E1665="", "", I1665+J1665+M1665+N1665+P1665-R1665))</f>
        <v>0</v>
      </c>
      <c r="D1665" s="110">
        <f>IF(COUNTIF($A$7:$A1665, $A1665)&gt;1, 0, S1665)</f>
        <v>0</v>
      </c>
      <c r="E1665" s="111">
        <v>44850</v>
      </c>
      <c r="F1665" s="91" t="str">
        <f>IFERROR(VLOOKUP($E1665, V医療従事者等!$A:$J, $F$4, FALSE), TEXT(E1665, "aaa"))</f>
        <v>日</v>
      </c>
      <c r="G1665" s="91">
        <f>IFERROR(VLOOKUP($E1665, V医療従事者等!$A:$J, $G$4, FALSE), 0)</f>
        <v>0</v>
      </c>
      <c r="H1665" s="91">
        <f>IFERROR(VLOOKUP($E1665, V医療従事者等!$A:$J, $H$4, FALSE), 0)</f>
        <v>0</v>
      </c>
      <c r="I1665" s="91">
        <f>IFERROR(VLOOKUP($E1665, V医療従事者等!$A:$J, $I$4, FALSE), 0)</f>
        <v>0</v>
      </c>
      <c r="J1665" s="91">
        <f>IFERROR(VLOOKUP($E1665, V医療従事者等!$A:$J, $J$4, FALSE), 0)</f>
        <v>0</v>
      </c>
      <c r="K1665" s="92">
        <f>IFERROR(VLOOKUP($E1665, V一般接種!$A:$G, K$4, FALSE), 0)</f>
        <v>0</v>
      </c>
      <c r="L1665" s="92">
        <f>IFERROR(VLOOKUP($E1665, V一般接種!$A:$G, L$4, FALSE), 0)</f>
        <v>0</v>
      </c>
      <c r="M1665" s="92">
        <f>IFERROR(VLOOKUP($E1665, V一般接種!$A:$G, M$4, FALSE), 0)</f>
        <v>0</v>
      </c>
      <c r="N1665" s="93">
        <f>IFERROR(VLOOKUP($E1665, V一般接種!$A:$G, N$4, FALSE), 0)</f>
        <v>0</v>
      </c>
      <c r="O1665" s="92">
        <f>SUMIF(V職域接種!$C:$C, 'Conv-vaccine'!$E1665, V職域接種!F:F)</f>
        <v>0</v>
      </c>
      <c r="P1665" s="92">
        <f>SUMIF(V職域接種!$C:$C, 'Conv-vaccine'!$E1665, V職域接種!G:G)</f>
        <v>0</v>
      </c>
      <c r="Q1665" s="92">
        <f>_xlfn.MAXIFS(V重複!F:F, V重複!$C:$C, 'Conv-vaccine'!$E1665)</f>
        <v>0</v>
      </c>
      <c r="R1665" s="92">
        <f>_xlfn.MAXIFS(V重複!G:G, V重複!$C:$C, 'Conv-vaccine'!$E1665)</f>
        <v>0</v>
      </c>
      <c r="S1665" s="107">
        <f>SUMIF('V3回目-接種日別'!$A:$A, 'Conv-vaccine'!$E1665, 'V3回目-接種日別'!C:C)</f>
        <v>0</v>
      </c>
    </row>
    <row r="1666" spans="1:19" ht="17.7">
      <c r="A1666" s="49">
        <v>44851</v>
      </c>
      <c r="B1666" s="110">
        <f>IF(COUNTIF($A$7:$A1666, $A1666)&gt;1, 0, IF($E1666="","",G1666+H1666+K1666+L1666+O1666-Q1666))</f>
        <v>0</v>
      </c>
      <c r="C1666" s="110">
        <f>IF(COUNTIF($A$7:$A1666, $A1666)&gt;1, 0, IF($E1666="", "", I1666+J1666+M1666+N1666+P1666-R1666))</f>
        <v>0</v>
      </c>
      <c r="D1666" s="110">
        <f>IF(COUNTIF($A$7:$A1666, $A1666)&gt;1, 0, S1666)</f>
        <v>0</v>
      </c>
      <c r="E1666" s="111">
        <v>44851</v>
      </c>
      <c r="F1666" s="91" t="str">
        <f>IFERROR(VLOOKUP($E1666, V医療従事者等!$A:$J, $F$4, FALSE), TEXT(E1666, "aaa"))</f>
        <v>月</v>
      </c>
      <c r="G1666" s="91">
        <f>IFERROR(VLOOKUP($E1666, V医療従事者等!$A:$J, $G$4, FALSE), 0)</f>
        <v>0</v>
      </c>
      <c r="H1666" s="91">
        <f>IFERROR(VLOOKUP($E1666, V医療従事者等!$A:$J, $H$4, FALSE), 0)</f>
        <v>0</v>
      </c>
      <c r="I1666" s="91">
        <f>IFERROR(VLOOKUP($E1666, V医療従事者等!$A:$J, $I$4, FALSE), 0)</f>
        <v>0</v>
      </c>
      <c r="J1666" s="91">
        <f>IFERROR(VLOOKUP($E1666, V医療従事者等!$A:$J, $J$4, FALSE), 0)</f>
        <v>0</v>
      </c>
      <c r="K1666" s="92">
        <f>IFERROR(VLOOKUP($E1666, V一般接種!$A:$G, K$4, FALSE), 0)</f>
        <v>0</v>
      </c>
      <c r="L1666" s="92">
        <f>IFERROR(VLOOKUP($E1666, V一般接種!$A:$G, L$4, FALSE), 0)</f>
        <v>0</v>
      </c>
      <c r="M1666" s="92">
        <f>IFERROR(VLOOKUP($E1666, V一般接種!$A:$G, M$4, FALSE), 0)</f>
        <v>0</v>
      </c>
      <c r="N1666" s="93">
        <f>IFERROR(VLOOKUP($E1666, V一般接種!$A:$G, N$4, FALSE), 0)</f>
        <v>0</v>
      </c>
      <c r="O1666" s="92">
        <f>SUMIF(V職域接種!$C:$C, 'Conv-vaccine'!$E1666, V職域接種!F:F)</f>
        <v>0</v>
      </c>
      <c r="P1666" s="92">
        <f>SUMIF(V職域接種!$C:$C, 'Conv-vaccine'!$E1666, V職域接種!G:G)</f>
        <v>0</v>
      </c>
      <c r="Q1666" s="92">
        <f>_xlfn.MAXIFS(V重複!F:F, V重複!$C:$C, 'Conv-vaccine'!$E1666)</f>
        <v>0</v>
      </c>
      <c r="R1666" s="92">
        <f>_xlfn.MAXIFS(V重複!G:G, V重複!$C:$C, 'Conv-vaccine'!$E1666)</f>
        <v>0</v>
      </c>
      <c r="S1666" s="107">
        <f>SUMIF('V3回目-接種日別'!$A:$A, 'Conv-vaccine'!$E1666, 'V3回目-接種日別'!C:C)</f>
        <v>0</v>
      </c>
    </row>
    <row r="1667" spans="1:19" ht="17.7">
      <c r="A1667" s="49">
        <v>44851</v>
      </c>
      <c r="B1667" s="110">
        <f>IF(COUNTIF($A$7:$A1667, $A1667)&gt;1, 0, IF($E1667="","",G1667+H1667+K1667+L1667+O1667-Q1667))</f>
        <v>0</v>
      </c>
      <c r="C1667" s="110">
        <f>IF(COUNTIF($A$7:$A1667, $A1667)&gt;1, 0, IF($E1667="", "", I1667+J1667+M1667+N1667+P1667-R1667))</f>
        <v>0</v>
      </c>
      <c r="D1667" s="110">
        <f>IF(COUNTIF($A$7:$A1667, $A1667)&gt;1, 0, S1667)</f>
        <v>0</v>
      </c>
      <c r="E1667" s="111">
        <v>44851</v>
      </c>
      <c r="F1667" s="91" t="str">
        <f>IFERROR(VLOOKUP($E1667, V医療従事者等!$A:$J, $F$4, FALSE), TEXT(E1667, "aaa"))</f>
        <v>月</v>
      </c>
      <c r="G1667" s="91">
        <f>IFERROR(VLOOKUP($E1667, V医療従事者等!$A:$J, $G$4, FALSE), 0)</f>
        <v>0</v>
      </c>
      <c r="H1667" s="91">
        <f>IFERROR(VLOOKUP($E1667, V医療従事者等!$A:$J, $H$4, FALSE), 0)</f>
        <v>0</v>
      </c>
      <c r="I1667" s="91">
        <f>IFERROR(VLOOKUP($E1667, V医療従事者等!$A:$J, $I$4, FALSE), 0)</f>
        <v>0</v>
      </c>
      <c r="J1667" s="91">
        <f>IFERROR(VLOOKUP($E1667, V医療従事者等!$A:$J, $J$4, FALSE), 0)</f>
        <v>0</v>
      </c>
      <c r="K1667" s="92">
        <f>IFERROR(VLOOKUP($E1667, V一般接種!$A:$G, K$4, FALSE), 0)</f>
        <v>0</v>
      </c>
      <c r="L1667" s="92">
        <f>IFERROR(VLOOKUP($E1667, V一般接種!$A:$G, L$4, FALSE), 0)</f>
        <v>0</v>
      </c>
      <c r="M1667" s="92">
        <f>IFERROR(VLOOKUP($E1667, V一般接種!$A:$G, M$4, FALSE), 0)</f>
        <v>0</v>
      </c>
      <c r="N1667" s="93">
        <f>IFERROR(VLOOKUP($E1667, V一般接種!$A:$G, N$4, FALSE), 0)</f>
        <v>0</v>
      </c>
      <c r="O1667" s="92">
        <f>SUMIF(V職域接種!$C:$C, 'Conv-vaccine'!$E1667, V職域接種!F:F)</f>
        <v>0</v>
      </c>
      <c r="P1667" s="92">
        <f>SUMIF(V職域接種!$C:$C, 'Conv-vaccine'!$E1667, V職域接種!G:G)</f>
        <v>0</v>
      </c>
      <c r="Q1667" s="92">
        <f>_xlfn.MAXIFS(V重複!F:F, V重複!$C:$C, 'Conv-vaccine'!$E1667)</f>
        <v>0</v>
      </c>
      <c r="R1667" s="92">
        <f>_xlfn.MAXIFS(V重複!G:G, V重複!$C:$C, 'Conv-vaccine'!$E1667)</f>
        <v>0</v>
      </c>
      <c r="S1667" s="107">
        <f>SUMIF('V3回目-接種日別'!$A:$A, 'Conv-vaccine'!$E1667, 'V3回目-接種日別'!C:C)</f>
        <v>0</v>
      </c>
    </row>
    <row r="1668" spans="1:19" ht="17.7">
      <c r="A1668" s="49">
        <v>44851</v>
      </c>
      <c r="B1668" s="110">
        <f>IF(COUNTIF($A$7:$A1668, $A1668)&gt;1, 0, IF($E1668="","",G1668+H1668+K1668+L1668+O1668-Q1668))</f>
        <v>0</v>
      </c>
      <c r="C1668" s="110">
        <f>IF(COUNTIF($A$7:$A1668, $A1668)&gt;1, 0, IF($E1668="", "", I1668+J1668+M1668+N1668+P1668-R1668))</f>
        <v>0</v>
      </c>
      <c r="D1668" s="110">
        <f>IF(COUNTIF($A$7:$A1668, $A1668)&gt;1, 0, S1668)</f>
        <v>0</v>
      </c>
      <c r="E1668" s="111">
        <v>44851</v>
      </c>
      <c r="F1668" s="91" t="str">
        <f>IFERROR(VLOOKUP($E1668, V医療従事者等!$A:$J, $F$4, FALSE), TEXT(E1668, "aaa"))</f>
        <v>月</v>
      </c>
      <c r="G1668" s="91">
        <f>IFERROR(VLOOKUP($E1668, V医療従事者等!$A:$J, $G$4, FALSE), 0)</f>
        <v>0</v>
      </c>
      <c r="H1668" s="91">
        <f>IFERROR(VLOOKUP($E1668, V医療従事者等!$A:$J, $H$4, FALSE), 0)</f>
        <v>0</v>
      </c>
      <c r="I1668" s="91">
        <f>IFERROR(VLOOKUP($E1668, V医療従事者等!$A:$J, $I$4, FALSE), 0)</f>
        <v>0</v>
      </c>
      <c r="J1668" s="91">
        <f>IFERROR(VLOOKUP($E1668, V医療従事者等!$A:$J, $J$4, FALSE), 0)</f>
        <v>0</v>
      </c>
      <c r="K1668" s="92">
        <f>IFERROR(VLOOKUP($E1668, V一般接種!$A:$G, K$4, FALSE), 0)</f>
        <v>0</v>
      </c>
      <c r="L1668" s="92">
        <f>IFERROR(VLOOKUP($E1668, V一般接種!$A:$G, L$4, FALSE), 0)</f>
        <v>0</v>
      </c>
      <c r="M1668" s="92">
        <f>IFERROR(VLOOKUP($E1668, V一般接種!$A:$G, M$4, FALSE), 0)</f>
        <v>0</v>
      </c>
      <c r="N1668" s="93">
        <f>IFERROR(VLOOKUP($E1668, V一般接種!$A:$G, N$4, FALSE), 0)</f>
        <v>0</v>
      </c>
      <c r="O1668" s="92">
        <f>SUMIF(V職域接種!$C:$C, 'Conv-vaccine'!$E1668, V職域接種!F:F)</f>
        <v>0</v>
      </c>
      <c r="P1668" s="92">
        <f>SUMIF(V職域接種!$C:$C, 'Conv-vaccine'!$E1668, V職域接種!G:G)</f>
        <v>0</v>
      </c>
      <c r="Q1668" s="92">
        <f>_xlfn.MAXIFS(V重複!F:F, V重複!$C:$C, 'Conv-vaccine'!$E1668)</f>
        <v>0</v>
      </c>
      <c r="R1668" s="92">
        <f>_xlfn.MAXIFS(V重複!G:G, V重複!$C:$C, 'Conv-vaccine'!$E1668)</f>
        <v>0</v>
      </c>
      <c r="S1668" s="107">
        <f>SUMIF('V3回目-接種日別'!$A:$A, 'Conv-vaccine'!$E1668, 'V3回目-接種日別'!C:C)</f>
        <v>0</v>
      </c>
    </row>
    <row r="1669" spans="1:19" ht="17.7">
      <c r="A1669" s="49">
        <v>44852</v>
      </c>
      <c r="B1669" s="110">
        <f>IF(COUNTIF($A$7:$A1669, $A1669)&gt;1, 0, IF($E1669="","",G1669+H1669+K1669+L1669+O1669-Q1669))</f>
        <v>0</v>
      </c>
      <c r="C1669" s="110">
        <f>IF(COUNTIF($A$7:$A1669, $A1669)&gt;1, 0, IF($E1669="", "", I1669+J1669+M1669+N1669+P1669-R1669))</f>
        <v>0</v>
      </c>
      <c r="D1669" s="110">
        <f>IF(COUNTIF($A$7:$A1669, $A1669)&gt;1, 0, S1669)</f>
        <v>0</v>
      </c>
      <c r="E1669" s="111">
        <v>44852</v>
      </c>
      <c r="F1669" s="91" t="str">
        <f>IFERROR(VLOOKUP($E1669, V医療従事者等!$A:$J, $F$4, FALSE), TEXT(E1669, "aaa"))</f>
        <v>火</v>
      </c>
      <c r="G1669" s="91">
        <f>IFERROR(VLOOKUP($E1669, V医療従事者等!$A:$J, $G$4, FALSE), 0)</f>
        <v>0</v>
      </c>
      <c r="H1669" s="91">
        <f>IFERROR(VLOOKUP($E1669, V医療従事者等!$A:$J, $H$4, FALSE), 0)</f>
        <v>0</v>
      </c>
      <c r="I1669" s="91">
        <f>IFERROR(VLOOKUP($E1669, V医療従事者等!$A:$J, $I$4, FALSE), 0)</f>
        <v>0</v>
      </c>
      <c r="J1669" s="91">
        <f>IFERROR(VLOOKUP($E1669, V医療従事者等!$A:$J, $J$4, FALSE), 0)</f>
        <v>0</v>
      </c>
      <c r="K1669" s="92">
        <f>IFERROR(VLOOKUP($E1669, V一般接種!$A:$G, K$4, FALSE), 0)</f>
        <v>0</v>
      </c>
      <c r="L1669" s="92">
        <f>IFERROR(VLOOKUP($E1669, V一般接種!$A:$G, L$4, FALSE), 0)</f>
        <v>0</v>
      </c>
      <c r="M1669" s="92">
        <f>IFERROR(VLOOKUP($E1669, V一般接種!$A:$G, M$4, FALSE), 0)</f>
        <v>0</v>
      </c>
      <c r="N1669" s="93">
        <f>IFERROR(VLOOKUP($E1669, V一般接種!$A:$G, N$4, FALSE), 0)</f>
        <v>0</v>
      </c>
      <c r="O1669" s="92">
        <f>SUMIF(V職域接種!$C:$C, 'Conv-vaccine'!$E1669, V職域接種!F:F)</f>
        <v>0</v>
      </c>
      <c r="P1669" s="92">
        <f>SUMIF(V職域接種!$C:$C, 'Conv-vaccine'!$E1669, V職域接種!G:G)</f>
        <v>0</v>
      </c>
      <c r="Q1669" s="92">
        <f>_xlfn.MAXIFS(V重複!F:F, V重複!$C:$C, 'Conv-vaccine'!$E1669)</f>
        <v>0</v>
      </c>
      <c r="R1669" s="92">
        <f>_xlfn.MAXIFS(V重複!G:G, V重複!$C:$C, 'Conv-vaccine'!$E1669)</f>
        <v>0</v>
      </c>
      <c r="S1669" s="107">
        <f>SUMIF('V3回目-接種日別'!$A:$A, 'Conv-vaccine'!$E1669, 'V3回目-接種日別'!C:C)</f>
        <v>0</v>
      </c>
    </row>
    <row r="1670" spans="1:19" ht="17.7">
      <c r="A1670" s="49">
        <v>44852</v>
      </c>
      <c r="B1670" s="110">
        <f>IF(COUNTIF($A$7:$A1670, $A1670)&gt;1, 0, IF($E1670="","",G1670+H1670+K1670+L1670+O1670-Q1670))</f>
        <v>0</v>
      </c>
      <c r="C1670" s="110">
        <f>IF(COUNTIF($A$7:$A1670, $A1670)&gt;1, 0, IF($E1670="", "", I1670+J1670+M1670+N1670+P1670-R1670))</f>
        <v>0</v>
      </c>
      <c r="D1670" s="110">
        <f>IF(COUNTIF($A$7:$A1670, $A1670)&gt;1, 0, S1670)</f>
        <v>0</v>
      </c>
      <c r="E1670" s="111">
        <v>44852</v>
      </c>
      <c r="F1670" s="91" t="str">
        <f>IFERROR(VLOOKUP($E1670, V医療従事者等!$A:$J, $F$4, FALSE), TEXT(E1670, "aaa"))</f>
        <v>火</v>
      </c>
      <c r="G1670" s="91">
        <f>IFERROR(VLOOKUP($E1670, V医療従事者等!$A:$J, $G$4, FALSE), 0)</f>
        <v>0</v>
      </c>
      <c r="H1670" s="91">
        <f>IFERROR(VLOOKUP($E1670, V医療従事者等!$A:$J, $H$4, FALSE), 0)</f>
        <v>0</v>
      </c>
      <c r="I1670" s="91">
        <f>IFERROR(VLOOKUP($E1670, V医療従事者等!$A:$J, $I$4, FALSE), 0)</f>
        <v>0</v>
      </c>
      <c r="J1670" s="91">
        <f>IFERROR(VLOOKUP($E1670, V医療従事者等!$A:$J, $J$4, FALSE), 0)</f>
        <v>0</v>
      </c>
      <c r="K1670" s="92">
        <f>IFERROR(VLOOKUP($E1670, V一般接種!$A:$G, K$4, FALSE), 0)</f>
        <v>0</v>
      </c>
      <c r="L1670" s="92">
        <f>IFERROR(VLOOKUP($E1670, V一般接種!$A:$G, L$4, FALSE), 0)</f>
        <v>0</v>
      </c>
      <c r="M1670" s="92">
        <f>IFERROR(VLOOKUP($E1670, V一般接種!$A:$G, M$4, FALSE), 0)</f>
        <v>0</v>
      </c>
      <c r="N1670" s="93">
        <f>IFERROR(VLOOKUP($E1670, V一般接種!$A:$G, N$4, FALSE), 0)</f>
        <v>0</v>
      </c>
      <c r="O1670" s="92">
        <f>SUMIF(V職域接種!$C:$C, 'Conv-vaccine'!$E1670, V職域接種!F:F)</f>
        <v>0</v>
      </c>
      <c r="P1670" s="92">
        <f>SUMIF(V職域接種!$C:$C, 'Conv-vaccine'!$E1670, V職域接種!G:G)</f>
        <v>0</v>
      </c>
      <c r="Q1670" s="92">
        <f>_xlfn.MAXIFS(V重複!F:F, V重複!$C:$C, 'Conv-vaccine'!$E1670)</f>
        <v>0</v>
      </c>
      <c r="R1670" s="92">
        <f>_xlfn.MAXIFS(V重複!G:G, V重複!$C:$C, 'Conv-vaccine'!$E1670)</f>
        <v>0</v>
      </c>
      <c r="S1670" s="107">
        <f>SUMIF('V3回目-接種日別'!$A:$A, 'Conv-vaccine'!$E1670, 'V3回目-接種日別'!C:C)</f>
        <v>0</v>
      </c>
    </row>
    <row r="1671" spans="1:19" ht="17.7">
      <c r="A1671" s="49">
        <v>44852</v>
      </c>
      <c r="B1671" s="110">
        <f>IF(COUNTIF($A$7:$A1671, $A1671)&gt;1, 0, IF($E1671="","",G1671+H1671+K1671+L1671+O1671-Q1671))</f>
        <v>0</v>
      </c>
      <c r="C1671" s="110">
        <f>IF(COUNTIF($A$7:$A1671, $A1671)&gt;1, 0, IF($E1671="", "", I1671+J1671+M1671+N1671+P1671-R1671))</f>
        <v>0</v>
      </c>
      <c r="D1671" s="110">
        <f>IF(COUNTIF($A$7:$A1671, $A1671)&gt;1, 0, S1671)</f>
        <v>0</v>
      </c>
      <c r="E1671" s="111">
        <v>44852</v>
      </c>
      <c r="F1671" s="91" t="str">
        <f>IFERROR(VLOOKUP($E1671, V医療従事者等!$A:$J, $F$4, FALSE), TEXT(E1671, "aaa"))</f>
        <v>火</v>
      </c>
      <c r="G1671" s="91">
        <f>IFERROR(VLOOKUP($E1671, V医療従事者等!$A:$J, $G$4, FALSE), 0)</f>
        <v>0</v>
      </c>
      <c r="H1671" s="91">
        <f>IFERROR(VLOOKUP($E1671, V医療従事者等!$A:$J, $H$4, FALSE), 0)</f>
        <v>0</v>
      </c>
      <c r="I1671" s="91">
        <f>IFERROR(VLOOKUP($E1671, V医療従事者等!$A:$J, $I$4, FALSE), 0)</f>
        <v>0</v>
      </c>
      <c r="J1671" s="91">
        <f>IFERROR(VLOOKUP($E1671, V医療従事者等!$A:$J, $J$4, FALSE), 0)</f>
        <v>0</v>
      </c>
      <c r="K1671" s="92">
        <f>IFERROR(VLOOKUP($E1671, V一般接種!$A:$G, K$4, FALSE), 0)</f>
        <v>0</v>
      </c>
      <c r="L1671" s="92">
        <f>IFERROR(VLOOKUP($E1671, V一般接種!$A:$G, L$4, FALSE), 0)</f>
        <v>0</v>
      </c>
      <c r="M1671" s="92">
        <f>IFERROR(VLOOKUP($E1671, V一般接種!$A:$G, M$4, FALSE), 0)</f>
        <v>0</v>
      </c>
      <c r="N1671" s="93">
        <f>IFERROR(VLOOKUP($E1671, V一般接種!$A:$G, N$4, FALSE), 0)</f>
        <v>0</v>
      </c>
      <c r="O1671" s="92">
        <f>SUMIF(V職域接種!$C:$C, 'Conv-vaccine'!$E1671, V職域接種!F:F)</f>
        <v>0</v>
      </c>
      <c r="P1671" s="92">
        <f>SUMIF(V職域接種!$C:$C, 'Conv-vaccine'!$E1671, V職域接種!G:G)</f>
        <v>0</v>
      </c>
      <c r="Q1671" s="92">
        <f>_xlfn.MAXIFS(V重複!F:F, V重複!$C:$C, 'Conv-vaccine'!$E1671)</f>
        <v>0</v>
      </c>
      <c r="R1671" s="92">
        <f>_xlfn.MAXIFS(V重複!G:G, V重複!$C:$C, 'Conv-vaccine'!$E1671)</f>
        <v>0</v>
      </c>
      <c r="S1671" s="107">
        <f>SUMIF('V3回目-接種日別'!$A:$A, 'Conv-vaccine'!$E1671, 'V3回目-接種日別'!C:C)</f>
        <v>0</v>
      </c>
    </row>
    <row r="1672" spans="1:19" ht="17.7">
      <c r="A1672" s="49">
        <v>44853</v>
      </c>
      <c r="B1672" s="110">
        <f>IF(COUNTIF($A$7:$A1672, $A1672)&gt;1, 0, IF($E1672="","",G1672+H1672+K1672+L1672+O1672-Q1672))</f>
        <v>0</v>
      </c>
      <c r="C1672" s="110">
        <f>IF(COUNTIF($A$7:$A1672, $A1672)&gt;1, 0, IF($E1672="", "", I1672+J1672+M1672+N1672+P1672-R1672))</f>
        <v>0</v>
      </c>
      <c r="D1672" s="110">
        <f>IF(COUNTIF($A$7:$A1672, $A1672)&gt;1, 0, S1672)</f>
        <v>0</v>
      </c>
      <c r="E1672" s="111">
        <v>44853</v>
      </c>
      <c r="F1672" s="91" t="str">
        <f>IFERROR(VLOOKUP($E1672, V医療従事者等!$A:$J, $F$4, FALSE), TEXT(E1672, "aaa"))</f>
        <v>水</v>
      </c>
      <c r="G1672" s="91">
        <f>IFERROR(VLOOKUP($E1672, V医療従事者等!$A:$J, $G$4, FALSE), 0)</f>
        <v>0</v>
      </c>
      <c r="H1672" s="91">
        <f>IFERROR(VLOOKUP($E1672, V医療従事者等!$A:$J, $H$4, FALSE), 0)</f>
        <v>0</v>
      </c>
      <c r="I1672" s="91">
        <f>IFERROR(VLOOKUP($E1672, V医療従事者等!$A:$J, $I$4, FALSE), 0)</f>
        <v>0</v>
      </c>
      <c r="J1672" s="91">
        <f>IFERROR(VLOOKUP($E1672, V医療従事者等!$A:$J, $J$4, FALSE), 0)</f>
        <v>0</v>
      </c>
      <c r="K1672" s="92">
        <f>IFERROR(VLOOKUP($E1672, V一般接種!$A:$G, K$4, FALSE), 0)</f>
        <v>0</v>
      </c>
      <c r="L1672" s="92">
        <f>IFERROR(VLOOKUP($E1672, V一般接種!$A:$G, L$4, FALSE), 0)</f>
        <v>0</v>
      </c>
      <c r="M1672" s="92">
        <f>IFERROR(VLOOKUP($E1672, V一般接種!$A:$G, M$4, FALSE), 0)</f>
        <v>0</v>
      </c>
      <c r="N1672" s="93">
        <f>IFERROR(VLOOKUP($E1672, V一般接種!$A:$G, N$4, FALSE), 0)</f>
        <v>0</v>
      </c>
      <c r="O1672" s="92">
        <f>SUMIF(V職域接種!$C:$C, 'Conv-vaccine'!$E1672, V職域接種!F:F)</f>
        <v>0</v>
      </c>
      <c r="P1672" s="92">
        <f>SUMIF(V職域接種!$C:$C, 'Conv-vaccine'!$E1672, V職域接種!G:G)</f>
        <v>0</v>
      </c>
      <c r="Q1672" s="92">
        <f>_xlfn.MAXIFS(V重複!F:F, V重複!$C:$C, 'Conv-vaccine'!$E1672)</f>
        <v>0</v>
      </c>
      <c r="R1672" s="92">
        <f>_xlfn.MAXIFS(V重複!G:G, V重複!$C:$C, 'Conv-vaccine'!$E1672)</f>
        <v>0</v>
      </c>
      <c r="S1672" s="107">
        <f>SUMIF('V3回目-接種日別'!$A:$A, 'Conv-vaccine'!$E1672, 'V3回目-接種日別'!C:C)</f>
        <v>0</v>
      </c>
    </row>
    <row r="1673" spans="1:19" ht="17.7">
      <c r="A1673" s="49">
        <v>44853</v>
      </c>
      <c r="B1673" s="110">
        <f>IF(COUNTIF($A$7:$A1673, $A1673)&gt;1, 0, IF($E1673="","",G1673+H1673+K1673+L1673+O1673-Q1673))</f>
        <v>0</v>
      </c>
      <c r="C1673" s="110">
        <f>IF(COUNTIF($A$7:$A1673, $A1673)&gt;1, 0, IF($E1673="", "", I1673+J1673+M1673+N1673+P1673-R1673))</f>
        <v>0</v>
      </c>
      <c r="D1673" s="110">
        <f>IF(COUNTIF($A$7:$A1673, $A1673)&gt;1, 0, S1673)</f>
        <v>0</v>
      </c>
      <c r="E1673" s="111">
        <v>44853</v>
      </c>
      <c r="F1673" s="91" t="str">
        <f>IFERROR(VLOOKUP($E1673, V医療従事者等!$A:$J, $F$4, FALSE), TEXT(E1673, "aaa"))</f>
        <v>水</v>
      </c>
      <c r="G1673" s="91">
        <f>IFERROR(VLOOKUP($E1673, V医療従事者等!$A:$J, $G$4, FALSE), 0)</f>
        <v>0</v>
      </c>
      <c r="H1673" s="91">
        <f>IFERROR(VLOOKUP($E1673, V医療従事者等!$A:$J, $H$4, FALSE), 0)</f>
        <v>0</v>
      </c>
      <c r="I1673" s="91">
        <f>IFERROR(VLOOKUP($E1673, V医療従事者等!$A:$J, $I$4, FALSE), 0)</f>
        <v>0</v>
      </c>
      <c r="J1673" s="91">
        <f>IFERROR(VLOOKUP($E1673, V医療従事者等!$A:$J, $J$4, FALSE), 0)</f>
        <v>0</v>
      </c>
      <c r="K1673" s="92">
        <f>IFERROR(VLOOKUP($E1673, V一般接種!$A:$G, K$4, FALSE), 0)</f>
        <v>0</v>
      </c>
      <c r="L1673" s="92">
        <f>IFERROR(VLOOKUP($E1673, V一般接種!$A:$G, L$4, FALSE), 0)</f>
        <v>0</v>
      </c>
      <c r="M1673" s="92">
        <f>IFERROR(VLOOKUP($E1673, V一般接種!$A:$G, M$4, FALSE), 0)</f>
        <v>0</v>
      </c>
      <c r="N1673" s="93">
        <f>IFERROR(VLOOKUP($E1673, V一般接種!$A:$G, N$4, FALSE), 0)</f>
        <v>0</v>
      </c>
      <c r="O1673" s="92">
        <f>SUMIF(V職域接種!$C:$C, 'Conv-vaccine'!$E1673, V職域接種!F:F)</f>
        <v>0</v>
      </c>
      <c r="P1673" s="92">
        <f>SUMIF(V職域接種!$C:$C, 'Conv-vaccine'!$E1673, V職域接種!G:G)</f>
        <v>0</v>
      </c>
      <c r="Q1673" s="92">
        <f>_xlfn.MAXIFS(V重複!F:F, V重複!$C:$C, 'Conv-vaccine'!$E1673)</f>
        <v>0</v>
      </c>
      <c r="R1673" s="92">
        <f>_xlfn.MAXIFS(V重複!G:G, V重複!$C:$C, 'Conv-vaccine'!$E1673)</f>
        <v>0</v>
      </c>
      <c r="S1673" s="107">
        <f>SUMIF('V3回目-接種日別'!$A:$A, 'Conv-vaccine'!$E1673, 'V3回目-接種日別'!C:C)</f>
        <v>0</v>
      </c>
    </row>
    <row r="1674" spans="1:19" ht="17.7">
      <c r="A1674" s="49">
        <v>44853</v>
      </c>
      <c r="B1674" s="110">
        <f>IF(COUNTIF($A$7:$A1674, $A1674)&gt;1, 0, IF($E1674="","",G1674+H1674+K1674+L1674+O1674-Q1674))</f>
        <v>0</v>
      </c>
      <c r="C1674" s="110">
        <f>IF(COUNTIF($A$7:$A1674, $A1674)&gt;1, 0, IF($E1674="", "", I1674+J1674+M1674+N1674+P1674-R1674))</f>
        <v>0</v>
      </c>
      <c r="D1674" s="110">
        <f>IF(COUNTIF($A$7:$A1674, $A1674)&gt;1, 0, S1674)</f>
        <v>0</v>
      </c>
      <c r="E1674" s="111">
        <v>44853</v>
      </c>
      <c r="F1674" s="91" t="str">
        <f>IFERROR(VLOOKUP($E1674, V医療従事者等!$A:$J, $F$4, FALSE), TEXT(E1674, "aaa"))</f>
        <v>水</v>
      </c>
      <c r="G1674" s="91">
        <f>IFERROR(VLOOKUP($E1674, V医療従事者等!$A:$J, $G$4, FALSE), 0)</f>
        <v>0</v>
      </c>
      <c r="H1674" s="91">
        <f>IFERROR(VLOOKUP($E1674, V医療従事者等!$A:$J, $H$4, FALSE), 0)</f>
        <v>0</v>
      </c>
      <c r="I1674" s="91">
        <f>IFERROR(VLOOKUP($E1674, V医療従事者等!$A:$J, $I$4, FALSE), 0)</f>
        <v>0</v>
      </c>
      <c r="J1674" s="91">
        <f>IFERROR(VLOOKUP($E1674, V医療従事者等!$A:$J, $J$4, FALSE), 0)</f>
        <v>0</v>
      </c>
      <c r="K1674" s="92">
        <f>IFERROR(VLOOKUP($E1674, V一般接種!$A:$G, K$4, FALSE), 0)</f>
        <v>0</v>
      </c>
      <c r="L1674" s="92">
        <f>IFERROR(VLOOKUP($E1674, V一般接種!$A:$G, L$4, FALSE), 0)</f>
        <v>0</v>
      </c>
      <c r="M1674" s="92">
        <f>IFERROR(VLOOKUP($E1674, V一般接種!$A:$G, M$4, FALSE), 0)</f>
        <v>0</v>
      </c>
      <c r="N1674" s="93">
        <f>IFERROR(VLOOKUP($E1674, V一般接種!$A:$G, N$4, FALSE), 0)</f>
        <v>0</v>
      </c>
      <c r="O1674" s="92">
        <f>SUMIF(V職域接種!$C:$C, 'Conv-vaccine'!$E1674, V職域接種!F:F)</f>
        <v>0</v>
      </c>
      <c r="P1674" s="92">
        <f>SUMIF(V職域接種!$C:$C, 'Conv-vaccine'!$E1674, V職域接種!G:G)</f>
        <v>0</v>
      </c>
      <c r="Q1674" s="92">
        <f>_xlfn.MAXIFS(V重複!F:F, V重複!$C:$C, 'Conv-vaccine'!$E1674)</f>
        <v>0</v>
      </c>
      <c r="R1674" s="92">
        <f>_xlfn.MAXIFS(V重複!G:G, V重複!$C:$C, 'Conv-vaccine'!$E1674)</f>
        <v>0</v>
      </c>
      <c r="S1674" s="107">
        <f>SUMIF('V3回目-接種日別'!$A:$A, 'Conv-vaccine'!$E1674, 'V3回目-接種日別'!C:C)</f>
        <v>0</v>
      </c>
    </row>
    <row r="1675" spans="1:19" ht="17.7">
      <c r="A1675" s="49">
        <v>44854</v>
      </c>
      <c r="B1675" s="110">
        <f>IF(COUNTIF($A$7:$A1675, $A1675)&gt;1, 0, IF($E1675="","",G1675+H1675+K1675+L1675+O1675-Q1675))</f>
        <v>0</v>
      </c>
      <c r="C1675" s="110">
        <f>IF(COUNTIF($A$7:$A1675, $A1675)&gt;1, 0, IF($E1675="", "", I1675+J1675+M1675+N1675+P1675-R1675))</f>
        <v>0</v>
      </c>
      <c r="D1675" s="110">
        <f>IF(COUNTIF($A$7:$A1675, $A1675)&gt;1, 0, S1675)</f>
        <v>0</v>
      </c>
      <c r="E1675" s="111">
        <v>44854</v>
      </c>
      <c r="F1675" s="91" t="str">
        <f>IFERROR(VLOOKUP($E1675, V医療従事者等!$A:$J, $F$4, FALSE), TEXT(E1675, "aaa"))</f>
        <v>木</v>
      </c>
      <c r="G1675" s="91">
        <f>IFERROR(VLOOKUP($E1675, V医療従事者等!$A:$J, $G$4, FALSE), 0)</f>
        <v>0</v>
      </c>
      <c r="H1675" s="91">
        <f>IFERROR(VLOOKUP($E1675, V医療従事者等!$A:$J, $H$4, FALSE), 0)</f>
        <v>0</v>
      </c>
      <c r="I1675" s="91">
        <f>IFERROR(VLOOKUP($E1675, V医療従事者等!$A:$J, $I$4, FALSE), 0)</f>
        <v>0</v>
      </c>
      <c r="J1675" s="91">
        <f>IFERROR(VLOOKUP($E1675, V医療従事者等!$A:$J, $J$4, FALSE), 0)</f>
        <v>0</v>
      </c>
      <c r="K1675" s="92">
        <f>IFERROR(VLOOKUP($E1675, V一般接種!$A:$G, K$4, FALSE), 0)</f>
        <v>0</v>
      </c>
      <c r="L1675" s="92">
        <f>IFERROR(VLOOKUP($E1675, V一般接種!$A:$G, L$4, FALSE), 0)</f>
        <v>0</v>
      </c>
      <c r="M1675" s="92">
        <f>IFERROR(VLOOKUP($E1675, V一般接種!$A:$G, M$4, FALSE), 0)</f>
        <v>0</v>
      </c>
      <c r="N1675" s="93">
        <f>IFERROR(VLOOKUP($E1675, V一般接種!$A:$G, N$4, FALSE), 0)</f>
        <v>0</v>
      </c>
      <c r="O1675" s="92">
        <f>SUMIF(V職域接種!$C:$C, 'Conv-vaccine'!$E1675, V職域接種!F:F)</f>
        <v>0</v>
      </c>
      <c r="P1675" s="92">
        <f>SUMIF(V職域接種!$C:$C, 'Conv-vaccine'!$E1675, V職域接種!G:G)</f>
        <v>0</v>
      </c>
      <c r="Q1675" s="92">
        <f>_xlfn.MAXIFS(V重複!F:F, V重複!$C:$C, 'Conv-vaccine'!$E1675)</f>
        <v>0</v>
      </c>
      <c r="R1675" s="92">
        <f>_xlfn.MAXIFS(V重複!G:G, V重複!$C:$C, 'Conv-vaccine'!$E1675)</f>
        <v>0</v>
      </c>
      <c r="S1675" s="107">
        <f>SUMIF('V3回目-接種日別'!$A:$A, 'Conv-vaccine'!$E1675, 'V3回目-接種日別'!C:C)</f>
        <v>0</v>
      </c>
    </row>
    <row r="1676" spans="1:19" ht="17.7">
      <c r="A1676" s="49">
        <v>44854</v>
      </c>
      <c r="B1676" s="110">
        <f>IF(COUNTIF($A$7:$A1676, $A1676)&gt;1, 0, IF($E1676="","",G1676+H1676+K1676+L1676+O1676-Q1676))</f>
        <v>0</v>
      </c>
      <c r="C1676" s="110">
        <f>IF(COUNTIF($A$7:$A1676, $A1676)&gt;1, 0, IF($E1676="", "", I1676+J1676+M1676+N1676+P1676-R1676))</f>
        <v>0</v>
      </c>
      <c r="D1676" s="110">
        <f>IF(COUNTIF($A$7:$A1676, $A1676)&gt;1, 0, S1676)</f>
        <v>0</v>
      </c>
      <c r="E1676" s="111">
        <v>44854</v>
      </c>
      <c r="F1676" s="91" t="str">
        <f>IFERROR(VLOOKUP($E1676, V医療従事者等!$A:$J, $F$4, FALSE), TEXT(E1676, "aaa"))</f>
        <v>木</v>
      </c>
      <c r="G1676" s="91">
        <f>IFERROR(VLOOKUP($E1676, V医療従事者等!$A:$J, $G$4, FALSE), 0)</f>
        <v>0</v>
      </c>
      <c r="H1676" s="91">
        <f>IFERROR(VLOOKUP($E1676, V医療従事者等!$A:$J, $H$4, FALSE), 0)</f>
        <v>0</v>
      </c>
      <c r="I1676" s="91">
        <f>IFERROR(VLOOKUP($E1676, V医療従事者等!$A:$J, $I$4, FALSE), 0)</f>
        <v>0</v>
      </c>
      <c r="J1676" s="91">
        <f>IFERROR(VLOOKUP($E1676, V医療従事者等!$A:$J, $J$4, FALSE), 0)</f>
        <v>0</v>
      </c>
      <c r="K1676" s="92">
        <f>IFERROR(VLOOKUP($E1676, V一般接種!$A:$G, K$4, FALSE), 0)</f>
        <v>0</v>
      </c>
      <c r="L1676" s="92">
        <f>IFERROR(VLOOKUP($E1676, V一般接種!$A:$G, L$4, FALSE), 0)</f>
        <v>0</v>
      </c>
      <c r="M1676" s="92">
        <f>IFERROR(VLOOKUP($E1676, V一般接種!$A:$G, M$4, FALSE), 0)</f>
        <v>0</v>
      </c>
      <c r="N1676" s="93">
        <f>IFERROR(VLOOKUP($E1676, V一般接種!$A:$G, N$4, FALSE), 0)</f>
        <v>0</v>
      </c>
      <c r="O1676" s="92">
        <f>SUMIF(V職域接種!$C:$C, 'Conv-vaccine'!$E1676, V職域接種!F:F)</f>
        <v>0</v>
      </c>
      <c r="P1676" s="92">
        <f>SUMIF(V職域接種!$C:$C, 'Conv-vaccine'!$E1676, V職域接種!G:G)</f>
        <v>0</v>
      </c>
      <c r="Q1676" s="92">
        <f>_xlfn.MAXIFS(V重複!F:F, V重複!$C:$C, 'Conv-vaccine'!$E1676)</f>
        <v>0</v>
      </c>
      <c r="R1676" s="92">
        <f>_xlfn.MAXIFS(V重複!G:G, V重複!$C:$C, 'Conv-vaccine'!$E1676)</f>
        <v>0</v>
      </c>
      <c r="S1676" s="107">
        <f>SUMIF('V3回目-接種日別'!$A:$A, 'Conv-vaccine'!$E1676, 'V3回目-接種日別'!C:C)</f>
        <v>0</v>
      </c>
    </row>
    <row r="1677" spans="1:19" ht="17.7">
      <c r="A1677" s="49">
        <v>44854</v>
      </c>
      <c r="B1677" s="110">
        <f>IF(COUNTIF($A$7:$A1677, $A1677)&gt;1, 0, IF($E1677="","",G1677+H1677+K1677+L1677+O1677-Q1677))</f>
        <v>0</v>
      </c>
      <c r="C1677" s="110">
        <f>IF(COUNTIF($A$7:$A1677, $A1677)&gt;1, 0, IF($E1677="", "", I1677+J1677+M1677+N1677+P1677-R1677))</f>
        <v>0</v>
      </c>
      <c r="D1677" s="110">
        <f>IF(COUNTIF($A$7:$A1677, $A1677)&gt;1, 0, S1677)</f>
        <v>0</v>
      </c>
      <c r="E1677" s="111">
        <v>44854</v>
      </c>
      <c r="F1677" s="91" t="str">
        <f>IFERROR(VLOOKUP($E1677, V医療従事者等!$A:$J, $F$4, FALSE), TEXT(E1677, "aaa"))</f>
        <v>木</v>
      </c>
      <c r="G1677" s="91">
        <f>IFERROR(VLOOKUP($E1677, V医療従事者等!$A:$J, $G$4, FALSE), 0)</f>
        <v>0</v>
      </c>
      <c r="H1677" s="91">
        <f>IFERROR(VLOOKUP($E1677, V医療従事者等!$A:$J, $H$4, FALSE), 0)</f>
        <v>0</v>
      </c>
      <c r="I1677" s="91">
        <f>IFERROR(VLOOKUP($E1677, V医療従事者等!$A:$J, $I$4, FALSE), 0)</f>
        <v>0</v>
      </c>
      <c r="J1677" s="91">
        <f>IFERROR(VLOOKUP($E1677, V医療従事者等!$A:$J, $J$4, FALSE), 0)</f>
        <v>0</v>
      </c>
      <c r="K1677" s="92">
        <f>IFERROR(VLOOKUP($E1677, V一般接種!$A:$G, K$4, FALSE), 0)</f>
        <v>0</v>
      </c>
      <c r="L1677" s="92">
        <f>IFERROR(VLOOKUP($E1677, V一般接種!$A:$G, L$4, FALSE), 0)</f>
        <v>0</v>
      </c>
      <c r="M1677" s="92">
        <f>IFERROR(VLOOKUP($E1677, V一般接種!$A:$G, M$4, FALSE), 0)</f>
        <v>0</v>
      </c>
      <c r="N1677" s="93">
        <f>IFERROR(VLOOKUP($E1677, V一般接種!$A:$G, N$4, FALSE), 0)</f>
        <v>0</v>
      </c>
      <c r="O1677" s="92">
        <f>SUMIF(V職域接種!$C:$C, 'Conv-vaccine'!$E1677, V職域接種!F:F)</f>
        <v>0</v>
      </c>
      <c r="P1677" s="92">
        <f>SUMIF(V職域接種!$C:$C, 'Conv-vaccine'!$E1677, V職域接種!G:G)</f>
        <v>0</v>
      </c>
      <c r="Q1677" s="92">
        <f>_xlfn.MAXIFS(V重複!F:F, V重複!$C:$C, 'Conv-vaccine'!$E1677)</f>
        <v>0</v>
      </c>
      <c r="R1677" s="92">
        <f>_xlfn.MAXIFS(V重複!G:G, V重複!$C:$C, 'Conv-vaccine'!$E1677)</f>
        <v>0</v>
      </c>
      <c r="S1677" s="107">
        <f>SUMIF('V3回目-接種日別'!$A:$A, 'Conv-vaccine'!$E1677, 'V3回目-接種日別'!C:C)</f>
        <v>0</v>
      </c>
    </row>
    <row r="1678" spans="1:19" ht="17.7">
      <c r="A1678" s="49">
        <v>44855</v>
      </c>
      <c r="B1678" s="110">
        <f>IF(COUNTIF($A$7:$A1678, $A1678)&gt;1, 0, IF($E1678="","",G1678+H1678+K1678+L1678+O1678-Q1678))</f>
        <v>0</v>
      </c>
      <c r="C1678" s="110">
        <f>IF(COUNTIF($A$7:$A1678, $A1678)&gt;1, 0, IF($E1678="", "", I1678+J1678+M1678+N1678+P1678-R1678))</f>
        <v>0</v>
      </c>
      <c r="D1678" s="110">
        <f>IF(COUNTIF($A$7:$A1678, $A1678)&gt;1, 0, S1678)</f>
        <v>0</v>
      </c>
      <c r="E1678" s="111">
        <v>44855</v>
      </c>
      <c r="F1678" s="91" t="str">
        <f>IFERROR(VLOOKUP($E1678, V医療従事者等!$A:$J, $F$4, FALSE), TEXT(E1678, "aaa"))</f>
        <v>金</v>
      </c>
      <c r="G1678" s="91">
        <f>IFERROR(VLOOKUP($E1678, V医療従事者等!$A:$J, $G$4, FALSE), 0)</f>
        <v>0</v>
      </c>
      <c r="H1678" s="91">
        <f>IFERROR(VLOOKUP($E1678, V医療従事者等!$A:$J, $H$4, FALSE), 0)</f>
        <v>0</v>
      </c>
      <c r="I1678" s="91">
        <f>IFERROR(VLOOKUP($E1678, V医療従事者等!$A:$J, $I$4, FALSE), 0)</f>
        <v>0</v>
      </c>
      <c r="J1678" s="91">
        <f>IFERROR(VLOOKUP($E1678, V医療従事者等!$A:$J, $J$4, FALSE), 0)</f>
        <v>0</v>
      </c>
      <c r="K1678" s="92">
        <f>IFERROR(VLOOKUP($E1678, V一般接種!$A:$G, K$4, FALSE), 0)</f>
        <v>0</v>
      </c>
      <c r="L1678" s="92">
        <f>IFERROR(VLOOKUP($E1678, V一般接種!$A:$G, L$4, FALSE), 0)</f>
        <v>0</v>
      </c>
      <c r="M1678" s="92">
        <f>IFERROR(VLOOKUP($E1678, V一般接種!$A:$G, M$4, FALSE), 0)</f>
        <v>0</v>
      </c>
      <c r="N1678" s="93">
        <f>IFERROR(VLOOKUP($E1678, V一般接種!$A:$G, N$4, FALSE), 0)</f>
        <v>0</v>
      </c>
      <c r="O1678" s="92">
        <f>SUMIF(V職域接種!$C:$C, 'Conv-vaccine'!$E1678, V職域接種!F:F)</f>
        <v>0</v>
      </c>
      <c r="P1678" s="92">
        <f>SUMIF(V職域接種!$C:$C, 'Conv-vaccine'!$E1678, V職域接種!G:G)</f>
        <v>0</v>
      </c>
      <c r="Q1678" s="92">
        <f>_xlfn.MAXIFS(V重複!F:F, V重複!$C:$C, 'Conv-vaccine'!$E1678)</f>
        <v>0</v>
      </c>
      <c r="R1678" s="92">
        <f>_xlfn.MAXIFS(V重複!G:G, V重複!$C:$C, 'Conv-vaccine'!$E1678)</f>
        <v>0</v>
      </c>
      <c r="S1678" s="107">
        <f>SUMIF('V3回目-接種日別'!$A:$A, 'Conv-vaccine'!$E1678, 'V3回目-接種日別'!C:C)</f>
        <v>0</v>
      </c>
    </row>
    <row r="1679" spans="1:19" ht="17.7">
      <c r="A1679" s="49">
        <v>44855</v>
      </c>
      <c r="B1679" s="110">
        <f>IF(COUNTIF($A$7:$A1679, $A1679)&gt;1, 0, IF($E1679="","",G1679+H1679+K1679+L1679+O1679-Q1679))</f>
        <v>0</v>
      </c>
      <c r="C1679" s="110">
        <f>IF(COUNTIF($A$7:$A1679, $A1679)&gt;1, 0, IF($E1679="", "", I1679+J1679+M1679+N1679+P1679-R1679))</f>
        <v>0</v>
      </c>
      <c r="D1679" s="110">
        <f>IF(COUNTIF($A$7:$A1679, $A1679)&gt;1, 0, S1679)</f>
        <v>0</v>
      </c>
      <c r="E1679" s="111">
        <v>44855</v>
      </c>
      <c r="F1679" s="91" t="str">
        <f>IFERROR(VLOOKUP($E1679, V医療従事者等!$A:$J, $F$4, FALSE), TEXT(E1679, "aaa"))</f>
        <v>金</v>
      </c>
      <c r="G1679" s="91">
        <f>IFERROR(VLOOKUP($E1679, V医療従事者等!$A:$J, $G$4, FALSE), 0)</f>
        <v>0</v>
      </c>
      <c r="H1679" s="91">
        <f>IFERROR(VLOOKUP($E1679, V医療従事者等!$A:$J, $H$4, FALSE), 0)</f>
        <v>0</v>
      </c>
      <c r="I1679" s="91">
        <f>IFERROR(VLOOKUP($E1679, V医療従事者等!$A:$J, $I$4, FALSE), 0)</f>
        <v>0</v>
      </c>
      <c r="J1679" s="91">
        <f>IFERROR(VLOOKUP($E1679, V医療従事者等!$A:$J, $J$4, FALSE), 0)</f>
        <v>0</v>
      </c>
      <c r="K1679" s="92">
        <f>IFERROR(VLOOKUP($E1679, V一般接種!$A:$G, K$4, FALSE), 0)</f>
        <v>0</v>
      </c>
      <c r="L1679" s="92">
        <f>IFERROR(VLOOKUP($E1679, V一般接種!$A:$G, L$4, FALSE), 0)</f>
        <v>0</v>
      </c>
      <c r="M1679" s="92">
        <f>IFERROR(VLOOKUP($E1679, V一般接種!$A:$G, M$4, FALSE), 0)</f>
        <v>0</v>
      </c>
      <c r="N1679" s="93">
        <f>IFERROR(VLOOKUP($E1679, V一般接種!$A:$G, N$4, FALSE), 0)</f>
        <v>0</v>
      </c>
      <c r="O1679" s="92">
        <f>SUMIF(V職域接種!$C:$C, 'Conv-vaccine'!$E1679, V職域接種!F:F)</f>
        <v>0</v>
      </c>
      <c r="P1679" s="92">
        <f>SUMIF(V職域接種!$C:$C, 'Conv-vaccine'!$E1679, V職域接種!G:G)</f>
        <v>0</v>
      </c>
      <c r="Q1679" s="92">
        <f>_xlfn.MAXIFS(V重複!F:F, V重複!$C:$C, 'Conv-vaccine'!$E1679)</f>
        <v>0</v>
      </c>
      <c r="R1679" s="92">
        <f>_xlfn.MAXIFS(V重複!G:G, V重複!$C:$C, 'Conv-vaccine'!$E1679)</f>
        <v>0</v>
      </c>
      <c r="S1679" s="107">
        <f>SUMIF('V3回目-接種日別'!$A:$A, 'Conv-vaccine'!$E1679, 'V3回目-接種日別'!C:C)</f>
        <v>0</v>
      </c>
    </row>
    <row r="1680" spans="1:19" ht="17.7">
      <c r="A1680" s="49">
        <v>44855</v>
      </c>
      <c r="B1680" s="110">
        <f>IF(COUNTIF($A$7:$A1680, $A1680)&gt;1, 0, IF($E1680="","",G1680+H1680+K1680+L1680+O1680-Q1680))</f>
        <v>0</v>
      </c>
      <c r="C1680" s="110">
        <f>IF(COUNTIF($A$7:$A1680, $A1680)&gt;1, 0, IF($E1680="", "", I1680+J1680+M1680+N1680+P1680-R1680))</f>
        <v>0</v>
      </c>
      <c r="D1680" s="110">
        <f>IF(COUNTIF($A$7:$A1680, $A1680)&gt;1, 0, S1680)</f>
        <v>0</v>
      </c>
      <c r="E1680" s="111">
        <v>44855</v>
      </c>
      <c r="F1680" s="91" t="str">
        <f>IFERROR(VLOOKUP($E1680, V医療従事者等!$A:$J, $F$4, FALSE), TEXT(E1680, "aaa"))</f>
        <v>金</v>
      </c>
      <c r="G1680" s="91">
        <f>IFERROR(VLOOKUP($E1680, V医療従事者等!$A:$J, $G$4, FALSE), 0)</f>
        <v>0</v>
      </c>
      <c r="H1680" s="91">
        <f>IFERROR(VLOOKUP($E1680, V医療従事者等!$A:$J, $H$4, FALSE), 0)</f>
        <v>0</v>
      </c>
      <c r="I1680" s="91">
        <f>IFERROR(VLOOKUP($E1680, V医療従事者等!$A:$J, $I$4, FALSE), 0)</f>
        <v>0</v>
      </c>
      <c r="J1680" s="91">
        <f>IFERROR(VLOOKUP($E1680, V医療従事者等!$A:$J, $J$4, FALSE), 0)</f>
        <v>0</v>
      </c>
      <c r="K1680" s="92">
        <f>IFERROR(VLOOKUP($E1680, V一般接種!$A:$G, K$4, FALSE), 0)</f>
        <v>0</v>
      </c>
      <c r="L1680" s="92">
        <f>IFERROR(VLOOKUP($E1680, V一般接種!$A:$G, L$4, FALSE), 0)</f>
        <v>0</v>
      </c>
      <c r="M1680" s="92">
        <f>IFERROR(VLOOKUP($E1680, V一般接種!$A:$G, M$4, FALSE), 0)</f>
        <v>0</v>
      </c>
      <c r="N1680" s="93">
        <f>IFERROR(VLOOKUP($E1680, V一般接種!$A:$G, N$4, FALSE), 0)</f>
        <v>0</v>
      </c>
      <c r="O1680" s="92">
        <f>SUMIF(V職域接種!$C:$C, 'Conv-vaccine'!$E1680, V職域接種!F:F)</f>
        <v>0</v>
      </c>
      <c r="P1680" s="92">
        <f>SUMIF(V職域接種!$C:$C, 'Conv-vaccine'!$E1680, V職域接種!G:G)</f>
        <v>0</v>
      </c>
      <c r="Q1680" s="92">
        <f>_xlfn.MAXIFS(V重複!F:F, V重複!$C:$C, 'Conv-vaccine'!$E1680)</f>
        <v>0</v>
      </c>
      <c r="R1680" s="92">
        <f>_xlfn.MAXIFS(V重複!G:G, V重複!$C:$C, 'Conv-vaccine'!$E1680)</f>
        <v>0</v>
      </c>
      <c r="S1680" s="107">
        <f>SUMIF('V3回目-接種日別'!$A:$A, 'Conv-vaccine'!$E1680, 'V3回目-接種日別'!C:C)</f>
        <v>0</v>
      </c>
    </row>
    <row r="1681" spans="1:19" ht="17.7">
      <c r="A1681" s="49">
        <v>44856</v>
      </c>
      <c r="B1681" s="110">
        <f>IF(COUNTIF($A$7:$A1681, $A1681)&gt;1, 0, IF($E1681="","",G1681+H1681+K1681+L1681+O1681-Q1681))</f>
        <v>0</v>
      </c>
      <c r="C1681" s="110">
        <f>IF(COUNTIF($A$7:$A1681, $A1681)&gt;1, 0, IF($E1681="", "", I1681+J1681+M1681+N1681+P1681-R1681))</f>
        <v>0</v>
      </c>
      <c r="D1681" s="110">
        <f>IF(COUNTIF($A$7:$A1681, $A1681)&gt;1, 0, S1681)</f>
        <v>0</v>
      </c>
      <c r="E1681" s="111">
        <v>44856</v>
      </c>
      <c r="F1681" s="91" t="str">
        <f>IFERROR(VLOOKUP($E1681, V医療従事者等!$A:$J, $F$4, FALSE), TEXT(E1681, "aaa"))</f>
        <v>土</v>
      </c>
      <c r="G1681" s="91">
        <f>IFERROR(VLOOKUP($E1681, V医療従事者等!$A:$J, $G$4, FALSE), 0)</f>
        <v>0</v>
      </c>
      <c r="H1681" s="91">
        <f>IFERROR(VLOOKUP($E1681, V医療従事者等!$A:$J, $H$4, FALSE), 0)</f>
        <v>0</v>
      </c>
      <c r="I1681" s="91">
        <f>IFERROR(VLOOKUP($E1681, V医療従事者等!$A:$J, $I$4, FALSE), 0)</f>
        <v>0</v>
      </c>
      <c r="J1681" s="91">
        <f>IFERROR(VLOOKUP($E1681, V医療従事者等!$A:$J, $J$4, FALSE), 0)</f>
        <v>0</v>
      </c>
      <c r="K1681" s="92">
        <f>IFERROR(VLOOKUP($E1681, V一般接種!$A:$G, K$4, FALSE), 0)</f>
        <v>0</v>
      </c>
      <c r="L1681" s="92">
        <f>IFERROR(VLOOKUP($E1681, V一般接種!$A:$G, L$4, FALSE), 0)</f>
        <v>0</v>
      </c>
      <c r="M1681" s="92">
        <f>IFERROR(VLOOKUP($E1681, V一般接種!$A:$G, M$4, FALSE), 0)</f>
        <v>0</v>
      </c>
      <c r="N1681" s="93">
        <f>IFERROR(VLOOKUP($E1681, V一般接種!$A:$G, N$4, FALSE), 0)</f>
        <v>0</v>
      </c>
      <c r="O1681" s="92">
        <f>SUMIF(V職域接種!$C:$C, 'Conv-vaccine'!$E1681, V職域接種!F:F)</f>
        <v>0</v>
      </c>
      <c r="P1681" s="92">
        <f>SUMIF(V職域接種!$C:$C, 'Conv-vaccine'!$E1681, V職域接種!G:G)</f>
        <v>0</v>
      </c>
      <c r="Q1681" s="92">
        <f>_xlfn.MAXIFS(V重複!F:F, V重複!$C:$C, 'Conv-vaccine'!$E1681)</f>
        <v>0</v>
      </c>
      <c r="R1681" s="92">
        <f>_xlfn.MAXIFS(V重複!G:G, V重複!$C:$C, 'Conv-vaccine'!$E1681)</f>
        <v>0</v>
      </c>
      <c r="S1681" s="107">
        <f>SUMIF('V3回目-接種日別'!$A:$A, 'Conv-vaccine'!$E1681, 'V3回目-接種日別'!C:C)</f>
        <v>0</v>
      </c>
    </row>
    <row r="1682" spans="1:19" ht="17.7">
      <c r="A1682" s="49">
        <v>44856</v>
      </c>
      <c r="B1682" s="110">
        <f>IF(COUNTIF($A$7:$A1682, $A1682)&gt;1, 0, IF($E1682="","",G1682+H1682+K1682+L1682+O1682-Q1682))</f>
        <v>0</v>
      </c>
      <c r="C1682" s="110">
        <f>IF(COUNTIF($A$7:$A1682, $A1682)&gt;1, 0, IF($E1682="", "", I1682+J1682+M1682+N1682+P1682-R1682))</f>
        <v>0</v>
      </c>
      <c r="D1682" s="110">
        <f>IF(COUNTIF($A$7:$A1682, $A1682)&gt;1, 0, S1682)</f>
        <v>0</v>
      </c>
      <c r="E1682" s="111">
        <v>44856</v>
      </c>
      <c r="F1682" s="91" t="str">
        <f>IFERROR(VLOOKUP($E1682, V医療従事者等!$A:$J, $F$4, FALSE), TEXT(E1682, "aaa"))</f>
        <v>土</v>
      </c>
      <c r="G1682" s="91">
        <f>IFERROR(VLOOKUP($E1682, V医療従事者等!$A:$J, $G$4, FALSE), 0)</f>
        <v>0</v>
      </c>
      <c r="H1682" s="91">
        <f>IFERROR(VLOOKUP($E1682, V医療従事者等!$A:$J, $H$4, FALSE), 0)</f>
        <v>0</v>
      </c>
      <c r="I1682" s="91">
        <f>IFERROR(VLOOKUP($E1682, V医療従事者等!$A:$J, $I$4, FALSE), 0)</f>
        <v>0</v>
      </c>
      <c r="J1682" s="91">
        <f>IFERROR(VLOOKUP($E1682, V医療従事者等!$A:$J, $J$4, FALSE), 0)</f>
        <v>0</v>
      </c>
      <c r="K1682" s="92">
        <f>IFERROR(VLOOKUP($E1682, V一般接種!$A:$G, K$4, FALSE), 0)</f>
        <v>0</v>
      </c>
      <c r="L1682" s="92">
        <f>IFERROR(VLOOKUP($E1682, V一般接種!$A:$G, L$4, FALSE), 0)</f>
        <v>0</v>
      </c>
      <c r="M1682" s="92">
        <f>IFERROR(VLOOKUP($E1682, V一般接種!$A:$G, M$4, FALSE), 0)</f>
        <v>0</v>
      </c>
      <c r="N1682" s="93">
        <f>IFERROR(VLOOKUP($E1682, V一般接種!$A:$G, N$4, FALSE), 0)</f>
        <v>0</v>
      </c>
      <c r="O1682" s="92">
        <f>SUMIF(V職域接種!$C:$C, 'Conv-vaccine'!$E1682, V職域接種!F:F)</f>
        <v>0</v>
      </c>
      <c r="P1682" s="92">
        <f>SUMIF(V職域接種!$C:$C, 'Conv-vaccine'!$E1682, V職域接種!G:G)</f>
        <v>0</v>
      </c>
      <c r="Q1682" s="92">
        <f>_xlfn.MAXIFS(V重複!F:F, V重複!$C:$C, 'Conv-vaccine'!$E1682)</f>
        <v>0</v>
      </c>
      <c r="R1682" s="92">
        <f>_xlfn.MAXIFS(V重複!G:G, V重複!$C:$C, 'Conv-vaccine'!$E1682)</f>
        <v>0</v>
      </c>
      <c r="S1682" s="107">
        <f>SUMIF('V3回目-接種日別'!$A:$A, 'Conv-vaccine'!$E1682, 'V3回目-接種日別'!C:C)</f>
        <v>0</v>
      </c>
    </row>
    <row r="1683" spans="1:19" ht="17.7">
      <c r="A1683" s="49">
        <v>44856</v>
      </c>
      <c r="B1683" s="110">
        <f>IF(COUNTIF($A$7:$A1683, $A1683)&gt;1, 0, IF($E1683="","",G1683+H1683+K1683+L1683+O1683-Q1683))</f>
        <v>0</v>
      </c>
      <c r="C1683" s="110">
        <f>IF(COUNTIF($A$7:$A1683, $A1683)&gt;1, 0, IF($E1683="", "", I1683+J1683+M1683+N1683+P1683-R1683))</f>
        <v>0</v>
      </c>
      <c r="D1683" s="110">
        <f>IF(COUNTIF($A$7:$A1683, $A1683)&gt;1, 0, S1683)</f>
        <v>0</v>
      </c>
      <c r="E1683" s="111">
        <v>44856</v>
      </c>
      <c r="F1683" s="91" t="str">
        <f>IFERROR(VLOOKUP($E1683, V医療従事者等!$A:$J, $F$4, FALSE), TEXT(E1683, "aaa"))</f>
        <v>土</v>
      </c>
      <c r="G1683" s="91">
        <f>IFERROR(VLOOKUP($E1683, V医療従事者等!$A:$J, $G$4, FALSE), 0)</f>
        <v>0</v>
      </c>
      <c r="H1683" s="91">
        <f>IFERROR(VLOOKUP($E1683, V医療従事者等!$A:$J, $H$4, FALSE), 0)</f>
        <v>0</v>
      </c>
      <c r="I1683" s="91">
        <f>IFERROR(VLOOKUP($E1683, V医療従事者等!$A:$J, $I$4, FALSE), 0)</f>
        <v>0</v>
      </c>
      <c r="J1683" s="91">
        <f>IFERROR(VLOOKUP($E1683, V医療従事者等!$A:$J, $J$4, FALSE), 0)</f>
        <v>0</v>
      </c>
      <c r="K1683" s="92">
        <f>IFERROR(VLOOKUP($E1683, V一般接種!$A:$G, K$4, FALSE), 0)</f>
        <v>0</v>
      </c>
      <c r="L1683" s="92">
        <f>IFERROR(VLOOKUP($E1683, V一般接種!$A:$G, L$4, FALSE), 0)</f>
        <v>0</v>
      </c>
      <c r="M1683" s="92">
        <f>IFERROR(VLOOKUP($E1683, V一般接種!$A:$G, M$4, FALSE), 0)</f>
        <v>0</v>
      </c>
      <c r="N1683" s="93">
        <f>IFERROR(VLOOKUP($E1683, V一般接種!$A:$G, N$4, FALSE), 0)</f>
        <v>0</v>
      </c>
      <c r="O1683" s="92">
        <f>SUMIF(V職域接種!$C:$C, 'Conv-vaccine'!$E1683, V職域接種!F:F)</f>
        <v>0</v>
      </c>
      <c r="P1683" s="92">
        <f>SUMIF(V職域接種!$C:$C, 'Conv-vaccine'!$E1683, V職域接種!G:G)</f>
        <v>0</v>
      </c>
      <c r="Q1683" s="92">
        <f>_xlfn.MAXIFS(V重複!F:F, V重複!$C:$C, 'Conv-vaccine'!$E1683)</f>
        <v>0</v>
      </c>
      <c r="R1683" s="92">
        <f>_xlfn.MAXIFS(V重複!G:G, V重複!$C:$C, 'Conv-vaccine'!$E1683)</f>
        <v>0</v>
      </c>
      <c r="S1683" s="107">
        <f>SUMIF('V3回目-接種日別'!$A:$A, 'Conv-vaccine'!$E1683, 'V3回目-接種日別'!C:C)</f>
        <v>0</v>
      </c>
    </row>
    <row r="1684" spans="1:19" ht="17.7">
      <c r="A1684" s="49">
        <v>44857</v>
      </c>
      <c r="B1684" s="110">
        <f>IF(COUNTIF($A$7:$A1684, $A1684)&gt;1, 0, IF($E1684="","",G1684+H1684+K1684+L1684+O1684-Q1684))</f>
        <v>0</v>
      </c>
      <c r="C1684" s="110">
        <f>IF(COUNTIF($A$7:$A1684, $A1684)&gt;1, 0, IF($E1684="", "", I1684+J1684+M1684+N1684+P1684-R1684))</f>
        <v>0</v>
      </c>
      <c r="D1684" s="110">
        <f>IF(COUNTIF($A$7:$A1684, $A1684)&gt;1, 0, S1684)</f>
        <v>0</v>
      </c>
      <c r="E1684" s="111">
        <v>44857</v>
      </c>
      <c r="F1684" s="91" t="str">
        <f>IFERROR(VLOOKUP($E1684, V医療従事者等!$A:$J, $F$4, FALSE), TEXT(E1684, "aaa"))</f>
        <v>日</v>
      </c>
      <c r="G1684" s="91">
        <f>IFERROR(VLOOKUP($E1684, V医療従事者等!$A:$J, $G$4, FALSE), 0)</f>
        <v>0</v>
      </c>
      <c r="H1684" s="91">
        <f>IFERROR(VLOOKUP($E1684, V医療従事者等!$A:$J, $H$4, FALSE), 0)</f>
        <v>0</v>
      </c>
      <c r="I1684" s="91">
        <f>IFERROR(VLOOKUP($E1684, V医療従事者等!$A:$J, $I$4, FALSE), 0)</f>
        <v>0</v>
      </c>
      <c r="J1684" s="91">
        <f>IFERROR(VLOOKUP($E1684, V医療従事者等!$A:$J, $J$4, FALSE), 0)</f>
        <v>0</v>
      </c>
      <c r="K1684" s="92">
        <f>IFERROR(VLOOKUP($E1684, V一般接種!$A:$G, K$4, FALSE), 0)</f>
        <v>0</v>
      </c>
      <c r="L1684" s="92">
        <f>IFERROR(VLOOKUP($E1684, V一般接種!$A:$G, L$4, FALSE), 0)</f>
        <v>0</v>
      </c>
      <c r="M1684" s="92">
        <f>IFERROR(VLOOKUP($E1684, V一般接種!$A:$G, M$4, FALSE), 0)</f>
        <v>0</v>
      </c>
      <c r="N1684" s="93">
        <f>IFERROR(VLOOKUP($E1684, V一般接種!$A:$G, N$4, FALSE), 0)</f>
        <v>0</v>
      </c>
      <c r="O1684" s="92">
        <f>SUMIF(V職域接種!$C:$C, 'Conv-vaccine'!$E1684, V職域接種!F:F)</f>
        <v>0</v>
      </c>
      <c r="P1684" s="92">
        <f>SUMIF(V職域接種!$C:$C, 'Conv-vaccine'!$E1684, V職域接種!G:G)</f>
        <v>0</v>
      </c>
      <c r="Q1684" s="92">
        <f>_xlfn.MAXIFS(V重複!F:F, V重複!$C:$C, 'Conv-vaccine'!$E1684)</f>
        <v>0</v>
      </c>
      <c r="R1684" s="92">
        <f>_xlfn.MAXIFS(V重複!G:G, V重複!$C:$C, 'Conv-vaccine'!$E1684)</f>
        <v>0</v>
      </c>
      <c r="S1684" s="107">
        <f>SUMIF('V3回目-接種日別'!$A:$A, 'Conv-vaccine'!$E1684, 'V3回目-接種日別'!C:C)</f>
        <v>0</v>
      </c>
    </row>
    <row r="1685" spans="1:19" ht="17.7">
      <c r="A1685" s="49">
        <v>44857</v>
      </c>
      <c r="B1685" s="110">
        <f>IF(COUNTIF($A$7:$A1685, $A1685)&gt;1, 0, IF($E1685="","",G1685+H1685+K1685+L1685+O1685-Q1685))</f>
        <v>0</v>
      </c>
      <c r="C1685" s="110">
        <f>IF(COUNTIF($A$7:$A1685, $A1685)&gt;1, 0, IF($E1685="", "", I1685+J1685+M1685+N1685+P1685-R1685))</f>
        <v>0</v>
      </c>
      <c r="D1685" s="110">
        <f>IF(COUNTIF($A$7:$A1685, $A1685)&gt;1, 0, S1685)</f>
        <v>0</v>
      </c>
      <c r="E1685" s="111">
        <v>44857</v>
      </c>
      <c r="F1685" s="91" t="str">
        <f>IFERROR(VLOOKUP($E1685, V医療従事者等!$A:$J, $F$4, FALSE), TEXT(E1685, "aaa"))</f>
        <v>日</v>
      </c>
      <c r="G1685" s="91">
        <f>IFERROR(VLOOKUP($E1685, V医療従事者等!$A:$J, $G$4, FALSE), 0)</f>
        <v>0</v>
      </c>
      <c r="H1685" s="91">
        <f>IFERROR(VLOOKUP($E1685, V医療従事者等!$A:$J, $H$4, FALSE), 0)</f>
        <v>0</v>
      </c>
      <c r="I1685" s="91">
        <f>IFERROR(VLOOKUP($E1685, V医療従事者等!$A:$J, $I$4, FALSE), 0)</f>
        <v>0</v>
      </c>
      <c r="J1685" s="91">
        <f>IFERROR(VLOOKUP($E1685, V医療従事者等!$A:$J, $J$4, FALSE), 0)</f>
        <v>0</v>
      </c>
      <c r="K1685" s="92">
        <f>IFERROR(VLOOKUP($E1685, V一般接種!$A:$G, K$4, FALSE), 0)</f>
        <v>0</v>
      </c>
      <c r="L1685" s="92">
        <f>IFERROR(VLOOKUP($E1685, V一般接種!$A:$G, L$4, FALSE), 0)</f>
        <v>0</v>
      </c>
      <c r="M1685" s="92">
        <f>IFERROR(VLOOKUP($E1685, V一般接種!$A:$G, M$4, FALSE), 0)</f>
        <v>0</v>
      </c>
      <c r="N1685" s="93">
        <f>IFERROR(VLOOKUP($E1685, V一般接種!$A:$G, N$4, FALSE), 0)</f>
        <v>0</v>
      </c>
      <c r="O1685" s="92">
        <f>SUMIF(V職域接種!$C:$C, 'Conv-vaccine'!$E1685, V職域接種!F:F)</f>
        <v>0</v>
      </c>
      <c r="P1685" s="92">
        <f>SUMIF(V職域接種!$C:$C, 'Conv-vaccine'!$E1685, V職域接種!G:G)</f>
        <v>0</v>
      </c>
      <c r="Q1685" s="92">
        <f>_xlfn.MAXIFS(V重複!F:F, V重複!$C:$C, 'Conv-vaccine'!$E1685)</f>
        <v>0</v>
      </c>
      <c r="R1685" s="92">
        <f>_xlfn.MAXIFS(V重複!G:G, V重複!$C:$C, 'Conv-vaccine'!$E1685)</f>
        <v>0</v>
      </c>
      <c r="S1685" s="107">
        <f>SUMIF('V3回目-接種日別'!$A:$A, 'Conv-vaccine'!$E1685, 'V3回目-接種日別'!C:C)</f>
        <v>0</v>
      </c>
    </row>
    <row r="1686" spans="1:19" ht="17.7">
      <c r="A1686" s="49">
        <v>44857</v>
      </c>
      <c r="B1686" s="110">
        <f>IF(COUNTIF($A$7:$A1686, $A1686)&gt;1, 0, IF($E1686="","",G1686+H1686+K1686+L1686+O1686-Q1686))</f>
        <v>0</v>
      </c>
      <c r="C1686" s="110">
        <f>IF(COUNTIF($A$7:$A1686, $A1686)&gt;1, 0, IF($E1686="", "", I1686+J1686+M1686+N1686+P1686-R1686))</f>
        <v>0</v>
      </c>
      <c r="D1686" s="110">
        <f>IF(COUNTIF($A$7:$A1686, $A1686)&gt;1, 0, S1686)</f>
        <v>0</v>
      </c>
      <c r="E1686" s="111">
        <v>44857</v>
      </c>
      <c r="F1686" s="91" t="str">
        <f>IFERROR(VLOOKUP($E1686, V医療従事者等!$A:$J, $F$4, FALSE), TEXT(E1686, "aaa"))</f>
        <v>日</v>
      </c>
      <c r="G1686" s="91">
        <f>IFERROR(VLOOKUP($E1686, V医療従事者等!$A:$J, $G$4, FALSE), 0)</f>
        <v>0</v>
      </c>
      <c r="H1686" s="91">
        <f>IFERROR(VLOOKUP($E1686, V医療従事者等!$A:$J, $H$4, FALSE), 0)</f>
        <v>0</v>
      </c>
      <c r="I1686" s="91">
        <f>IFERROR(VLOOKUP($E1686, V医療従事者等!$A:$J, $I$4, FALSE), 0)</f>
        <v>0</v>
      </c>
      <c r="J1686" s="91">
        <f>IFERROR(VLOOKUP($E1686, V医療従事者等!$A:$J, $J$4, FALSE), 0)</f>
        <v>0</v>
      </c>
      <c r="K1686" s="92">
        <f>IFERROR(VLOOKUP($E1686, V一般接種!$A:$G, K$4, FALSE), 0)</f>
        <v>0</v>
      </c>
      <c r="L1686" s="92">
        <f>IFERROR(VLOOKUP($E1686, V一般接種!$A:$G, L$4, FALSE), 0)</f>
        <v>0</v>
      </c>
      <c r="M1686" s="92">
        <f>IFERROR(VLOOKUP($E1686, V一般接種!$A:$G, M$4, FALSE), 0)</f>
        <v>0</v>
      </c>
      <c r="N1686" s="93">
        <f>IFERROR(VLOOKUP($E1686, V一般接種!$A:$G, N$4, FALSE), 0)</f>
        <v>0</v>
      </c>
      <c r="O1686" s="92">
        <f>SUMIF(V職域接種!$C:$C, 'Conv-vaccine'!$E1686, V職域接種!F:F)</f>
        <v>0</v>
      </c>
      <c r="P1686" s="92">
        <f>SUMIF(V職域接種!$C:$C, 'Conv-vaccine'!$E1686, V職域接種!G:G)</f>
        <v>0</v>
      </c>
      <c r="Q1686" s="92">
        <f>_xlfn.MAXIFS(V重複!F:F, V重複!$C:$C, 'Conv-vaccine'!$E1686)</f>
        <v>0</v>
      </c>
      <c r="R1686" s="92">
        <f>_xlfn.MAXIFS(V重複!G:G, V重複!$C:$C, 'Conv-vaccine'!$E1686)</f>
        <v>0</v>
      </c>
      <c r="S1686" s="107">
        <f>SUMIF('V3回目-接種日別'!$A:$A, 'Conv-vaccine'!$E1686, 'V3回目-接種日別'!C:C)</f>
        <v>0</v>
      </c>
    </row>
    <row r="1687" spans="1:19" ht="17.7">
      <c r="A1687" s="49">
        <v>44858</v>
      </c>
      <c r="B1687" s="110">
        <f>IF(COUNTIF($A$7:$A1687, $A1687)&gt;1, 0, IF($E1687="","",G1687+H1687+K1687+L1687+O1687-Q1687))</f>
        <v>0</v>
      </c>
      <c r="C1687" s="110">
        <f>IF(COUNTIF($A$7:$A1687, $A1687)&gt;1, 0, IF($E1687="", "", I1687+J1687+M1687+N1687+P1687-R1687))</f>
        <v>0</v>
      </c>
      <c r="D1687" s="110">
        <f>IF(COUNTIF($A$7:$A1687, $A1687)&gt;1, 0, S1687)</f>
        <v>0</v>
      </c>
      <c r="E1687" s="111">
        <v>44858</v>
      </c>
      <c r="F1687" s="91" t="str">
        <f>IFERROR(VLOOKUP($E1687, V医療従事者等!$A:$J, $F$4, FALSE), TEXT(E1687, "aaa"))</f>
        <v>月</v>
      </c>
      <c r="G1687" s="91">
        <f>IFERROR(VLOOKUP($E1687, V医療従事者等!$A:$J, $G$4, FALSE), 0)</f>
        <v>0</v>
      </c>
      <c r="H1687" s="91">
        <f>IFERROR(VLOOKUP($E1687, V医療従事者等!$A:$J, $H$4, FALSE), 0)</f>
        <v>0</v>
      </c>
      <c r="I1687" s="91">
        <f>IFERROR(VLOOKUP($E1687, V医療従事者等!$A:$J, $I$4, FALSE), 0)</f>
        <v>0</v>
      </c>
      <c r="J1687" s="91">
        <f>IFERROR(VLOOKUP($E1687, V医療従事者等!$A:$J, $J$4, FALSE), 0)</f>
        <v>0</v>
      </c>
      <c r="K1687" s="92">
        <f>IFERROR(VLOOKUP($E1687, V一般接種!$A:$G, K$4, FALSE), 0)</f>
        <v>0</v>
      </c>
      <c r="L1687" s="92">
        <f>IFERROR(VLOOKUP($E1687, V一般接種!$A:$G, L$4, FALSE), 0)</f>
        <v>0</v>
      </c>
      <c r="M1687" s="92">
        <f>IFERROR(VLOOKUP($E1687, V一般接種!$A:$G, M$4, FALSE), 0)</f>
        <v>0</v>
      </c>
      <c r="N1687" s="93">
        <f>IFERROR(VLOOKUP($E1687, V一般接種!$A:$G, N$4, FALSE), 0)</f>
        <v>0</v>
      </c>
      <c r="O1687" s="92">
        <f>SUMIF(V職域接種!$C:$C, 'Conv-vaccine'!$E1687, V職域接種!F:F)</f>
        <v>0</v>
      </c>
      <c r="P1687" s="92">
        <f>SUMIF(V職域接種!$C:$C, 'Conv-vaccine'!$E1687, V職域接種!G:G)</f>
        <v>0</v>
      </c>
      <c r="Q1687" s="92">
        <f>_xlfn.MAXIFS(V重複!F:F, V重複!$C:$C, 'Conv-vaccine'!$E1687)</f>
        <v>0</v>
      </c>
      <c r="R1687" s="92">
        <f>_xlfn.MAXIFS(V重複!G:G, V重複!$C:$C, 'Conv-vaccine'!$E1687)</f>
        <v>0</v>
      </c>
      <c r="S1687" s="107">
        <f>SUMIF('V3回目-接種日別'!$A:$A, 'Conv-vaccine'!$E1687, 'V3回目-接種日別'!C:C)</f>
        <v>0</v>
      </c>
    </row>
    <row r="1688" spans="1:19" ht="17.7">
      <c r="A1688" s="49">
        <v>44858</v>
      </c>
      <c r="B1688" s="110">
        <f>IF(COUNTIF($A$7:$A1688, $A1688)&gt;1, 0, IF($E1688="","",G1688+H1688+K1688+L1688+O1688-Q1688))</f>
        <v>0</v>
      </c>
      <c r="C1688" s="110">
        <f>IF(COUNTIF($A$7:$A1688, $A1688)&gt;1, 0, IF($E1688="", "", I1688+J1688+M1688+N1688+P1688-R1688))</f>
        <v>0</v>
      </c>
      <c r="D1688" s="110">
        <f>IF(COUNTIF($A$7:$A1688, $A1688)&gt;1, 0, S1688)</f>
        <v>0</v>
      </c>
      <c r="E1688" s="111">
        <v>44858</v>
      </c>
      <c r="F1688" s="91" t="str">
        <f>IFERROR(VLOOKUP($E1688, V医療従事者等!$A:$J, $F$4, FALSE), TEXT(E1688, "aaa"))</f>
        <v>月</v>
      </c>
      <c r="G1688" s="91">
        <f>IFERROR(VLOOKUP($E1688, V医療従事者等!$A:$J, $G$4, FALSE), 0)</f>
        <v>0</v>
      </c>
      <c r="H1688" s="91">
        <f>IFERROR(VLOOKUP($E1688, V医療従事者等!$A:$J, $H$4, FALSE), 0)</f>
        <v>0</v>
      </c>
      <c r="I1688" s="91">
        <f>IFERROR(VLOOKUP($E1688, V医療従事者等!$A:$J, $I$4, FALSE), 0)</f>
        <v>0</v>
      </c>
      <c r="J1688" s="91">
        <f>IFERROR(VLOOKUP($E1688, V医療従事者等!$A:$J, $J$4, FALSE), 0)</f>
        <v>0</v>
      </c>
      <c r="K1688" s="92">
        <f>IFERROR(VLOOKUP($E1688, V一般接種!$A:$G, K$4, FALSE), 0)</f>
        <v>0</v>
      </c>
      <c r="L1688" s="92">
        <f>IFERROR(VLOOKUP($E1688, V一般接種!$A:$G, L$4, FALSE), 0)</f>
        <v>0</v>
      </c>
      <c r="M1688" s="92">
        <f>IFERROR(VLOOKUP($E1688, V一般接種!$A:$G, M$4, FALSE), 0)</f>
        <v>0</v>
      </c>
      <c r="N1688" s="93">
        <f>IFERROR(VLOOKUP($E1688, V一般接種!$A:$G, N$4, FALSE), 0)</f>
        <v>0</v>
      </c>
      <c r="O1688" s="92">
        <f>SUMIF(V職域接種!$C:$C, 'Conv-vaccine'!$E1688, V職域接種!F:F)</f>
        <v>0</v>
      </c>
      <c r="P1688" s="92">
        <f>SUMIF(V職域接種!$C:$C, 'Conv-vaccine'!$E1688, V職域接種!G:G)</f>
        <v>0</v>
      </c>
      <c r="Q1688" s="92">
        <f>_xlfn.MAXIFS(V重複!F:F, V重複!$C:$C, 'Conv-vaccine'!$E1688)</f>
        <v>0</v>
      </c>
      <c r="R1688" s="92">
        <f>_xlfn.MAXIFS(V重複!G:G, V重複!$C:$C, 'Conv-vaccine'!$E1688)</f>
        <v>0</v>
      </c>
      <c r="S1688" s="107">
        <f>SUMIF('V3回目-接種日別'!$A:$A, 'Conv-vaccine'!$E1688, 'V3回目-接種日別'!C:C)</f>
        <v>0</v>
      </c>
    </row>
    <row r="1689" spans="1:19" ht="17.7">
      <c r="A1689" s="49">
        <v>44858</v>
      </c>
      <c r="B1689" s="110">
        <f>IF(COUNTIF($A$7:$A1689, $A1689)&gt;1, 0, IF($E1689="","",G1689+H1689+K1689+L1689+O1689-Q1689))</f>
        <v>0</v>
      </c>
      <c r="C1689" s="110">
        <f>IF(COUNTIF($A$7:$A1689, $A1689)&gt;1, 0, IF($E1689="", "", I1689+J1689+M1689+N1689+P1689-R1689))</f>
        <v>0</v>
      </c>
      <c r="D1689" s="110">
        <f>IF(COUNTIF($A$7:$A1689, $A1689)&gt;1, 0, S1689)</f>
        <v>0</v>
      </c>
      <c r="E1689" s="111">
        <v>44858</v>
      </c>
      <c r="F1689" s="91" t="str">
        <f>IFERROR(VLOOKUP($E1689, V医療従事者等!$A:$J, $F$4, FALSE), TEXT(E1689, "aaa"))</f>
        <v>月</v>
      </c>
      <c r="G1689" s="91">
        <f>IFERROR(VLOOKUP($E1689, V医療従事者等!$A:$J, $G$4, FALSE), 0)</f>
        <v>0</v>
      </c>
      <c r="H1689" s="91">
        <f>IFERROR(VLOOKUP($E1689, V医療従事者等!$A:$J, $H$4, FALSE), 0)</f>
        <v>0</v>
      </c>
      <c r="I1689" s="91">
        <f>IFERROR(VLOOKUP($E1689, V医療従事者等!$A:$J, $I$4, FALSE), 0)</f>
        <v>0</v>
      </c>
      <c r="J1689" s="91">
        <f>IFERROR(VLOOKUP($E1689, V医療従事者等!$A:$J, $J$4, FALSE), 0)</f>
        <v>0</v>
      </c>
      <c r="K1689" s="92">
        <f>IFERROR(VLOOKUP($E1689, V一般接種!$A:$G, K$4, FALSE), 0)</f>
        <v>0</v>
      </c>
      <c r="L1689" s="92">
        <f>IFERROR(VLOOKUP($E1689, V一般接種!$A:$G, L$4, FALSE), 0)</f>
        <v>0</v>
      </c>
      <c r="M1689" s="92">
        <f>IFERROR(VLOOKUP($E1689, V一般接種!$A:$G, M$4, FALSE), 0)</f>
        <v>0</v>
      </c>
      <c r="N1689" s="93">
        <f>IFERROR(VLOOKUP($E1689, V一般接種!$A:$G, N$4, FALSE), 0)</f>
        <v>0</v>
      </c>
      <c r="O1689" s="92">
        <f>SUMIF(V職域接種!$C:$C, 'Conv-vaccine'!$E1689, V職域接種!F:F)</f>
        <v>0</v>
      </c>
      <c r="P1689" s="92">
        <f>SUMIF(V職域接種!$C:$C, 'Conv-vaccine'!$E1689, V職域接種!G:G)</f>
        <v>0</v>
      </c>
      <c r="Q1689" s="92">
        <f>_xlfn.MAXIFS(V重複!F:F, V重複!$C:$C, 'Conv-vaccine'!$E1689)</f>
        <v>0</v>
      </c>
      <c r="R1689" s="92">
        <f>_xlfn.MAXIFS(V重複!G:G, V重複!$C:$C, 'Conv-vaccine'!$E1689)</f>
        <v>0</v>
      </c>
      <c r="S1689" s="107">
        <f>SUMIF('V3回目-接種日別'!$A:$A, 'Conv-vaccine'!$E1689, 'V3回目-接種日別'!C:C)</f>
        <v>0</v>
      </c>
    </row>
    <row r="1690" spans="1:19" ht="17.7">
      <c r="A1690" s="49">
        <v>44859</v>
      </c>
      <c r="B1690" s="110">
        <f>IF(COUNTIF($A$7:$A1690, $A1690)&gt;1, 0, IF($E1690="","",G1690+H1690+K1690+L1690+O1690-Q1690))</f>
        <v>0</v>
      </c>
      <c r="C1690" s="110">
        <f>IF(COUNTIF($A$7:$A1690, $A1690)&gt;1, 0, IF($E1690="", "", I1690+J1690+M1690+N1690+P1690-R1690))</f>
        <v>0</v>
      </c>
      <c r="D1690" s="110">
        <f>IF(COUNTIF($A$7:$A1690, $A1690)&gt;1, 0, S1690)</f>
        <v>0</v>
      </c>
      <c r="E1690" s="111">
        <v>44859</v>
      </c>
      <c r="F1690" s="91" t="str">
        <f>IFERROR(VLOOKUP($E1690, V医療従事者等!$A:$J, $F$4, FALSE), TEXT(E1690, "aaa"))</f>
        <v>火</v>
      </c>
      <c r="G1690" s="91">
        <f>IFERROR(VLOOKUP($E1690, V医療従事者等!$A:$J, $G$4, FALSE), 0)</f>
        <v>0</v>
      </c>
      <c r="H1690" s="91">
        <f>IFERROR(VLOOKUP($E1690, V医療従事者等!$A:$J, $H$4, FALSE), 0)</f>
        <v>0</v>
      </c>
      <c r="I1690" s="91">
        <f>IFERROR(VLOOKUP($E1690, V医療従事者等!$A:$J, $I$4, FALSE), 0)</f>
        <v>0</v>
      </c>
      <c r="J1690" s="91">
        <f>IFERROR(VLOOKUP($E1690, V医療従事者等!$A:$J, $J$4, FALSE), 0)</f>
        <v>0</v>
      </c>
      <c r="K1690" s="92">
        <f>IFERROR(VLOOKUP($E1690, V一般接種!$A:$G, K$4, FALSE), 0)</f>
        <v>0</v>
      </c>
      <c r="L1690" s="92">
        <f>IFERROR(VLOOKUP($E1690, V一般接種!$A:$G, L$4, FALSE), 0)</f>
        <v>0</v>
      </c>
      <c r="M1690" s="92">
        <f>IFERROR(VLOOKUP($E1690, V一般接種!$A:$G, M$4, FALSE), 0)</f>
        <v>0</v>
      </c>
      <c r="N1690" s="93">
        <f>IFERROR(VLOOKUP($E1690, V一般接種!$A:$G, N$4, FALSE), 0)</f>
        <v>0</v>
      </c>
      <c r="O1690" s="92">
        <f>SUMIF(V職域接種!$C:$C, 'Conv-vaccine'!$E1690, V職域接種!F:F)</f>
        <v>0</v>
      </c>
      <c r="P1690" s="92">
        <f>SUMIF(V職域接種!$C:$C, 'Conv-vaccine'!$E1690, V職域接種!G:G)</f>
        <v>0</v>
      </c>
      <c r="Q1690" s="92">
        <f>_xlfn.MAXIFS(V重複!F:F, V重複!$C:$C, 'Conv-vaccine'!$E1690)</f>
        <v>0</v>
      </c>
      <c r="R1690" s="92">
        <f>_xlfn.MAXIFS(V重複!G:G, V重複!$C:$C, 'Conv-vaccine'!$E1690)</f>
        <v>0</v>
      </c>
      <c r="S1690" s="107">
        <f>SUMIF('V3回目-接種日別'!$A:$A, 'Conv-vaccine'!$E1690, 'V3回目-接種日別'!C:C)</f>
        <v>0</v>
      </c>
    </row>
    <row r="1691" spans="1:19" ht="17.7">
      <c r="A1691" s="49">
        <v>44859</v>
      </c>
      <c r="B1691" s="110">
        <f>IF(COUNTIF($A$7:$A1691, $A1691)&gt;1, 0, IF($E1691="","",G1691+H1691+K1691+L1691+O1691-Q1691))</f>
        <v>0</v>
      </c>
      <c r="C1691" s="110">
        <f>IF(COUNTIF($A$7:$A1691, $A1691)&gt;1, 0, IF($E1691="", "", I1691+J1691+M1691+N1691+P1691-R1691))</f>
        <v>0</v>
      </c>
      <c r="D1691" s="110">
        <f>IF(COUNTIF($A$7:$A1691, $A1691)&gt;1, 0, S1691)</f>
        <v>0</v>
      </c>
      <c r="E1691" s="111">
        <v>44859</v>
      </c>
      <c r="F1691" s="91" t="str">
        <f>IFERROR(VLOOKUP($E1691, V医療従事者等!$A:$J, $F$4, FALSE), TEXT(E1691, "aaa"))</f>
        <v>火</v>
      </c>
      <c r="G1691" s="91">
        <f>IFERROR(VLOOKUP($E1691, V医療従事者等!$A:$J, $G$4, FALSE), 0)</f>
        <v>0</v>
      </c>
      <c r="H1691" s="91">
        <f>IFERROR(VLOOKUP($E1691, V医療従事者等!$A:$J, $H$4, FALSE), 0)</f>
        <v>0</v>
      </c>
      <c r="I1691" s="91">
        <f>IFERROR(VLOOKUP($E1691, V医療従事者等!$A:$J, $I$4, FALSE), 0)</f>
        <v>0</v>
      </c>
      <c r="J1691" s="91">
        <f>IFERROR(VLOOKUP($E1691, V医療従事者等!$A:$J, $J$4, FALSE), 0)</f>
        <v>0</v>
      </c>
      <c r="K1691" s="92">
        <f>IFERROR(VLOOKUP($E1691, V一般接種!$A:$G, K$4, FALSE), 0)</f>
        <v>0</v>
      </c>
      <c r="L1691" s="92">
        <f>IFERROR(VLOOKUP($E1691, V一般接種!$A:$G, L$4, FALSE), 0)</f>
        <v>0</v>
      </c>
      <c r="M1691" s="92">
        <f>IFERROR(VLOOKUP($E1691, V一般接種!$A:$G, M$4, FALSE), 0)</f>
        <v>0</v>
      </c>
      <c r="N1691" s="93">
        <f>IFERROR(VLOOKUP($E1691, V一般接種!$A:$G, N$4, FALSE), 0)</f>
        <v>0</v>
      </c>
      <c r="O1691" s="92">
        <f>SUMIF(V職域接種!$C:$C, 'Conv-vaccine'!$E1691, V職域接種!F:F)</f>
        <v>0</v>
      </c>
      <c r="P1691" s="92">
        <f>SUMIF(V職域接種!$C:$C, 'Conv-vaccine'!$E1691, V職域接種!G:G)</f>
        <v>0</v>
      </c>
      <c r="Q1691" s="92">
        <f>_xlfn.MAXIFS(V重複!F:F, V重複!$C:$C, 'Conv-vaccine'!$E1691)</f>
        <v>0</v>
      </c>
      <c r="R1691" s="92">
        <f>_xlfn.MAXIFS(V重複!G:G, V重複!$C:$C, 'Conv-vaccine'!$E1691)</f>
        <v>0</v>
      </c>
      <c r="S1691" s="107">
        <f>SUMIF('V3回目-接種日別'!$A:$A, 'Conv-vaccine'!$E1691, 'V3回目-接種日別'!C:C)</f>
        <v>0</v>
      </c>
    </row>
    <row r="1692" spans="1:19" ht="17.7">
      <c r="A1692" s="49">
        <v>44859</v>
      </c>
      <c r="B1692" s="110">
        <f>IF(COUNTIF($A$7:$A1692, $A1692)&gt;1, 0, IF($E1692="","",G1692+H1692+K1692+L1692+O1692-Q1692))</f>
        <v>0</v>
      </c>
      <c r="C1692" s="110">
        <f>IF(COUNTIF($A$7:$A1692, $A1692)&gt;1, 0, IF($E1692="", "", I1692+J1692+M1692+N1692+P1692-R1692))</f>
        <v>0</v>
      </c>
      <c r="D1692" s="110">
        <f>IF(COUNTIF($A$7:$A1692, $A1692)&gt;1, 0, S1692)</f>
        <v>0</v>
      </c>
      <c r="E1692" s="111">
        <v>44859</v>
      </c>
      <c r="F1692" s="91" t="str">
        <f>IFERROR(VLOOKUP($E1692, V医療従事者等!$A:$J, $F$4, FALSE), TEXT(E1692, "aaa"))</f>
        <v>火</v>
      </c>
      <c r="G1692" s="91">
        <f>IFERROR(VLOOKUP($E1692, V医療従事者等!$A:$J, $G$4, FALSE), 0)</f>
        <v>0</v>
      </c>
      <c r="H1692" s="91">
        <f>IFERROR(VLOOKUP($E1692, V医療従事者等!$A:$J, $H$4, FALSE), 0)</f>
        <v>0</v>
      </c>
      <c r="I1692" s="91">
        <f>IFERROR(VLOOKUP($E1692, V医療従事者等!$A:$J, $I$4, FALSE), 0)</f>
        <v>0</v>
      </c>
      <c r="J1692" s="91">
        <f>IFERROR(VLOOKUP($E1692, V医療従事者等!$A:$J, $J$4, FALSE), 0)</f>
        <v>0</v>
      </c>
      <c r="K1692" s="92">
        <f>IFERROR(VLOOKUP($E1692, V一般接種!$A:$G, K$4, FALSE), 0)</f>
        <v>0</v>
      </c>
      <c r="L1692" s="92">
        <f>IFERROR(VLOOKUP($E1692, V一般接種!$A:$G, L$4, FALSE), 0)</f>
        <v>0</v>
      </c>
      <c r="M1692" s="92">
        <f>IFERROR(VLOOKUP($E1692, V一般接種!$A:$G, M$4, FALSE), 0)</f>
        <v>0</v>
      </c>
      <c r="N1692" s="93">
        <f>IFERROR(VLOOKUP($E1692, V一般接種!$A:$G, N$4, FALSE), 0)</f>
        <v>0</v>
      </c>
      <c r="O1692" s="92">
        <f>SUMIF(V職域接種!$C:$C, 'Conv-vaccine'!$E1692, V職域接種!F:F)</f>
        <v>0</v>
      </c>
      <c r="P1692" s="92">
        <f>SUMIF(V職域接種!$C:$C, 'Conv-vaccine'!$E1692, V職域接種!G:G)</f>
        <v>0</v>
      </c>
      <c r="Q1692" s="92">
        <f>_xlfn.MAXIFS(V重複!F:F, V重複!$C:$C, 'Conv-vaccine'!$E1692)</f>
        <v>0</v>
      </c>
      <c r="R1692" s="92">
        <f>_xlfn.MAXIFS(V重複!G:G, V重複!$C:$C, 'Conv-vaccine'!$E1692)</f>
        <v>0</v>
      </c>
      <c r="S1692" s="107">
        <f>SUMIF('V3回目-接種日別'!$A:$A, 'Conv-vaccine'!$E1692, 'V3回目-接種日別'!C:C)</f>
        <v>0</v>
      </c>
    </row>
    <row r="1693" spans="1:19" ht="17.7">
      <c r="A1693" s="49">
        <v>44860</v>
      </c>
      <c r="B1693" s="110">
        <f>IF(COUNTIF($A$7:$A1693, $A1693)&gt;1, 0, IF($E1693="","",G1693+H1693+K1693+L1693+O1693-Q1693))</f>
        <v>0</v>
      </c>
      <c r="C1693" s="110">
        <f>IF(COUNTIF($A$7:$A1693, $A1693)&gt;1, 0, IF($E1693="", "", I1693+J1693+M1693+N1693+P1693-R1693))</f>
        <v>0</v>
      </c>
      <c r="D1693" s="110">
        <f>IF(COUNTIF($A$7:$A1693, $A1693)&gt;1, 0, S1693)</f>
        <v>0</v>
      </c>
      <c r="E1693" s="111">
        <v>44860</v>
      </c>
      <c r="F1693" s="91" t="str">
        <f>IFERROR(VLOOKUP($E1693, V医療従事者等!$A:$J, $F$4, FALSE), TEXT(E1693, "aaa"))</f>
        <v>水</v>
      </c>
      <c r="G1693" s="91">
        <f>IFERROR(VLOOKUP($E1693, V医療従事者等!$A:$J, $G$4, FALSE), 0)</f>
        <v>0</v>
      </c>
      <c r="H1693" s="91">
        <f>IFERROR(VLOOKUP($E1693, V医療従事者等!$A:$J, $H$4, FALSE), 0)</f>
        <v>0</v>
      </c>
      <c r="I1693" s="91">
        <f>IFERROR(VLOOKUP($E1693, V医療従事者等!$A:$J, $I$4, FALSE), 0)</f>
        <v>0</v>
      </c>
      <c r="J1693" s="91">
        <f>IFERROR(VLOOKUP($E1693, V医療従事者等!$A:$J, $J$4, FALSE), 0)</f>
        <v>0</v>
      </c>
      <c r="K1693" s="92">
        <f>IFERROR(VLOOKUP($E1693, V一般接種!$A:$G, K$4, FALSE), 0)</f>
        <v>0</v>
      </c>
      <c r="L1693" s="92">
        <f>IFERROR(VLOOKUP($E1693, V一般接種!$A:$G, L$4, FALSE), 0)</f>
        <v>0</v>
      </c>
      <c r="M1693" s="92">
        <f>IFERROR(VLOOKUP($E1693, V一般接種!$A:$G, M$4, FALSE), 0)</f>
        <v>0</v>
      </c>
      <c r="N1693" s="93">
        <f>IFERROR(VLOOKUP($E1693, V一般接種!$A:$G, N$4, FALSE), 0)</f>
        <v>0</v>
      </c>
      <c r="O1693" s="92">
        <f>SUMIF(V職域接種!$C:$C, 'Conv-vaccine'!$E1693, V職域接種!F:F)</f>
        <v>0</v>
      </c>
      <c r="P1693" s="92">
        <f>SUMIF(V職域接種!$C:$C, 'Conv-vaccine'!$E1693, V職域接種!G:G)</f>
        <v>0</v>
      </c>
      <c r="Q1693" s="92">
        <f>_xlfn.MAXIFS(V重複!F:F, V重複!$C:$C, 'Conv-vaccine'!$E1693)</f>
        <v>0</v>
      </c>
      <c r="R1693" s="92">
        <f>_xlfn.MAXIFS(V重複!G:G, V重複!$C:$C, 'Conv-vaccine'!$E1693)</f>
        <v>0</v>
      </c>
      <c r="S1693" s="107">
        <f>SUMIF('V3回目-接種日別'!$A:$A, 'Conv-vaccine'!$E1693, 'V3回目-接種日別'!C:C)</f>
        <v>0</v>
      </c>
    </row>
    <row r="1694" spans="1:19" ht="17.7">
      <c r="A1694" s="49">
        <v>44860</v>
      </c>
      <c r="B1694" s="110">
        <f>IF(COUNTIF($A$7:$A1694, $A1694)&gt;1, 0, IF($E1694="","",G1694+H1694+K1694+L1694+O1694-Q1694))</f>
        <v>0</v>
      </c>
      <c r="C1694" s="110">
        <f>IF(COUNTIF($A$7:$A1694, $A1694)&gt;1, 0, IF($E1694="", "", I1694+J1694+M1694+N1694+P1694-R1694))</f>
        <v>0</v>
      </c>
      <c r="D1694" s="110">
        <f>IF(COUNTIF($A$7:$A1694, $A1694)&gt;1, 0, S1694)</f>
        <v>0</v>
      </c>
      <c r="E1694" s="111">
        <v>44860</v>
      </c>
      <c r="F1694" s="91" t="str">
        <f>IFERROR(VLOOKUP($E1694, V医療従事者等!$A:$J, $F$4, FALSE), TEXT(E1694, "aaa"))</f>
        <v>水</v>
      </c>
      <c r="G1694" s="91">
        <f>IFERROR(VLOOKUP($E1694, V医療従事者等!$A:$J, $G$4, FALSE), 0)</f>
        <v>0</v>
      </c>
      <c r="H1694" s="91">
        <f>IFERROR(VLOOKUP($E1694, V医療従事者等!$A:$J, $H$4, FALSE), 0)</f>
        <v>0</v>
      </c>
      <c r="I1694" s="91">
        <f>IFERROR(VLOOKUP($E1694, V医療従事者等!$A:$J, $I$4, FALSE), 0)</f>
        <v>0</v>
      </c>
      <c r="J1694" s="91">
        <f>IFERROR(VLOOKUP($E1694, V医療従事者等!$A:$J, $J$4, FALSE), 0)</f>
        <v>0</v>
      </c>
      <c r="K1694" s="92">
        <f>IFERROR(VLOOKUP($E1694, V一般接種!$A:$G, K$4, FALSE), 0)</f>
        <v>0</v>
      </c>
      <c r="L1694" s="92">
        <f>IFERROR(VLOOKUP($E1694, V一般接種!$A:$G, L$4, FALSE), 0)</f>
        <v>0</v>
      </c>
      <c r="M1694" s="92">
        <f>IFERROR(VLOOKUP($E1694, V一般接種!$A:$G, M$4, FALSE), 0)</f>
        <v>0</v>
      </c>
      <c r="N1694" s="93">
        <f>IFERROR(VLOOKUP($E1694, V一般接種!$A:$G, N$4, FALSE), 0)</f>
        <v>0</v>
      </c>
      <c r="O1694" s="92">
        <f>SUMIF(V職域接種!$C:$C, 'Conv-vaccine'!$E1694, V職域接種!F:F)</f>
        <v>0</v>
      </c>
      <c r="P1694" s="92">
        <f>SUMIF(V職域接種!$C:$C, 'Conv-vaccine'!$E1694, V職域接種!G:G)</f>
        <v>0</v>
      </c>
      <c r="Q1694" s="92">
        <f>_xlfn.MAXIFS(V重複!F:F, V重複!$C:$C, 'Conv-vaccine'!$E1694)</f>
        <v>0</v>
      </c>
      <c r="R1694" s="92">
        <f>_xlfn.MAXIFS(V重複!G:G, V重複!$C:$C, 'Conv-vaccine'!$E1694)</f>
        <v>0</v>
      </c>
      <c r="S1694" s="107">
        <f>SUMIF('V3回目-接種日別'!$A:$A, 'Conv-vaccine'!$E1694, 'V3回目-接種日別'!C:C)</f>
        <v>0</v>
      </c>
    </row>
    <row r="1695" spans="1:19" ht="17.7">
      <c r="A1695" s="49">
        <v>44860</v>
      </c>
      <c r="B1695" s="110">
        <f>IF(COUNTIF($A$7:$A1695, $A1695)&gt;1, 0, IF($E1695="","",G1695+H1695+K1695+L1695+O1695-Q1695))</f>
        <v>0</v>
      </c>
      <c r="C1695" s="110">
        <f>IF(COUNTIF($A$7:$A1695, $A1695)&gt;1, 0, IF($E1695="", "", I1695+J1695+M1695+N1695+P1695-R1695))</f>
        <v>0</v>
      </c>
      <c r="D1695" s="110">
        <f>IF(COUNTIF($A$7:$A1695, $A1695)&gt;1, 0, S1695)</f>
        <v>0</v>
      </c>
      <c r="E1695" s="111">
        <v>44860</v>
      </c>
      <c r="F1695" s="91" t="str">
        <f>IFERROR(VLOOKUP($E1695, V医療従事者等!$A:$J, $F$4, FALSE), TEXT(E1695, "aaa"))</f>
        <v>水</v>
      </c>
      <c r="G1695" s="91">
        <f>IFERROR(VLOOKUP($E1695, V医療従事者等!$A:$J, $G$4, FALSE), 0)</f>
        <v>0</v>
      </c>
      <c r="H1695" s="91">
        <f>IFERROR(VLOOKUP($E1695, V医療従事者等!$A:$J, $H$4, FALSE), 0)</f>
        <v>0</v>
      </c>
      <c r="I1695" s="91">
        <f>IFERROR(VLOOKUP($E1695, V医療従事者等!$A:$J, $I$4, FALSE), 0)</f>
        <v>0</v>
      </c>
      <c r="J1695" s="91">
        <f>IFERROR(VLOOKUP($E1695, V医療従事者等!$A:$J, $J$4, FALSE), 0)</f>
        <v>0</v>
      </c>
      <c r="K1695" s="92">
        <f>IFERROR(VLOOKUP($E1695, V一般接種!$A:$G, K$4, FALSE), 0)</f>
        <v>0</v>
      </c>
      <c r="L1695" s="92">
        <f>IFERROR(VLOOKUP($E1695, V一般接種!$A:$G, L$4, FALSE), 0)</f>
        <v>0</v>
      </c>
      <c r="M1695" s="92">
        <f>IFERROR(VLOOKUP($E1695, V一般接種!$A:$G, M$4, FALSE), 0)</f>
        <v>0</v>
      </c>
      <c r="N1695" s="93">
        <f>IFERROR(VLOOKUP($E1695, V一般接種!$A:$G, N$4, FALSE), 0)</f>
        <v>0</v>
      </c>
      <c r="O1695" s="92">
        <f>SUMIF(V職域接種!$C:$C, 'Conv-vaccine'!$E1695, V職域接種!F:F)</f>
        <v>0</v>
      </c>
      <c r="P1695" s="92">
        <f>SUMIF(V職域接種!$C:$C, 'Conv-vaccine'!$E1695, V職域接種!G:G)</f>
        <v>0</v>
      </c>
      <c r="Q1695" s="92">
        <f>_xlfn.MAXIFS(V重複!F:F, V重複!$C:$C, 'Conv-vaccine'!$E1695)</f>
        <v>0</v>
      </c>
      <c r="R1695" s="92">
        <f>_xlfn.MAXIFS(V重複!G:G, V重複!$C:$C, 'Conv-vaccine'!$E1695)</f>
        <v>0</v>
      </c>
      <c r="S1695" s="107">
        <f>SUMIF('V3回目-接種日別'!$A:$A, 'Conv-vaccine'!$E1695, 'V3回目-接種日別'!C:C)</f>
        <v>0</v>
      </c>
    </row>
    <row r="1696" spans="1:19" ht="17.7">
      <c r="A1696" s="49">
        <v>44861</v>
      </c>
      <c r="B1696" s="110">
        <f>IF(COUNTIF($A$7:$A1696, $A1696)&gt;1, 0, IF($E1696="","",G1696+H1696+K1696+L1696+O1696-Q1696))</f>
        <v>0</v>
      </c>
      <c r="C1696" s="110">
        <f>IF(COUNTIF($A$7:$A1696, $A1696)&gt;1, 0, IF($E1696="", "", I1696+J1696+M1696+N1696+P1696-R1696))</f>
        <v>0</v>
      </c>
      <c r="D1696" s="110">
        <f>IF(COUNTIF($A$7:$A1696, $A1696)&gt;1, 0, S1696)</f>
        <v>0</v>
      </c>
      <c r="E1696" s="111">
        <v>44861</v>
      </c>
      <c r="F1696" s="91" t="str">
        <f>IFERROR(VLOOKUP($E1696, V医療従事者等!$A:$J, $F$4, FALSE), TEXT(E1696, "aaa"))</f>
        <v>木</v>
      </c>
      <c r="G1696" s="91">
        <f>IFERROR(VLOOKUP($E1696, V医療従事者等!$A:$J, $G$4, FALSE), 0)</f>
        <v>0</v>
      </c>
      <c r="H1696" s="91">
        <f>IFERROR(VLOOKUP($E1696, V医療従事者等!$A:$J, $H$4, FALSE), 0)</f>
        <v>0</v>
      </c>
      <c r="I1696" s="91">
        <f>IFERROR(VLOOKUP($E1696, V医療従事者等!$A:$J, $I$4, FALSE), 0)</f>
        <v>0</v>
      </c>
      <c r="J1696" s="91">
        <f>IFERROR(VLOOKUP($E1696, V医療従事者等!$A:$J, $J$4, FALSE), 0)</f>
        <v>0</v>
      </c>
      <c r="K1696" s="92">
        <f>IFERROR(VLOOKUP($E1696, V一般接種!$A:$G, K$4, FALSE), 0)</f>
        <v>0</v>
      </c>
      <c r="L1696" s="92">
        <f>IFERROR(VLOOKUP($E1696, V一般接種!$A:$G, L$4, FALSE), 0)</f>
        <v>0</v>
      </c>
      <c r="M1696" s="92">
        <f>IFERROR(VLOOKUP($E1696, V一般接種!$A:$G, M$4, FALSE), 0)</f>
        <v>0</v>
      </c>
      <c r="N1696" s="93">
        <f>IFERROR(VLOOKUP($E1696, V一般接種!$A:$G, N$4, FALSE), 0)</f>
        <v>0</v>
      </c>
      <c r="O1696" s="92">
        <f>SUMIF(V職域接種!$C:$C, 'Conv-vaccine'!$E1696, V職域接種!F:F)</f>
        <v>0</v>
      </c>
      <c r="P1696" s="92">
        <f>SUMIF(V職域接種!$C:$C, 'Conv-vaccine'!$E1696, V職域接種!G:G)</f>
        <v>0</v>
      </c>
      <c r="Q1696" s="92">
        <f>_xlfn.MAXIFS(V重複!F:F, V重複!$C:$C, 'Conv-vaccine'!$E1696)</f>
        <v>0</v>
      </c>
      <c r="R1696" s="92">
        <f>_xlfn.MAXIFS(V重複!G:G, V重複!$C:$C, 'Conv-vaccine'!$E1696)</f>
        <v>0</v>
      </c>
      <c r="S1696" s="107">
        <f>SUMIF('V3回目-接種日別'!$A:$A, 'Conv-vaccine'!$E1696, 'V3回目-接種日別'!C:C)</f>
        <v>0</v>
      </c>
    </row>
    <row r="1697" spans="1:19" ht="17.7">
      <c r="A1697" s="49">
        <v>44861</v>
      </c>
      <c r="B1697" s="110">
        <f>IF(COUNTIF($A$7:$A1697, $A1697)&gt;1, 0, IF($E1697="","",G1697+H1697+K1697+L1697+O1697-Q1697))</f>
        <v>0</v>
      </c>
      <c r="C1697" s="110">
        <f>IF(COUNTIF($A$7:$A1697, $A1697)&gt;1, 0, IF($E1697="", "", I1697+J1697+M1697+N1697+P1697-R1697))</f>
        <v>0</v>
      </c>
      <c r="D1697" s="110">
        <f>IF(COUNTIF($A$7:$A1697, $A1697)&gt;1, 0, S1697)</f>
        <v>0</v>
      </c>
      <c r="E1697" s="111">
        <v>44861</v>
      </c>
      <c r="F1697" s="91" t="str">
        <f>IFERROR(VLOOKUP($E1697, V医療従事者等!$A:$J, $F$4, FALSE), TEXT(E1697, "aaa"))</f>
        <v>木</v>
      </c>
      <c r="G1697" s="91">
        <f>IFERROR(VLOOKUP($E1697, V医療従事者等!$A:$J, $G$4, FALSE), 0)</f>
        <v>0</v>
      </c>
      <c r="H1697" s="91">
        <f>IFERROR(VLOOKUP($E1697, V医療従事者等!$A:$J, $H$4, FALSE), 0)</f>
        <v>0</v>
      </c>
      <c r="I1697" s="91">
        <f>IFERROR(VLOOKUP($E1697, V医療従事者等!$A:$J, $I$4, FALSE), 0)</f>
        <v>0</v>
      </c>
      <c r="J1697" s="91">
        <f>IFERROR(VLOOKUP($E1697, V医療従事者等!$A:$J, $J$4, FALSE), 0)</f>
        <v>0</v>
      </c>
      <c r="K1697" s="92">
        <f>IFERROR(VLOOKUP($E1697, V一般接種!$A:$G, K$4, FALSE), 0)</f>
        <v>0</v>
      </c>
      <c r="L1697" s="92">
        <f>IFERROR(VLOOKUP($E1697, V一般接種!$A:$G, L$4, FALSE), 0)</f>
        <v>0</v>
      </c>
      <c r="M1697" s="92">
        <f>IFERROR(VLOOKUP($E1697, V一般接種!$A:$G, M$4, FALSE), 0)</f>
        <v>0</v>
      </c>
      <c r="N1697" s="93">
        <f>IFERROR(VLOOKUP($E1697, V一般接種!$A:$G, N$4, FALSE), 0)</f>
        <v>0</v>
      </c>
      <c r="O1697" s="92">
        <f>SUMIF(V職域接種!$C:$C, 'Conv-vaccine'!$E1697, V職域接種!F:F)</f>
        <v>0</v>
      </c>
      <c r="P1697" s="92">
        <f>SUMIF(V職域接種!$C:$C, 'Conv-vaccine'!$E1697, V職域接種!G:G)</f>
        <v>0</v>
      </c>
      <c r="Q1697" s="92">
        <f>_xlfn.MAXIFS(V重複!F:F, V重複!$C:$C, 'Conv-vaccine'!$E1697)</f>
        <v>0</v>
      </c>
      <c r="R1697" s="92">
        <f>_xlfn.MAXIFS(V重複!G:G, V重複!$C:$C, 'Conv-vaccine'!$E1697)</f>
        <v>0</v>
      </c>
      <c r="S1697" s="107">
        <f>SUMIF('V3回目-接種日別'!$A:$A, 'Conv-vaccine'!$E1697, 'V3回目-接種日別'!C:C)</f>
        <v>0</v>
      </c>
    </row>
    <row r="1698" spans="1:19" ht="17.7">
      <c r="A1698" s="49">
        <v>44861</v>
      </c>
      <c r="B1698" s="110">
        <f>IF(COUNTIF($A$7:$A1698, $A1698)&gt;1, 0, IF($E1698="","",G1698+H1698+K1698+L1698+O1698-Q1698))</f>
        <v>0</v>
      </c>
      <c r="C1698" s="110">
        <f>IF(COUNTIF($A$7:$A1698, $A1698)&gt;1, 0, IF($E1698="", "", I1698+J1698+M1698+N1698+P1698-R1698))</f>
        <v>0</v>
      </c>
      <c r="D1698" s="110">
        <f>IF(COUNTIF($A$7:$A1698, $A1698)&gt;1, 0, S1698)</f>
        <v>0</v>
      </c>
      <c r="E1698" s="111">
        <v>44861</v>
      </c>
      <c r="F1698" s="91" t="str">
        <f>IFERROR(VLOOKUP($E1698, V医療従事者等!$A:$J, $F$4, FALSE), TEXT(E1698, "aaa"))</f>
        <v>木</v>
      </c>
      <c r="G1698" s="91">
        <f>IFERROR(VLOOKUP($E1698, V医療従事者等!$A:$J, $G$4, FALSE), 0)</f>
        <v>0</v>
      </c>
      <c r="H1698" s="91">
        <f>IFERROR(VLOOKUP($E1698, V医療従事者等!$A:$J, $H$4, FALSE), 0)</f>
        <v>0</v>
      </c>
      <c r="I1698" s="91">
        <f>IFERROR(VLOOKUP($E1698, V医療従事者等!$A:$J, $I$4, FALSE), 0)</f>
        <v>0</v>
      </c>
      <c r="J1698" s="91">
        <f>IFERROR(VLOOKUP($E1698, V医療従事者等!$A:$J, $J$4, FALSE), 0)</f>
        <v>0</v>
      </c>
      <c r="K1698" s="92">
        <f>IFERROR(VLOOKUP($E1698, V一般接種!$A:$G, K$4, FALSE), 0)</f>
        <v>0</v>
      </c>
      <c r="L1698" s="92">
        <f>IFERROR(VLOOKUP($E1698, V一般接種!$A:$G, L$4, FALSE), 0)</f>
        <v>0</v>
      </c>
      <c r="M1698" s="92">
        <f>IFERROR(VLOOKUP($E1698, V一般接種!$A:$G, M$4, FALSE), 0)</f>
        <v>0</v>
      </c>
      <c r="N1698" s="93">
        <f>IFERROR(VLOOKUP($E1698, V一般接種!$A:$G, N$4, FALSE), 0)</f>
        <v>0</v>
      </c>
      <c r="O1698" s="92">
        <f>SUMIF(V職域接種!$C:$C, 'Conv-vaccine'!$E1698, V職域接種!F:F)</f>
        <v>0</v>
      </c>
      <c r="P1698" s="92">
        <f>SUMIF(V職域接種!$C:$C, 'Conv-vaccine'!$E1698, V職域接種!G:G)</f>
        <v>0</v>
      </c>
      <c r="Q1698" s="92">
        <f>_xlfn.MAXIFS(V重複!F:F, V重複!$C:$C, 'Conv-vaccine'!$E1698)</f>
        <v>0</v>
      </c>
      <c r="R1698" s="92">
        <f>_xlfn.MAXIFS(V重複!G:G, V重複!$C:$C, 'Conv-vaccine'!$E1698)</f>
        <v>0</v>
      </c>
      <c r="S1698" s="107">
        <f>SUMIF('V3回目-接種日別'!$A:$A, 'Conv-vaccine'!$E1698, 'V3回目-接種日別'!C:C)</f>
        <v>0</v>
      </c>
    </row>
    <row r="1699" spans="1:19" ht="17.7">
      <c r="A1699" s="49">
        <v>44862</v>
      </c>
      <c r="B1699" s="110">
        <f>IF(COUNTIF($A$7:$A1699, $A1699)&gt;1, 0, IF($E1699="","",G1699+H1699+K1699+L1699+O1699-Q1699))</f>
        <v>0</v>
      </c>
      <c r="C1699" s="110">
        <f>IF(COUNTIF($A$7:$A1699, $A1699)&gt;1, 0, IF($E1699="", "", I1699+J1699+M1699+N1699+P1699-R1699))</f>
        <v>0</v>
      </c>
      <c r="D1699" s="110">
        <f>IF(COUNTIF($A$7:$A1699, $A1699)&gt;1, 0, S1699)</f>
        <v>0</v>
      </c>
      <c r="E1699" s="111">
        <v>44862</v>
      </c>
      <c r="F1699" s="91" t="str">
        <f>IFERROR(VLOOKUP($E1699, V医療従事者等!$A:$J, $F$4, FALSE), TEXT(E1699, "aaa"))</f>
        <v>金</v>
      </c>
      <c r="G1699" s="91">
        <f>IFERROR(VLOOKUP($E1699, V医療従事者等!$A:$J, $G$4, FALSE), 0)</f>
        <v>0</v>
      </c>
      <c r="H1699" s="91">
        <f>IFERROR(VLOOKUP($E1699, V医療従事者等!$A:$J, $H$4, FALSE), 0)</f>
        <v>0</v>
      </c>
      <c r="I1699" s="91">
        <f>IFERROR(VLOOKUP($E1699, V医療従事者等!$A:$J, $I$4, FALSE), 0)</f>
        <v>0</v>
      </c>
      <c r="J1699" s="91">
        <f>IFERROR(VLOOKUP($E1699, V医療従事者等!$A:$J, $J$4, FALSE), 0)</f>
        <v>0</v>
      </c>
      <c r="K1699" s="92">
        <f>IFERROR(VLOOKUP($E1699, V一般接種!$A:$G, K$4, FALSE), 0)</f>
        <v>0</v>
      </c>
      <c r="L1699" s="92">
        <f>IFERROR(VLOOKUP($E1699, V一般接種!$A:$G, L$4, FALSE), 0)</f>
        <v>0</v>
      </c>
      <c r="M1699" s="92">
        <f>IFERROR(VLOOKUP($E1699, V一般接種!$A:$G, M$4, FALSE), 0)</f>
        <v>0</v>
      </c>
      <c r="N1699" s="93">
        <f>IFERROR(VLOOKUP($E1699, V一般接種!$A:$G, N$4, FALSE), 0)</f>
        <v>0</v>
      </c>
      <c r="O1699" s="92">
        <f>SUMIF(V職域接種!$C:$C, 'Conv-vaccine'!$E1699, V職域接種!F:F)</f>
        <v>0</v>
      </c>
      <c r="P1699" s="92">
        <f>SUMIF(V職域接種!$C:$C, 'Conv-vaccine'!$E1699, V職域接種!G:G)</f>
        <v>0</v>
      </c>
      <c r="Q1699" s="92">
        <f>_xlfn.MAXIFS(V重複!F:F, V重複!$C:$C, 'Conv-vaccine'!$E1699)</f>
        <v>0</v>
      </c>
      <c r="R1699" s="92">
        <f>_xlfn.MAXIFS(V重複!G:G, V重複!$C:$C, 'Conv-vaccine'!$E1699)</f>
        <v>0</v>
      </c>
      <c r="S1699" s="107">
        <f>SUMIF('V3回目-接種日別'!$A:$A, 'Conv-vaccine'!$E1699, 'V3回目-接種日別'!C:C)</f>
        <v>0</v>
      </c>
    </row>
    <row r="1700" spans="1:19" ht="17.7">
      <c r="A1700" s="49">
        <v>44862</v>
      </c>
      <c r="B1700" s="110">
        <f>IF(COUNTIF($A$7:$A1700, $A1700)&gt;1, 0, IF($E1700="","",G1700+H1700+K1700+L1700+O1700-Q1700))</f>
        <v>0</v>
      </c>
      <c r="C1700" s="110">
        <f>IF(COUNTIF($A$7:$A1700, $A1700)&gt;1, 0, IF($E1700="", "", I1700+J1700+M1700+N1700+P1700-R1700))</f>
        <v>0</v>
      </c>
      <c r="D1700" s="110">
        <f>IF(COUNTIF($A$7:$A1700, $A1700)&gt;1, 0, S1700)</f>
        <v>0</v>
      </c>
      <c r="E1700" s="111">
        <v>44862</v>
      </c>
      <c r="F1700" s="91" t="str">
        <f>IFERROR(VLOOKUP($E1700, V医療従事者等!$A:$J, $F$4, FALSE), TEXT(E1700, "aaa"))</f>
        <v>金</v>
      </c>
      <c r="G1700" s="91">
        <f>IFERROR(VLOOKUP($E1700, V医療従事者等!$A:$J, $G$4, FALSE), 0)</f>
        <v>0</v>
      </c>
      <c r="H1700" s="91">
        <f>IFERROR(VLOOKUP($E1700, V医療従事者等!$A:$J, $H$4, FALSE), 0)</f>
        <v>0</v>
      </c>
      <c r="I1700" s="91">
        <f>IFERROR(VLOOKUP($E1700, V医療従事者等!$A:$J, $I$4, FALSE), 0)</f>
        <v>0</v>
      </c>
      <c r="J1700" s="91">
        <f>IFERROR(VLOOKUP($E1700, V医療従事者等!$A:$J, $J$4, FALSE), 0)</f>
        <v>0</v>
      </c>
      <c r="K1700" s="92">
        <f>IFERROR(VLOOKUP($E1700, V一般接種!$A:$G, K$4, FALSE), 0)</f>
        <v>0</v>
      </c>
      <c r="L1700" s="92">
        <f>IFERROR(VLOOKUP($E1700, V一般接種!$A:$G, L$4, FALSE), 0)</f>
        <v>0</v>
      </c>
      <c r="M1700" s="92">
        <f>IFERROR(VLOOKUP($E1700, V一般接種!$A:$G, M$4, FALSE), 0)</f>
        <v>0</v>
      </c>
      <c r="N1700" s="93">
        <f>IFERROR(VLOOKUP($E1700, V一般接種!$A:$G, N$4, FALSE), 0)</f>
        <v>0</v>
      </c>
      <c r="O1700" s="92">
        <f>SUMIF(V職域接種!$C:$C, 'Conv-vaccine'!$E1700, V職域接種!F:F)</f>
        <v>0</v>
      </c>
      <c r="P1700" s="92">
        <f>SUMIF(V職域接種!$C:$C, 'Conv-vaccine'!$E1700, V職域接種!G:G)</f>
        <v>0</v>
      </c>
      <c r="Q1700" s="92">
        <f>_xlfn.MAXIFS(V重複!F:F, V重複!$C:$C, 'Conv-vaccine'!$E1700)</f>
        <v>0</v>
      </c>
      <c r="R1700" s="92">
        <f>_xlfn.MAXIFS(V重複!G:G, V重複!$C:$C, 'Conv-vaccine'!$E1700)</f>
        <v>0</v>
      </c>
      <c r="S1700" s="107">
        <f>SUMIF('V3回目-接種日別'!$A:$A, 'Conv-vaccine'!$E1700, 'V3回目-接種日別'!C:C)</f>
        <v>0</v>
      </c>
    </row>
    <row r="1701" spans="1:19" ht="17.7">
      <c r="A1701" s="49">
        <v>44862</v>
      </c>
      <c r="B1701" s="110">
        <f>IF(COUNTIF($A$7:$A1701, $A1701)&gt;1, 0, IF($E1701="","",G1701+H1701+K1701+L1701+O1701-Q1701))</f>
        <v>0</v>
      </c>
      <c r="C1701" s="110">
        <f>IF(COUNTIF($A$7:$A1701, $A1701)&gt;1, 0, IF($E1701="", "", I1701+J1701+M1701+N1701+P1701-R1701))</f>
        <v>0</v>
      </c>
      <c r="D1701" s="110">
        <f>IF(COUNTIF($A$7:$A1701, $A1701)&gt;1, 0, S1701)</f>
        <v>0</v>
      </c>
      <c r="E1701" s="111">
        <v>44862</v>
      </c>
      <c r="F1701" s="91" t="str">
        <f>IFERROR(VLOOKUP($E1701, V医療従事者等!$A:$J, $F$4, FALSE), TEXT(E1701, "aaa"))</f>
        <v>金</v>
      </c>
      <c r="G1701" s="91">
        <f>IFERROR(VLOOKUP($E1701, V医療従事者等!$A:$J, $G$4, FALSE), 0)</f>
        <v>0</v>
      </c>
      <c r="H1701" s="91">
        <f>IFERROR(VLOOKUP($E1701, V医療従事者等!$A:$J, $H$4, FALSE), 0)</f>
        <v>0</v>
      </c>
      <c r="I1701" s="91">
        <f>IFERROR(VLOOKUP($E1701, V医療従事者等!$A:$J, $I$4, FALSE), 0)</f>
        <v>0</v>
      </c>
      <c r="J1701" s="91">
        <f>IFERROR(VLOOKUP($E1701, V医療従事者等!$A:$J, $J$4, FALSE), 0)</f>
        <v>0</v>
      </c>
      <c r="K1701" s="92">
        <f>IFERROR(VLOOKUP($E1701, V一般接種!$A:$G, K$4, FALSE), 0)</f>
        <v>0</v>
      </c>
      <c r="L1701" s="92">
        <f>IFERROR(VLOOKUP($E1701, V一般接種!$A:$G, L$4, FALSE), 0)</f>
        <v>0</v>
      </c>
      <c r="M1701" s="92">
        <f>IFERROR(VLOOKUP($E1701, V一般接種!$A:$G, M$4, FALSE), 0)</f>
        <v>0</v>
      </c>
      <c r="N1701" s="93">
        <f>IFERROR(VLOOKUP($E1701, V一般接種!$A:$G, N$4, FALSE), 0)</f>
        <v>0</v>
      </c>
      <c r="O1701" s="92">
        <f>SUMIF(V職域接種!$C:$C, 'Conv-vaccine'!$E1701, V職域接種!F:F)</f>
        <v>0</v>
      </c>
      <c r="P1701" s="92">
        <f>SUMIF(V職域接種!$C:$C, 'Conv-vaccine'!$E1701, V職域接種!G:G)</f>
        <v>0</v>
      </c>
      <c r="Q1701" s="92">
        <f>_xlfn.MAXIFS(V重複!F:F, V重複!$C:$C, 'Conv-vaccine'!$E1701)</f>
        <v>0</v>
      </c>
      <c r="R1701" s="92">
        <f>_xlfn.MAXIFS(V重複!G:G, V重複!$C:$C, 'Conv-vaccine'!$E1701)</f>
        <v>0</v>
      </c>
      <c r="S1701" s="107">
        <f>SUMIF('V3回目-接種日別'!$A:$A, 'Conv-vaccine'!$E1701, 'V3回目-接種日別'!C:C)</f>
        <v>0</v>
      </c>
    </row>
    <row r="1702" spans="1:19" ht="17.7">
      <c r="A1702" s="49">
        <v>44863</v>
      </c>
      <c r="B1702" s="110">
        <f>IF(COUNTIF($A$7:$A1702, $A1702)&gt;1, 0, IF($E1702="","",G1702+H1702+K1702+L1702+O1702-Q1702))</f>
        <v>0</v>
      </c>
      <c r="C1702" s="110">
        <f>IF(COUNTIF($A$7:$A1702, $A1702)&gt;1, 0, IF($E1702="", "", I1702+J1702+M1702+N1702+P1702-R1702))</f>
        <v>0</v>
      </c>
      <c r="D1702" s="110">
        <f>IF(COUNTIF($A$7:$A1702, $A1702)&gt;1, 0, S1702)</f>
        <v>0</v>
      </c>
      <c r="E1702" s="111">
        <v>44863</v>
      </c>
      <c r="F1702" s="91" t="str">
        <f>IFERROR(VLOOKUP($E1702, V医療従事者等!$A:$J, $F$4, FALSE), TEXT(E1702, "aaa"))</f>
        <v>土</v>
      </c>
      <c r="G1702" s="91">
        <f>IFERROR(VLOOKUP($E1702, V医療従事者等!$A:$J, $G$4, FALSE), 0)</f>
        <v>0</v>
      </c>
      <c r="H1702" s="91">
        <f>IFERROR(VLOOKUP($E1702, V医療従事者等!$A:$J, $H$4, FALSE), 0)</f>
        <v>0</v>
      </c>
      <c r="I1702" s="91">
        <f>IFERROR(VLOOKUP($E1702, V医療従事者等!$A:$J, $I$4, FALSE), 0)</f>
        <v>0</v>
      </c>
      <c r="J1702" s="91">
        <f>IFERROR(VLOOKUP($E1702, V医療従事者等!$A:$J, $J$4, FALSE), 0)</f>
        <v>0</v>
      </c>
      <c r="K1702" s="92">
        <f>IFERROR(VLOOKUP($E1702, V一般接種!$A:$G, K$4, FALSE), 0)</f>
        <v>0</v>
      </c>
      <c r="L1702" s="92">
        <f>IFERROR(VLOOKUP($E1702, V一般接種!$A:$G, L$4, FALSE), 0)</f>
        <v>0</v>
      </c>
      <c r="M1702" s="92">
        <f>IFERROR(VLOOKUP($E1702, V一般接種!$A:$G, M$4, FALSE), 0)</f>
        <v>0</v>
      </c>
      <c r="N1702" s="93">
        <f>IFERROR(VLOOKUP($E1702, V一般接種!$A:$G, N$4, FALSE), 0)</f>
        <v>0</v>
      </c>
      <c r="O1702" s="92">
        <f>SUMIF(V職域接種!$C:$C, 'Conv-vaccine'!$E1702, V職域接種!F:F)</f>
        <v>0</v>
      </c>
      <c r="P1702" s="92">
        <f>SUMIF(V職域接種!$C:$C, 'Conv-vaccine'!$E1702, V職域接種!G:G)</f>
        <v>0</v>
      </c>
      <c r="Q1702" s="92">
        <f>_xlfn.MAXIFS(V重複!F:F, V重複!$C:$C, 'Conv-vaccine'!$E1702)</f>
        <v>0</v>
      </c>
      <c r="R1702" s="92">
        <f>_xlfn.MAXIFS(V重複!G:G, V重複!$C:$C, 'Conv-vaccine'!$E1702)</f>
        <v>0</v>
      </c>
      <c r="S1702" s="107">
        <f>SUMIF('V3回目-接種日別'!$A:$A, 'Conv-vaccine'!$E1702, 'V3回目-接種日別'!C:C)</f>
        <v>0</v>
      </c>
    </row>
    <row r="1703" spans="1:19" ht="17.7">
      <c r="A1703" s="49">
        <v>44863</v>
      </c>
      <c r="B1703" s="110">
        <f>IF(COUNTIF($A$7:$A1703, $A1703)&gt;1, 0, IF($E1703="","",G1703+H1703+K1703+L1703+O1703-Q1703))</f>
        <v>0</v>
      </c>
      <c r="C1703" s="110">
        <f>IF(COUNTIF($A$7:$A1703, $A1703)&gt;1, 0, IF($E1703="", "", I1703+J1703+M1703+N1703+P1703-R1703))</f>
        <v>0</v>
      </c>
      <c r="D1703" s="110">
        <f>IF(COUNTIF($A$7:$A1703, $A1703)&gt;1, 0, S1703)</f>
        <v>0</v>
      </c>
      <c r="E1703" s="111">
        <v>44863</v>
      </c>
      <c r="F1703" s="91" t="str">
        <f>IFERROR(VLOOKUP($E1703, V医療従事者等!$A:$J, $F$4, FALSE), TEXT(E1703, "aaa"))</f>
        <v>土</v>
      </c>
      <c r="G1703" s="91">
        <f>IFERROR(VLOOKUP($E1703, V医療従事者等!$A:$J, $G$4, FALSE), 0)</f>
        <v>0</v>
      </c>
      <c r="H1703" s="91">
        <f>IFERROR(VLOOKUP($E1703, V医療従事者等!$A:$J, $H$4, FALSE), 0)</f>
        <v>0</v>
      </c>
      <c r="I1703" s="91">
        <f>IFERROR(VLOOKUP($E1703, V医療従事者等!$A:$J, $I$4, FALSE), 0)</f>
        <v>0</v>
      </c>
      <c r="J1703" s="91">
        <f>IFERROR(VLOOKUP($E1703, V医療従事者等!$A:$J, $J$4, FALSE), 0)</f>
        <v>0</v>
      </c>
      <c r="K1703" s="92">
        <f>IFERROR(VLOOKUP($E1703, V一般接種!$A:$G, K$4, FALSE), 0)</f>
        <v>0</v>
      </c>
      <c r="L1703" s="92">
        <f>IFERROR(VLOOKUP($E1703, V一般接種!$A:$G, L$4, FALSE), 0)</f>
        <v>0</v>
      </c>
      <c r="M1703" s="92">
        <f>IFERROR(VLOOKUP($E1703, V一般接種!$A:$G, M$4, FALSE), 0)</f>
        <v>0</v>
      </c>
      <c r="N1703" s="93">
        <f>IFERROR(VLOOKUP($E1703, V一般接種!$A:$G, N$4, FALSE), 0)</f>
        <v>0</v>
      </c>
      <c r="O1703" s="92">
        <f>SUMIF(V職域接種!$C:$C, 'Conv-vaccine'!$E1703, V職域接種!F:F)</f>
        <v>0</v>
      </c>
      <c r="P1703" s="92">
        <f>SUMIF(V職域接種!$C:$C, 'Conv-vaccine'!$E1703, V職域接種!G:G)</f>
        <v>0</v>
      </c>
      <c r="Q1703" s="92">
        <f>_xlfn.MAXIFS(V重複!F:F, V重複!$C:$C, 'Conv-vaccine'!$E1703)</f>
        <v>0</v>
      </c>
      <c r="R1703" s="92">
        <f>_xlfn.MAXIFS(V重複!G:G, V重複!$C:$C, 'Conv-vaccine'!$E1703)</f>
        <v>0</v>
      </c>
      <c r="S1703" s="107">
        <f>SUMIF('V3回目-接種日別'!$A:$A, 'Conv-vaccine'!$E1703, 'V3回目-接種日別'!C:C)</f>
        <v>0</v>
      </c>
    </row>
    <row r="1704" spans="1:19" ht="17.7">
      <c r="A1704" s="49">
        <v>44863</v>
      </c>
      <c r="B1704" s="110">
        <f>IF(COUNTIF($A$7:$A1704, $A1704)&gt;1, 0, IF($E1704="","",G1704+H1704+K1704+L1704+O1704-Q1704))</f>
        <v>0</v>
      </c>
      <c r="C1704" s="110">
        <f>IF(COUNTIF($A$7:$A1704, $A1704)&gt;1, 0, IF($E1704="", "", I1704+J1704+M1704+N1704+P1704-R1704))</f>
        <v>0</v>
      </c>
      <c r="D1704" s="110">
        <f>IF(COUNTIF($A$7:$A1704, $A1704)&gt;1, 0, S1704)</f>
        <v>0</v>
      </c>
      <c r="E1704" s="111">
        <v>44863</v>
      </c>
      <c r="F1704" s="91" t="str">
        <f>IFERROR(VLOOKUP($E1704, V医療従事者等!$A:$J, $F$4, FALSE), TEXT(E1704, "aaa"))</f>
        <v>土</v>
      </c>
      <c r="G1704" s="91">
        <f>IFERROR(VLOOKUP($E1704, V医療従事者等!$A:$J, $G$4, FALSE), 0)</f>
        <v>0</v>
      </c>
      <c r="H1704" s="91">
        <f>IFERROR(VLOOKUP($E1704, V医療従事者等!$A:$J, $H$4, FALSE), 0)</f>
        <v>0</v>
      </c>
      <c r="I1704" s="91">
        <f>IFERROR(VLOOKUP($E1704, V医療従事者等!$A:$J, $I$4, FALSE), 0)</f>
        <v>0</v>
      </c>
      <c r="J1704" s="91">
        <f>IFERROR(VLOOKUP($E1704, V医療従事者等!$A:$J, $J$4, FALSE), 0)</f>
        <v>0</v>
      </c>
      <c r="K1704" s="92">
        <f>IFERROR(VLOOKUP($E1704, V一般接種!$A:$G, K$4, FALSE), 0)</f>
        <v>0</v>
      </c>
      <c r="L1704" s="92">
        <f>IFERROR(VLOOKUP($E1704, V一般接種!$A:$G, L$4, FALSE), 0)</f>
        <v>0</v>
      </c>
      <c r="M1704" s="92">
        <f>IFERROR(VLOOKUP($E1704, V一般接種!$A:$G, M$4, FALSE), 0)</f>
        <v>0</v>
      </c>
      <c r="N1704" s="93">
        <f>IFERROR(VLOOKUP($E1704, V一般接種!$A:$G, N$4, FALSE), 0)</f>
        <v>0</v>
      </c>
      <c r="O1704" s="92">
        <f>SUMIF(V職域接種!$C:$C, 'Conv-vaccine'!$E1704, V職域接種!F:F)</f>
        <v>0</v>
      </c>
      <c r="P1704" s="92">
        <f>SUMIF(V職域接種!$C:$C, 'Conv-vaccine'!$E1704, V職域接種!G:G)</f>
        <v>0</v>
      </c>
      <c r="Q1704" s="92">
        <f>_xlfn.MAXIFS(V重複!F:F, V重複!$C:$C, 'Conv-vaccine'!$E1704)</f>
        <v>0</v>
      </c>
      <c r="R1704" s="92">
        <f>_xlfn.MAXIFS(V重複!G:G, V重複!$C:$C, 'Conv-vaccine'!$E1704)</f>
        <v>0</v>
      </c>
      <c r="S1704" s="107">
        <f>SUMIF('V3回目-接種日別'!$A:$A, 'Conv-vaccine'!$E1704, 'V3回目-接種日別'!C:C)</f>
        <v>0</v>
      </c>
    </row>
    <row r="1705" spans="1:19" ht="17.7">
      <c r="A1705" s="49">
        <v>44864</v>
      </c>
      <c r="B1705" s="110">
        <f>IF(COUNTIF($A$7:$A1705, $A1705)&gt;1, 0, IF($E1705="","",G1705+H1705+K1705+L1705+O1705-Q1705))</f>
        <v>0</v>
      </c>
      <c r="C1705" s="110">
        <f>IF(COUNTIF($A$7:$A1705, $A1705)&gt;1, 0, IF($E1705="", "", I1705+J1705+M1705+N1705+P1705-R1705))</f>
        <v>0</v>
      </c>
      <c r="D1705" s="110">
        <f>IF(COUNTIF($A$7:$A1705, $A1705)&gt;1, 0, S1705)</f>
        <v>0</v>
      </c>
      <c r="E1705" s="111">
        <v>44864</v>
      </c>
      <c r="F1705" s="91" t="str">
        <f>IFERROR(VLOOKUP($E1705, V医療従事者等!$A:$J, $F$4, FALSE), TEXT(E1705, "aaa"))</f>
        <v>日</v>
      </c>
      <c r="G1705" s="91">
        <f>IFERROR(VLOOKUP($E1705, V医療従事者等!$A:$J, $G$4, FALSE), 0)</f>
        <v>0</v>
      </c>
      <c r="H1705" s="91">
        <f>IFERROR(VLOOKUP($E1705, V医療従事者等!$A:$J, $H$4, FALSE), 0)</f>
        <v>0</v>
      </c>
      <c r="I1705" s="91">
        <f>IFERROR(VLOOKUP($E1705, V医療従事者等!$A:$J, $I$4, FALSE), 0)</f>
        <v>0</v>
      </c>
      <c r="J1705" s="91">
        <f>IFERROR(VLOOKUP($E1705, V医療従事者等!$A:$J, $J$4, FALSE), 0)</f>
        <v>0</v>
      </c>
      <c r="K1705" s="92">
        <f>IFERROR(VLOOKUP($E1705, V一般接種!$A:$G, K$4, FALSE), 0)</f>
        <v>0</v>
      </c>
      <c r="L1705" s="92">
        <f>IFERROR(VLOOKUP($E1705, V一般接種!$A:$G, L$4, FALSE), 0)</f>
        <v>0</v>
      </c>
      <c r="M1705" s="92">
        <f>IFERROR(VLOOKUP($E1705, V一般接種!$A:$G, M$4, FALSE), 0)</f>
        <v>0</v>
      </c>
      <c r="N1705" s="93">
        <f>IFERROR(VLOOKUP($E1705, V一般接種!$A:$G, N$4, FALSE), 0)</f>
        <v>0</v>
      </c>
      <c r="O1705" s="92">
        <f>SUMIF(V職域接種!$C:$C, 'Conv-vaccine'!$E1705, V職域接種!F:F)</f>
        <v>0</v>
      </c>
      <c r="P1705" s="92">
        <f>SUMIF(V職域接種!$C:$C, 'Conv-vaccine'!$E1705, V職域接種!G:G)</f>
        <v>0</v>
      </c>
      <c r="Q1705" s="92">
        <f>_xlfn.MAXIFS(V重複!F:F, V重複!$C:$C, 'Conv-vaccine'!$E1705)</f>
        <v>0</v>
      </c>
      <c r="R1705" s="92">
        <f>_xlfn.MAXIFS(V重複!G:G, V重複!$C:$C, 'Conv-vaccine'!$E1705)</f>
        <v>0</v>
      </c>
      <c r="S1705" s="107">
        <f>SUMIF('V3回目-接種日別'!$A:$A, 'Conv-vaccine'!$E1705, 'V3回目-接種日別'!C:C)</f>
        <v>0</v>
      </c>
    </row>
    <row r="1706" spans="1:19" ht="17.7">
      <c r="A1706" s="49">
        <v>44864</v>
      </c>
      <c r="B1706" s="110">
        <f>IF(COUNTIF($A$7:$A1706, $A1706)&gt;1, 0, IF($E1706="","",G1706+H1706+K1706+L1706+O1706-Q1706))</f>
        <v>0</v>
      </c>
      <c r="C1706" s="110">
        <f>IF(COUNTIF($A$7:$A1706, $A1706)&gt;1, 0, IF($E1706="", "", I1706+J1706+M1706+N1706+P1706-R1706))</f>
        <v>0</v>
      </c>
      <c r="D1706" s="110">
        <f>IF(COUNTIF($A$7:$A1706, $A1706)&gt;1, 0, S1706)</f>
        <v>0</v>
      </c>
      <c r="E1706" s="111">
        <v>44864</v>
      </c>
      <c r="F1706" s="91" t="str">
        <f>IFERROR(VLOOKUP($E1706, V医療従事者等!$A:$J, $F$4, FALSE), TEXT(E1706, "aaa"))</f>
        <v>日</v>
      </c>
      <c r="G1706" s="91">
        <f>IFERROR(VLOOKUP($E1706, V医療従事者等!$A:$J, $G$4, FALSE), 0)</f>
        <v>0</v>
      </c>
      <c r="H1706" s="91">
        <f>IFERROR(VLOOKUP($E1706, V医療従事者等!$A:$J, $H$4, FALSE), 0)</f>
        <v>0</v>
      </c>
      <c r="I1706" s="91">
        <f>IFERROR(VLOOKUP($E1706, V医療従事者等!$A:$J, $I$4, FALSE), 0)</f>
        <v>0</v>
      </c>
      <c r="J1706" s="91">
        <f>IFERROR(VLOOKUP($E1706, V医療従事者等!$A:$J, $J$4, FALSE), 0)</f>
        <v>0</v>
      </c>
      <c r="K1706" s="92">
        <f>IFERROR(VLOOKUP($E1706, V一般接種!$A:$G, K$4, FALSE), 0)</f>
        <v>0</v>
      </c>
      <c r="L1706" s="92">
        <f>IFERROR(VLOOKUP($E1706, V一般接種!$A:$G, L$4, FALSE), 0)</f>
        <v>0</v>
      </c>
      <c r="M1706" s="92">
        <f>IFERROR(VLOOKUP($E1706, V一般接種!$A:$G, M$4, FALSE), 0)</f>
        <v>0</v>
      </c>
      <c r="N1706" s="93">
        <f>IFERROR(VLOOKUP($E1706, V一般接種!$A:$G, N$4, FALSE), 0)</f>
        <v>0</v>
      </c>
      <c r="O1706" s="92">
        <f>SUMIF(V職域接種!$C:$C, 'Conv-vaccine'!$E1706, V職域接種!F:F)</f>
        <v>0</v>
      </c>
      <c r="P1706" s="92">
        <f>SUMIF(V職域接種!$C:$C, 'Conv-vaccine'!$E1706, V職域接種!G:G)</f>
        <v>0</v>
      </c>
      <c r="Q1706" s="92">
        <f>_xlfn.MAXIFS(V重複!F:F, V重複!$C:$C, 'Conv-vaccine'!$E1706)</f>
        <v>0</v>
      </c>
      <c r="R1706" s="92">
        <f>_xlfn.MAXIFS(V重複!G:G, V重複!$C:$C, 'Conv-vaccine'!$E1706)</f>
        <v>0</v>
      </c>
      <c r="S1706" s="107">
        <f>SUMIF('V3回目-接種日別'!$A:$A, 'Conv-vaccine'!$E1706, 'V3回目-接種日別'!C:C)</f>
        <v>0</v>
      </c>
    </row>
    <row r="1707" spans="1:19" ht="17.7">
      <c r="A1707" s="49">
        <v>44864</v>
      </c>
      <c r="B1707" s="110">
        <f>IF(COUNTIF($A$7:$A1707, $A1707)&gt;1, 0, IF($E1707="","",G1707+H1707+K1707+L1707+O1707-Q1707))</f>
        <v>0</v>
      </c>
      <c r="C1707" s="110">
        <f>IF(COUNTIF($A$7:$A1707, $A1707)&gt;1, 0, IF($E1707="", "", I1707+J1707+M1707+N1707+P1707-R1707))</f>
        <v>0</v>
      </c>
      <c r="D1707" s="110">
        <f>IF(COUNTIF($A$7:$A1707, $A1707)&gt;1, 0, S1707)</f>
        <v>0</v>
      </c>
      <c r="E1707" s="111">
        <v>44864</v>
      </c>
      <c r="F1707" s="91" t="str">
        <f>IFERROR(VLOOKUP($E1707, V医療従事者等!$A:$J, $F$4, FALSE), TEXT(E1707, "aaa"))</f>
        <v>日</v>
      </c>
      <c r="G1707" s="91">
        <f>IFERROR(VLOOKUP($E1707, V医療従事者等!$A:$J, $G$4, FALSE), 0)</f>
        <v>0</v>
      </c>
      <c r="H1707" s="91">
        <f>IFERROR(VLOOKUP($E1707, V医療従事者等!$A:$J, $H$4, FALSE), 0)</f>
        <v>0</v>
      </c>
      <c r="I1707" s="91">
        <f>IFERROR(VLOOKUP($E1707, V医療従事者等!$A:$J, $I$4, FALSE), 0)</f>
        <v>0</v>
      </c>
      <c r="J1707" s="91">
        <f>IFERROR(VLOOKUP($E1707, V医療従事者等!$A:$J, $J$4, FALSE), 0)</f>
        <v>0</v>
      </c>
      <c r="K1707" s="92">
        <f>IFERROR(VLOOKUP($E1707, V一般接種!$A:$G, K$4, FALSE), 0)</f>
        <v>0</v>
      </c>
      <c r="L1707" s="92">
        <f>IFERROR(VLOOKUP($E1707, V一般接種!$A:$G, L$4, FALSE), 0)</f>
        <v>0</v>
      </c>
      <c r="M1707" s="92">
        <f>IFERROR(VLOOKUP($E1707, V一般接種!$A:$G, M$4, FALSE), 0)</f>
        <v>0</v>
      </c>
      <c r="N1707" s="93">
        <f>IFERROR(VLOOKUP($E1707, V一般接種!$A:$G, N$4, FALSE), 0)</f>
        <v>0</v>
      </c>
      <c r="O1707" s="92">
        <f>SUMIF(V職域接種!$C:$C, 'Conv-vaccine'!$E1707, V職域接種!F:F)</f>
        <v>0</v>
      </c>
      <c r="P1707" s="92">
        <f>SUMIF(V職域接種!$C:$C, 'Conv-vaccine'!$E1707, V職域接種!G:G)</f>
        <v>0</v>
      </c>
      <c r="Q1707" s="92">
        <f>_xlfn.MAXIFS(V重複!F:F, V重複!$C:$C, 'Conv-vaccine'!$E1707)</f>
        <v>0</v>
      </c>
      <c r="R1707" s="92">
        <f>_xlfn.MAXIFS(V重複!G:G, V重複!$C:$C, 'Conv-vaccine'!$E1707)</f>
        <v>0</v>
      </c>
      <c r="S1707" s="107">
        <f>SUMIF('V3回目-接種日別'!$A:$A, 'Conv-vaccine'!$E1707, 'V3回目-接種日別'!C:C)</f>
        <v>0</v>
      </c>
    </row>
    <row r="1708" spans="1:19" ht="17.7">
      <c r="A1708" s="49">
        <v>44865</v>
      </c>
      <c r="B1708" s="110">
        <f>IF(COUNTIF($A$7:$A1708, $A1708)&gt;1, 0, IF($E1708="","",G1708+H1708+K1708+L1708+O1708-Q1708))</f>
        <v>0</v>
      </c>
      <c r="C1708" s="110">
        <f>IF(COUNTIF($A$7:$A1708, $A1708)&gt;1, 0, IF($E1708="", "", I1708+J1708+M1708+N1708+P1708-R1708))</f>
        <v>0</v>
      </c>
      <c r="D1708" s="110">
        <f>IF(COUNTIF($A$7:$A1708, $A1708)&gt;1, 0, S1708)</f>
        <v>0</v>
      </c>
      <c r="E1708" s="111">
        <v>44865</v>
      </c>
      <c r="F1708" s="91" t="str">
        <f>IFERROR(VLOOKUP($E1708, V医療従事者等!$A:$J, $F$4, FALSE), TEXT(E1708, "aaa"))</f>
        <v>月</v>
      </c>
      <c r="G1708" s="91">
        <f>IFERROR(VLOOKUP($E1708, V医療従事者等!$A:$J, $G$4, FALSE), 0)</f>
        <v>0</v>
      </c>
      <c r="H1708" s="91">
        <f>IFERROR(VLOOKUP($E1708, V医療従事者等!$A:$J, $H$4, FALSE), 0)</f>
        <v>0</v>
      </c>
      <c r="I1708" s="91">
        <f>IFERROR(VLOOKUP($E1708, V医療従事者等!$A:$J, $I$4, FALSE), 0)</f>
        <v>0</v>
      </c>
      <c r="J1708" s="91">
        <f>IFERROR(VLOOKUP($E1708, V医療従事者等!$A:$J, $J$4, FALSE), 0)</f>
        <v>0</v>
      </c>
      <c r="K1708" s="92">
        <f>IFERROR(VLOOKUP($E1708, V一般接種!$A:$G, K$4, FALSE), 0)</f>
        <v>0</v>
      </c>
      <c r="L1708" s="92">
        <f>IFERROR(VLOOKUP($E1708, V一般接種!$A:$G, L$4, FALSE), 0)</f>
        <v>0</v>
      </c>
      <c r="M1708" s="92">
        <f>IFERROR(VLOOKUP($E1708, V一般接種!$A:$G, M$4, FALSE), 0)</f>
        <v>0</v>
      </c>
      <c r="N1708" s="93">
        <f>IFERROR(VLOOKUP($E1708, V一般接種!$A:$G, N$4, FALSE), 0)</f>
        <v>0</v>
      </c>
      <c r="O1708" s="92">
        <f>SUMIF(V職域接種!$C:$C, 'Conv-vaccine'!$E1708, V職域接種!F:F)</f>
        <v>0</v>
      </c>
      <c r="P1708" s="92">
        <f>SUMIF(V職域接種!$C:$C, 'Conv-vaccine'!$E1708, V職域接種!G:G)</f>
        <v>0</v>
      </c>
      <c r="Q1708" s="92">
        <f>_xlfn.MAXIFS(V重複!F:F, V重複!$C:$C, 'Conv-vaccine'!$E1708)</f>
        <v>0</v>
      </c>
      <c r="R1708" s="92">
        <f>_xlfn.MAXIFS(V重複!G:G, V重複!$C:$C, 'Conv-vaccine'!$E1708)</f>
        <v>0</v>
      </c>
      <c r="S1708" s="107">
        <f>SUMIF('V3回目-接種日別'!$A:$A, 'Conv-vaccine'!$E1708, 'V3回目-接種日別'!C:C)</f>
        <v>0</v>
      </c>
    </row>
    <row r="1709" spans="1:19" ht="17.7">
      <c r="A1709" s="49">
        <v>44865</v>
      </c>
      <c r="B1709" s="110">
        <f>IF(COUNTIF($A$7:$A1709, $A1709)&gt;1, 0, IF($E1709="","",G1709+H1709+K1709+L1709+O1709-Q1709))</f>
        <v>0</v>
      </c>
      <c r="C1709" s="110">
        <f>IF(COUNTIF($A$7:$A1709, $A1709)&gt;1, 0, IF($E1709="", "", I1709+J1709+M1709+N1709+P1709-R1709))</f>
        <v>0</v>
      </c>
      <c r="D1709" s="110">
        <f>IF(COUNTIF($A$7:$A1709, $A1709)&gt;1, 0, S1709)</f>
        <v>0</v>
      </c>
      <c r="E1709" s="111">
        <v>44865</v>
      </c>
      <c r="F1709" s="91" t="str">
        <f>IFERROR(VLOOKUP($E1709, V医療従事者等!$A:$J, $F$4, FALSE), TEXT(E1709, "aaa"))</f>
        <v>月</v>
      </c>
      <c r="G1709" s="91">
        <f>IFERROR(VLOOKUP($E1709, V医療従事者等!$A:$J, $G$4, FALSE), 0)</f>
        <v>0</v>
      </c>
      <c r="H1709" s="91">
        <f>IFERROR(VLOOKUP($E1709, V医療従事者等!$A:$J, $H$4, FALSE), 0)</f>
        <v>0</v>
      </c>
      <c r="I1709" s="91">
        <f>IFERROR(VLOOKUP($E1709, V医療従事者等!$A:$J, $I$4, FALSE), 0)</f>
        <v>0</v>
      </c>
      <c r="J1709" s="91">
        <f>IFERROR(VLOOKUP($E1709, V医療従事者等!$A:$J, $J$4, FALSE), 0)</f>
        <v>0</v>
      </c>
      <c r="K1709" s="92">
        <f>IFERROR(VLOOKUP($E1709, V一般接種!$A:$G, K$4, FALSE), 0)</f>
        <v>0</v>
      </c>
      <c r="L1709" s="92">
        <f>IFERROR(VLOOKUP($E1709, V一般接種!$A:$G, L$4, FALSE), 0)</f>
        <v>0</v>
      </c>
      <c r="M1709" s="92">
        <f>IFERROR(VLOOKUP($E1709, V一般接種!$A:$G, M$4, FALSE), 0)</f>
        <v>0</v>
      </c>
      <c r="N1709" s="93">
        <f>IFERROR(VLOOKUP($E1709, V一般接種!$A:$G, N$4, FALSE), 0)</f>
        <v>0</v>
      </c>
      <c r="O1709" s="92">
        <f>SUMIF(V職域接種!$C:$C, 'Conv-vaccine'!$E1709, V職域接種!F:F)</f>
        <v>0</v>
      </c>
      <c r="P1709" s="92">
        <f>SUMIF(V職域接種!$C:$C, 'Conv-vaccine'!$E1709, V職域接種!G:G)</f>
        <v>0</v>
      </c>
      <c r="Q1709" s="92">
        <f>_xlfn.MAXIFS(V重複!F:F, V重複!$C:$C, 'Conv-vaccine'!$E1709)</f>
        <v>0</v>
      </c>
      <c r="R1709" s="92">
        <f>_xlfn.MAXIFS(V重複!G:G, V重複!$C:$C, 'Conv-vaccine'!$E1709)</f>
        <v>0</v>
      </c>
      <c r="S1709" s="107">
        <f>SUMIF('V3回目-接種日別'!$A:$A, 'Conv-vaccine'!$E1709, 'V3回目-接種日別'!C:C)</f>
        <v>0</v>
      </c>
    </row>
    <row r="1710" spans="1:19" ht="17.7">
      <c r="A1710" s="49">
        <v>44865</v>
      </c>
      <c r="B1710" s="110">
        <f>IF(COUNTIF($A$7:$A1710, $A1710)&gt;1, 0, IF($E1710="","",G1710+H1710+K1710+L1710+O1710-Q1710))</f>
        <v>0</v>
      </c>
      <c r="C1710" s="110">
        <f>IF(COUNTIF($A$7:$A1710, $A1710)&gt;1, 0, IF($E1710="", "", I1710+J1710+M1710+N1710+P1710-R1710))</f>
        <v>0</v>
      </c>
      <c r="D1710" s="110">
        <f>IF(COUNTIF($A$7:$A1710, $A1710)&gt;1, 0, S1710)</f>
        <v>0</v>
      </c>
      <c r="E1710" s="111">
        <v>44865</v>
      </c>
      <c r="F1710" s="91" t="str">
        <f>IFERROR(VLOOKUP($E1710, V医療従事者等!$A:$J, $F$4, FALSE), TEXT(E1710, "aaa"))</f>
        <v>月</v>
      </c>
      <c r="G1710" s="91">
        <f>IFERROR(VLOOKUP($E1710, V医療従事者等!$A:$J, $G$4, FALSE), 0)</f>
        <v>0</v>
      </c>
      <c r="H1710" s="91">
        <f>IFERROR(VLOOKUP($E1710, V医療従事者等!$A:$J, $H$4, FALSE), 0)</f>
        <v>0</v>
      </c>
      <c r="I1710" s="91">
        <f>IFERROR(VLOOKUP($E1710, V医療従事者等!$A:$J, $I$4, FALSE), 0)</f>
        <v>0</v>
      </c>
      <c r="J1710" s="91">
        <f>IFERROR(VLOOKUP($E1710, V医療従事者等!$A:$J, $J$4, FALSE), 0)</f>
        <v>0</v>
      </c>
      <c r="K1710" s="92">
        <f>IFERROR(VLOOKUP($E1710, V一般接種!$A:$G, K$4, FALSE), 0)</f>
        <v>0</v>
      </c>
      <c r="L1710" s="92">
        <f>IFERROR(VLOOKUP($E1710, V一般接種!$A:$G, L$4, FALSE), 0)</f>
        <v>0</v>
      </c>
      <c r="M1710" s="92">
        <f>IFERROR(VLOOKUP($E1710, V一般接種!$A:$G, M$4, FALSE), 0)</f>
        <v>0</v>
      </c>
      <c r="N1710" s="93">
        <f>IFERROR(VLOOKUP($E1710, V一般接種!$A:$G, N$4, FALSE), 0)</f>
        <v>0</v>
      </c>
      <c r="O1710" s="92">
        <f>SUMIF(V職域接種!$C:$C, 'Conv-vaccine'!$E1710, V職域接種!F:F)</f>
        <v>0</v>
      </c>
      <c r="P1710" s="92">
        <f>SUMIF(V職域接種!$C:$C, 'Conv-vaccine'!$E1710, V職域接種!G:G)</f>
        <v>0</v>
      </c>
      <c r="Q1710" s="92">
        <f>_xlfn.MAXIFS(V重複!F:F, V重複!$C:$C, 'Conv-vaccine'!$E1710)</f>
        <v>0</v>
      </c>
      <c r="R1710" s="92">
        <f>_xlfn.MAXIFS(V重複!G:G, V重複!$C:$C, 'Conv-vaccine'!$E1710)</f>
        <v>0</v>
      </c>
      <c r="S1710" s="107">
        <f>SUMIF('V3回目-接種日別'!$A:$A, 'Conv-vaccine'!$E1710, 'V3回目-接種日別'!C:C)</f>
        <v>0</v>
      </c>
    </row>
    <row r="1711" spans="1:19" ht="17.7">
      <c r="A1711" s="49">
        <v>44866</v>
      </c>
      <c r="B1711" s="110">
        <f>IF(COUNTIF($A$7:$A1711, $A1711)&gt;1, 0, IF($E1711="","",G1711+H1711+K1711+L1711+O1711-Q1711))</f>
        <v>0</v>
      </c>
      <c r="C1711" s="110">
        <f>IF(COUNTIF($A$7:$A1711, $A1711)&gt;1, 0, IF($E1711="", "", I1711+J1711+M1711+N1711+P1711-R1711))</f>
        <v>0</v>
      </c>
      <c r="D1711" s="110">
        <f>IF(COUNTIF($A$7:$A1711, $A1711)&gt;1, 0, S1711)</f>
        <v>0</v>
      </c>
      <c r="E1711" s="111">
        <v>44866</v>
      </c>
      <c r="F1711" s="91" t="str">
        <f>IFERROR(VLOOKUP($E1711, V医療従事者等!$A:$J, $F$4, FALSE), TEXT(E1711, "aaa"))</f>
        <v>火</v>
      </c>
      <c r="G1711" s="91">
        <f>IFERROR(VLOOKUP($E1711, V医療従事者等!$A:$J, $G$4, FALSE), 0)</f>
        <v>0</v>
      </c>
      <c r="H1711" s="91">
        <f>IFERROR(VLOOKUP($E1711, V医療従事者等!$A:$J, $H$4, FALSE), 0)</f>
        <v>0</v>
      </c>
      <c r="I1711" s="91">
        <f>IFERROR(VLOOKUP($E1711, V医療従事者等!$A:$J, $I$4, FALSE), 0)</f>
        <v>0</v>
      </c>
      <c r="J1711" s="91">
        <f>IFERROR(VLOOKUP($E1711, V医療従事者等!$A:$J, $J$4, FALSE), 0)</f>
        <v>0</v>
      </c>
      <c r="K1711" s="92">
        <f>IFERROR(VLOOKUP($E1711, V一般接種!$A:$G, K$4, FALSE), 0)</f>
        <v>0</v>
      </c>
      <c r="L1711" s="92">
        <f>IFERROR(VLOOKUP($E1711, V一般接種!$A:$G, L$4, FALSE), 0)</f>
        <v>0</v>
      </c>
      <c r="M1711" s="92">
        <f>IFERROR(VLOOKUP($E1711, V一般接種!$A:$G, M$4, FALSE), 0)</f>
        <v>0</v>
      </c>
      <c r="N1711" s="93">
        <f>IFERROR(VLOOKUP($E1711, V一般接種!$A:$G, N$4, FALSE), 0)</f>
        <v>0</v>
      </c>
      <c r="O1711" s="92">
        <f>SUMIF(V職域接種!$C:$C, 'Conv-vaccine'!$E1711, V職域接種!F:F)</f>
        <v>0</v>
      </c>
      <c r="P1711" s="92">
        <f>SUMIF(V職域接種!$C:$C, 'Conv-vaccine'!$E1711, V職域接種!G:G)</f>
        <v>0</v>
      </c>
      <c r="Q1711" s="92">
        <f>_xlfn.MAXIFS(V重複!F:F, V重複!$C:$C, 'Conv-vaccine'!$E1711)</f>
        <v>0</v>
      </c>
      <c r="R1711" s="92">
        <f>_xlfn.MAXIFS(V重複!G:G, V重複!$C:$C, 'Conv-vaccine'!$E1711)</f>
        <v>0</v>
      </c>
      <c r="S1711" s="107">
        <f>SUMIF('V3回目-接種日別'!$A:$A, 'Conv-vaccine'!$E1711, 'V3回目-接種日別'!C:C)</f>
        <v>0</v>
      </c>
    </row>
    <row r="1712" spans="1:19" ht="17.7">
      <c r="A1712" s="49">
        <v>44866</v>
      </c>
      <c r="B1712" s="110">
        <f>IF(COUNTIF($A$7:$A1712, $A1712)&gt;1, 0, IF($E1712="","",G1712+H1712+K1712+L1712+O1712-Q1712))</f>
        <v>0</v>
      </c>
      <c r="C1712" s="110">
        <f>IF(COUNTIF($A$7:$A1712, $A1712)&gt;1, 0, IF($E1712="", "", I1712+J1712+M1712+N1712+P1712-R1712))</f>
        <v>0</v>
      </c>
      <c r="D1712" s="110">
        <f>IF(COUNTIF($A$7:$A1712, $A1712)&gt;1, 0, S1712)</f>
        <v>0</v>
      </c>
      <c r="E1712" s="111">
        <v>44866</v>
      </c>
      <c r="F1712" s="91" t="str">
        <f>IFERROR(VLOOKUP($E1712, V医療従事者等!$A:$J, $F$4, FALSE), TEXT(E1712, "aaa"))</f>
        <v>火</v>
      </c>
      <c r="G1712" s="91">
        <f>IFERROR(VLOOKUP($E1712, V医療従事者等!$A:$J, $G$4, FALSE), 0)</f>
        <v>0</v>
      </c>
      <c r="H1712" s="91">
        <f>IFERROR(VLOOKUP($E1712, V医療従事者等!$A:$J, $H$4, FALSE), 0)</f>
        <v>0</v>
      </c>
      <c r="I1712" s="91">
        <f>IFERROR(VLOOKUP($E1712, V医療従事者等!$A:$J, $I$4, FALSE), 0)</f>
        <v>0</v>
      </c>
      <c r="J1712" s="91">
        <f>IFERROR(VLOOKUP($E1712, V医療従事者等!$A:$J, $J$4, FALSE), 0)</f>
        <v>0</v>
      </c>
      <c r="K1712" s="92">
        <f>IFERROR(VLOOKUP($E1712, V一般接種!$A:$G, K$4, FALSE), 0)</f>
        <v>0</v>
      </c>
      <c r="L1712" s="92">
        <f>IFERROR(VLOOKUP($E1712, V一般接種!$A:$G, L$4, FALSE), 0)</f>
        <v>0</v>
      </c>
      <c r="M1712" s="92">
        <f>IFERROR(VLOOKUP($E1712, V一般接種!$A:$G, M$4, FALSE), 0)</f>
        <v>0</v>
      </c>
      <c r="N1712" s="93">
        <f>IFERROR(VLOOKUP($E1712, V一般接種!$A:$G, N$4, FALSE), 0)</f>
        <v>0</v>
      </c>
      <c r="O1712" s="92">
        <f>SUMIF(V職域接種!$C:$C, 'Conv-vaccine'!$E1712, V職域接種!F:F)</f>
        <v>0</v>
      </c>
      <c r="P1712" s="92">
        <f>SUMIF(V職域接種!$C:$C, 'Conv-vaccine'!$E1712, V職域接種!G:G)</f>
        <v>0</v>
      </c>
      <c r="Q1712" s="92">
        <f>_xlfn.MAXIFS(V重複!F:F, V重複!$C:$C, 'Conv-vaccine'!$E1712)</f>
        <v>0</v>
      </c>
      <c r="R1712" s="92">
        <f>_xlfn.MAXIFS(V重複!G:G, V重複!$C:$C, 'Conv-vaccine'!$E1712)</f>
        <v>0</v>
      </c>
      <c r="S1712" s="107">
        <f>SUMIF('V3回目-接種日別'!$A:$A, 'Conv-vaccine'!$E1712, 'V3回目-接種日別'!C:C)</f>
        <v>0</v>
      </c>
    </row>
    <row r="1713" spans="1:19" ht="17.7">
      <c r="A1713" s="49">
        <v>44866</v>
      </c>
      <c r="B1713" s="110">
        <f>IF(COUNTIF($A$7:$A1713, $A1713)&gt;1, 0, IF($E1713="","",G1713+H1713+K1713+L1713+O1713-Q1713))</f>
        <v>0</v>
      </c>
      <c r="C1713" s="110">
        <f>IF(COUNTIF($A$7:$A1713, $A1713)&gt;1, 0, IF($E1713="", "", I1713+J1713+M1713+N1713+P1713-R1713))</f>
        <v>0</v>
      </c>
      <c r="D1713" s="110">
        <f>IF(COUNTIF($A$7:$A1713, $A1713)&gt;1, 0, S1713)</f>
        <v>0</v>
      </c>
      <c r="E1713" s="111">
        <v>44866</v>
      </c>
      <c r="F1713" s="91" t="str">
        <f>IFERROR(VLOOKUP($E1713, V医療従事者等!$A:$J, $F$4, FALSE), TEXT(E1713, "aaa"))</f>
        <v>火</v>
      </c>
      <c r="G1713" s="91">
        <f>IFERROR(VLOOKUP($E1713, V医療従事者等!$A:$J, $G$4, FALSE), 0)</f>
        <v>0</v>
      </c>
      <c r="H1713" s="91">
        <f>IFERROR(VLOOKUP($E1713, V医療従事者等!$A:$J, $H$4, FALSE), 0)</f>
        <v>0</v>
      </c>
      <c r="I1713" s="91">
        <f>IFERROR(VLOOKUP($E1713, V医療従事者等!$A:$J, $I$4, FALSE), 0)</f>
        <v>0</v>
      </c>
      <c r="J1713" s="91">
        <f>IFERROR(VLOOKUP($E1713, V医療従事者等!$A:$J, $J$4, FALSE), 0)</f>
        <v>0</v>
      </c>
      <c r="K1713" s="92">
        <f>IFERROR(VLOOKUP($E1713, V一般接種!$A:$G, K$4, FALSE), 0)</f>
        <v>0</v>
      </c>
      <c r="L1713" s="92">
        <f>IFERROR(VLOOKUP($E1713, V一般接種!$A:$G, L$4, FALSE), 0)</f>
        <v>0</v>
      </c>
      <c r="M1713" s="92">
        <f>IFERROR(VLOOKUP($E1713, V一般接種!$A:$G, M$4, FALSE), 0)</f>
        <v>0</v>
      </c>
      <c r="N1713" s="93">
        <f>IFERROR(VLOOKUP($E1713, V一般接種!$A:$G, N$4, FALSE), 0)</f>
        <v>0</v>
      </c>
      <c r="O1713" s="92">
        <f>SUMIF(V職域接種!$C:$C, 'Conv-vaccine'!$E1713, V職域接種!F:F)</f>
        <v>0</v>
      </c>
      <c r="P1713" s="92">
        <f>SUMIF(V職域接種!$C:$C, 'Conv-vaccine'!$E1713, V職域接種!G:G)</f>
        <v>0</v>
      </c>
      <c r="Q1713" s="92">
        <f>_xlfn.MAXIFS(V重複!F:F, V重複!$C:$C, 'Conv-vaccine'!$E1713)</f>
        <v>0</v>
      </c>
      <c r="R1713" s="92">
        <f>_xlfn.MAXIFS(V重複!G:G, V重複!$C:$C, 'Conv-vaccine'!$E1713)</f>
        <v>0</v>
      </c>
      <c r="S1713" s="107">
        <f>SUMIF('V3回目-接種日別'!$A:$A, 'Conv-vaccine'!$E1713, 'V3回目-接種日別'!C:C)</f>
        <v>0</v>
      </c>
    </row>
    <row r="1714" spans="1:19" ht="17.7">
      <c r="A1714" s="49">
        <v>44867</v>
      </c>
      <c r="B1714" s="110">
        <f>IF(COUNTIF($A$7:$A1714, $A1714)&gt;1, 0, IF($E1714="","",G1714+H1714+K1714+L1714+O1714-Q1714))</f>
        <v>0</v>
      </c>
      <c r="C1714" s="110">
        <f>IF(COUNTIF($A$7:$A1714, $A1714)&gt;1, 0, IF($E1714="", "", I1714+J1714+M1714+N1714+P1714-R1714))</f>
        <v>0</v>
      </c>
      <c r="D1714" s="110">
        <f>IF(COUNTIF($A$7:$A1714, $A1714)&gt;1, 0, S1714)</f>
        <v>0</v>
      </c>
      <c r="E1714" s="111">
        <v>44867</v>
      </c>
      <c r="F1714" s="91" t="str">
        <f>IFERROR(VLOOKUP($E1714, V医療従事者等!$A:$J, $F$4, FALSE), TEXT(E1714, "aaa"))</f>
        <v>水</v>
      </c>
      <c r="G1714" s="91">
        <f>IFERROR(VLOOKUP($E1714, V医療従事者等!$A:$J, $G$4, FALSE), 0)</f>
        <v>0</v>
      </c>
      <c r="H1714" s="91">
        <f>IFERROR(VLOOKUP($E1714, V医療従事者等!$A:$J, $H$4, FALSE), 0)</f>
        <v>0</v>
      </c>
      <c r="I1714" s="91">
        <f>IFERROR(VLOOKUP($E1714, V医療従事者等!$A:$J, $I$4, FALSE), 0)</f>
        <v>0</v>
      </c>
      <c r="J1714" s="91">
        <f>IFERROR(VLOOKUP($E1714, V医療従事者等!$A:$J, $J$4, FALSE), 0)</f>
        <v>0</v>
      </c>
      <c r="K1714" s="92">
        <f>IFERROR(VLOOKUP($E1714, V一般接種!$A:$G, K$4, FALSE), 0)</f>
        <v>0</v>
      </c>
      <c r="L1714" s="92">
        <f>IFERROR(VLOOKUP($E1714, V一般接種!$A:$G, L$4, FALSE), 0)</f>
        <v>0</v>
      </c>
      <c r="M1714" s="92">
        <f>IFERROR(VLOOKUP($E1714, V一般接種!$A:$G, M$4, FALSE), 0)</f>
        <v>0</v>
      </c>
      <c r="N1714" s="93">
        <f>IFERROR(VLOOKUP($E1714, V一般接種!$A:$G, N$4, FALSE), 0)</f>
        <v>0</v>
      </c>
      <c r="O1714" s="92">
        <f>SUMIF(V職域接種!$C:$C, 'Conv-vaccine'!$E1714, V職域接種!F:F)</f>
        <v>0</v>
      </c>
      <c r="P1714" s="92">
        <f>SUMIF(V職域接種!$C:$C, 'Conv-vaccine'!$E1714, V職域接種!G:G)</f>
        <v>0</v>
      </c>
      <c r="Q1714" s="92">
        <f>_xlfn.MAXIFS(V重複!F:F, V重複!$C:$C, 'Conv-vaccine'!$E1714)</f>
        <v>0</v>
      </c>
      <c r="R1714" s="92">
        <f>_xlfn.MAXIFS(V重複!G:G, V重複!$C:$C, 'Conv-vaccine'!$E1714)</f>
        <v>0</v>
      </c>
      <c r="S1714" s="107">
        <f>SUMIF('V3回目-接種日別'!$A:$A, 'Conv-vaccine'!$E1714, 'V3回目-接種日別'!C:C)</f>
        <v>0</v>
      </c>
    </row>
    <row r="1715" spans="1:19" ht="17.7">
      <c r="A1715" s="49">
        <v>44867</v>
      </c>
      <c r="B1715" s="110">
        <f>IF(COUNTIF($A$7:$A1715, $A1715)&gt;1, 0, IF($E1715="","",G1715+H1715+K1715+L1715+O1715-Q1715))</f>
        <v>0</v>
      </c>
      <c r="C1715" s="110">
        <f>IF(COUNTIF($A$7:$A1715, $A1715)&gt;1, 0, IF($E1715="", "", I1715+J1715+M1715+N1715+P1715-R1715))</f>
        <v>0</v>
      </c>
      <c r="D1715" s="110">
        <f>IF(COUNTIF($A$7:$A1715, $A1715)&gt;1, 0, S1715)</f>
        <v>0</v>
      </c>
      <c r="E1715" s="111">
        <v>44867</v>
      </c>
      <c r="F1715" s="91" t="str">
        <f>IFERROR(VLOOKUP($E1715, V医療従事者等!$A:$J, $F$4, FALSE), TEXT(E1715, "aaa"))</f>
        <v>水</v>
      </c>
      <c r="G1715" s="91">
        <f>IFERROR(VLOOKUP($E1715, V医療従事者等!$A:$J, $G$4, FALSE), 0)</f>
        <v>0</v>
      </c>
      <c r="H1715" s="91">
        <f>IFERROR(VLOOKUP($E1715, V医療従事者等!$A:$J, $H$4, FALSE), 0)</f>
        <v>0</v>
      </c>
      <c r="I1715" s="91">
        <f>IFERROR(VLOOKUP($E1715, V医療従事者等!$A:$J, $I$4, FALSE), 0)</f>
        <v>0</v>
      </c>
      <c r="J1715" s="91">
        <f>IFERROR(VLOOKUP($E1715, V医療従事者等!$A:$J, $J$4, FALSE), 0)</f>
        <v>0</v>
      </c>
      <c r="K1715" s="92">
        <f>IFERROR(VLOOKUP($E1715, V一般接種!$A:$G, K$4, FALSE), 0)</f>
        <v>0</v>
      </c>
      <c r="L1715" s="92">
        <f>IFERROR(VLOOKUP($E1715, V一般接種!$A:$G, L$4, FALSE), 0)</f>
        <v>0</v>
      </c>
      <c r="M1715" s="92">
        <f>IFERROR(VLOOKUP($E1715, V一般接種!$A:$G, M$4, FALSE), 0)</f>
        <v>0</v>
      </c>
      <c r="N1715" s="93">
        <f>IFERROR(VLOOKUP($E1715, V一般接種!$A:$G, N$4, FALSE), 0)</f>
        <v>0</v>
      </c>
      <c r="O1715" s="92">
        <f>SUMIF(V職域接種!$C:$C, 'Conv-vaccine'!$E1715, V職域接種!F:F)</f>
        <v>0</v>
      </c>
      <c r="P1715" s="92">
        <f>SUMIF(V職域接種!$C:$C, 'Conv-vaccine'!$E1715, V職域接種!G:G)</f>
        <v>0</v>
      </c>
      <c r="Q1715" s="92">
        <f>_xlfn.MAXIFS(V重複!F:F, V重複!$C:$C, 'Conv-vaccine'!$E1715)</f>
        <v>0</v>
      </c>
      <c r="R1715" s="92">
        <f>_xlfn.MAXIFS(V重複!G:G, V重複!$C:$C, 'Conv-vaccine'!$E1715)</f>
        <v>0</v>
      </c>
      <c r="S1715" s="107">
        <f>SUMIF('V3回目-接種日別'!$A:$A, 'Conv-vaccine'!$E1715, 'V3回目-接種日別'!C:C)</f>
        <v>0</v>
      </c>
    </row>
    <row r="1716" spans="1:19" ht="17.7">
      <c r="A1716" s="49">
        <v>44867</v>
      </c>
      <c r="B1716" s="110">
        <f>IF(COUNTIF($A$7:$A1716, $A1716)&gt;1, 0, IF($E1716="","",G1716+H1716+K1716+L1716+O1716-Q1716))</f>
        <v>0</v>
      </c>
      <c r="C1716" s="110">
        <f>IF(COUNTIF($A$7:$A1716, $A1716)&gt;1, 0, IF($E1716="", "", I1716+J1716+M1716+N1716+P1716-R1716))</f>
        <v>0</v>
      </c>
      <c r="D1716" s="110">
        <f>IF(COUNTIF($A$7:$A1716, $A1716)&gt;1, 0, S1716)</f>
        <v>0</v>
      </c>
      <c r="E1716" s="111">
        <v>44867</v>
      </c>
      <c r="F1716" s="91" t="str">
        <f>IFERROR(VLOOKUP($E1716, V医療従事者等!$A:$J, $F$4, FALSE), TEXT(E1716, "aaa"))</f>
        <v>水</v>
      </c>
      <c r="G1716" s="91">
        <f>IFERROR(VLOOKUP($E1716, V医療従事者等!$A:$J, $G$4, FALSE), 0)</f>
        <v>0</v>
      </c>
      <c r="H1716" s="91">
        <f>IFERROR(VLOOKUP($E1716, V医療従事者等!$A:$J, $H$4, FALSE), 0)</f>
        <v>0</v>
      </c>
      <c r="I1716" s="91">
        <f>IFERROR(VLOOKUP($E1716, V医療従事者等!$A:$J, $I$4, FALSE), 0)</f>
        <v>0</v>
      </c>
      <c r="J1716" s="91">
        <f>IFERROR(VLOOKUP($E1716, V医療従事者等!$A:$J, $J$4, FALSE), 0)</f>
        <v>0</v>
      </c>
      <c r="K1716" s="92">
        <f>IFERROR(VLOOKUP($E1716, V一般接種!$A:$G, K$4, FALSE), 0)</f>
        <v>0</v>
      </c>
      <c r="L1716" s="92">
        <f>IFERROR(VLOOKUP($E1716, V一般接種!$A:$G, L$4, FALSE), 0)</f>
        <v>0</v>
      </c>
      <c r="M1716" s="92">
        <f>IFERROR(VLOOKUP($E1716, V一般接種!$A:$G, M$4, FALSE), 0)</f>
        <v>0</v>
      </c>
      <c r="N1716" s="93">
        <f>IFERROR(VLOOKUP($E1716, V一般接種!$A:$G, N$4, FALSE), 0)</f>
        <v>0</v>
      </c>
      <c r="O1716" s="92">
        <f>SUMIF(V職域接種!$C:$C, 'Conv-vaccine'!$E1716, V職域接種!F:F)</f>
        <v>0</v>
      </c>
      <c r="P1716" s="92">
        <f>SUMIF(V職域接種!$C:$C, 'Conv-vaccine'!$E1716, V職域接種!G:G)</f>
        <v>0</v>
      </c>
      <c r="Q1716" s="92">
        <f>_xlfn.MAXIFS(V重複!F:F, V重複!$C:$C, 'Conv-vaccine'!$E1716)</f>
        <v>0</v>
      </c>
      <c r="R1716" s="92">
        <f>_xlfn.MAXIFS(V重複!G:G, V重複!$C:$C, 'Conv-vaccine'!$E1716)</f>
        <v>0</v>
      </c>
      <c r="S1716" s="107">
        <f>SUMIF('V3回目-接種日別'!$A:$A, 'Conv-vaccine'!$E1716, 'V3回目-接種日別'!C:C)</f>
        <v>0</v>
      </c>
    </row>
    <row r="1717" spans="1:19" ht="17.7">
      <c r="A1717" s="49">
        <v>44868</v>
      </c>
      <c r="B1717" s="110">
        <f>IF(COUNTIF($A$7:$A1717, $A1717)&gt;1, 0, IF($E1717="","",G1717+H1717+K1717+L1717+O1717-Q1717))</f>
        <v>0</v>
      </c>
      <c r="C1717" s="110">
        <f>IF(COUNTIF($A$7:$A1717, $A1717)&gt;1, 0, IF($E1717="", "", I1717+J1717+M1717+N1717+P1717-R1717))</f>
        <v>0</v>
      </c>
      <c r="D1717" s="110">
        <f>IF(COUNTIF($A$7:$A1717, $A1717)&gt;1, 0, S1717)</f>
        <v>0</v>
      </c>
      <c r="E1717" s="111">
        <v>44868</v>
      </c>
      <c r="F1717" s="91" t="str">
        <f>IFERROR(VLOOKUP($E1717, V医療従事者等!$A:$J, $F$4, FALSE), TEXT(E1717, "aaa"))</f>
        <v>木</v>
      </c>
      <c r="G1717" s="91">
        <f>IFERROR(VLOOKUP($E1717, V医療従事者等!$A:$J, $G$4, FALSE), 0)</f>
        <v>0</v>
      </c>
      <c r="H1717" s="91">
        <f>IFERROR(VLOOKUP($E1717, V医療従事者等!$A:$J, $H$4, FALSE), 0)</f>
        <v>0</v>
      </c>
      <c r="I1717" s="91">
        <f>IFERROR(VLOOKUP($E1717, V医療従事者等!$A:$J, $I$4, FALSE), 0)</f>
        <v>0</v>
      </c>
      <c r="J1717" s="91">
        <f>IFERROR(VLOOKUP($E1717, V医療従事者等!$A:$J, $J$4, FALSE), 0)</f>
        <v>0</v>
      </c>
      <c r="K1717" s="92">
        <f>IFERROR(VLOOKUP($E1717, V一般接種!$A:$G, K$4, FALSE), 0)</f>
        <v>0</v>
      </c>
      <c r="L1717" s="92">
        <f>IFERROR(VLOOKUP($E1717, V一般接種!$A:$G, L$4, FALSE), 0)</f>
        <v>0</v>
      </c>
      <c r="M1717" s="92">
        <f>IFERROR(VLOOKUP($E1717, V一般接種!$A:$G, M$4, FALSE), 0)</f>
        <v>0</v>
      </c>
      <c r="N1717" s="93">
        <f>IFERROR(VLOOKUP($E1717, V一般接種!$A:$G, N$4, FALSE), 0)</f>
        <v>0</v>
      </c>
      <c r="O1717" s="92">
        <f>SUMIF(V職域接種!$C:$C, 'Conv-vaccine'!$E1717, V職域接種!F:F)</f>
        <v>0</v>
      </c>
      <c r="P1717" s="92">
        <f>SUMIF(V職域接種!$C:$C, 'Conv-vaccine'!$E1717, V職域接種!G:G)</f>
        <v>0</v>
      </c>
      <c r="Q1717" s="92">
        <f>_xlfn.MAXIFS(V重複!F:F, V重複!$C:$C, 'Conv-vaccine'!$E1717)</f>
        <v>0</v>
      </c>
      <c r="R1717" s="92">
        <f>_xlfn.MAXIFS(V重複!G:G, V重複!$C:$C, 'Conv-vaccine'!$E1717)</f>
        <v>0</v>
      </c>
      <c r="S1717" s="107">
        <f>SUMIF('V3回目-接種日別'!$A:$A, 'Conv-vaccine'!$E1717, 'V3回目-接種日別'!C:C)</f>
        <v>0</v>
      </c>
    </row>
    <row r="1718" spans="1:19" ht="17.7">
      <c r="A1718" s="49">
        <v>44868</v>
      </c>
      <c r="B1718" s="110">
        <f>IF(COUNTIF($A$7:$A1718, $A1718)&gt;1, 0, IF($E1718="","",G1718+H1718+K1718+L1718+O1718-Q1718))</f>
        <v>0</v>
      </c>
      <c r="C1718" s="110">
        <f>IF(COUNTIF($A$7:$A1718, $A1718)&gt;1, 0, IF($E1718="", "", I1718+J1718+M1718+N1718+P1718-R1718))</f>
        <v>0</v>
      </c>
      <c r="D1718" s="110">
        <f>IF(COUNTIF($A$7:$A1718, $A1718)&gt;1, 0, S1718)</f>
        <v>0</v>
      </c>
      <c r="E1718" s="111">
        <v>44868</v>
      </c>
      <c r="F1718" s="91" t="str">
        <f>IFERROR(VLOOKUP($E1718, V医療従事者等!$A:$J, $F$4, FALSE), TEXT(E1718, "aaa"))</f>
        <v>木</v>
      </c>
      <c r="G1718" s="91">
        <f>IFERROR(VLOOKUP($E1718, V医療従事者等!$A:$J, $G$4, FALSE), 0)</f>
        <v>0</v>
      </c>
      <c r="H1718" s="91">
        <f>IFERROR(VLOOKUP($E1718, V医療従事者等!$A:$J, $H$4, FALSE), 0)</f>
        <v>0</v>
      </c>
      <c r="I1718" s="91">
        <f>IFERROR(VLOOKUP($E1718, V医療従事者等!$A:$J, $I$4, FALSE), 0)</f>
        <v>0</v>
      </c>
      <c r="J1718" s="91">
        <f>IFERROR(VLOOKUP($E1718, V医療従事者等!$A:$J, $J$4, FALSE), 0)</f>
        <v>0</v>
      </c>
      <c r="K1718" s="92">
        <f>IFERROR(VLOOKUP($E1718, V一般接種!$A:$G, K$4, FALSE), 0)</f>
        <v>0</v>
      </c>
      <c r="L1718" s="92">
        <f>IFERROR(VLOOKUP($E1718, V一般接種!$A:$G, L$4, FALSE), 0)</f>
        <v>0</v>
      </c>
      <c r="M1718" s="92">
        <f>IFERROR(VLOOKUP($E1718, V一般接種!$A:$G, M$4, FALSE), 0)</f>
        <v>0</v>
      </c>
      <c r="N1718" s="93">
        <f>IFERROR(VLOOKUP($E1718, V一般接種!$A:$G, N$4, FALSE), 0)</f>
        <v>0</v>
      </c>
      <c r="O1718" s="92">
        <f>SUMIF(V職域接種!$C:$C, 'Conv-vaccine'!$E1718, V職域接種!F:F)</f>
        <v>0</v>
      </c>
      <c r="P1718" s="92">
        <f>SUMIF(V職域接種!$C:$C, 'Conv-vaccine'!$E1718, V職域接種!G:G)</f>
        <v>0</v>
      </c>
      <c r="Q1718" s="92">
        <f>_xlfn.MAXIFS(V重複!F:F, V重複!$C:$C, 'Conv-vaccine'!$E1718)</f>
        <v>0</v>
      </c>
      <c r="R1718" s="92">
        <f>_xlfn.MAXIFS(V重複!G:G, V重複!$C:$C, 'Conv-vaccine'!$E1718)</f>
        <v>0</v>
      </c>
      <c r="S1718" s="107">
        <f>SUMIF('V3回目-接種日別'!$A:$A, 'Conv-vaccine'!$E1718, 'V3回目-接種日別'!C:C)</f>
        <v>0</v>
      </c>
    </row>
    <row r="1719" spans="1:19" ht="17.7">
      <c r="A1719" s="49">
        <v>44868</v>
      </c>
      <c r="B1719" s="110">
        <f>IF(COUNTIF($A$7:$A1719, $A1719)&gt;1, 0, IF($E1719="","",G1719+H1719+K1719+L1719+O1719-Q1719))</f>
        <v>0</v>
      </c>
      <c r="C1719" s="110">
        <f>IF(COUNTIF($A$7:$A1719, $A1719)&gt;1, 0, IF($E1719="", "", I1719+J1719+M1719+N1719+P1719-R1719))</f>
        <v>0</v>
      </c>
      <c r="D1719" s="110">
        <f>IF(COUNTIF($A$7:$A1719, $A1719)&gt;1, 0, S1719)</f>
        <v>0</v>
      </c>
      <c r="E1719" s="111">
        <v>44868</v>
      </c>
      <c r="F1719" s="91" t="str">
        <f>IFERROR(VLOOKUP($E1719, V医療従事者等!$A:$J, $F$4, FALSE), TEXT(E1719, "aaa"))</f>
        <v>木</v>
      </c>
      <c r="G1719" s="91">
        <f>IFERROR(VLOOKUP($E1719, V医療従事者等!$A:$J, $G$4, FALSE), 0)</f>
        <v>0</v>
      </c>
      <c r="H1719" s="91">
        <f>IFERROR(VLOOKUP($E1719, V医療従事者等!$A:$J, $H$4, FALSE), 0)</f>
        <v>0</v>
      </c>
      <c r="I1719" s="91">
        <f>IFERROR(VLOOKUP($E1719, V医療従事者等!$A:$J, $I$4, FALSE), 0)</f>
        <v>0</v>
      </c>
      <c r="J1719" s="91">
        <f>IFERROR(VLOOKUP($E1719, V医療従事者等!$A:$J, $J$4, FALSE), 0)</f>
        <v>0</v>
      </c>
      <c r="K1719" s="92">
        <f>IFERROR(VLOOKUP($E1719, V一般接種!$A:$G, K$4, FALSE), 0)</f>
        <v>0</v>
      </c>
      <c r="L1719" s="92">
        <f>IFERROR(VLOOKUP($E1719, V一般接種!$A:$G, L$4, FALSE), 0)</f>
        <v>0</v>
      </c>
      <c r="M1719" s="92">
        <f>IFERROR(VLOOKUP($E1719, V一般接種!$A:$G, M$4, FALSE), 0)</f>
        <v>0</v>
      </c>
      <c r="N1719" s="93">
        <f>IFERROR(VLOOKUP($E1719, V一般接種!$A:$G, N$4, FALSE), 0)</f>
        <v>0</v>
      </c>
      <c r="O1719" s="92">
        <f>SUMIF(V職域接種!$C:$C, 'Conv-vaccine'!$E1719, V職域接種!F:F)</f>
        <v>0</v>
      </c>
      <c r="P1719" s="92">
        <f>SUMIF(V職域接種!$C:$C, 'Conv-vaccine'!$E1719, V職域接種!G:G)</f>
        <v>0</v>
      </c>
      <c r="Q1719" s="92">
        <f>_xlfn.MAXIFS(V重複!F:F, V重複!$C:$C, 'Conv-vaccine'!$E1719)</f>
        <v>0</v>
      </c>
      <c r="R1719" s="92">
        <f>_xlfn.MAXIFS(V重複!G:G, V重複!$C:$C, 'Conv-vaccine'!$E1719)</f>
        <v>0</v>
      </c>
      <c r="S1719" s="107">
        <f>SUMIF('V3回目-接種日別'!$A:$A, 'Conv-vaccine'!$E1719, 'V3回目-接種日別'!C:C)</f>
        <v>0</v>
      </c>
    </row>
    <row r="1720" spans="1:19" ht="17.7">
      <c r="A1720" s="49">
        <v>44869</v>
      </c>
      <c r="B1720" s="110">
        <f>IF(COUNTIF($A$7:$A1720, $A1720)&gt;1, 0, IF($E1720="","",G1720+H1720+K1720+L1720+O1720-Q1720))</f>
        <v>0</v>
      </c>
      <c r="C1720" s="110">
        <f>IF(COUNTIF($A$7:$A1720, $A1720)&gt;1, 0, IF($E1720="", "", I1720+J1720+M1720+N1720+P1720-R1720))</f>
        <v>0</v>
      </c>
      <c r="D1720" s="110">
        <f>IF(COUNTIF($A$7:$A1720, $A1720)&gt;1, 0, S1720)</f>
        <v>0</v>
      </c>
      <c r="E1720" s="111">
        <v>44869</v>
      </c>
      <c r="F1720" s="91" t="str">
        <f>IFERROR(VLOOKUP($E1720, V医療従事者等!$A:$J, $F$4, FALSE), TEXT(E1720, "aaa"))</f>
        <v>金</v>
      </c>
      <c r="G1720" s="91">
        <f>IFERROR(VLOOKUP($E1720, V医療従事者等!$A:$J, $G$4, FALSE), 0)</f>
        <v>0</v>
      </c>
      <c r="H1720" s="91">
        <f>IFERROR(VLOOKUP($E1720, V医療従事者等!$A:$J, $H$4, FALSE), 0)</f>
        <v>0</v>
      </c>
      <c r="I1720" s="91">
        <f>IFERROR(VLOOKUP($E1720, V医療従事者等!$A:$J, $I$4, FALSE), 0)</f>
        <v>0</v>
      </c>
      <c r="J1720" s="91">
        <f>IFERROR(VLOOKUP($E1720, V医療従事者等!$A:$J, $J$4, FALSE), 0)</f>
        <v>0</v>
      </c>
      <c r="K1720" s="92">
        <f>IFERROR(VLOOKUP($E1720, V一般接種!$A:$G, K$4, FALSE), 0)</f>
        <v>0</v>
      </c>
      <c r="L1720" s="92">
        <f>IFERROR(VLOOKUP($E1720, V一般接種!$A:$G, L$4, FALSE), 0)</f>
        <v>0</v>
      </c>
      <c r="M1720" s="92">
        <f>IFERROR(VLOOKUP($E1720, V一般接種!$A:$G, M$4, FALSE), 0)</f>
        <v>0</v>
      </c>
      <c r="N1720" s="93">
        <f>IFERROR(VLOOKUP($E1720, V一般接種!$A:$G, N$4, FALSE), 0)</f>
        <v>0</v>
      </c>
      <c r="O1720" s="92">
        <f>SUMIF(V職域接種!$C:$C, 'Conv-vaccine'!$E1720, V職域接種!F:F)</f>
        <v>0</v>
      </c>
      <c r="P1720" s="92">
        <f>SUMIF(V職域接種!$C:$C, 'Conv-vaccine'!$E1720, V職域接種!G:G)</f>
        <v>0</v>
      </c>
      <c r="Q1720" s="92">
        <f>_xlfn.MAXIFS(V重複!F:F, V重複!$C:$C, 'Conv-vaccine'!$E1720)</f>
        <v>0</v>
      </c>
      <c r="R1720" s="92">
        <f>_xlfn.MAXIFS(V重複!G:G, V重複!$C:$C, 'Conv-vaccine'!$E1720)</f>
        <v>0</v>
      </c>
      <c r="S1720" s="107">
        <f>SUMIF('V3回目-接種日別'!$A:$A, 'Conv-vaccine'!$E1720, 'V3回目-接種日別'!C:C)</f>
        <v>0</v>
      </c>
    </row>
    <row r="1721" spans="1:19" ht="17.7">
      <c r="A1721" s="49">
        <v>44869</v>
      </c>
      <c r="B1721" s="110">
        <f>IF(COUNTIF($A$7:$A1721, $A1721)&gt;1, 0, IF($E1721="","",G1721+H1721+K1721+L1721+O1721-Q1721))</f>
        <v>0</v>
      </c>
      <c r="C1721" s="110">
        <f>IF(COUNTIF($A$7:$A1721, $A1721)&gt;1, 0, IF($E1721="", "", I1721+J1721+M1721+N1721+P1721-R1721))</f>
        <v>0</v>
      </c>
      <c r="D1721" s="110">
        <f>IF(COUNTIF($A$7:$A1721, $A1721)&gt;1, 0, S1721)</f>
        <v>0</v>
      </c>
      <c r="E1721" s="111">
        <v>44869</v>
      </c>
      <c r="F1721" s="91" t="str">
        <f>IFERROR(VLOOKUP($E1721, V医療従事者等!$A:$J, $F$4, FALSE), TEXT(E1721, "aaa"))</f>
        <v>金</v>
      </c>
      <c r="G1721" s="91">
        <f>IFERROR(VLOOKUP($E1721, V医療従事者等!$A:$J, $G$4, FALSE), 0)</f>
        <v>0</v>
      </c>
      <c r="H1721" s="91">
        <f>IFERROR(VLOOKUP($E1721, V医療従事者等!$A:$J, $H$4, FALSE), 0)</f>
        <v>0</v>
      </c>
      <c r="I1721" s="91">
        <f>IFERROR(VLOOKUP($E1721, V医療従事者等!$A:$J, $I$4, FALSE), 0)</f>
        <v>0</v>
      </c>
      <c r="J1721" s="91">
        <f>IFERROR(VLOOKUP($E1721, V医療従事者等!$A:$J, $J$4, FALSE), 0)</f>
        <v>0</v>
      </c>
      <c r="K1721" s="92">
        <f>IFERROR(VLOOKUP($E1721, V一般接種!$A:$G, K$4, FALSE), 0)</f>
        <v>0</v>
      </c>
      <c r="L1721" s="92">
        <f>IFERROR(VLOOKUP($E1721, V一般接種!$A:$G, L$4, FALSE), 0)</f>
        <v>0</v>
      </c>
      <c r="M1721" s="92">
        <f>IFERROR(VLOOKUP($E1721, V一般接種!$A:$G, M$4, FALSE), 0)</f>
        <v>0</v>
      </c>
      <c r="N1721" s="93">
        <f>IFERROR(VLOOKUP($E1721, V一般接種!$A:$G, N$4, FALSE), 0)</f>
        <v>0</v>
      </c>
      <c r="O1721" s="92">
        <f>SUMIF(V職域接種!$C:$C, 'Conv-vaccine'!$E1721, V職域接種!F:F)</f>
        <v>0</v>
      </c>
      <c r="P1721" s="92">
        <f>SUMIF(V職域接種!$C:$C, 'Conv-vaccine'!$E1721, V職域接種!G:G)</f>
        <v>0</v>
      </c>
      <c r="Q1721" s="92">
        <f>_xlfn.MAXIFS(V重複!F:F, V重複!$C:$C, 'Conv-vaccine'!$E1721)</f>
        <v>0</v>
      </c>
      <c r="R1721" s="92">
        <f>_xlfn.MAXIFS(V重複!G:G, V重複!$C:$C, 'Conv-vaccine'!$E1721)</f>
        <v>0</v>
      </c>
      <c r="S1721" s="107">
        <f>SUMIF('V3回目-接種日別'!$A:$A, 'Conv-vaccine'!$E1721, 'V3回目-接種日別'!C:C)</f>
        <v>0</v>
      </c>
    </row>
    <row r="1722" spans="1:19" ht="17.7">
      <c r="A1722" s="49">
        <v>44869</v>
      </c>
      <c r="B1722" s="110">
        <f>IF(COUNTIF($A$7:$A1722, $A1722)&gt;1, 0, IF($E1722="","",G1722+H1722+K1722+L1722+O1722-Q1722))</f>
        <v>0</v>
      </c>
      <c r="C1722" s="110">
        <f>IF(COUNTIF($A$7:$A1722, $A1722)&gt;1, 0, IF($E1722="", "", I1722+J1722+M1722+N1722+P1722-R1722))</f>
        <v>0</v>
      </c>
      <c r="D1722" s="110">
        <f>IF(COUNTIF($A$7:$A1722, $A1722)&gt;1, 0, S1722)</f>
        <v>0</v>
      </c>
      <c r="E1722" s="111">
        <v>44869</v>
      </c>
      <c r="F1722" s="91" t="str">
        <f>IFERROR(VLOOKUP($E1722, V医療従事者等!$A:$J, $F$4, FALSE), TEXT(E1722, "aaa"))</f>
        <v>金</v>
      </c>
      <c r="G1722" s="91">
        <f>IFERROR(VLOOKUP($E1722, V医療従事者等!$A:$J, $G$4, FALSE), 0)</f>
        <v>0</v>
      </c>
      <c r="H1722" s="91">
        <f>IFERROR(VLOOKUP($E1722, V医療従事者等!$A:$J, $H$4, FALSE), 0)</f>
        <v>0</v>
      </c>
      <c r="I1722" s="91">
        <f>IFERROR(VLOOKUP($E1722, V医療従事者等!$A:$J, $I$4, FALSE), 0)</f>
        <v>0</v>
      </c>
      <c r="J1722" s="91">
        <f>IFERROR(VLOOKUP($E1722, V医療従事者等!$A:$J, $J$4, FALSE), 0)</f>
        <v>0</v>
      </c>
      <c r="K1722" s="92">
        <f>IFERROR(VLOOKUP($E1722, V一般接種!$A:$G, K$4, FALSE), 0)</f>
        <v>0</v>
      </c>
      <c r="L1722" s="92">
        <f>IFERROR(VLOOKUP($E1722, V一般接種!$A:$G, L$4, FALSE), 0)</f>
        <v>0</v>
      </c>
      <c r="M1722" s="92">
        <f>IFERROR(VLOOKUP($E1722, V一般接種!$A:$G, M$4, FALSE), 0)</f>
        <v>0</v>
      </c>
      <c r="N1722" s="93">
        <f>IFERROR(VLOOKUP($E1722, V一般接種!$A:$G, N$4, FALSE), 0)</f>
        <v>0</v>
      </c>
      <c r="O1722" s="92">
        <f>SUMIF(V職域接種!$C:$C, 'Conv-vaccine'!$E1722, V職域接種!F:F)</f>
        <v>0</v>
      </c>
      <c r="P1722" s="92">
        <f>SUMIF(V職域接種!$C:$C, 'Conv-vaccine'!$E1722, V職域接種!G:G)</f>
        <v>0</v>
      </c>
      <c r="Q1722" s="92">
        <f>_xlfn.MAXIFS(V重複!F:F, V重複!$C:$C, 'Conv-vaccine'!$E1722)</f>
        <v>0</v>
      </c>
      <c r="R1722" s="92">
        <f>_xlfn.MAXIFS(V重複!G:G, V重複!$C:$C, 'Conv-vaccine'!$E1722)</f>
        <v>0</v>
      </c>
      <c r="S1722" s="107">
        <f>SUMIF('V3回目-接種日別'!$A:$A, 'Conv-vaccine'!$E1722, 'V3回目-接種日別'!C:C)</f>
        <v>0</v>
      </c>
    </row>
    <row r="1723" spans="1:19" ht="17.7">
      <c r="A1723" s="49">
        <v>44870</v>
      </c>
      <c r="B1723" s="110">
        <f>IF(COUNTIF($A$7:$A1723, $A1723)&gt;1, 0, IF($E1723="","",G1723+H1723+K1723+L1723+O1723-Q1723))</f>
        <v>0</v>
      </c>
      <c r="C1723" s="110">
        <f>IF(COUNTIF($A$7:$A1723, $A1723)&gt;1, 0, IF($E1723="", "", I1723+J1723+M1723+N1723+P1723-R1723))</f>
        <v>0</v>
      </c>
      <c r="D1723" s="110">
        <f>IF(COUNTIF($A$7:$A1723, $A1723)&gt;1, 0, S1723)</f>
        <v>0</v>
      </c>
      <c r="E1723" s="111">
        <v>44870</v>
      </c>
      <c r="F1723" s="91" t="str">
        <f>IFERROR(VLOOKUP($E1723, V医療従事者等!$A:$J, $F$4, FALSE), TEXT(E1723, "aaa"))</f>
        <v>土</v>
      </c>
      <c r="G1723" s="91">
        <f>IFERROR(VLOOKUP($E1723, V医療従事者等!$A:$J, $G$4, FALSE), 0)</f>
        <v>0</v>
      </c>
      <c r="H1723" s="91">
        <f>IFERROR(VLOOKUP($E1723, V医療従事者等!$A:$J, $H$4, FALSE), 0)</f>
        <v>0</v>
      </c>
      <c r="I1723" s="91">
        <f>IFERROR(VLOOKUP($E1723, V医療従事者等!$A:$J, $I$4, FALSE), 0)</f>
        <v>0</v>
      </c>
      <c r="J1723" s="91">
        <f>IFERROR(VLOOKUP($E1723, V医療従事者等!$A:$J, $J$4, FALSE), 0)</f>
        <v>0</v>
      </c>
      <c r="K1723" s="92">
        <f>IFERROR(VLOOKUP($E1723, V一般接種!$A:$G, K$4, FALSE), 0)</f>
        <v>0</v>
      </c>
      <c r="L1723" s="92">
        <f>IFERROR(VLOOKUP($E1723, V一般接種!$A:$G, L$4, FALSE), 0)</f>
        <v>0</v>
      </c>
      <c r="M1723" s="92">
        <f>IFERROR(VLOOKUP($E1723, V一般接種!$A:$G, M$4, FALSE), 0)</f>
        <v>0</v>
      </c>
      <c r="N1723" s="93">
        <f>IFERROR(VLOOKUP($E1723, V一般接種!$A:$G, N$4, FALSE), 0)</f>
        <v>0</v>
      </c>
      <c r="O1723" s="92">
        <f>SUMIF(V職域接種!$C:$C, 'Conv-vaccine'!$E1723, V職域接種!F:F)</f>
        <v>0</v>
      </c>
      <c r="P1723" s="92">
        <f>SUMIF(V職域接種!$C:$C, 'Conv-vaccine'!$E1723, V職域接種!G:G)</f>
        <v>0</v>
      </c>
      <c r="Q1723" s="92">
        <f>_xlfn.MAXIFS(V重複!F:F, V重複!$C:$C, 'Conv-vaccine'!$E1723)</f>
        <v>0</v>
      </c>
      <c r="R1723" s="92">
        <f>_xlfn.MAXIFS(V重複!G:G, V重複!$C:$C, 'Conv-vaccine'!$E1723)</f>
        <v>0</v>
      </c>
      <c r="S1723" s="107">
        <f>SUMIF('V3回目-接種日別'!$A:$A, 'Conv-vaccine'!$E1723, 'V3回目-接種日別'!C:C)</f>
        <v>0</v>
      </c>
    </row>
    <row r="1724" spans="1:19" ht="17.7">
      <c r="A1724" s="49">
        <v>44870</v>
      </c>
      <c r="B1724" s="110">
        <f>IF(COUNTIF($A$7:$A1724, $A1724)&gt;1, 0, IF($E1724="","",G1724+H1724+K1724+L1724+O1724-Q1724))</f>
        <v>0</v>
      </c>
      <c r="C1724" s="110">
        <f>IF(COUNTIF($A$7:$A1724, $A1724)&gt;1, 0, IF($E1724="", "", I1724+J1724+M1724+N1724+P1724-R1724))</f>
        <v>0</v>
      </c>
      <c r="D1724" s="110">
        <f>IF(COUNTIF($A$7:$A1724, $A1724)&gt;1, 0, S1724)</f>
        <v>0</v>
      </c>
      <c r="E1724" s="111">
        <v>44870</v>
      </c>
      <c r="F1724" s="91" t="str">
        <f>IFERROR(VLOOKUP($E1724, V医療従事者等!$A:$J, $F$4, FALSE), TEXT(E1724, "aaa"))</f>
        <v>土</v>
      </c>
      <c r="G1724" s="91">
        <f>IFERROR(VLOOKUP($E1724, V医療従事者等!$A:$J, $G$4, FALSE), 0)</f>
        <v>0</v>
      </c>
      <c r="H1724" s="91">
        <f>IFERROR(VLOOKUP($E1724, V医療従事者等!$A:$J, $H$4, FALSE), 0)</f>
        <v>0</v>
      </c>
      <c r="I1724" s="91">
        <f>IFERROR(VLOOKUP($E1724, V医療従事者等!$A:$J, $I$4, FALSE), 0)</f>
        <v>0</v>
      </c>
      <c r="J1724" s="91">
        <f>IFERROR(VLOOKUP($E1724, V医療従事者等!$A:$J, $J$4, FALSE), 0)</f>
        <v>0</v>
      </c>
      <c r="K1724" s="92">
        <f>IFERROR(VLOOKUP($E1724, V一般接種!$A:$G, K$4, FALSE), 0)</f>
        <v>0</v>
      </c>
      <c r="L1724" s="92">
        <f>IFERROR(VLOOKUP($E1724, V一般接種!$A:$G, L$4, FALSE), 0)</f>
        <v>0</v>
      </c>
      <c r="M1724" s="92">
        <f>IFERROR(VLOOKUP($E1724, V一般接種!$A:$G, M$4, FALSE), 0)</f>
        <v>0</v>
      </c>
      <c r="N1724" s="93">
        <f>IFERROR(VLOOKUP($E1724, V一般接種!$A:$G, N$4, FALSE), 0)</f>
        <v>0</v>
      </c>
      <c r="O1724" s="92">
        <f>SUMIF(V職域接種!$C:$C, 'Conv-vaccine'!$E1724, V職域接種!F:F)</f>
        <v>0</v>
      </c>
      <c r="P1724" s="92">
        <f>SUMIF(V職域接種!$C:$C, 'Conv-vaccine'!$E1724, V職域接種!G:G)</f>
        <v>0</v>
      </c>
      <c r="Q1724" s="92">
        <f>_xlfn.MAXIFS(V重複!F:F, V重複!$C:$C, 'Conv-vaccine'!$E1724)</f>
        <v>0</v>
      </c>
      <c r="R1724" s="92">
        <f>_xlfn.MAXIFS(V重複!G:G, V重複!$C:$C, 'Conv-vaccine'!$E1724)</f>
        <v>0</v>
      </c>
      <c r="S1724" s="107">
        <f>SUMIF('V3回目-接種日別'!$A:$A, 'Conv-vaccine'!$E1724, 'V3回目-接種日別'!C:C)</f>
        <v>0</v>
      </c>
    </row>
    <row r="1725" spans="1:19" ht="17.7">
      <c r="A1725" s="49">
        <v>44870</v>
      </c>
      <c r="B1725" s="110">
        <f>IF(COUNTIF($A$7:$A1725, $A1725)&gt;1, 0, IF($E1725="","",G1725+H1725+K1725+L1725+O1725-Q1725))</f>
        <v>0</v>
      </c>
      <c r="C1725" s="110">
        <f>IF(COUNTIF($A$7:$A1725, $A1725)&gt;1, 0, IF($E1725="", "", I1725+J1725+M1725+N1725+P1725-R1725))</f>
        <v>0</v>
      </c>
      <c r="D1725" s="110">
        <f>IF(COUNTIF($A$7:$A1725, $A1725)&gt;1, 0, S1725)</f>
        <v>0</v>
      </c>
      <c r="E1725" s="111">
        <v>44870</v>
      </c>
      <c r="F1725" s="91" t="str">
        <f>IFERROR(VLOOKUP($E1725, V医療従事者等!$A:$J, $F$4, FALSE), TEXT(E1725, "aaa"))</f>
        <v>土</v>
      </c>
      <c r="G1725" s="91">
        <f>IFERROR(VLOOKUP($E1725, V医療従事者等!$A:$J, $G$4, FALSE), 0)</f>
        <v>0</v>
      </c>
      <c r="H1725" s="91">
        <f>IFERROR(VLOOKUP($E1725, V医療従事者等!$A:$J, $H$4, FALSE), 0)</f>
        <v>0</v>
      </c>
      <c r="I1725" s="91">
        <f>IFERROR(VLOOKUP($E1725, V医療従事者等!$A:$J, $I$4, FALSE), 0)</f>
        <v>0</v>
      </c>
      <c r="J1725" s="91">
        <f>IFERROR(VLOOKUP($E1725, V医療従事者等!$A:$J, $J$4, FALSE), 0)</f>
        <v>0</v>
      </c>
      <c r="K1725" s="92">
        <f>IFERROR(VLOOKUP($E1725, V一般接種!$A:$G, K$4, FALSE), 0)</f>
        <v>0</v>
      </c>
      <c r="L1725" s="92">
        <f>IFERROR(VLOOKUP($E1725, V一般接種!$A:$G, L$4, FALSE), 0)</f>
        <v>0</v>
      </c>
      <c r="M1725" s="92">
        <f>IFERROR(VLOOKUP($E1725, V一般接種!$A:$G, M$4, FALSE), 0)</f>
        <v>0</v>
      </c>
      <c r="N1725" s="93">
        <f>IFERROR(VLOOKUP($E1725, V一般接種!$A:$G, N$4, FALSE), 0)</f>
        <v>0</v>
      </c>
      <c r="O1725" s="92">
        <f>SUMIF(V職域接種!$C:$C, 'Conv-vaccine'!$E1725, V職域接種!F:F)</f>
        <v>0</v>
      </c>
      <c r="P1725" s="92">
        <f>SUMIF(V職域接種!$C:$C, 'Conv-vaccine'!$E1725, V職域接種!G:G)</f>
        <v>0</v>
      </c>
      <c r="Q1725" s="92">
        <f>_xlfn.MAXIFS(V重複!F:F, V重複!$C:$C, 'Conv-vaccine'!$E1725)</f>
        <v>0</v>
      </c>
      <c r="R1725" s="92">
        <f>_xlfn.MAXIFS(V重複!G:G, V重複!$C:$C, 'Conv-vaccine'!$E1725)</f>
        <v>0</v>
      </c>
      <c r="S1725" s="107">
        <f>SUMIF('V3回目-接種日別'!$A:$A, 'Conv-vaccine'!$E1725, 'V3回目-接種日別'!C:C)</f>
        <v>0</v>
      </c>
    </row>
    <row r="1726" spans="1:19" ht="17.7">
      <c r="A1726" s="49">
        <v>44871</v>
      </c>
      <c r="B1726" s="110">
        <f>IF(COUNTIF($A$7:$A1726, $A1726)&gt;1, 0, IF($E1726="","",G1726+H1726+K1726+L1726+O1726-Q1726))</f>
        <v>0</v>
      </c>
      <c r="C1726" s="110">
        <f>IF(COUNTIF($A$7:$A1726, $A1726)&gt;1, 0, IF($E1726="", "", I1726+J1726+M1726+N1726+P1726-R1726))</f>
        <v>0</v>
      </c>
      <c r="D1726" s="110">
        <f>IF(COUNTIF($A$7:$A1726, $A1726)&gt;1, 0, S1726)</f>
        <v>0</v>
      </c>
      <c r="E1726" s="111">
        <v>44871</v>
      </c>
      <c r="F1726" s="91" t="str">
        <f>IFERROR(VLOOKUP($E1726, V医療従事者等!$A:$J, $F$4, FALSE), TEXT(E1726, "aaa"))</f>
        <v>日</v>
      </c>
      <c r="G1726" s="91">
        <f>IFERROR(VLOOKUP($E1726, V医療従事者等!$A:$J, $G$4, FALSE), 0)</f>
        <v>0</v>
      </c>
      <c r="H1726" s="91">
        <f>IFERROR(VLOOKUP($E1726, V医療従事者等!$A:$J, $H$4, FALSE), 0)</f>
        <v>0</v>
      </c>
      <c r="I1726" s="91">
        <f>IFERROR(VLOOKUP($E1726, V医療従事者等!$A:$J, $I$4, FALSE), 0)</f>
        <v>0</v>
      </c>
      <c r="J1726" s="91">
        <f>IFERROR(VLOOKUP($E1726, V医療従事者等!$A:$J, $J$4, FALSE), 0)</f>
        <v>0</v>
      </c>
      <c r="K1726" s="92">
        <f>IFERROR(VLOOKUP($E1726, V一般接種!$A:$G, K$4, FALSE), 0)</f>
        <v>0</v>
      </c>
      <c r="L1726" s="92">
        <f>IFERROR(VLOOKUP($E1726, V一般接種!$A:$G, L$4, FALSE), 0)</f>
        <v>0</v>
      </c>
      <c r="M1726" s="92">
        <f>IFERROR(VLOOKUP($E1726, V一般接種!$A:$G, M$4, FALSE), 0)</f>
        <v>0</v>
      </c>
      <c r="N1726" s="93">
        <f>IFERROR(VLOOKUP($E1726, V一般接種!$A:$G, N$4, FALSE), 0)</f>
        <v>0</v>
      </c>
      <c r="O1726" s="92">
        <f>SUMIF(V職域接種!$C:$C, 'Conv-vaccine'!$E1726, V職域接種!F:F)</f>
        <v>0</v>
      </c>
      <c r="P1726" s="92">
        <f>SUMIF(V職域接種!$C:$C, 'Conv-vaccine'!$E1726, V職域接種!G:G)</f>
        <v>0</v>
      </c>
      <c r="Q1726" s="92">
        <f>_xlfn.MAXIFS(V重複!F:F, V重複!$C:$C, 'Conv-vaccine'!$E1726)</f>
        <v>0</v>
      </c>
      <c r="R1726" s="92">
        <f>_xlfn.MAXIFS(V重複!G:G, V重複!$C:$C, 'Conv-vaccine'!$E1726)</f>
        <v>0</v>
      </c>
      <c r="S1726" s="107">
        <f>SUMIF('V3回目-接種日別'!$A:$A, 'Conv-vaccine'!$E1726, 'V3回目-接種日別'!C:C)</f>
        <v>0</v>
      </c>
    </row>
    <row r="1727" spans="1:19" ht="17.7">
      <c r="A1727" s="49">
        <v>44871</v>
      </c>
      <c r="B1727" s="110">
        <f>IF(COUNTIF($A$7:$A1727, $A1727)&gt;1, 0, IF($E1727="","",G1727+H1727+K1727+L1727+O1727-Q1727))</f>
        <v>0</v>
      </c>
      <c r="C1727" s="110">
        <f>IF(COUNTIF($A$7:$A1727, $A1727)&gt;1, 0, IF($E1727="", "", I1727+J1727+M1727+N1727+P1727-R1727))</f>
        <v>0</v>
      </c>
      <c r="D1727" s="110">
        <f>IF(COUNTIF($A$7:$A1727, $A1727)&gt;1, 0, S1727)</f>
        <v>0</v>
      </c>
      <c r="E1727" s="111">
        <v>44871</v>
      </c>
      <c r="F1727" s="91" t="str">
        <f>IFERROR(VLOOKUP($E1727, V医療従事者等!$A:$J, $F$4, FALSE), TEXT(E1727, "aaa"))</f>
        <v>日</v>
      </c>
      <c r="G1727" s="91">
        <f>IFERROR(VLOOKUP($E1727, V医療従事者等!$A:$J, $G$4, FALSE), 0)</f>
        <v>0</v>
      </c>
      <c r="H1727" s="91">
        <f>IFERROR(VLOOKUP($E1727, V医療従事者等!$A:$J, $H$4, FALSE), 0)</f>
        <v>0</v>
      </c>
      <c r="I1727" s="91">
        <f>IFERROR(VLOOKUP($E1727, V医療従事者等!$A:$J, $I$4, FALSE), 0)</f>
        <v>0</v>
      </c>
      <c r="J1727" s="91">
        <f>IFERROR(VLOOKUP($E1727, V医療従事者等!$A:$J, $J$4, FALSE), 0)</f>
        <v>0</v>
      </c>
      <c r="K1727" s="92">
        <f>IFERROR(VLOOKUP($E1727, V一般接種!$A:$G, K$4, FALSE), 0)</f>
        <v>0</v>
      </c>
      <c r="L1727" s="92">
        <f>IFERROR(VLOOKUP($E1727, V一般接種!$A:$G, L$4, FALSE), 0)</f>
        <v>0</v>
      </c>
      <c r="M1727" s="92">
        <f>IFERROR(VLOOKUP($E1727, V一般接種!$A:$G, M$4, FALSE), 0)</f>
        <v>0</v>
      </c>
      <c r="N1727" s="93">
        <f>IFERROR(VLOOKUP($E1727, V一般接種!$A:$G, N$4, FALSE), 0)</f>
        <v>0</v>
      </c>
      <c r="O1727" s="92">
        <f>SUMIF(V職域接種!$C:$C, 'Conv-vaccine'!$E1727, V職域接種!F:F)</f>
        <v>0</v>
      </c>
      <c r="P1727" s="92">
        <f>SUMIF(V職域接種!$C:$C, 'Conv-vaccine'!$E1727, V職域接種!G:G)</f>
        <v>0</v>
      </c>
      <c r="Q1727" s="92">
        <f>_xlfn.MAXIFS(V重複!F:F, V重複!$C:$C, 'Conv-vaccine'!$E1727)</f>
        <v>0</v>
      </c>
      <c r="R1727" s="92">
        <f>_xlfn.MAXIFS(V重複!G:G, V重複!$C:$C, 'Conv-vaccine'!$E1727)</f>
        <v>0</v>
      </c>
      <c r="S1727" s="107">
        <f>SUMIF('V3回目-接種日別'!$A:$A, 'Conv-vaccine'!$E1727, 'V3回目-接種日別'!C:C)</f>
        <v>0</v>
      </c>
    </row>
    <row r="1728" spans="1:19" ht="17.7">
      <c r="A1728" s="49">
        <v>44871</v>
      </c>
      <c r="B1728" s="110">
        <f>IF(COUNTIF($A$7:$A1728, $A1728)&gt;1, 0, IF($E1728="","",G1728+H1728+K1728+L1728+O1728-Q1728))</f>
        <v>0</v>
      </c>
      <c r="C1728" s="110">
        <f>IF(COUNTIF($A$7:$A1728, $A1728)&gt;1, 0, IF($E1728="", "", I1728+J1728+M1728+N1728+P1728-R1728))</f>
        <v>0</v>
      </c>
      <c r="D1728" s="110">
        <f>IF(COUNTIF($A$7:$A1728, $A1728)&gt;1, 0, S1728)</f>
        <v>0</v>
      </c>
      <c r="E1728" s="111">
        <v>44871</v>
      </c>
      <c r="F1728" s="91" t="str">
        <f>IFERROR(VLOOKUP($E1728, V医療従事者等!$A:$J, $F$4, FALSE), TEXT(E1728, "aaa"))</f>
        <v>日</v>
      </c>
      <c r="G1728" s="91">
        <f>IFERROR(VLOOKUP($E1728, V医療従事者等!$A:$J, $G$4, FALSE), 0)</f>
        <v>0</v>
      </c>
      <c r="H1728" s="91">
        <f>IFERROR(VLOOKUP($E1728, V医療従事者等!$A:$J, $H$4, FALSE), 0)</f>
        <v>0</v>
      </c>
      <c r="I1728" s="91">
        <f>IFERROR(VLOOKUP($E1728, V医療従事者等!$A:$J, $I$4, FALSE), 0)</f>
        <v>0</v>
      </c>
      <c r="J1728" s="91">
        <f>IFERROR(VLOOKUP($E1728, V医療従事者等!$A:$J, $J$4, FALSE), 0)</f>
        <v>0</v>
      </c>
      <c r="K1728" s="92">
        <f>IFERROR(VLOOKUP($E1728, V一般接種!$A:$G, K$4, FALSE), 0)</f>
        <v>0</v>
      </c>
      <c r="L1728" s="92">
        <f>IFERROR(VLOOKUP($E1728, V一般接種!$A:$G, L$4, FALSE), 0)</f>
        <v>0</v>
      </c>
      <c r="M1728" s="92">
        <f>IFERROR(VLOOKUP($E1728, V一般接種!$A:$G, M$4, FALSE), 0)</f>
        <v>0</v>
      </c>
      <c r="N1728" s="93">
        <f>IFERROR(VLOOKUP($E1728, V一般接種!$A:$G, N$4, FALSE), 0)</f>
        <v>0</v>
      </c>
      <c r="O1728" s="92">
        <f>SUMIF(V職域接種!$C:$C, 'Conv-vaccine'!$E1728, V職域接種!F:F)</f>
        <v>0</v>
      </c>
      <c r="P1728" s="92">
        <f>SUMIF(V職域接種!$C:$C, 'Conv-vaccine'!$E1728, V職域接種!G:G)</f>
        <v>0</v>
      </c>
      <c r="Q1728" s="92">
        <f>_xlfn.MAXIFS(V重複!F:F, V重複!$C:$C, 'Conv-vaccine'!$E1728)</f>
        <v>0</v>
      </c>
      <c r="R1728" s="92">
        <f>_xlfn.MAXIFS(V重複!G:G, V重複!$C:$C, 'Conv-vaccine'!$E1728)</f>
        <v>0</v>
      </c>
      <c r="S1728" s="107">
        <f>SUMIF('V3回目-接種日別'!$A:$A, 'Conv-vaccine'!$E1728, 'V3回目-接種日別'!C:C)</f>
        <v>0</v>
      </c>
    </row>
    <row r="1729" spans="1:19" ht="17.7">
      <c r="A1729" s="49">
        <v>44872</v>
      </c>
      <c r="B1729" s="110">
        <f>IF(COUNTIF($A$7:$A1729, $A1729)&gt;1, 0, IF($E1729="","",G1729+H1729+K1729+L1729+O1729-Q1729))</f>
        <v>0</v>
      </c>
      <c r="C1729" s="110">
        <f>IF(COUNTIF($A$7:$A1729, $A1729)&gt;1, 0, IF($E1729="", "", I1729+J1729+M1729+N1729+P1729-R1729))</f>
        <v>0</v>
      </c>
      <c r="D1729" s="110">
        <f>IF(COUNTIF($A$7:$A1729, $A1729)&gt;1, 0, S1729)</f>
        <v>0</v>
      </c>
      <c r="E1729" s="111">
        <v>44872</v>
      </c>
      <c r="F1729" s="91" t="str">
        <f>IFERROR(VLOOKUP($E1729, V医療従事者等!$A:$J, $F$4, FALSE), TEXT(E1729, "aaa"))</f>
        <v>月</v>
      </c>
      <c r="G1729" s="91">
        <f>IFERROR(VLOOKUP($E1729, V医療従事者等!$A:$J, $G$4, FALSE), 0)</f>
        <v>0</v>
      </c>
      <c r="H1729" s="91">
        <f>IFERROR(VLOOKUP($E1729, V医療従事者等!$A:$J, $H$4, FALSE), 0)</f>
        <v>0</v>
      </c>
      <c r="I1729" s="91">
        <f>IFERROR(VLOOKUP($E1729, V医療従事者等!$A:$J, $I$4, FALSE), 0)</f>
        <v>0</v>
      </c>
      <c r="J1729" s="91">
        <f>IFERROR(VLOOKUP($E1729, V医療従事者等!$A:$J, $J$4, FALSE), 0)</f>
        <v>0</v>
      </c>
      <c r="K1729" s="92">
        <f>IFERROR(VLOOKUP($E1729, V一般接種!$A:$G, K$4, FALSE), 0)</f>
        <v>0</v>
      </c>
      <c r="L1729" s="92">
        <f>IFERROR(VLOOKUP($E1729, V一般接種!$A:$G, L$4, FALSE), 0)</f>
        <v>0</v>
      </c>
      <c r="M1729" s="92">
        <f>IFERROR(VLOOKUP($E1729, V一般接種!$A:$G, M$4, FALSE), 0)</f>
        <v>0</v>
      </c>
      <c r="N1729" s="93">
        <f>IFERROR(VLOOKUP($E1729, V一般接種!$A:$G, N$4, FALSE), 0)</f>
        <v>0</v>
      </c>
      <c r="O1729" s="92">
        <f>SUMIF(V職域接種!$C:$C, 'Conv-vaccine'!$E1729, V職域接種!F:F)</f>
        <v>0</v>
      </c>
      <c r="P1729" s="92">
        <f>SUMIF(V職域接種!$C:$C, 'Conv-vaccine'!$E1729, V職域接種!G:G)</f>
        <v>0</v>
      </c>
      <c r="Q1729" s="92">
        <f>_xlfn.MAXIFS(V重複!F:F, V重複!$C:$C, 'Conv-vaccine'!$E1729)</f>
        <v>0</v>
      </c>
      <c r="R1729" s="92">
        <f>_xlfn.MAXIFS(V重複!G:G, V重複!$C:$C, 'Conv-vaccine'!$E1729)</f>
        <v>0</v>
      </c>
      <c r="S1729" s="107">
        <f>SUMIF('V3回目-接種日別'!$A:$A, 'Conv-vaccine'!$E1729, 'V3回目-接種日別'!C:C)</f>
        <v>0</v>
      </c>
    </row>
    <row r="1730" spans="1:19" ht="17.7">
      <c r="A1730" s="49">
        <v>44872</v>
      </c>
      <c r="B1730" s="110">
        <f>IF(COUNTIF($A$7:$A1730, $A1730)&gt;1, 0, IF($E1730="","",G1730+H1730+K1730+L1730+O1730-Q1730))</f>
        <v>0</v>
      </c>
      <c r="C1730" s="110">
        <f>IF(COUNTIF($A$7:$A1730, $A1730)&gt;1, 0, IF($E1730="", "", I1730+J1730+M1730+N1730+P1730-R1730))</f>
        <v>0</v>
      </c>
      <c r="D1730" s="110">
        <f>IF(COUNTIF($A$7:$A1730, $A1730)&gt;1, 0, S1730)</f>
        <v>0</v>
      </c>
      <c r="E1730" s="111">
        <v>44872</v>
      </c>
      <c r="F1730" s="91" t="str">
        <f>IFERROR(VLOOKUP($E1730, V医療従事者等!$A:$J, $F$4, FALSE), TEXT(E1730, "aaa"))</f>
        <v>月</v>
      </c>
      <c r="G1730" s="91">
        <f>IFERROR(VLOOKUP($E1730, V医療従事者等!$A:$J, $G$4, FALSE), 0)</f>
        <v>0</v>
      </c>
      <c r="H1730" s="91">
        <f>IFERROR(VLOOKUP($E1730, V医療従事者等!$A:$J, $H$4, FALSE), 0)</f>
        <v>0</v>
      </c>
      <c r="I1730" s="91">
        <f>IFERROR(VLOOKUP($E1730, V医療従事者等!$A:$J, $I$4, FALSE), 0)</f>
        <v>0</v>
      </c>
      <c r="J1730" s="91">
        <f>IFERROR(VLOOKUP($E1730, V医療従事者等!$A:$J, $J$4, FALSE), 0)</f>
        <v>0</v>
      </c>
      <c r="K1730" s="92">
        <f>IFERROR(VLOOKUP($E1730, V一般接種!$A:$G, K$4, FALSE), 0)</f>
        <v>0</v>
      </c>
      <c r="L1730" s="92">
        <f>IFERROR(VLOOKUP($E1730, V一般接種!$A:$G, L$4, FALSE), 0)</f>
        <v>0</v>
      </c>
      <c r="M1730" s="92">
        <f>IFERROR(VLOOKUP($E1730, V一般接種!$A:$G, M$4, FALSE), 0)</f>
        <v>0</v>
      </c>
      <c r="N1730" s="93">
        <f>IFERROR(VLOOKUP($E1730, V一般接種!$A:$G, N$4, FALSE), 0)</f>
        <v>0</v>
      </c>
      <c r="O1730" s="92">
        <f>SUMIF(V職域接種!$C:$C, 'Conv-vaccine'!$E1730, V職域接種!F:F)</f>
        <v>0</v>
      </c>
      <c r="P1730" s="92">
        <f>SUMIF(V職域接種!$C:$C, 'Conv-vaccine'!$E1730, V職域接種!G:G)</f>
        <v>0</v>
      </c>
      <c r="Q1730" s="92">
        <f>_xlfn.MAXIFS(V重複!F:F, V重複!$C:$C, 'Conv-vaccine'!$E1730)</f>
        <v>0</v>
      </c>
      <c r="R1730" s="92">
        <f>_xlfn.MAXIFS(V重複!G:G, V重複!$C:$C, 'Conv-vaccine'!$E1730)</f>
        <v>0</v>
      </c>
      <c r="S1730" s="107">
        <f>SUMIF('V3回目-接種日別'!$A:$A, 'Conv-vaccine'!$E1730, 'V3回目-接種日別'!C:C)</f>
        <v>0</v>
      </c>
    </row>
    <row r="1731" spans="1:19" ht="17.7">
      <c r="A1731" s="49">
        <v>44872</v>
      </c>
      <c r="B1731" s="110">
        <f>IF(COUNTIF($A$7:$A1731, $A1731)&gt;1, 0, IF($E1731="","",G1731+H1731+K1731+L1731+O1731-Q1731))</f>
        <v>0</v>
      </c>
      <c r="C1731" s="110">
        <f>IF(COUNTIF($A$7:$A1731, $A1731)&gt;1, 0, IF($E1731="", "", I1731+J1731+M1731+N1731+P1731-R1731))</f>
        <v>0</v>
      </c>
      <c r="D1731" s="110">
        <f>IF(COUNTIF($A$7:$A1731, $A1731)&gt;1, 0, S1731)</f>
        <v>0</v>
      </c>
      <c r="E1731" s="111">
        <v>44872</v>
      </c>
      <c r="F1731" s="91" t="str">
        <f>IFERROR(VLOOKUP($E1731, V医療従事者等!$A:$J, $F$4, FALSE), TEXT(E1731, "aaa"))</f>
        <v>月</v>
      </c>
      <c r="G1731" s="91">
        <f>IFERROR(VLOOKUP($E1731, V医療従事者等!$A:$J, $G$4, FALSE), 0)</f>
        <v>0</v>
      </c>
      <c r="H1731" s="91">
        <f>IFERROR(VLOOKUP($E1731, V医療従事者等!$A:$J, $H$4, FALSE), 0)</f>
        <v>0</v>
      </c>
      <c r="I1731" s="91">
        <f>IFERROR(VLOOKUP($E1731, V医療従事者等!$A:$J, $I$4, FALSE), 0)</f>
        <v>0</v>
      </c>
      <c r="J1731" s="91">
        <f>IFERROR(VLOOKUP($E1731, V医療従事者等!$A:$J, $J$4, FALSE), 0)</f>
        <v>0</v>
      </c>
      <c r="K1731" s="92">
        <f>IFERROR(VLOOKUP($E1731, V一般接種!$A:$G, K$4, FALSE), 0)</f>
        <v>0</v>
      </c>
      <c r="L1731" s="92">
        <f>IFERROR(VLOOKUP($E1731, V一般接種!$A:$G, L$4, FALSE), 0)</f>
        <v>0</v>
      </c>
      <c r="M1731" s="92">
        <f>IFERROR(VLOOKUP($E1731, V一般接種!$A:$G, M$4, FALSE), 0)</f>
        <v>0</v>
      </c>
      <c r="N1731" s="93">
        <f>IFERROR(VLOOKUP($E1731, V一般接種!$A:$G, N$4, FALSE), 0)</f>
        <v>0</v>
      </c>
      <c r="O1731" s="92">
        <f>SUMIF(V職域接種!$C:$C, 'Conv-vaccine'!$E1731, V職域接種!F:F)</f>
        <v>0</v>
      </c>
      <c r="P1731" s="92">
        <f>SUMIF(V職域接種!$C:$C, 'Conv-vaccine'!$E1731, V職域接種!G:G)</f>
        <v>0</v>
      </c>
      <c r="Q1731" s="92">
        <f>_xlfn.MAXIFS(V重複!F:F, V重複!$C:$C, 'Conv-vaccine'!$E1731)</f>
        <v>0</v>
      </c>
      <c r="R1731" s="92">
        <f>_xlfn.MAXIFS(V重複!G:G, V重複!$C:$C, 'Conv-vaccine'!$E1731)</f>
        <v>0</v>
      </c>
      <c r="S1731" s="107">
        <f>SUMIF('V3回目-接種日別'!$A:$A, 'Conv-vaccine'!$E1731, 'V3回目-接種日別'!C:C)</f>
        <v>0</v>
      </c>
    </row>
    <row r="1732" spans="1:19" ht="17.7">
      <c r="A1732" s="49">
        <v>44873</v>
      </c>
      <c r="B1732" s="110">
        <f>IF(COUNTIF($A$7:$A1732, $A1732)&gt;1, 0, IF($E1732="","",G1732+H1732+K1732+L1732+O1732-Q1732))</f>
        <v>0</v>
      </c>
      <c r="C1732" s="110">
        <f>IF(COUNTIF($A$7:$A1732, $A1732)&gt;1, 0, IF($E1732="", "", I1732+J1732+M1732+N1732+P1732-R1732))</f>
        <v>0</v>
      </c>
      <c r="D1732" s="110">
        <f>IF(COUNTIF($A$7:$A1732, $A1732)&gt;1, 0, S1732)</f>
        <v>0</v>
      </c>
      <c r="E1732" s="111">
        <v>44873</v>
      </c>
      <c r="F1732" s="91" t="str">
        <f>IFERROR(VLOOKUP($E1732, V医療従事者等!$A:$J, $F$4, FALSE), TEXT(E1732, "aaa"))</f>
        <v>火</v>
      </c>
      <c r="G1732" s="91">
        <f>IFERROR(VLOOKUP($E1732, V医療従事者等!$A:$J, $G$4, FALSE), 0)</f>
        <v>0</v>
      </c>
      <c r="H1732" s="91">
        <f>IFERROR(VLOOKUP($E1732, V医療従事者等!$A:$J, $H$4, FALSE), 0)</f>
        <v>0</v>
      </c>
      <c r="I1732" s="91">
        <f>IFERROR(VLOOKUP($E1732, V医療従事者等!$A:$J, $I$4, FALSE), 0)</f>
        <v>0</v>
      </c>
      <c r="J1732" s="91">
        <f>IFERROR(VLOOKUP($E1732, V医療従事者等!$A:$J, $J$4, FALSE), 0)</f>
        <v>0</v>
      </c>
      <c r="K1732" s="92">
        <f>IFERROR(VLOOKUP($E1732, V一般接種!$A:$G, K$4, FALSE), 0)</f>
        <v>0</v>
      </c>
      <c r="L1732" s="92">
        <f>IFERROR(VLOOKUP($E1732, V一般接種!$A:$G, L$4, FALSE), 0)</f>
        <v>0</v>
      </c>
      <c r="M1732" s="92">
        <f>IFERROR(VLOOKUP($E1732, V一般接種!$A:$G, M$4, FALSE), 0)</f>
        <v>0</v>
      </c>
      <c r="N1732" s="93">
        <f>IFERROR(VLOOKUP($E1732, V一般接種!$A:$G, N$4, FALSE), 0)</f>
        <v>0</v>
      </c>
      <c r="O1732" s="92">
        <f>SUMIF(V職域接種!$C:$C, 'Conv-vaccine'!$E1732, V職域接種!F:F)</f>
        <v>0</v>
      </c>
      <c r="P1732" s="92">
        <f>SUMIF(V職域接種!$C:$C, 'Conv-vaccine'!$E1732, V職域接種!G:G)</f>
        <v>0</v>
      </c>
      <c r="Q1732" s="92">
        <f>_xlfn.MAXIFS(V重複!F:F, V重複!$C:$C, 'Conv-vaccine'!$E1732)</f>
        <v>0</v>
      </c>
      <c r="R1732" s="92">
        <f>_xlfn.MAXIFS(V重複!G:G, V重複!$C:$C, 'Conv-vaccine'!$E1732)</f>
        <v>0</v>
      </c>
      <c r="S1732" s="107">
        <f>SUMIF('V3回目-接種日別'!$A:$A, 'Conv-vaccine'!$E1732, 'V3回目-接種日別'!C:C)</f>
        <v>0</v>
      </c>
    </row>
    <row r="1733" spans="1:19" ht="17.7">
      <c r="A1733" s="49">
        <v>44873</v>
      </c>
      <c r="B1733" s="110">
        <f>IF(COUNTIF($A$7:$A1733, $A1733)&gt;1, 0, IF($E1733="","",G1733+H1733+K1733+L1733+O1733-Q1733))</f>
        <v>0</v>
      </c>
      <c r="C1733" s="110">
        <f>IF(COUNTIF($A$7:$A1733, $A1733)&gt;1, 0, IF($E1733="", "", I1733+J1733+M1733+N1733+P1733-R1733))</f>
        <v>0</v>
      </c>
      <c r="D1733" s="110">
        <f>IF(COUNTIF($A$7:$A1733, $A1733)&gt;1, 0, S1733)</f>
        <v>0</v>
      </c>
      <c r="E1733" s="111">
        <v>44873</v>
      </c>
      <c r="F1733" s="91" t="str">
        <f>IFERROR(VLOOKUP($E1733, V医療従事者等!$A:$J, $F$4, FALSE), TEXT(E1733, "aaa"))</f>
        <v>火</v>
      </c>
      <c r="G1733" s="91">
        <f>IFERROR(VLOOKUP($E1733, V医療従事者等!$A:$J, $G$4, FALSE), 0)</f>
        <v>0</v>
      </c>
      <c r="H1733" s="91">
        <f>IFERROR(VLOOKUP($E1733, V医療従事者等!$A:$J, $H$4, FALSE), 0)</f>
        <v>0</v>
      </c>
      <c r="I1733" s="91">
        <f>IFERROR(VLOOKUP($E1733, V医療従事者等!$A:$J, $I$4, FALSE), 0)</f>
        <v>0</v>
      </c>
      <c r="J1733" s="91">
        <f>IFERROR(VLOOKUP($E1733, V医療従事者等!$A:$J, $J$4, FALSE), 0)</f>
        <v>0</v>
      </c>
      <c r="K1733" s="92">
        <f>IFERROR(VLOOKUP($E1733, V一般接種!$A:$G, K$4, FALSE), 0)</f>
        <v>0</v>
      </c>
      <c r="L1733" s="92">
        <f>IFERROR(VLOOKUP($E1733, V一般接種!$A:$G, L$4, FALSE), 0)</f>
        <v>0</v>
      </c>
      <c r="M1733" s="92">
        <f>IFERROR(VLOOKUP($E1733, V一般接種!$A:$G, M$4, FALSE), 0)</f>
        <v>0</v>
      </c>
      <c r="N1733" s="93">
        <f>IFERROR(VLOOKUP($E1733, V一般接種!$A:$G, N$4, FALSE), 0)</f>
        <v>0</v>
      </c>
      <c r="O1733" s="92">
        <f>SUMIF(V職域接種!$C:$C, 'Conv-vaccine'!$E1733, V職域接種!F:F)</f>
        <v>0</v>
      </c>
      <c r="P1733" s="92">
        <f>SUMIF(V職域接種!$C:$C, 'Conv-vaccine'!$E1733, V職域接種!G:G)</f>
        <v>0</v>
      </c>
      <c r="Q1733" s="92">
        <f>_xlfn.MAXIFS(V重複!F:F, V重複!$C:$C, 'Conv-vaccine'!$E1733)</f>
        <v>0</v>
      </c>
      <c r="R1733" s="92">
        <f>_xlfn.MAXIFS(V重複!G:G, V重複!$C:$C, 'Conv-vaccine'!$E1733)</f>
        <v>0</v>
      </c>
      <c r="S1733" s="107">
        <f>SUMIF('V3回目-接種日別'!$A:$A, 'Conv-vaccine'!$E1733, 'V3回目-接種日別'!C:C)</f>
        <v>0</v>
      </c>
    </row>
    <row r="1734" spans="1:19" ht="17.7">
      <c r="A1734" s="49">
        <v>44873</v>
      </c>
      <c r="B1734" s="110">
        <f>IF(COUNTIF($A$7:$A1734, $A1734)&gt;1, 0, IF($E1734="","",G1734+H1734+K1734+L1734+O1734-Q1734))</f>
        <v>0</v>
      </c>
      <c r="C1734" s="110">
        <f>IF(COUNTIF($A$7:$A1734, $A1734)&gt;1, 0, IF($E1734="", "", I1734+J1734+M1734+N1734+P1734-R1734))</f>
        <v>0</v>
      </c>
      <c r="D1734" s="110">
        <f>IF(COUNTIF($A$7:$A1734, $A1734)&gt;1, 0, S1734)</f>
        <v>0</v>
      </c>
      <c r="E1734" s="111">
        <v>44873</v>
      </c>
      <c r="F1734" s="91" t="str">
        <f>IFERROR(VLOOKUP($E1734, V医療従事者等!$A:$J, $F$4, FALSE), TEXT(E1734, "aaa"))</f>
        <v>火</v>
      </c>
      <c r="G1734" s="91">
        <f>IFERROR(VLOOKUP($E1734, V医療従事者等!$A:$J, $G$4, FALSE), 0)</f>
        <v>0</v>
      </c>
      <c r="H1734" s="91">
        <f>IFERROR(VLOOKUP($E1734, V医療従事者等!$A:$J, $H$4, FALSE), 0)</f>
        <v>0</v>
      </c>
      <c r="I1734" s="91">
        <f>IFERROR(VLOOKUP($E1734, V医療従事者等!$A:$J, $I$4, FALSE), 0)</f>
        <v>0</v>
      </c>
      <c r="J1734" s="91">
        <f>IFERROR(VLOOKUP($E1734, V医療従事者等!$A:$J, $J$4, FALSE), 0)</f>
        <v>0</v>
      </c>
      <c r="K1734" s="92">
        <f>IFERROR(VLOOKUP($E1734, V一般接種!$A:$G, K$4, FALSE), 0)</f>
        <v>0</v>
      </c>
      <c r="L1734" s="92">
        <f>IFERROR(VLOOKUP($E1734, V一般接種!$A:$G, L$4, FALSE), 0)</f>
        <v>0</v>
      </c>
      <c r="M1734" s="92">
        <f>IFERROR(VLOOKUP($E1734, V一般接種!$A:$G, M$4, FALSE), 0)</f>
        <v>0</v>
      </c>
      <c r="N1734" s="93">
        <f>IFERROR(VLOOKUP($E1734, V一般接種!$A:$G, N$4, FALSE), 0)</f>
        <v>0</v>
      </c>
      <c r="O1734" s="92">
        <f>SUMIF(V職域接種!$C:$C, 'Conv-vaccine'!$E1734, V職域接種!F:F)</f>
        <v>0</v>
      </c>
      <c r="P1734" s="92">
        <f>SUMIF(V職域接種!$C:$C, 'Conv-vaccine'!$E1734, V職域接種!G:G)</f>
        <v>0</v>
      </c>
      <c r="Q1734" s="92">
        <f>_xlfn.MAXIFS(V重複!F:F, V重複!$C:$C, 'Conv-vaccine'!$E1734)</f>
        <v>0</v>
      </c>
      <c r="R1734" s="92">
        <f>_xlfn.MAXIFS(V重複!G:G, V重複!$C:$C, 'Conv-vaccine'!$E1734)</f>
        <v>0</v>
      </c>
      <c r="S1734" s="107">
        <f>SUMIF('V3回目-接種日別'!$A:$A, 'Conv-vaccine'!$E1734, 'V3回目-接種日別'!C:C)</f>
        <v>0</v>
      </c>
    </row>
    <row r="1735" spans="1:19" ht="17.7">
      <c r="A1735" s="49">
        <v>44874</v>
      </c>
      <c r="B1735" s="110">
        <f>IF(COUNTIF($A$7:$A1735, $A1735)&gt;1, 0, IF($E1735="","",G1735+H1735+K1735+L1735+O1735-Q1735))</f>
        <v>0</v>
      </c>
      <c r="C1735" s="110">
        <f>IF(COUNTIF($A$7:$A1735, $A1735)&gt;1, 0, IF($E1735="", "", I1735+J1735+M1735+N1735+P1735-R1735))</f>
        <v>0</v>
      </c>
      <c r="D1735" s="110">
        <f>IF(COUNTIF($A$7:$A1735, $A1735)&gt;1, 0, S1735)</f>
        <v>0</v>
      </c>
      <c r="E1735" s="111">
        <v>44874</v>
      </c>
      <c r="F1735" s="91" t="str">
        <f>IFERROR(VLOOKUP($E1735, V医療従事者等!$A:$J, $F$4, FALSE), TEXT(E1735, "aaa"))</f>
        <v>水</v>
      </c>
      <c r="G1735" s="91">
        <f>IFERROR(VLOOKUP($E1735, V医療従事者等!$A:$J, $G$4, FALSE), 0)</f>
        <v>0</v>
      </c>
      <c r="H1735" s="91">
        <f>IFERROR(VLOOKUP($E1735, V医療従事者等!$A:$J, $H$4, FALSE), 0)</f>
        <v>0</v>
      </c>
      <c r="I1735" s="91">
        <f>IFERROR(VLOOKUP($E1735, V医療従事者等!$A:$J, $I$4, FALSE), 0)</f>
        <v>0</v>
      </c>
      <c r="J1735" s="91">
        <f>IFERROR(VLOOKUP($E1735, V医療従事者等!$A:$J, $J$4, FALSE), 0)</f>
        <v>0</v>
      </c>
      <c r="K1735" s="92">
        <f>IFERROR(VLOOKUP($E1735, V一般接種!$A:$G, K$4, FALSE), 0)</f>
        <v>0</v>
      </c>
      <c r="L1735" s="92">
        <f>IFERROR(VLOOKUP($E1735, V一般接種!$A:$G, L$4, FALSE), 0)</f>
        <v>0</v>
      </c>
      <c r="M1735" s="92">
        <f>IFERROR(VLOOKUP($E1735, V一般接種!$A:$G, M$4, FALSE), 0)</f>
        <v>0</v>
      </c>
      <c r="N1735" s="93">
        <f>IFERROR(VLOOKUP($E1735, V一般接種!$A:$G, N$4, FALSE), 0)</f>
        <v>0</v>
      </c>
      <c r="O1735" s="92">
        <f>SUMIF(V職域接種!$C:$C, 'Conv-vaccine'!$E1735, V職域接種!F:F)</f>
        <v>0</v>
      </c>
      <c r="P1735" s="92">
        <f>SUMIF(V職域接種!$C:$C, 'Conv-vaccine'!$E1735, V職域接種!G:G)</f>
        <v>0</v>
      </c>
      <c r="Q1735" s="92">
        <f>_xlfn.MAXIFS(V重複!F:F, V重複!$C:$C, 'Conv-vaccine'!$E1735)</f>
        <v>0</v>
      </c>
      <c r="R1735" s="92">
        <f>_xlfn.MAXIFS(V重複!G:G, V重複!$C:$C, 'Conv-vaccine'!$E1735)</f>
        <v>0</v>
      </c>
      <c r="S1735" s="107">
        <f>SUMIF('V3回目-接種日別'!$A:$A, 'Conv-vaccine'!$E1735, 'V3回目-接種日別'!C:C)</f>
        <v>0</v>
      </c>
    </row>
    <row r="1736" spans="1:19" ht="17.7">
      <c r="A1736" s="49">
        <v>44874</v>
      </c>
      <c r="B1736" s="110">
        <f>IF(COUNTIF($A$7:$A1736, $A1736)&gt;1, 0, IF($E1736="","",G1736+H1736+K1736+L1736+O1736-Q1736))</f>
        <v>0</v>
      </c>
      <c r="C1736" s="110">
        <f>IF(COUNTIF($A$7:$A1736, $A1736)&gt;1, 0, IF($E1736="", "", I1736+J1736+M1736+N1736+P1736-R1736))</f>
        <v>0</v>
      </c>
      <c r="D1736" s="110">
        <f>IF(COUNTIF($A$7:$A1736, $A1736)&gt;1, 0, S1736)</f>
        <v>0</v>
      </c>
      <c r="E1736" s="111">
        <v>44874</v>
      </c>
      <c r="F1736" s="91" t="str">
        <f>IFERROR(VLOOKUP($E1736, V医療従事者等!$A:$J, $F$4, FALSE), TEXT(E1736, "aaa"))</f>
        <v>水</v>
      </c>
      <c r="G1736" s="91">
        <f>IFERROR(VLOOKUP($E1736, V医療従事者等!$A:$J, $G$4, FALSE), 0)</f>
        <v>0</v>
      </c>
      <c r="H1736" s="91">
        <f>IFERROR(VLOOKUP($E1736, V医療従事者等!$A:$J, $H$4, FALSE), 0)</f>
        <v>0</v>
      </c>
      <c r="I1736" s="91">
        <f>IFERROR(VLOOKUP($E1736, V医療従事者等!$A:$J, $I$4, FALSE), 0)</f>
        <v>0</v>
      </c>
      <c r="J1736" s="91">
        <f>IFERROR(VLOOKUP($E1736, V医療従事者等!$A:$J, $J$4, FALSE), 0)</f>
        <v>0</v>
      </c>
      <c r="K1736" s="92">
        <f>IFERROR(VLOOKUP($E1736, V一般接種!$A:$G, K$4, FALSE), 0)</f>
        <v>0</v>
      </c>
      <c r="L1736" s="92">
        <f>IFERROR(VLOOKUP($E1736, V一般接種!$A:$G, L$4, FALSE), 0)</f>
        <v>0</v>
      </c>
      <c r="M1736" s="92">
        <f>IFERROR(VLOOKUP($E1736, V一般接種!$A:$G, M$4, FALSE), 0)</f>
        <v>0</v>
      </c>
      <c r="N1736" s="93">
        <f>IFERROR(VLOOKUP($E1736, V一般接種!$A:$G, N$4, FALSE), 0)</f>
        <v>0</v>
      </c>
      <c r="O1736" s="92">
        <f>SUMIF(V職域接種!$C:$C, 'Conv-vaccine'!$E1736, V職域接種!F:F)</f>
        <v>0</v>
      </c>
      <c r="P1736" s="92">
        <f>SUMIF(V職域接種!$C:$C, 'Conv-vaccine'!$E1736, V職域接種!G:G)</f>
        <v>0</v>
      </c>
      <c r="Q1736" s="92">
        <f>_xlfn.MAXIFS(V重複!F:F, V重複!$C:$C, 'Conv-vaccine'!$E1736)</f>
        <v>0</v>
      </c>
      <c r="R1736" s="92">
        <f>_xlfn.MAXIFS(V重複!G:G, V重複!$C:$C, 'Conv-vaccine'!$E1736)</f>
        <v>0</v>
      </c>
      <c r="S1736" s="107">
        <f>SUMIF('V3回目-接種日別'!$A:$A, 'Conv-vaccine'!$E1736, 'V3回目-接種日別'!C:C)</f>
        <v>0</v>
      </c>
    </row>
    <row r="1737" spans="1:19" ht="17.7">
      <c r="A1737" s="49">
        <v>44874</v>
      </c>
      <c r="B1737" s="110">
        <f>IF(COUNTIF($A$7:$A1737, $A1737)&gt;1, 0, IF($E1737="","",G1737+H1737+K1737+L1737+O1737-Q1737))</f>
        <v>0</v>
      </c>
      <c r="C1737" s="110">
        <f>IF(COUNTIF($A$7:$A1737, $A1737)&gt;1, 0, IF($E1737="", "", I1737+J1737+M1737+N1737+P1737-R1737))</f>
        <v>0</v>
      </c>
      <c r="D1737" s="110">
        <f>IF(COUNTIF($A$7:$A1737, $A1737)&gt;1, 0, S1737)</f>
        <v>0</v>
      </c>
      <c r="E1737" s="111">
        <v>44874</v>
      </c>
      <c r="F1737" s="91" t="str">
        <f>IFERROR(VLOOKUP($E1737, V医療従事者等!$A:$J, $F$4, FALSE), TEXT(E1737, "aaa"))</f>
        <v>水</v>
      </c>
      <c r="G1737" s="91">
        <f>IFERROR(VLOOKUP($E1737, V医療従事者等!$A:$J, $G$4, FALSE), 0)</f>
        <v>0</v>
      </c>
      <c r="H1737" s="91">
        <f>IFERROR(VLOOKUP($E1737, V医療従事者等!$A:$J, $H$4, FALSE), 0)</f>
        <v>0</v>
      </c>
      <c r="I1737" s="91">
        <f>IFERROR(VLOOKUP($E1737, V医療従事者等!$A:$J, $I$4, FALSE), 0)</f>
        <v>0</v>
      </c>
      <c r="J1737" s="91">
        <f>IFERROR(VLOOKUP($E1737, V医療従事者等!$A:$J, $J$4, FALSE), 0)</f>
        <v>0</v>
      </c>
      <c r="K1737" s="92">
        <f>IFERROR(VLOOKUP($E1737, V一般接種!$A:$G, K$4, FALSE), 0)</f>
        <v>0</v>
      </c>
      <c r="L1737" s="92">
        <f>IFERROR(VLOOKUP($E1737, V一般接種!$A:$G, L$4, FALSE), 0)</f>
        <v>0</v>
      </c>
      <c r="M1737" s="92">
        <f>IFERROR(VLOOKUP($E1737, V一般接種!$A:$G, M$4, FALSE), 0)</f>
        <v>0</v>
      </c>
      <c r="N1737" s="93">
        <f>IFERROR(VLOOKUP($E1737, V一般接種!$A:$G, N$4, FALSE), 0)</f>
        <v>0</v>
      </c>
      <c r="O1737" s="92">
        <f>SUMIF(V職域接種!$C:$C, 'Conv-vaccine'!$E1737, V職域接種!F:F)</f>
        <v>0</v>
      </c>
      <c r="P1737" s="92">
        <f>SUMIF(V職域接種!$C:$C, 'Conv-vaccine'!$E1737, V職域接種!G:G)</f>
        <v>0</v>
      </c>
      <c r="Q1737" s="92">
        <f>_xlfn.MAXIFS(V重複!F:F, V重複!$C:$C, 'Conv-vaccine'!$E1737)</f>
        <v>0</v>
      </c>
      <c r="R1737" s="92">
        <f>_xlfn.MAXIFS(V重複!G:G, V重複!$C:$C, 'Conv-vaccine'!$E1737)</f>
        <v>0</v>
      </c>
      <c r="S1737" s="107">
        <f>SUMIF('V3回目-接種日別'!$A:$A, 'Conv-vaccine'!$E1737, 'V3回目-接種日別'!C:C)</f>
        <v>0</v>
      </c>
    </row>
    <row r="1738" spans="1:19" ht="17.7">
      <c r="A1738" s="49">
        <v>44875</v>
      </c>
      <c r="B1738" s="110">
        <f>IF(COUNTIF($A$7:$A1738, $A1738)&gt;1, 0, IF($E1738="","",G1738+H1738+K1738+L1738+O1738-Q1738))</f>
        <v>0</v>
      </c>
      <c r="C1738" s="110">
        <f>IF(COUNTIF($A$7:$A1738, $A1738)&gt;1, 0, IF($E1738="", "", I1738+J1738+M1738+N1738+P1738-R1738))</f>
        <v>0</v>
      </c>
      <c r="D1738" s="110">
        <f>IF(COUNTIF($A$7:$A1738, $A1738)&gt;1, 0, S1738)</f>
        <v>0</v>
      </c>
      <c r="E1738" s="111">
        <v>44875</v>
      </c>
      <c r="F1738" s="91" t="str">
        <f>IFERROR(VLOOKUP($E1738, V医療従事者等!$A:$J, $F$4, FALSE), TEXT(E1738, "aaa"))</f>
        <v>木</v>
      </c>
      <c r="G1738" s="91">
        <f>IFERROR(VLOOKUP($E1738, V医療従事者等!$A:$J, $G$4, FALSE), 0)</f>
        <v>0</v>
      </c>
      <c r="H1738" s="91">
        <f>IFERROR(VLOOKUP($E1738, V医療従事者等!$A:$J, $H$4, FALSE), 0)</f>
        <v>0</v>
      </c>
      <c r="I1738" s="91">
        <f>IFERROR(VLOOKUP($E1738, V医療従事者等!$A:$J, $I$4, FALSE), 0)</f>
        <v>0</v>
      </c>
      <c r="J1738" s="91">
        <f>IFERROR(VLOOKUP($E1738, V医療従事者等!$A:$J, $J$4, FALSE), 0)</f>
        <v>0</v>
      </c>
      <c r="K1738" s="92">
        <f>IFERROR(VLOOKUP($E1738, V一般接種!$A:$G, K$4, FALSE), 0)</f>
        <v>0</v>
      </c>
      <c r="L1738" s="92">
        <f>IFERROR(VLOOKUP($E1738, V一般接種!$A:$G, L$4, FALSE), 0)</f>
        <v>0</v>
      </c>
      <c r="M1738" s="92">
        <f>IFERROR(VLOOKUP($E1738, V一般接種!$A:$G, M$4, FALSE), 0)</f>
        <v>0</v>
      </c>
      <c r="N1738" s="93">
        <f>IFERROR(VLOOKUP($E1738, V一般接種!$A:$G, N$4, FALSE), 0)</f>
        <v>0</v>
      </c>
      <c r="O1738" s="92">
        <f>SUMIF(V職域接種!$C:$C, 'Conv-vaccine'!$E1738, V職域接種!F:F)</f>
        <v>0</v>
      </c>
      <c r="P1738" s="92">
        <f>SUMIF(V職域接種!$C:$C, 'Conv-vaccine'!$E1738, V職域接種!G:G)</f>
        <v>0</v>
      </c>
      <c r="Q1738" s="92">
        <f>_xlfn.MAXIFS(V重複!F:F, V重複!$C:$C, 'Conv-vaccine'!$E1738)</f>
        <v>0</v>
      </c>
      <c r="R1738" s="92">
        <f>_xlfn.MAXIFS(V重複!G:G, V重複!$C:$C, 'Conv-vaccine'!$E1738)</f>
        <v>0</v>
      </c>
      <c r="S1738" s="107">
        <f>SUMIF('V3回目-接種日別'!$A:$A, 'Conv-vaccine'!$E1738, 'V3回目-接種日別'!C:C)</f>
        <v>0</v>
      </c>
    </row>
    <row r="1739" spans="1:19" ht="17.7">
      <c r="A1739" s="49">
        <v>44875</v>
      </c>
      <c r="B1739" s="110">
        <f>IF(COUNTIF($A$7:$A1739, $A1739)&gt;1, 0, IF($E1739="","",G1739+H1739+K1739+L1739+O1739-Q1739))</f>
        <v>0</v>
      </c>
      <c r="C1739" s="110">
        <f>IF(COUNTIF($A$7:$A1739, $A1739)&gt;1, 0, IF($E1739="", "", I1739+J1739+M1739+N1739+P1739-R1739))</f>
        <v>0</v>
      </c>
      <c r="D1739" s="110">
        <f>IF(COUNTIF($A$7:$A1739, $A1739)&gt;1, 0, S1739)</f>
        <v>0</v>
      </c>
      <c r="E1739" s="111">
        <v>44875</v>
      </c>
      <c r="F1739" s="91" t="str">
        <f>IFERROR(VLOOKUP($E1739, V医療従事者等!$A:$J, $F$4, FALSE), TEXT(E1739, "aaa"))</f>
        <v>木</v>
      </c>
      <c r="G1739" s="91">
        <f>IFERROR(VLOOKUP($E1739, V医療従事者等!$A:$J, $G$4, FALSE), 0)</f>
        <v>0</v>
      </c>
      <c r="H1739" s="91">
        <f>IFERROR(VLOOKUP($E1739, V医療従事者等!$A:$J, $H$4, FALSE), 0)</f>
        <v>0</v>
      </c>
      <c r="I1739" s="91">
        <f>IFERROR(VLOOKUP($E1739, V医療従事者等!$A:$J, $I$4, FALSE), 0)</f>
        <v>0</v>
      </c>
      <c r="J1739" s="91">
        <f>IFERROR(VLOOKUP($E1739, V医療従事者等!$A:$J, $J$4, FALSE), 0)</f>
        <v>0</v>
      </c>
      <c r="K1739" s="92">
        <f>IFERROR(VLOOKUP($E1739, V一般接種!$A:$G, K$4, FALSE), 0)</f>
        <v>0</v>
      </c>
      <c r="L1739" s="92">
        <f>IFERROR(VLOOKUP($E1739, V一般接種!$A:$G, L$4, FALSE), 0)</f>
        <v>0</v>
      </c>
      <c r="M1739" s="92">
        <f>IFERROR(VLOOKUP($E1739, V一般接種!$A:$G, M$4, FALSE), 0)</f>
        <v>0</v>
      </c>
      <c r="N1739" s="93">
        <f>IFERROR(VLOOKUP($E1739, V一般接種!$A:$G, N$4, FALSE), 0)</f>
        <v>0</v>
      </c>
      <c r="O1739" s="92">
        <f>SUMIF(V職域接種!$C:$C, 'Conv-vaccine'!$E1739, V職域接種!F:F)</f>
        <v>0</v>
      </c>
      <c r="P1739" s="92">
        <f>SUMIF(V職域接種!$C:$C, 'Conv-vaccine'!$E1739, V職域接種!G:G)</f>
        <v>0</v>
      </c>
      <c r="Q1739" s="92">
        <f>_xlfn.MAXIFS(V重複!F:F, V重複!$C:$C, 'Conv-vaccine'!$E1739)</f>
        <v>0</v>
      </c>
      <c r="R1739" s="92">
        <f>_xlfn.MAXIFS(V重複!G:G, V重複!$C:$C, 'Conv-vaccine'!$E1739)</f>
        <v>0</v>
      </c>
      <c r="S1739" s="107">
        <f>SUMIF('V3回目-接種日別'!$A:$A, 'Conv-vaccine'!$E1739, 'V3回目-接種日別'!C:C)</f>
        <v>0</v>
      </c>
    </row>
    <row r="1740" spans="1:19" ht="17.7">
      <c r="A1740" s="49">
        <v>44875</v>
      </c>
      <c r="B1740" s="110">
        <f>IF(COUNTIF($A$7:$A1740, $A1740)&gt;1, 0, IF($E1740="","",G1740+H1740+K1740+L1740+O1740-Q1740))</f>
        <v>0</v>
      </c>
      <c r="C1740" s="110">
        <f>IF(COUNTIF($A$7:$A1740, $A1740)&gt;1, 0, IF($E1740="", "", I1740+J1740+M1740+N1740+P1740-R1740))</f>
        <v>0</v>
      </c>
      <c r="D1740" s="110">
        <f>IF(COUNTIF($A$7:$A1740, $A1740)&gt;1, 0, S1740)</f>
        <v>0</v>
      </c>
      <c r="E1740" s="111">
        <v>44875</v>
      </c>
      <c r="F1740" s="91" t="str">
        <f>IFERROR(VLOOKUP($E1740, V医療従事者等!$A:$J, $F$4, FALSE), TEXT(E1740, "aaa"))</f>
        <v>木</v>
      </c>
      <c r="G1740" s="91">
        <f>IFERROR(VLOOKUP($E1740, V医療従事者等!$A:$J, $G$4, FALSE), 0)</f>
        <v>0</v>
      </c>
      <c r="H1740" s="91">
        <f>IFERROR(VLOOKUP($E1740, V医療従事者等!$A:$J, $H$4, FALSE), 0)</f>
        <v>0</v>
      </c>
      <c r="I1740" s="91">
        <f>IFERROR(VLOOKUP($E1740, V医療従事者等!$A:$J, $I$4, FALSE), 0)</f>
        <v>0</v>
      </c>
      <c r="J1740" s="91">
        <f>IFERROR(VLOOKUP($E1740, V医療従事者等!$A:$J, $J$4, FALSE), 0)</f>
        <v>0</v>
      </c>
      <c r="K1740" s="92">
        <f>IFERROR(VLOOKUP($E1740, V一般接種!$A:$G, K$4, FALSE), 0)</f>
        <v>0</v>
      </c>
      <c r="L1740" s="92">
        <f>IFERROR(VLOOKUP($E1740, V一般接種!$A:$G, L$4, FALSE), 0)</f>
        <v>0</v>
      </c>
      <c r="M1740" s="92">
        <f>IFERROR(VLOOKUP($E1740, V一般接種!$A:$G, M$4, FALSE), 0)</f>
        <v>0</v>
      </c>
      <c r="N1740" s="93">
        <f>IFERROR(VLOOKUP($E1740, V一般接種!$A:$G, N$4, FALSE), 0)</f>
        <v>0</v>
      </c>
      <c r="O1740" s="92">
        <f>SUMIF(V職域接種!$C:$C, 'Conv-vaccine'!$E1740, V職域接種!F:F)</f>
        <v>0</v>
      </c>
      <c r="P1740" s="92">
        <f>SUMIF(V職域接種!$C:$C, 'Conv-vaccine'!$E1740, V職域接種!G:G)</f>
        <v>0</v>
      </c>
      <c r="Q1740" s="92">
        <f>_xlfn.MAXIFS(V重複!F:F, V重複!$C:$C, 'Conv-vaccine'!$E1740)</f>
        <v>0</v>
      </c>
      <c r="R1740" s="92">
        <f>_xlfn.MAXIFS(V重複!G:G, V重複!$C:$C, 'Conv-vaccine'!$E1740)</f>
        <v>0</v>
      </c>
      <c r="S1740" s="107">
        <f>SUMIF('V3回目-接種日別'!$A:$A, 'Conv-vaccine'!$E1740, 'V3回目-接種日別'!C:C)</f>
        <v>0</v>
      </c>
    </row>
    <row r="1741" spans="1:19" ht="17.7">
      <c r="A1741" s="49">
        <v>44876</v>
      </c>
      <c r="B1741" s="110">
        <f>IF(COUNTIF($A$7:$A1741, $A1741)&gt;1, 0, IF($E1741="","",G1741+H1741+K1741+L1741+O1741-Q1741))</f>
        <v>0</v>
      </c>
      <c r="C1741" s="110">
        <f>IF(COUNTIF($A$7:$A1741, $A1741)&gt;1, 0, IF($E1741="", "", I1741+J1741+M1741+N1741+P1741-R1741))</f>
        <v>0</v>
      </c>
      <c r="D1741" s="110">
        <f>IF(COUNTIF($A$7:$A1741, $A1741)&gt;1, 0, S1741)</f>
        <v>0</v>
      </c>
      <c r="E1741" s="111">
        <v>44876</v>
      </c>
      <c r="F1741" s="91" t="str">
        <f>IFERROR(VLOOKUP($E1741, V医療従事者等!$A:$J, $F$4, FALSE), TEXT(E1741, "aaa"))</f>
        <v>金</v>
      </c>
      <c r="G1741" s="91">
        <f>IFERROR(VLOOKUP($E1741, V医療従事者等!$A:$J, $G$4, FALSE), 0)</f>
        <v>0</v>
      </c>
      <c r="H1741" s="91">
        <f>IFERROR(VLOOKUP($E1741, V医療従事者等!$A:$J, $H$4, FALSE), 0)</f>
        <v>0</v>
      </c>
      <c r="I1741" s="91">
        <f>IFERROR(VLOOKUP($E1741, V医療従事者等!$A:$J, $I$4, FALSE), 0)</f>
        <v>0</v>
      </c>
      <c r="J1741" s="91">
        <f>IFERROR(VLOOKUP($E1741, V医療従事者等!$A:$J, $J$4, FALSE), 0)</f>
        <v>0</v>
      </c>
      <c r="K1741" s="92">
        <f>IFERROR(VLOOKUP($E1741, V一般接種!$A:$G, K$4, FALSE), 0)</f>
        <v>0</v>
      </c>
      <c r="L1741" s="92">
        <f>IFERROR(VLOOKUP($E1741, V一般接種!$A:$G, L$4, FALSE), 0)</f>
        <v>0</v>
      </c>
      <c r="M1741" s="92">
        <f>IFERROR(VLOOKUP($E1741, V一般接種!$A:$G, M$4, FALSE), 0)</f>
        <v>0</v>
      </c>
      <c r="N1741" s="93">
        <f>IFERROR(VLOOKUP($E1741, V一般接種!$A:$G, N$4, FALSE), 0)</f>
        <v>0</v>
      </c>
      <c r="O1741" s="92">
        <f>SUMIF(V職域接種!$C:$C, 'Conv-vaccine'!$E1741, V職域接種!F:F)</f>
        <v>0</v>
      </c>
      <c r="P1741" s="92">
        <f>SUMIF(V職域接種!$C:$C, 'Conv-vaccine'!$E1741, V職域接種!G:G)</f>
        <v>0</v>
      </c>
      <c r="Q1741" s="92">
        <f>_xlfn.MAXIFS(V重複!F:F, V重複!$C:$C, 'Conv-vaccine'!$E1741)</f>
        <v>0</v>
      </c>
      <c r="R1741" s="92">
        <f>_xlfn.MAXIFS(V重複!G:G, V重複!$C:$C, 'Conv-vaccine'!$E1741)</f>
        <v>0</v>
      </c>
      <c r="S1741" s="107">
        <f>SUMIF('V3回目-接種日別'!$A:$A, 'Conv-vaccine'!$E1741, 'V3回目-接種日別'!C:C)</f>
        <v>0</v>
      </c>
    </row>
    <row r="1742" spans="1:19" ht="17.7">
      <c r="A1742" s="49">
        <v>44876</v>
      </c>
      <c r="B1742" s="110">
        <f>IF(COUNTIF($A$7:$A1742, $A1742)&gt;1, 0, IF($E1742="","",G1742+H1742+K1742+L1742+O1742-Q1742))</f>
        <v>0</v>
      </c>
      <c r="C1742" s="110">
        <f>IF(COUNTIF($A$7:$A1742, $A1742)&gt;1, 0, IF($E1742="", "", I1742+J1742+M1742+N1742+P1742-R1742))</f>
        <v>0</v>
      </c>
      <c r="D1742" s="110">
        <f>IF(COUNTIF($A$7:$A1742, $A1742)&gt;1, 0, S1742)</f>
        <v>0</v>
      </c>
      <c r="E1742" s="111">
        <v>44876</v>
      </c>
      <c r="F1742" s="91" t="str">
        <f>IFERROR(VLOOKUP($E1742, V医療従事者等!$A:$J, $F$4, FALSE), TEXT(E1742, "aaa"))</f>
        <v>金</v>
      </c>
      <c r="G1742" s="91">
        <f>IFERROR(VLOOKUP($E1742, V医療従事者等!$A:$J, $G$4, FALSE), 0)</f>
        <v>0</v>
      </c>
      <c r="H1742" s="91">
        <f>IFERROR(VLOOKUP($E1742, V医療従事者等!$A:$J, $H$4, FALSE), 0)</f>
        <v>0</v>
      </c>
      <c r="I1742" s="91">
        <f>IFERROR(VLOOKUP($E1742, V医療従事者等!$A:$J, $I$4, FALSE), 0)</f>
        <v>0</v>
      </c>
      <c r="J1742" s="91">
        <f>IFERROR(VLOOKUP($E1742, V医療従事者等!$A:$J, $J$4, FALSE), 0)</f>
        <v>0</v>
      </c>
      <c r="K1742" s="92">
        <f>IFERROR(VLOOKUP($E1742, V一般接種!$A:$G, K$4, FALSE), 0)</f>
        <v>0</v>
      </c>
      <c r="L1742" s="92">
        <f>IFERROR(VLOOKUP($E1742, V一般接種!$A:$G, L$4, FALSE), 0)</f>
        <v>0</v>
      </c>
      <c r="M1742" s="92">
        <f>IFERROR(VLOOKUP($E1742, V一般接種!$A:$G, M$4, FALSE), 0)</f>
        <v>0</v>
      </c>
      <c r="N1742" s="93">
        <f>IFERROR(VLOOKUP($E1742, V一般接種!$A:$G, N$4, FALSE), 0)</f>
        <v>0</v>
      </c>
      <c r="O1742" s="92">
        <f>SUMIF(V職域接種!$C:$C, 'Conv-vaccine'!$E1742, V職域接種!F:F)</f>
        <v>0</v>
      </c>
      <c r="P1742" s="92">
        <f>SUMIF(V職域接種!$C:$C, 'Conv-vaccine'!$E1742, V職域接種!G:G)</f>
        <v>0</v>
      </c>
      <c r="Q1742" s="92">
        <f>_xlfn.MAXIFS(V重複!F:F, V重複!$C:$C, 'Conv-vaccine'!$E1742)</f>
        <v>0</v>
      </c>
      <c r="R1742" s="92">
        <f>_xlfn.MAXIFS(V重複!G:G, V重複!$C:$C, 'Conv-vaccine'!$E1742)</f>
        <v>0</v>
      </c>
      <c r="S1742" s="107">
        <f>SUMIF('V3回目-接種日別'!$A:$A, 'Conv-vaccine'!$E1742, 'V3回目-接種日別'!C:C)</f>
        <v>0</v>
      </c>
    </row>
    <row r="1743" spans="1:19" ht="17.7">
      <c r="A1743" s="49">
        <v>44876</v>
      </c>
      <c r="B1743" s="110">
        <f>IF(COUNTIF($A$7:$A1743, $A1743)&gt;1, 0, IF($E1743="","",G1743+H1743+K1743+L1743+O1743-Q1743))</f>
        <v>0</v>
      </c>
      <c r="C1743" s="110">
        <f>IF(COUNTIF($A$7:$A1743, $A1743)&gt;1, 0, IF($E1743="", "", I1743+J1743+M1743+N1743+P1743-R1743))</f>
        <v>0</v>
      </c>
      <c r="D1743" s="110">
        <f>IF(COUNTIF($A$7:$A1743, $A1743)&gt;1, 0, S1743)</f>
        <v>0</v>
      </c>
      <c r="E1743" s="111">
        <v>44876</v>
      </c>
      <c r="F1743" s="91" t="str">
        <f>IFERROR(VLOOKUP($E1743, V医療従事者等!$A:$J, $F$4, FALSE), TEXT(E1743, "aaa"))</f>
        <v>金</v>
      </c>
      <c r="G1743" s="91">
        <f>IFERROR(VLOOKUP($E1743, V医療従事者等!$A:$J, $G$4, FALSE), 0)</f>
        <v>0</v>
      </c>
      <c r="H1743" s="91">
        <f>IFERROR(VLOOKUP($E1743, V医療従事者等!$A:$J, $H$4, FALSE), 0)</f>
        <v>0</v>
      </c>
      <c r="I1743" s="91">
        <f>IFERROR(VLOOKUP($E1743, V医療従事者等!$A:$J, $I$4, FALSE), 0)</f>
        <v>0</v>
      </c>
      <c r="J1743" s="91">
        <f>IFERROR(VLOOKUP($E1743, V医療従事者等!$A:$J, $J$4, FALSE), 0)</f>
        <v>0</v>
      </c>
      <c r="K1743" s="92">
        <f>IFERROR(VLOOKUP($E1743, V一般接種!$A:$G, K$4, FALSE), 0)</f>
        <v>0</v>
      </c>
      <c r="L1743" s="92">
        <f>IFERROR(VLOOKUP($E1743, V一般接種!$A:$G, L$4, FALSE), 0)</f>
        <v>0</v>
      </c>
      <c r="M1743" s="92">
        <f>IFERROR(VLOOKUP($E1743, V一般接種!$A:$G, M$4, FALSE), 0)</f>
        <v>0</v>
      </c>
      <c r="N1743" s="93">
        <f>IFERROR(VLOOKUP($E1743, V一般接種!$A:$G, N$4, FALSE), 0)</f>
        <v>0</v>
      </c>
      <c r="O1743" s="92">
        <f>SUMIF(V職域接種!$C:$C, 'Conv-vaccine'!$E1743, V職域接種!F:F)</f>
        <v>0</v>
      </c>
      <c r="P1743" s="92">
        <f>SUMIF(V職域接種!$C:$C, 'Conv-vaccine'!$E1743, V職域接種!G:G)</f>
        <v>0</v>
      </c>
      <c r="Q1743" s="92">
        <f>_xlfn.MAXIFS(V重複!F:F, V重複!$C:$C, 'Conv-vaccine'!$E1743)</f>
        <v>0</v>
      </c>
      <c r="R1743" s="92">
        <f>_xlfn.MAXIFS(V重複!G:G, V重複!$C:$C, 'Conv-vaccine'!$E1743)</f>
        <v>0</v>
      </c>
      <c r="S1743" s="107">
        <f>SUMIF('V3回目-接種日別'!$A:$A, 'Conv-vaccine'!$E1743, 'V3回目-接種日別'!C:C)</f>
        <v>0</v>
      </c>
    </row>
    <row r="1744" spans="1:19" ht="17.7">
      <c r="A1744" s="49">
        <v>44877</v>
      </c>
      <c r="B1744" s="110">
        <f>IF(COUNTIF($A$7:$A1744, $A1744)&gt;1, 0, IF($E1744="","",G1744+H1744+K1744+L1744+O1744-Q1744))</f>
        <v>0</v>
      </c>
      <c r="C1744" s="110">
        <f>IF(COUNTIF($A$7:$A1744, $A1744)&gt;1, 0, IF($E1744="", "", I1744+J1744+M1744+N1744+P1744-R1744))</f>
        <v>0</v>
      </c>
      <c r="D1744" s="110">
        <f>IF(COUNTIF($A$7:$A1744, $A1744)&gt;1, 0, S1744)</f>
        <v>0</v>
      </c>
      <c r="E1744" s="111">
        <v>44877</v>
      </c>
      <c r="F1744" s="91" t="str">
        <f>IFERROR(VLOOKUP($E1744, V医療従事者等!$A:$J, $F$4, FALSE), TEXT(E1744, "aaa"))</f>
        <v>土</v>
      </c>
      <c r="G1744" s="91">
        <f>IFERROR(VLOOKUP($E1744, V医療従事者等!$A:$J, $G$4, FALSE), 0)</f>
        <v>0</v>
      </c>
      <c r="H1744" s="91">
        <f>IFERROR(VLOOKUP($E1744, V医療従事者等!$A:$J, $H$4, FALSE), 0)</f>
        <v>0</v>
      </c>
      <c r="I1744" s="91">
        <f>IFERROR(VLOOKUP($E1744, V医療従事者等!$A:$J, $I$4, FALSE), 0)</f>
        <v>0</v>
      </c>
      <c r="J1744" s="91">
        <f>IFERROR(VLOOKUP($E1744, V医療従事者等!$A:$J, $J$4, FALSE), 0)</f>
        <v>0</v>
      </c>
      <c r="K1744" s="92">
        <f>IFERROR(VLOOKUP($E1744, V一般接種!$A:$G, K$4, FALSE), 0)</f>
        <v>0</v>
      </c>
      <c r="L1744" s="92">
        <f>IFERROR(VLOOKUP($E1744, V一般接種!$A:$G, L$4, FALSE), 0)</f>
        <v>0</v>
      </c>
      <c r="M1744" s="92">
        <f>IFERROR(VLOOKUP($E1744, V一般接種!$A:$G, M$4, FALSE), 0)</f>
        <v>0</v>
      </c>
      <c r="N1744" s="93">
        <f>IFERROR(VLOOKUP($E1744, V一般接種!$A:$G, N$4, FALSE), 0)</f>
        <v>0</v>
      </c>
      <c r="O1744" s="92">
        <f>SUMIF(V職域接種!$C:$C, 'Conv-vaccine'!$E1744, V職域接種!F:F)</f>
        <v>0</v>
      </c>
      <c r="P1744" s="92">
        <f>SUMIF(V職域接種!$C:$C, 'Conv-vaccine'!$E1744, V職域接種!G:G)</f>
        <v>0</v>
      </c>
      <c r="Q1744" s="92">
        <f>_xlfn.MAXIFS(V重複!F:F, V重複!$C:$C, 'Conv-vaccine'!$E1744)</f>
        <v>0</v>
      </c>
      <c r="R1744" s="92">
        <f>_xlfn.MAXIFS(V重複!G:G, V重複!$C:$C, 'Conv-vaccine'!$E1744)</f>
        <v>0</v>
      </c>
      <c r="S1744" s="107">
        <f>SUMIF('V3回目-接種日別'!$A:$A, 'Conv-vaccine'!$E1744, 'V3回目-接種日別'!C:C)</f>
        <v>0</v>
      </c>
    </row>
    <row r="1745" spans="1:19" ht="17.7">
      <c r="A1745" s="49">
        <v>44877</v>
      </c>
      <c r="B1745" s="110">
        <f>IF(COUNTIF($A$7:$A1745, $A1745)&gt;1, 0, IF($E1745="","",G1745+H1745+K1745+L1745+O1745-Q1745))</f>
        <v>0</v>
      </c>
      <c r="C1745" s="110">
        <f>IF(COUNTIF($A$7:$A1745, $A1745)&gt;1, 0, IF($E1745="", "", I1745+J1745+M1745+N1745+P1745-R1745))</f>
        <v>0</v>
      </c>
      <c r="D1745" s="110">
        <f>IF(COUNTIF($A$7:$A1745, $A1745)&gt;1, 0, S1745)</f>
        <v>0</v>
      </c>
      <c r="E1745" s="111">
        <v>44877</v>
      </c>
      <c r="F1745" s="91" t="str">
        <f>IFERROR(VLOOKUP($E1745, V医療従事者等!$A:$J, $F$4, FALSE), TEXT(E1745, "aaa"))</f>
        <v>土</v>
      </c>
      <c r="G1745" s="91">
        <f>IFERROR(VLOOKUP($E1745, V医療従事者等!$A:$J, $G$4, FALSE), 0)</f>
        <v>0</v>
      </c>
      <c r="H1745" s="91">
        <f>IFERROR(VLOOKUP($E1745, V医療従事者等!$A:$J, $H$4, FALSE), 0)</f>
        <v>0</v>
      </c>
      <c r="I1745" s="91">
        <f>IFERROR(VLOOKUP($E1745, V医療従事者等!$A:$J, $I$4, FALSE), 0)</f>
        <v>0</v>
      </c>
      <c r="J1745" s="91">
        <f>IFERROR(VLOOKUP($E1745, V医療従事者等!$A:$J, $J$4, FALSE), 0)</f>
        <v>0</v>
      </c>
      <c r="K1745" s="92">
        <f>IFERROR(VLOOKUP($E1745, V一般接種!$A:$G, K$4, FALSE), 0)</f>
        <v>0</v>
      </c>
      <c r="L1745" s="92">
        <f>IFERROR(VLOOKUP($E1745, V一般接種!$A:$G, L$4, FALSE), 0)</f>
        <v>0</v>
      </c>
      <c r="M1745" s="92">
        <f>IFERROR(VLOOKUP($E1745, V一般接種!$A:$G, M$4, FALSE), 0)</f>
        <v>0</v>
      </c>
      <c r="N1745" s="93">
        <f>IFERROR(VLOOKUP($E1745, V一般接種!$A:$G, N$4, FALSE), 0)</f>
        <v>0</v>
      </c>
      <c r="O1745" s="92">
        <f>SUMIF(V職域接種!$C:$C, 'Conv-vaccine'!$E1745, V職域接種!F:F)</f>
        <v>0</v>
      </c>
      <c r="P1745" s="92">
        <f>SUMIF(V職域接種!$C:$C, 'Conv-vaccine'!$E1745, V職域接種!G:G)</f>
        <v>0</v>
      </c>
      <c r="Q1745" s="92">
        <f>_xlfn.MAXIFS(V重複!F:F, V重複!$C:$C, 'Conv-vaccine'!$E1745)</f>
        <v>0</v>
      </c>
      <c r="R1745" s="92">
        <f>_xlfn.MAXIFS(V重複!G:G, V重複!$C:$C, 'Conv-vaccine'!$E1745)</f>
        <v>0</v>
      </c>
      <c r="S1745" s="107">
        <f>SUMIF('V3回目-接種日別'!$A:$A, 'Conv-vaccine'!$E1745, 'V3回目-接種日別'!C:C)</f>
        <v>0</v>
      </c>
    </row>
    <row r="1746" spans="1:19" ht="17.7">
      <c r="A1746" s="49">
        <v>44877</v>
      </c>
      <c r="B1746" s="110">
        <f>IF(COUNTIF($A$7:$A1746, $A1746)&gt;1, 0, IF($E1746="","",G1746+H1746+K1746+L1746+O1746-Q1746))</f>
        <v>0</v>
      </c>
      <c r="C1746" s="110">
        <f>IF(COUNTIF($A$7:$A1746, $A1746)&gt;1, 0, IF($E1746="", "", I1746+J1746+M1746+N1746+P1746-R1746))</f>
        <v>0</v>
      </c>
      <c r="D1746" s="110">
        <f>IF(COUNTIF($A$7:$A1746, $A1746)&gt;1, 0, S1746)</f>
        <v>0</v>
      </c>
      <c r="E1746" s="111">
        <v>44877</v>
      </c>
      <c r="F1746" s="91" t="str">
        <f>IFERROR(VLOOKUP($E1746, V医療従事者等!$A:$J, $F$4, FALSE), TEXT(E1746, "aaa"))</f>
        <v>土</v>
      </c>
      <c r="G1746" s="91">
        <f>IFERROR(VLOOKUP($E1746, V医療従事者等!$A:$J, $G$4, FALSE), 0)</f>
        <v>0</v>
      </c>
      <c r="H1746" s="91">
        <f>IFERROR(VLOOKUP($E1746, V医療従事者等!$A:$J, $H$4, FALSE), 0)</f>
        <v>0</v>
      </c>
      <c r="I1746" s="91">
        <f>IFERROR(VLOOKUP($E1746, V医療従事者等!$A:$J, $I$4, FALSE), 0)</f>
        <v>0</v>
      </c>
      <c r="J1746" s="91">
        <f>IFERROR(VLOOKUP($E1746, V医療従事者等!$A:$J, $J$4, FALSE), 0)</f>
        <v>0</v>
      </c>
      <c r="K1746" s="92">
        <f>IFERROR(VLOOKUP($E1746, V一般接種!$A:$G, K$4, FALSE), 0)</f>
        <v>0</v>
      </c>
      <c r="L1746" s="92">
        <f>IFERROR(VLOOKUP($E1746, V一般接種!$A:$G, L$4, FALSE), 0)</f>
        <v>0</v>
      </c>
      <c r="M1746" s="92">
        <f>IFERROR(VLOOKUP($E1746, V一般接種!$A:$G, M$4, FALSE), 0)</f>
        <v>0</v>
      </c>
      <c r="N1746" s="93">
        <f>IFERROR(VLOOKUP($E1746, V一般接種!$A:$G, N$4, FALSE), 0)</f>
        <v>0</v>
      </c>
      <c r="O1746" s="92">
        <f>SUMIF(V職域接種!$C:$C, 'Conv-vaccine'!$E1746, V職域接種!F:F)</f>
        <v>0</v>
      </c>
      <c r="P1746" s="92">
        <f>SUMIF(V職域接種!$C:$C, 'Conv-vaccine'!$E1746, V職域接種!G:G)</f>
        <v>0</v>
      </c>
      <c r="Q1746" s="92">
        <f>_xlfn.MAXIFS(V重複!F:F, V重複!$C:$C, 'Conv-vaccine'!$E1746)</f>
        <v>0</v>
      </c>
      <c r="R1746" s="92">
        <f>_xlfn.MAXIFS(V重複!G:G, V重複!$C:$C, 'Conv-vaccine'!$E1746)</f>
        <v>0</v>
      </c>
      <c r="S1746" s="107">
        <f>SUMIF('V3回目-接種日別'!$A:$A, 'Conv-vaccine'!$E1746, 'V3回目-接種日別'!C:C)</f>
        <v>0</v>
      </c>
    </row>
    <row r="1747" spans="1:19" ht="17.7">
      <c r="A1747" s="49">
        <v>44878</v>
      </c>
      <c r="B1747" s="110">
        <f>IF(COUNTIF($A$7:$A1747, $A1747)&gt;1, 0, IF($E1747="","",G1747+H1747+K1747+L1747+O1747-Q1747))</f>
        <v>0</v>
      </c>
      <c r="C1747" s="110">
        <f>IF(COUNTIF($A$7:$A1747, $A1747)&gt;1, 0, IF($E1747="", "", I1747+J1747+M1747+N1747+P1747-R1747))</f>
        <v>0</v>
      </c>
      <c r="D1747" s="110">
        <f>IF(COUNTIF($A$7:$A1747, $A1747)&gt;1, 0, S1747)</f>
        <v>0</v>
      </c>
      <c r="E1747" s="111">
        <v>44878</v>
      </c>
      <c r="F1747" s="91" t="str">
        <f>IFERROR(VLOOKUP($E1747, V医療従事者等!$A:$J, $F$4, FALSE), TEXT(E1747, "aaa"))</f>
        <v>日</v>
      </c>
      <c r="G1747" s="91">
        <f>IFERROR(VLOOKUP($E1747, V医療従事者等!$A:$J, $G$4, FALSE), 0)</f>
        <v>0</v>
      </c>
      <c r="H1747" s="91">
        <f>IFERROR(VLOOKUP($E1747, V医療従事者等!$A:$J, $H$4, FALSE), 0)</f>
        <v>0</v>
      </c>
      <c r="I1747" s="91">
        <f>IFERROR(VLOOKUP($E1747, V医療従事者等!$A:$J, $I$4, FALSE), 0)</f>
        <v>0</v>
      </c>
      <c r="J1747" s="91">
        <f>IFERROR(VLOOKUP($E1747, V医療従事者等!$A:$J, $J$4, FALSE), 0)</f>
        <v>0</v>
      </c>
      <c r="K1747" s="92">
        <f>IFERROR(VLOOKUP($E1747, V一般接種!$A:$G, K$4, FALSE), 0)</f>
        <v>0</v>
      </c>
      <c r="L1747" s="92">
        <f>IFERROR(VLOOKUP($E1747, V一般接種!$A:$G, L$4, FALSE), 0)</f>
        <v>0</v>
      </c>
      <c r="M1747" s="92">
        <f>IFERROR(VLOOKUP($E1747, V一般接種!$A:$G, M$4, FALSE), 0)</f>
        <v>0</v>
      </c>
      <c r="N1747" s="93">
        <f>IFERROR(VLOOKUP($E1747, V一般接種!$A:$G, N$4, FALSE), 0)</f>
        <v>0</v>
      </c>
      <c r="O1747" s="92">
        <f>SUMIF(V職域接種!$C:$C, 'Conv-vaccine'!$E1747, V職域接種!F:F)</f>
        <v>0</v>
      </c>
      <c r="P1747" s="92">
        <f>SUMIF(V職域接種!$C:$C, 'Conv-vaccine'!$E1747, V職域接種!G:G)</f>
        <v>0</v>
      </c>
      <c r="Q1747" s="92">
        <f>_xlfn.MAXIFS(V重複!F:F, V重複!$C:$C, 'Conv-vaccine'!$E1747)</f>
        <v>0</v>
      </c>
      <c r="R1747" s="92">
        <f>_xlfn.MAXIFS(V重複!G:G, V重複!$C:$C, 'Conv-vaccine'!$E1747)</f>
        <v>0</v>
      </c>
      <c r="S1747" s="107">
        <f>SUMIF('V3回目-接種日別'!$A:$A, 'Conv-vaccine'!$E1747, 'V3回目-接種日別'!C:C)</f>
        <v>0</v>
      </c>
    </row>
    <row r="1748" spans="1:19" ht="17.7">
      <c r="A1748" s="49">
        <v>44878</v>
      </c>
      <c r="B1748" s="110">
        <f>IF(COUNTIF($A$7:$A1748, $A1748)&gt;1, 0, IF($E1748="","",G1748+H1748+K1748+L1748+O1748-Q1748))</f>
        <v>0</v>
      </c>
      <c r="C1748" s="110">
        <f>IF(COUNTIF($A$7:$A1748, $A1748)&gt;1, 0, IF($E1748="", "", I1748+J1748+M1748+N1748+P1748-R1748))</f>
        <v>0</v>
      </c>
      <c r="D1748" s="110">
        <f>IF(COUNTIF($A$7:$A1748, $A1748)&gt;1, 0, S1748)</f>
        <v>0</v>
      </c>
      <c r="E1748" s="111">
        <v>44878</v>
      </c>
      <c r="F1748" s="91" t="str">
        <f>IFERROR(VLOOKUP($E1748, V医療従事者等!$A:$J, $F$4, FALSE), TEXT(E1748, "aaa"))</f>
        <v>日</v>
      </c>
      <c r="G1748" s="91">
        <f>IFERROR(VLOOKUP($E1748, V医療従事者等!$A:$J, $G$4, FALSE), 0)</f>
        <v>0</v>
      </c>
      <c r="H1748" s="91">
        <f>IFERROR(VLOOKUP($E1748, V医療従事者等!$A:$J, $H$4, FALSE), 0)</f>
        <v>0</v>
      </c>
      <c r="I1748" s="91">
        <f>IFERROR(VLOOKUP($E1748, V医療従事者等!$A:$J, $I$4, FALSE), 0)</f>
        <v>0</v>
      </c>
      <c r="J1748" s="91">
        <f>IFERROR(VLOOKUP($E1748, V医療従事者等!$A:$J, $J$4, FALSE), 0)</f>
        <v>0</v>
      </c>
      <c r="K1748" s="92">
        <f>IFERROR(VLOOKUP($E1748, V一般接種!$A:$G, K$4, FALSE), 0)</f>
        <v>0</v>
      </c>
      <c r="L1748" s="92">
        <f>IFERROR(VLOOKUP($E1748, V一般接種!$A:$G, L$4, FALSE), 0)</f>
        <v>0</v>
      </c>
      <c r="M1748" s="92">
        <f>IFERROR(VLOOKUP($E1748, V一般接種!$A:$G, M$4, FALSE), 0)</f>
        <v>0</v>
      </c>
      <c r="N1748" s="93">
        <f>IFERROR(VLOOKUP($E1748, V一般接種!$A:$G, N$4, FALSE), 0)</f>
        <v>0</v>
      </c>
      <c r="O1748" s="92">
        <f>SUMIF(V職域接種!$C:$C, 'Conv-vaccine'!$E1748, V職域接種!F:F)</f>
        <v>0</v>
      </c>
      <c r="P1748" s="92">
        <f>SUMIF(V職域接種!$C:$C, 'Conv-vaccine'!$E1748, V職域接種!G:G)</f>
        <v>0</v>
      </c>
      <c r="Q1748" s="92">
        <f>_xlfn.MAXIFS(V重複!F:F, V重複!$C:$C, 'Conv-vaccine'!$E1748)</f>
        <v>0</v>
      </c>
      <c r="R1748" s="92">
        <f>_xlfn.MAXIFS(V重複!G:G, V重複!$C:$C, 'Conv-vaccine'!$E1748)</f>
        <v>0</v>
      </c>
      <c r="S1748" s="107">
        <f>SUMIF('V3回目-接種日別'!$A:$A, 'Conv-vaccine'!$E1748, 'V3回目-接種日別'!C:C)</f>
        <v>0</v>
      </c>
    </row>
    <row r="1749" spans="1:19" ht="17.7">
      <c r="A1749" s="49">
        <v>44878</v>
      </c>
      <c r="B1749" s="110">
        <f>IF(COUNTIF($A$7:$A1749, $A1749)&gt;1, 0, IF($E1749="","",G1749+H1749+K1749+L1749+O1749-Q1749))</f>
        <v>0</v>
      </c>
      <c r="C1749" s="110">
        <f>IF(COUNTIF($A$7:$A1749, $A1749)&gt;1, 0, IF($E1749="", "", I1749+J1749+M1749+N1749+P1749-R1749))</f>
        <v>0</v>
      </c>
      <c r="D1749" s="110">
        <f>IF(COUNTIF($A$7:$A1749, $A1749)&gt;1, 0, S1749)</f>
        <v>0</v>
      </c>
      <c r="E1749" s="111">
        <v>44878</v>
      </c>
      <c r="F1749" s="91" t="str">
        <f>IFERROR(VLOOKUP($E1749, V医療従事者等!$A:$J, $F$4, FALSE), TEXT(E1749, "aaa"))</f>
        <v>日</v>
      </c>
      <c r="G1749" s="91">
        <f>IFERROR(VLOOKUP($E1749, V医療従事者等!$A:$J, $G$4, FALSE), 0)</f>
        <v>0</v>
      </c>
      <c r="H1749" s="91">
        <f>IFERROR(VLOOKUP($E1749, V医療従事者等!$A:$J, $H$4, FALSE), 0)</f>
        <v>0</v>
      </c>
      <c r="I1749" s="91">
        <f>IFERROR(VLOOKUP($E1749, V医療従事者等!$A:$J, $I$4, FALSE), 0)</f>
        <v>0</v>
      </c>
      <c r="J1749" s="91">
        <f>IFERROR(VLOOKUP($E1749, V医療従事者等!$A:$J, $J$4, FALSE), 0)</f>
        <v>0</v>
      </c>
      <c r="K1749" s="92">
        <f>IFERROR(VLOOKUP($E1749, V一般接種!$A:$G, K$4, FALSE), 0)</f>
        <v>0</v>
      </c>
      <c r="L1749" s="92">
        <f>IFERROR(VLOOKUP($E1749, V一般接種!$A:$G, L$4, FALSE), 0)</f>
        <v>0</v>
      </c>
      <c r="M1749" s="92">
        <f>IFERROR(VLOOKUP($E1749, V一般接種!$A:$G, M$4, FALSE), 0)</f>
        <v>0</v>
      </c>
      <c r="N1749" s="93">
        <f>IFERROR(VLOOKUP($E1749, V一般接種!$A:$G, N$4, FALSE), 0)</f>
        <v>0</v>
      </c>
      <c r="O1749" s="92">
        <f>SUMIF(V職域接種!$C:$C, 'Conv-vaccine'!$E1749, V職域接種!F:F)</f>
        <v>0</v>
      </c>
      <c r="P1749" s="92">
        <f>SUMIF(V職域接種!$C:$C, 'Conv-vaccine'!$E1749, V職域接種!G:G)</f>
        <v>0</v>
      </c>
      <c r="Q1749" s="92">
        <f>_xlfn.MAXIFS(V重複!F:F, V重複!$C:$C, 'Conv-vaccine'!$E1749)</f>
        <v>0</v>
      </c>
      <c r="R1749" s="92">
        <f>_xlfn.MAXIFS(V重複!G:G, V重複!$C:$C, 'Conv-vaccine'!$E1749)</f>
        <v>0</v>
      </c>
      <c r="S1749" s="107">
        <f>SUMIF('V3回目-接種日別'!$A:$A, 'Conv-vaccine'!$E1749, 'V3回目-接種日別'!C:C)</f>
        <v>0</v>
      </c>
    </row>
    <row r="1750" spans="1:19" ht="17.7">
      <c r="A1750" s="49">
        <v>44879</v>
      </c>
      <c r="B1750" s="110">
        <f>IF(COUNTIF($A$7:$A1750, $A1750)&gt;1, 0, IF($E1750="","",G1750+H1750+K1750+L1750+O1750-Q1750))</f>
        <v>0</v>
      </c>
      <c r="C1750" s="110">
        <f>IF(COUNTIF($A$7:$A1750, $A1750)&gt;1, 0, IF($E1750="", "", I1750+J1750+M1750+N1750+P1750-R1750))</f>
        <v>0</v>
      </c>
      <c r="D1750" s="110">
        <f>IF(COUNTIF($A$7:$A1750, $A1750)&gt;1, 0, S1750)</f>
        <v>0</v>
      </c>
      <c r="E1750" s="111">
        <v>44879</v>
      </c>
      <c r="F1750" s="91" t="str">
        <f>IFERROR(VLOOKUP($E1750, V医療従事者等!$A:$J, $F$4, FALSE), TEXT(E1750, "aaa"))</f>
        <v>月</v>
      </c>
      <c r="G1750" s="91">
        <f>IFERROR(VLOOKUP($E1750, V医療従事者等!$A:$J, $G$4, FALSE), 0)</f>
        <v>0</v>
      </c>
      <c r="H1750" s="91">
        <f>IFERROR(VLOOKUP($E1750, V医療従事者等!$A:$J, $H$4, FALSE), 0)</f>
        <v>0</v>
      </c>
      <c r="I1750" s="91">
        <f>IFERROR(VLOOKUP($E1750, V医療従事者等!$A:$J, $I$4, FALSE), 0)</f>
        <v>0</v>
      </c>
      <c r="J1750" s="91">
        <f>IFERROR(VLOOKUP($E1750, V医療従事者等!$A:$J, $J$4, FALSE), 0)</f>
        <v>0</v>
      </c>
      <c r="K1750" s="92">
        <f>IFERROR(VLOOKUP($E1750, V一般接種!$A:$G, K$4, FALSE), 0)</f>
        <v>0</v>
      </c>
      <c r="L1750" s="92">
        <f>IFERROR(VLOOKUP($E1750, V一般接種!$A:$G, L$4, FALSE), 0)</f>
        <v>0</v>
      </c>
      <c r="M1750" s="92">
        <f>IFERROR(VLOOKUP($E1750, V一般接種!$A:$G, M$4, FALSE), 0)</f>
        <v>0</v>
      </c>
      <c r="N1750" s="93">
        <f>IFERROR(VLOOKUP($E1750, V一般接種!$A:$G, N$4, FALSE), 0)</f>
        <v>0</v>
      </c>
      <c r="O1750" s="92">
        <f>SUMIF(V職域接種!$C:$C, 'Conv-vaccine'!$E1750, V職域接種!F:F)</f>
        <v>0</v>
      </c>
      <c r="P1750" s="92">
        <f>SUMIF(V職域接種!$C:$C, 'Conv-vaccine'!$E1750, V職域接種!G:G)</f>
        <v>0</v>
      </c>
      <c r="Q1750" s="92">
        <f>_xlfn.MAXIFS(V重複!F:F, V重複!$C:$C, 'Conv-vaccine'!$E1750)</f>
        <v>0</v>
      </c>
      <c r="R1750" s="92">
        <f>_xlfn.MAXIFS(V重複!G:G, V重複!$C:$C, 'Conv-vaccine'!$E1750)</f>
        <v>0</v>
      </c>
      <c r="S1750" s="107">
        <f>SUMIF('V3回目-接種日別'!$A:$A, 'Conv-vaccine'!$E1750, 'V3回目-接種日別'!C:C)</f>
        <v>0</v>
      </c>
    </row>
    <row r="1751" spans="1:19" ht="17.7">
      <c r="A1751" s="49">
        <v>44879</v>
      </c>
      <c r="B1751" s="110">
        <f>IF(COUNTIF($A$7:$A1751, $A1751)&gt;1, 0, IF($E1751="","",G1751+H1751+K1751+L1751+O1751-Q1751))</f>
        <v>0</v>
      </c>
      <c r="C1751" s="110">
        <f>IF(COUNTIF($A$7:$A1751, $A1751)&gt;1, 0, IF($E1751="", "", I1751+J1751+M1751+N1751+P1751-R1751))</f>
        <v>0</v>
      </c>
      <c r="D1751" s="110">
        <f>IF(COUNTIF($A$7:$A1751, $A1751)&gt;1, 0, S1751)</f>
        <v>0</v>
      </c>
      <c r="E1751" s="111">
        <v>44879</v>
      </c>
      <c r="F1751" s="91" t="str">
        <f>IFERROR(VLOOKUP($E1751, V医療従事者等!$A:$J, $F$4, FALSE), TEXT(E1751, "aaa"))</f>
        <v>月</v>
      </c>
      <c r="G1751" s="91">
        <f>IFERROR(VLOOKUP($E1751, V医療従事者等!$A:$J, $G$4, FALSE), 0)</f>
        <v>0</v>
      </c>
      <c r="H1751" s="91">
        <f>IFERROR(VLOOKUP($E1751, V医療従事者等!$A:$J, $H$4, FALSE), 0)</f>
        <v>0</v>
      </c>
      <c r="I1751" s="91">
        <f>IFERROR(VLOOKUP($E1751, V医療従事者等!$A:$J, $I$4, FALSE), 0)</f>
        <v>0</v>
      </c>
      <c r="J1751" s="91">
        <f>IFERROR(VLOOKUP($E1751, V医療従事者等!$A:$J, $J$4, FALSE), 0)</f>
        <v>0</v>
      </c>
      <c r="K1751" s="92">
        <f>IFERROR(VLOOKUP($E1751, V一般接種!$A:$G, K$4, FALSE), 0)</f>
        <v>0</v>
      </c>
      <c r="L1751" s="92">
        <f>IFERROR(VLOOKUP($E1751, V一般接種!$A:$G, L$4, FALSE), 0)</f>
        <v>0</v>
      </c>
      <c r="M1751" s="92">
        <f>IFERROR(VLOOKUP($E1751, V一般接種!$A:$G, M$4, FALSE), 0)</f>
        <v>0</v>
      </c>
      <c r="N1751" s="93">
        <f>IFERROR(VLOOKUP($E1751, V一般接種!$A:$G, N$4, FALSE), 0)</f>
        <v>0</v>
      </c>
      <c r="O1751" s="92">
        <f>SUMIF(V職域接種!$C:$C, 'Conv-vaccine'!$E1751, V職域接種!F:F)</f>
        <v>0</v>
      </c>
      <c r="P1751" s="92">
        <f>SUMIF(V職域接種!$C:$C, 'Conv-vaccine'!$E1751, V職域接種!G:G)</f>
        <v>0</v>
      </c>
      <c r="Q1751" s="92">
        <f>_xlfn.MAXIFS(V重複!F:F, V重複!$C:$C, 'Conv-vaccine'!$E1751)</f>
        <v>0</v>
      </c>
      <c r="R1751" s="92">
        <f>_xlfn.MAXIFS(V重複!G:G, V重複!$C:$C, 'Conv-vaccine'!$E1751)</f>
        <v>0</v>
      </c>
      <c r="S1751" s="107">
        <f>SUMIF('V3回目-接種日別'!$A:$A, 'Conv-vaccine'!$E1751, 'V3回目-接種日別'!C:C)</f>
        <v>0</v>
      </c>
    </row>
    <row r="1752" spans="1:19" ht="17.7">
      <c r="A1752" s="49">
        <v>44879</v>
      </c>
      <c r="B1752" s="110">
        <f>IF(COUNTIF($A$7:$A1752, $A1752)&gt;1, 0, IF($E1752="","",G1752+H1752+K1752+L1752+O1752-Q1752))</f>
        <v>0</v>
      </c>
      <c r="C1752" s="110">
        <f>IF(COUNTIF($A$7:$A1752, $A1752)&gt;1, 0, IF($E1752="", "", I1752+J1752+M1752+N1752+P1752-R1752))</f>
        <v>0</v>
      </c>
      <c r="D1752" s="110">
        <f>IF(COUNTIF($A$7:$A1752, $A1752)&gt;1, 0, S1752)</f>
        <v>0</v>
      </c>
      <c r="E1752" s="111">
        <v>44879</v>
      </c>
      <c r="F1752" s="91" t="str">
        <f>IFERROR(VLOOKUP($E1752, V医療従事者等!$A:$J, $F$4, FALSE), TEXT(E1752, "aaa"))</f>
        <v>月</v>
      </c>
      <c r="G1752" s="91">
        <f>IFERROR(VLOOKUP($E1752, V医療従事者等!$A:$J, $G$4, FALSE), 0)</f>
        <v>0</v>
      </c>
      <c r="H1752" s="91">
        <f>IFERROR(VLOOKUP($E1752, V医療従事者等!$A:$J, $H$4, FALSE), 0)</f>
        <v>0</v>
      </c>
      <c r="I1752" s="91">
        <f>IFERROR(VLOOKUP($E1752, V医療従事者等!$A:$J, $I$4, FALSE), 0)</f>
        <v>0</v>
      </c>
      <c r="J1752" s="91">
        <f>IFERROR(VLOOKUP($E1752, V医療従事者等!$A:$J, $J$4, FALSE), 0)</f>
        <v>0</v>
      </c>
      <c r="K1752" s="92">
        <f>IFERROR(VLOOKUP($E1752, V一般接種!$A:$G, K$4, FALSE), 0)</f>
        <v>0</v>
      </c>
      <c r="L1752" s="92">
        <f>IFERROR(VLOOKUP($E1752, V一般接種!$A:$G, L$4, FALSE), 0)</f>
        <v>0</v>
      </c>
      <c r="M1752" s="92">
        <f>IFERROR(VLOOKUP($E1752, V一般接種!$A:$G, M$4, FALSE), 0)</f>
        <v>0</v>
      </c>
      <c r="N1752" s="93">
        <f>IFERROR(VLOOKUP($E1752, V一般接種!$A:$G, N$4, FALSE), 0)</f>
        <v>0</v>
      </c>
      <c r="O1752" s="92">
        <f>SUMIF(V職域接種!$C:$C, 'Conv-vaccine'!$E1752, V職域接種!F:F)</f>
        <v>0</v>
      </c>
      <c r="P1752" s="92">
        <f>SUMIF(V職域接種!$C:$C, 'Conv-vaccine'!$E1752, V職域接種!G:G)</f>
        <v>0</v>
      </c>
      <c r="Q1752" s="92">
        <f>_xlfn.MAXIFS(V重複!F:F, V重複!$C:$C, 'Conv-vaccine'!$E1752)</f>
        <v>0</v>
      </c>
      <c r="R1752" s="92">
        <f>_xlfn.MAXIFS(V重複!G:G, V重複!$C:$C, 'Conv-vaccine'!$E1752)</f>
        <v>0</v>
      </c>
      <c r="S1752" s="107">
        <f>SUMIF('V3回目-接種日別'!$A:$A, 'Conv-vaccine'!$E1752, 'V3回目-接種日別'!C:C)</f>
        <v>0</v>
      </c>
    </row>
    <row r="1753" spans="1:19" ht="17.7">
      <c r="A1753" s="49">
        <v>44880</v>
      </c>
      <c r="B1753" s="110">
        <f>IF(COUNTIF($A$7:$A1753, $A1753)&gt;1, 0, IF($E1753="","",G1753+H1753+K1753+L1753+O1753-Q1753))</f>
        <v>0</v>
      </c>
      <c r="C1753" s="110">
        <f>IF(COUNTIF($A$7:$A1753, $A1753)&gt;1, 0, IF($E1753="", "", I1753+J1753+M1753+N1753+P1753-R1753))</f>
        <v>0</v>
      </c>
      <c r="D1753" s="110">
        <f>IF(COUNTIF($A$7:$A1753, $A1753)&gt;1, 0, S1753)</f>
        <v>0</v>
      </c>
      <c r="E1753" s="111">
        <v>44880</v>
      </c>
      <c r="F1753" s="91" t="str">
        <f>IFERROR(VLOOKUP($E1753, V医療従事者等!$A:$J, $F$4, FALSE), TEXT(E1753, "aaa"))</f>
        <v>火</v>
      </c>
      <c r="G1753" s="91">
        <f>IFERROR(VLOOKUP($E1753, V医療従事者等!$A:$J, $G$4, FALSE), 0)</f>
        <v>0</v>
      </c>
      <c r="H1753" s="91">
        <f>IFERROR(VLOOKUP($E1753, V医療従事者等!$A:$J, $H$4, FALSE), 0)</f>
        <v>0</v>
      </c>
      <c r="I1753" s="91">
        <f>IFERROR(VLOOKUP($E1753, V医療従事者等!$A:$J, $I$4, FALSE), 0)</f>
        <v>0</v>
      </c>
      <c r="J1753" s="91">
        <f>IFERROR(VLOOKUP($E1753, V医療従事者等!$A:$J, $J$4, FALSE), 0)</f>
        <v>0</v>
      </c>
      <c r="K1753" s="92">
        <f>IFERROR(VLOOKUP($E1753, V一般接種!$A:$G, K$4, FALSE), 0)</f>
        <v>0</v>
      </c>
      <c r="L1753" s="92">
        <f>IFERROR(VLOOKUP($E1753, V一般接種!$A:$G, L$4, FALSE), 0)</f>
        <v>0</v>
      </c>
      <c r="M1753" s="92">
        <f>IFERROR(VLOOKUP($E1753, V一般接種!$A:$G, M$4, FALSE), 0)</f>
        <v>0</v>
      </c>
      <c r="N1753" s="93">
        <f>IFERROR(VLOOKUP($E1753, V一般接種!$A:$G, N$4, FALSE), 0)</f>
        <v>0</v>
      </c>
      <c r="O1753" s="92">
        <f>SUMIF(V職域接種!$C:$C, 'Conv-vaccine'!$E1753, V職域接種!F:F)</f>
        <v>0</v>
      </c>
      <c r="P1753" s="92">
        <f>SUMIF(V職域接種!$C:$C, 'Conv-vaccine'!$E1753, V職域接種!G:G)</f>
        <v>0</v>
      </c>
      <c r="Q1753" s="92">
        <f>_xlfn.MAXIFS(V重複!F:F, V重複!$C:$C, 'Conv-vaccine'!$E1753)</f>
        <v>0</v>
      </c>
      <c r="R1753" s="92">
        <f>_xlfn.MAXIFS(V重複!G:G, V重複!$C:$C, 'Conv-vaccine'!$E1753)</f>
        <v>0</v>
      </c>
      <c r="S1753" s="107">
        <f>SUMIF('V3回目-接種日別'!$A:$A, 'Conv-vaccine'!$E1753, 'V3回目-接種日別'!C:C)</f>
        <v>0</v>
      </c>
    </row>
    <row r="1754" spans="1:19" ht="17.7">
      <c r="A1754" s="49">
        <v>44880</v>
      </c>
      <c r="B1754" s="110">
        <f>IF(COUNTIF($A$7:$A1754, $A1754)&gt;1, 0, IF($E1754="","",G1754+H1754+K1754+L1754+O1754-Q1754))</f>
        <v>0</v>
      </c>
      <c r="C1754" s="110">
        <f>IF(COUNTIF($A$7:$A1754, $A1754)&gt;1, 0, IF($E1754="", "", I1754+J1754+M1754+N1754+P1754-R1754))</f>
        <v>0</v>
      </c>
      <c r="D1754" s="110">
        <f>IF(COUNTIF($A$7:$A1754, $A1754)&gt;1, 0, S1754)</f>
        <v>0</v>
      </c>
      <c r="E1754" s="111">
        <v>44880</v>
      </c>
      <c r="F1754" s="91" t="str">
        <f>IFERROR(VLOOKUP($E1754, V医療従事者等!$A:$J, $F$4, FALSE), TEXT(E1754, "aaa"))</f>
        <v>火</v>
      </c>
      <c r="G1754" s="91">
        <f>IFERROR(VLOOKUP($E1754, V医療従事者等!$A:$J, $G$4, FALSE), 0)</f>
        <v>0</v>
      </c>
      <c r="H1754" s="91">
        <f>IFERROR(VLOOKUP($E1754, V医療従事者等!$A:$J, $H$4, FALSE), 0)</f>
        <v>0</v>
      </c>
      <c r="I1754" s="91">
        <f>IFERROR(VLOOKUP($E1754, V医療従事者等!$A:$J, $I$4, FALSE), 0)</f>
        <v>0</v>
      </c>
      <c r="J1754" s="91">
        <f>IFERROR(VLOOKUP($E1754, V医療従事者等!$A:$J, $J$4, FALSE), 0)</f>
        <v>0</v>
      </c>
      <c r="K1754" s="92">
        <f>IFERROR(VLOOKUP($E1754, V一般接種!$A:$G, K$4, FALSE), 0)</f>
        <v>0</v>
      </c>
      <c r="L1754" s="92">
        <f>IFERROR(VLOOKUP($E1754, V一般接種!$A:$G, L$4, FALSE), 0)</f>
        <v>0</v>
      </c>
      <c r="M1754" s="92">
        <f>IFERROR(VLOOKUP($E1754, V一般接種!$A:$G, M$4, FALSE), 0)</f>
        <v>0</v>
      </c>
      <c r="N1754" s="93">
        <f>IFERROR(VLOOKUP($E1754, V一般接種!$A:$G, N$4, FALSE), 0)</f>
        <v>0</v>
      </c>
      <c r="O1754" s="92">
        <f>SUMIF(V職域接種!$C:$C, 'Conv-vaccine'!$E1754, V職域接種!F:F)</f>
        <v>0</v>
      </c>
      <c r="P1754" s="92">
        <f>SUMIF(V職域接種!$C:$C, 'Conv-vaccine'!$E1754, V職域接種!G:G)</f>
        <v>0</v>
      </c>
      <c r="Q1754" s="92">
        <f>_xlfn.MAXIFS(V重複!F:F, V重複!$C:$C, 'Conv-vaccine'!$E1754)</f>
        <v>0</v>
      </c>
      <c r="R1754" s="92">
        <f>_xlfn.MAXIFS(V重複!G:G, V重複!$C:$C, 'Conv-vaccine'!$E1754)</f>
        <v>0</v>
      </c>
      <c r="S1754" s="107">
        <f>SUMIF('V3回目-接種日別'!$A:$A, 'Conv-vaccine'!$E1754, 'V3回目-接種日別'!C:C)</f>
        <v>0</v>
      </c>
    </row>
    <row r="1755" spans="1:19" ht="17.7">
      <c r="A1755" s="49">
        <v>44880</v>
      </c>
      <c r="B1755" s="110">
        <f>IF(COUNTIF($A$7:$A1755, $A1755)&gt;1, 0, IF($E1755="","",G1755+H1755+K1755+L1755+O1755-Q1755))</f>
        <v>0</v>
      </c>
      <c r="C1755" s="110">
        <f>IF(COUNTIF($A$7:$A1755, $A1755)&gt;1, 0, IF($E1755="", "", I1755+J1755+M1755+N1755+P1755-R1755))</f>
        <v>0</v>
      </c>
      <c r="D1755" s="110">
        <f>IF(COUNTIF($A$7:$A1755, $A1755)&gt;1, 0, S1755)</f>
        <v>0</v>
      </c>
      <c r="E1755" s="111">
        <v>44880</v>
      </c>
      <c r="F1755" s="91" t="str">
        <f>IFERROR(VLOOKUP($E1755, V医療従事者等!$A:$J, $F$4, FALSE), TEXT(E1755, "aaa"))</f>
        <v>火</v>
      </c>
      <c r="G1755" s="91">
        <f>IFERROR(VLOOKUP($E1755, V医療従事者等!$A:$J, $G$4, FALSE), 0)</f>
        <v>0</v>
      </c>
      <c r="H1755" s="91">
        <f>IFERROR(VLOOKUP($E1755, V医療従事者等!$A:$J, $H$4, FALSE), 0)</f>
        <v>0</v>
      </c>
      <c r="I1755" s="91">
        <f>IFERROR(VLOOKUP($E1755, V医療従事者等!$A:$J, $I$4, FALSE), 0)</f>
        <v>0</v>
      </c>
      <c r="J1755" s="91">
        <f>IFERROR(VLOOKUP($E1755, V医療従事者等!$A:$J, $J$4, FALSE), 0)</f>
        <v>0</v>
      </c>
      <c r="K1755" s="92">
        <f>IFERROR(VLOOKUP($E1755, V一般接種!$A:$G, K$4, FALSE), 0)</f>
        <v>0</v>
      </c>
      <c r="L1755" s="92">
        <f>IFERROR(VLOOKUP($E1755, V一般接種!$A:$G, L$4, FALSE), 0)</f>
        <v>0</v>
      </c>
      <c r="M1755" s="92">
        <f>IFERROR(VLOOKUP($E1755, V一般接種!$A:$G, M$4, FALSE), 0)</f>
        <v>0</v>
      </c>
      <c r="N1755" s="93">
        <f>IFERROR(VLOOKUP($E1755, V一般接種!$A:$G, N$4, FALSE), 0)</f>
        <v>0</v>
      </c>
      <c r="O1755" s="92">
        <f>SUMIF(V職域接種!$C:$C, 'Conv-vaccine'!$E1755, V職域接種!F:F)</f>
        <v>0</v>
      </c>
      <c r="P1755" s="92">
        <f>SUMIF(V職域接種!$C:$C, 'Conv-vaccine'!$E1755, V職域接種!G:G)</f>
        <v>0</v>
      </c>
      <c r="Q1755" s="92">
        <f>_xlfn.MAXIFS(V重複!F:F, V重複!$C:$C, 'Conv-vaccine'!$E1755)</f>
        <v>0</v>
      </c>
      <c r="R1755" s="92">
        <f>_xlfn.MAXIFS(V重複!G:G, V重複!$C:$C, 'Conv-vaccine'!$E1755)</f>
        <v>0</v>
      </c>
      <c r="S1755" s="107">
        <f>SUMIF('V3回目-接種日別'!$A:$A, 'Conv-vaccine'!$E1755, 'V3回目-接種日別'!C:C)</f>
        <v>0</v>
      </c>
    </row>
    <row r="1756" spans="1:19" ht="17.7">
      <c r="A1756" s="49">
        <v>44881</v>
      </c>
      <c r="B1756" s="110">
        <f>IF(COUNTIF($A$7:$A1756, $A1756)&gt;1, 0, IF($E1756="","",G1756+H1756+K1756+L1756+O1756-Q1756))</f>
        <v>0</v>
      </c>
      <c r="C1756" s="110">
        <f>IF(COUNTIF($A$7:$A1756, $A1756)&gt;1, 0, IF($E1756="", "", I1756+J1756+M1756+N1756+P1756-R1756))</f>
        <v>0</v>
      </c>
      <c r="D1756" s="110">
        <f>IF(COUNTIF($A$7:$A1756, $A1756)&gt;1, 0, S1756)</f>
        <v>0</v>
      </c>
      <c r="E1756" s="111">
        <v>44881</v>
      </c>
      <c r="F1756" s="91" t="str">
        <f>IFERROR(VLOOKUP($E1756, V医療従事者等!$A:$J, $F$4, FALSE), TEXT(E1756, "aaa"))</f>
        <v>水</v>
      </c>
      <c r="G1756" s="91">
        <f>IFERROR(VLOOKUP($E1756, V医療従事者等!$A:$J, $G$4, FALSE), 0)</f>
        <v>0</v>
      </c>
      <c r="H1756" s="91">
        <f>IFERROR(VLOOKUP($E1756, V医療従事者等!$A:$J, $H$4, FALSE), 0)</f>
        <v>0</v>
      </c>
      <c r="I1756" s="91">
        <f>IFERROR(VLOOKUP($E1756, V医療従事者等!$A:$J, $I$4, FALSE), 0)</f>
        <v>0</v>
      </c>
      <c r="J1756" s="91">
        <f>IFERROR(VLOOKUP($E1756, V医療従事者等!$A:$J, $J$4, FALSE), 0)</f>
        <v>0</v>
      </c>
      <c r="K1756" s="92">
        <f>IFERROR(VLOOKUP($E1756, V一般接種!$A:$G, K$4, FALSE), 0)</f>
        <v>0</v>
      </c>
      <c r="L1756" s="92">
        <f>IFERROR(VLOOKUP($E1756, V一般接種!$A:$G, L$4, FALSE), 0)</f>
        <v>0</v>
      </c>
      <c r="M1756" s="92">
        <f>IFERROR(VLOOKUP($E1756, V一般接種!$A:$G, M$4, FALSE), 0)</f>
        <v>0</v>
      </c>
      <c r="N1756" s="93">
        <f>IFERROR(VLOOKUP($E1756, V一般接種!$A:$G, N$4, FALSE), 0)</f>
        <v>0</v>
      </c>
      <c r="O1756" s="92">
        <f>SUMIF(V職域接種!$C:$C, 'Conv-vaccine'!$E1756, V職域接種!F:F)</f>
        <v>0</v>
      </c>
      <c r="P1756" s="92">
        <f>SUMIF(V職域接種!$C:$C, 'Conv-vaccine'!$E1756, V職域接種!G:G)</f>
        <v>0</v>
      </c>
      <c r="Q1756" s="92">
        <f>_xlfn.MAXIFS(V重複!F:F, V重複!$C:$C, 'Conv-vaccine'!$E1756)</f>
        <v>0</v>
      </c>
      <c r="R1756" s="92">
        <f>_xlfn.MAXIFS(V重複!G:G, V重複!$C:$C, 'Conv-vaccine'!$E1756)</f>
        <v>0</v>
      </c>
      <c r="S1756" s="107">
        <f>SUMIF('V3回目-接種日別'!$A:$A, 'Conv-vaccine'!$E1756, 'V3回目-接種日別'!C:C)</f>
        <v>0</v>
      </c>
    </row>
    <row r="1757" spans="1:19" ht="17.7">
      <c r="A1757" s="49">
        <v>44881</v>
      </c>
      <c r="B1757" s="110">
        <f>IF(COUNTIF($A$7:$A1757, $A1757)&gt;1, 0, IF($E1757="","",G1757+H1757+K1757+L1757+O1757-Q1757))</f>
        <v>0</v>
      </c>
      <c r="C1757" s="110">
        <f>IF(COUNTIF($A$7:$A1757, $A1757)&gt;1, 0, IF($E1757="", "", I1757+J1757+M1757+N1757+P1757-R1757))</f>
        <v>0</v>
      </c>
      <c r="D1757" s="110">
        <f>IF(COUNTIF($A$7:$A1757, $A1757)&gt;1, 0, S1757)</f>
        <v>0</v>
      </c>
      <c r="E1757" s="111">
        <v>44881</v>
      </c>
      <c r="F1757" s="91" t="str">
        <f>IFERROR(VLOOKUP($E1757, V医療従事者等!$A:$J, $F$4, FALSE), TEXT(E1757, "aaa"))</f>
        <v>水</v>
      </c>
      <c r="G1757" s="91">
        <f>IFERROR(VLOOKUP($E1757, V医療従事者等!$A:$J, $G$4, FALSE), 0)</f>
        <v>0</v>
      </c>
      <c r="H1757" s="91">
        <f>IFERROR(VLOOKUP($E1757, V医療従事者等!$A:$J, $H$4, FALSE), 0)</f>
        <v>0</v>
      </c>
      <c r="I1757" s="91">
        <f>IFERROR(VLOOKUP($E1757, V医療従事者等!$A:$J, $I$4, FALSE), 0)</f>
        <v>0</v>
      </c>
      <c r="J1757" s="91">
        <f>IFERROR(VLOOKUP($E1757, V医療従事者等!$A:$J, $J$4, FALSE), 0)</f>
        <v>0</v>
      </c>
      <c r="K1757" s="92">
        <f>IFERROR(VLOOKUP($E1757, V一般接種!$A:$G, K$4, FALSE), 0)</f>
        <v>0</v>
      </c>
      <c r="L1757" s="92">
        <f>IFERROR(VLOOKUP($E1757, V一般接種!$A:$G, L$4, FALSE), 0)</f>
        <v>0</v>
      </c>
      <c r="M1757" s="92">
        <f>IFERROR(VLOOKUP($E1757, V一般接種!$A:$G, M$4, FALSE), 0)</f>
        <v>0</v>
      </c>
      <c r="N1757" s="93">
        <f>IFERROR(VLOOKUP($E1757, V一般接種!$A:$G, N$4, FALSE), 0)</f>
        <v>0</v>
      </c>
      <c r="O1757" s="92">
        <f>SUMIF(V職域接種!$C:$C, 'Conv-vaccine'!$E1757, V職域接種!F:F)</f>
        <v>0</v>
      </c>
      <c r="P1757" s="92">
        <f>SUMIF(V職域接種!$C:$C, 'Conv-vaccine'!$E1757, V職域接種!G:G)</f>
        <v>0</v>
      </c>
      <c r="Q1757" s="92">
        <f>_xlfn.MAXIFS(V重複!F:F, V重複!$C:$C, 'Conv-vaccine'!$E1757)</f>
        <v>0</v>
      </c>
      <c r="R1757" s="92">
        <f>_xlfn.MAXIFS(V重複!G:G, V重複!$C:$C, 'Conv-vaccine'!$E1757)</f>
        <v>0</v>
      </c>
      <c r="S1757" s="107">
        <f>SUMIF('V3回目-接種日別'!$A:$A, 'Conv-vaccine'!$E1757, 'V3回目-接種日別'!C:C)</f>
        <v>0</v>
      </c>
    </row>
    <row r="1758" spans="1:19" ht="17.7">
      <c r="A1758" s="49">
        <v>44881</v>
      </c>
      <c r="B1758" s="110">
        <f>IF(COUNTIF($A$7:$A1758, $A1758)&gt;1, 0, IF($E1758="","",G1758+H1758+K1758+L1758+O1758-Q1758))</f>
        <v>0</v>
      </c>
      <c r="C1758" s="110">
        <f>IF(COUNTIF($A$7:$A1758, $A1758)&gt;1, 0, IF($E1758="", "", I1758+J1758+M1758+N1758+P1758-R1758))</f>
        <v>0</v>
      </c>
      <c r="D1758" s="110">
        <f>IF(COUNTIF($A$7:$A1758, $A1758)&gt;1, 0, S1758)</f>
        <v>0</v>
      </c>
      <c r="E1758" s="111">
        <v>44881</v>
      </c>
      <c r="F1758" s="91" t="str">
        <f>IFERROR(VLOOKUP($E1758, V医療従事者等!$A:$J, $F$4, FALSE), TEXT(E1758, "aaa"))</f>
        <v>水</v>
      </c>
      <c r="G1758" s="91">
        <f>IFERROR(VLOOKUP($E1758, V医療従事者等!$A:$J, $G$4, FALSE), 0)</f>
        <v>0</v>
      </c>
      <c r="H1758" s="91">
        <f>IFERROR(VLOOKUP($E1758, V医療従事者等!$A:$J, $H$4, FALSE), 0)</f>
        <v>0</v>
      </c>
      <c r="I1758" s="91">
        <f>IFERROR(VLOOKUP($E1758, V医療従事者等!$A:$J, $I$4, FALSE), 0)</f>
        <v>0</v>
      </c>
      <c r="J1758" s="91">
        <f>IFERROR(VLOOKUP($E1758, V医療従事者等!$A:$J, $J$4, FALSE), 0)</f>
        <v>0</v>
      </c>
      <c r="K1758" s="92">
        <f>IFERROR(VLOOKUP($E1758, V一般接種!$A:$G, K$4, FALSE), 0)</f>
        <v>0</v>
      </c>
      <c r="L1758" s="92">
        <f>IFERROR(VLOOKUP($E1758, V一般接種!$A:$G, L$4, FALSE), 0)</f>
        <v>0</v>
      </c>
      <c r="M1758" s="92">
        <f>IFERROR(VLOOKUP($E1758, V一般接種!$A:$G, M$4, FALSE), 0)</f>
        <v>0</v>
      </c>
      <c r="N1758" s="93">
        <f>IFERROR(VLOOKUP($E1758, V一般接種!$A:$G, N$4, FALSE), 0)</f>
        <v>0</v>
      </c>
      <c r="O1758" s="92">
        <f>SUMIF(V職域接種!$C:$C, 'Conv-vaccine'!$E1758, V職域接種!F:F)</f>
        <v>0</v>
      </c>
      <c r="P1758" s="92">
        <f>SUMIF(V職域接種!$C:$C, 'Conv-vaccine'!$E1758, V職域接種!G:G)</f>
        <v>0</v>
      </c>
      <c r="Q1758" s="92">
        <f>_xlfn.MAXIFS(V重複!F:F, V重複!$C:$C, 'Conv-vaccine'!$E1758)</f>
        <v>0</v>
      </c>
      <c r="R1758" s="92">
        <f>_xlfn.MAXIFS(V重複!G:G, V重複!$C:$C, 'Conv-vaccine'!$E1758)</f>
        <v>0</v>
      </c>
      <c r="S1758" s="107">
        <f>SUMIF('V3回目-接種日別'!$A:$A, 'Conv-vaccine'!$E1758, 'V3回目-接種日別'!C:C)</f>
        <v>0</v>
      </c>
    </row>
    <row r="1759" spans="1:19" ht="17.7">
      <c r="A1759" s="49">
        <v>44882</v>
      </c>
      <c r="B1759" s="110">
        <f>IF(COUNTIF($A$7:$A1759, $A1759)&gt;1, 0, IF($E1759="","",G1759+H1759+K1759+L1759+O1759-Q1759))</f>
        <v>0</v>
      </c>
      <c r="C1759" s="110">
        <f>IF(COUNTIF($A$7:$A1759, $A1759)&gt;1, 0, IF($E1759="", "", I1759+J1759+M1759+N1759+P1759-R1759))</f>
        <v>0</v>
      </c>
      <c r="D1759" s="110">
        <f>IF(COUNTIF($A$7:$A1759, $A1759)&gt;1, 0, S1759)</f>
        <v>0</v>
      </c>
      <c r="E1759" s="111">
        <v>44882</v>
      </c>
      <c r="F1759" s="91" t="str">
        <f>IFERROR(VLOOKUP($E1759, V医療従事者等!$A:$J, $F$4, FALSE), TEXT(E1759, "aaa"))</f>
        <v>木</v>
      </c>
      <c r="G1759" s="91">
        <f>IFERROR(VLOOKUP($E1759, V医療従事者等!$A:$J, $G$4, FALSE), 0)</f>
        <v>0</v>
      </c>
      <c r="H1759" s="91">
        <f>IFERROR(VLOOKUP($E1759, V医療従事者等!$A:$J, $H$4, FALSE), 0)</f>
        <v>0</v>
      </c>
      <c r="I1759" s="91">
        <f>IFERROR(VLOOKUP($E1759, V医療従事者等!$A:$J, $I$4, FALSE), 0)</f>
        <v>0</v>
      </c>
      <c r="J1759" s="91">
        <f>IFERROR(VLOOKUP($E1759, V医療従事者等!$A:$J, $J$4, FALSE), 0)</f>
        <v>0</v>
      </c>
      <c r="K1759" s="92">
        <f>IFERROR(VLOOKUP($E1759, V一般接種!$A:$G, K$4, FALSE), 0)</f>
        <v>0</v>
      </c>
      <c r="L1759" s="92">
        <f>IFERROR(VLOOKUP($E1759, V一般接種!$A:$G, L$4, FALSE), 0)</f>
        <v>0</v>
      </c>
      <c r="M1759" s="92">
        <f>IFERROR(VLOOKUP($E1759, V一般接種!$A:$G, M$4, FALSE), 0)</f>
        <v>0</v>
      </c>
      <c r="N1759" s="93">
        <f>IFERROR(VLOOKUP($E1759, V一般接種!$A:$G, N$4, FALSE), 0)</f>
        <v>0</v>
      </c>
      <c r="O1759" s="92">
        <f>SUMIF(V職域接種!$C:$C, 'Conv-vaccine'!$E1759, V職域接種!F:F)</f>
        <v>0</v>
      </c>
      <c r="P1759" s="92">
        <f>SUMIF(V職域接種!$C:$C, 'Conv-vaccine'!$E1759, V職域接種!G:G)</f>
        <v>0</v>
      </c>
      <c r="Q1759" s="92">
        <f>_xlfn.MAXIFS(V重複!F:F, V重複!$C:$C, 'Conv-vaccine'!$E1759)</f>
        <v>0</v>
      </c>
      <c r="R1759" s="92">
        <f>_xlfn.MAXIFS(V重複!G:G, V重複!$C:$C, 'Conv-vaccine'!$E1759)</f>
        <v>0</v>
      </c>
      <c r="S1759" s="107">
        <f>SUMIF('V3回目-接種日別'!$A:$A, 'Conv-vaccine'!$E1759, 'V3回目-接種日別'!C:C)</f>
        <v>0</v>
      </c>
    </row>
    <row r="1760" spans="1:19" ht="17.7">
      <c r="A1760" s="49">
        <v>44882</v>
      </c>
      <c r="B1760" s="110">
        <f>IF(COUNTIF($A$7:$A1760, $A1760)&gt;1, 0, IF($E1760="","",G1760+H1760+K1760+L1760+O1760-Q1760))</f>
        <v>0</v>
      </c>
      <c r="C1760" s="110">
        <f>IF(COUNTIF($A$7:$A1760, $A1760)&gt;1, 0, IF($E1760="", "", I1760+J1760+M1760+N1760+P1760-R1760))</f>
        <v>0</v>
      </c>
      <c r="D1760" s="110">
        <f>IF(COUNTIF($A$7:$A1760, $A1760)&gt;1, 0, S1760)</f>
        <v>0</v>
      </c>
      <c r="E1760" s="111">
        <v>44882</v>
      </c>
      <c r="F1760" s="91" t="str">
        <f>IFERROR(VLOOKUP($E1760, V医療従事者等!$A:$J, $F$4, FALSE), TEXT(E1760, "aaa"))</f>
        <v>木</v>
      </c>
      <c r="G1760" s="91">
        <f>IFERROR(VLOOKUP($E1760, V医療従事者等!$A:$J, $G$4, FALSE), 0)</f>
        <v>0</v>
      </c>
      <c r="H1760" s="91">
        <f>IFERROR(VLOOKUP($E1760, V医療従事者等!$A:$J, $H$4, FALSE), 0)</f>
        <v>0</v>
      </c>
      <c r="I1760" s="91">
        <f>IFERROR(VLOOKUP($E1760, V医療従事者等!$A:$J, $I$4, FALSE), 0)</f>
        <v>0</v>
      </c>
      <c r="J1760" s="91">
        <f>IFERROR(VLOOKUP($E1760, V医療従事者等!$A:$J, $J$4, FALSE), 0)</f>
        <v>0</v>
      </c>
      <c r="K1760" s="92">
        <f>IFERROR(VLOOKUP($E1760, V一般接種!$A:$G, K$4, FALSE), 0)</f>
        <v>0</v>
      </c>
      <c r="L1760" s="92">
        <f>IFERROR(VLOOKUP($E1760, V一般接種!$A:$G, L$4, FALSE), 0)</f>
        <v>0</v>
      </c>
      <c r="M1760" s="92">
        <f>IFERROR(VLOOKUP($E1760, V一般接種!$A:$G, M$4, FALSE), 0)</f>
        <v>0</v>
      </c>
      <c r="N1760" s="93">
        <f>IFERROR(VLOOKUP($E1760, V一般接種!$A:$G, N$4, FALSE), 0)</f>
        <v>0</v>
      </c>
      <c r="O1760" s="92">
        <f>SUMIF(V職域接種!$C:$C, 'Conv-vaccine'!$E1760, V職域接種!F:F)</f>
        <v>0</v>
      </c>
      <c r="P1760" s="92">
        <f>SUMIF(V職域接種!$C:$C, 'Conv-vaccine'!$E1760, V職域接種!G:G)</f>
        <v>0</v>
      </c>
      <c r="Q1760" s="92">
        <f>_xlfn.MAXIFS(V重複!F:F, V重複!$C:$C, 'Conv-vaccine'!$E1760)</f>
        <v>0</v>
      </c>
      <c r="R1760" s="92">
        <f>_xlfn.MAXIFS(V重複!G:G, V重複!$C:$C, 'Conv-vaccine'!$E1760)</f>
        <v>0</v>
      </c>
      <c r="S1760" s="107">
        <f>SUMIF('V3回目-接種日別'!$A:$A, 'Conv-vaccine'!$E1760, 'V3回目-接種日別'!C:C)</f>
        <v>0</v>
      </c>
    </row>
    <row r="1761" spans="1:19" ht="17.7">
      <c r="A1761" s="49">
        <v>44882</v>
      </c>
      <c r="B1761" s="110">
        <f>IF(COUNTIF($A$7:$A1761, $A1761)&gt;1, 0, IF($E1761="","",G1761+H1761+K1761+L1761+O1761-Q1761))</f>
        <v>0</v>
      </c>
      <c r="C1761" s="110">
        <f>IF(COUNTIF($A$7:$A1761, $A1761)&gt;1, 0, IF($E1761="", "", I1761+J1761+M1761+N1761+P1761-R1761))</f>
        <v>0</v>
      </c>
      <c r="D1761" s="110">
        <f>IF(COUNTIF($A$7:$A1761, $A1761)&gt;1, 0, S1761)</f>
        <v>0</v>
      </c>
      <c r="E1761" s="111">
        <v>44882</v>
      </c>
      <c r="F1761" s="91" t="str">
        <f>IFERROR(VLOOKUP($E1761, V医療従事者等!$A:$J, $F$4, FALSE), TEXT(E1761, "aaa"))</f>
        <v>木</v>
      </c>
      <c r="G1761" s="91">
        <f>IFERROR(VLOOKUP($E1761, V医療従事者等!$A:$J, $G$4, FALSE), 0)</f>
        <v>0</v>
      </c>
      <c r="H1761" s="91">
        <f>IFERROR(VLOOKUP($E1761, V医療従事者等!$A:$J, $H$4, FALSE), 0)</f>
        <v>0</v>
      </c>
      <c r="I1761" s="91">
        <f>IFERROR(VLOOKUP($E1761, V医療従事者等!$A:$J, $I$4, FALSE), 0)</f>
        <v>0</v>
      </c>
      <c r="J1761" s="91">
        <f>IFERROR(VLOOKUP($E1761, V医療従事者等!$A:$J, $J$4, FALSE), 0)</f>
        <v>0</v>
      </c>
      <c r="K1761" s="92">
        <f>IFERROR(VLOOKUP($E1761, V一般接種!$A:$G, K$4, FALSE), 0)</f>
        <v>0</v>
      </c>
      <c r="L1761" s="92">
        <f>IFERROR(VLOOKUP($E1761, V一般接種!$A:$G, L$4, FALSE), 0)</f>
        <v>0</v>
      </c>
      <c r="M1761" s="92">
        <f>IFERROR(VLOOKUP($E1761, V一般接種!$A:$G, M$4, FALSE), 0)</f>
        <v>0</v>
      </c>
      <c r="N1761" s="93">
        <f>IFERROR(VLOOKUP($E1761, V一般接種!$A:$G, N$4, FALSE), 0)</f>
        <v>0</v>
      </c>
      <c r="O1761" s="92">
        <f>SUMIF(V職域接種!$C:$C, 'Conv-vaccine'!$E1761, V職域接種!F:F)</f>
        <v>0</v>
      </c>
      <c r="P1761" s="92">
        <f>SUMIF(V職域接種!$C:$C, 'Conv-vaccine'!$E1761, V職域接種!G:G)</f>
        <v>0</v>
      </c>
      <c r="Q1761" s="92">
        <f>_xlfn.MAXIFS(V重複!F:F, V重複!$C:$C, 'Conv-vaccine'!$E1761)</f>
        <v>0</v>
      </c>
      <c r="R1761" s="92">
        <f>_xlfn.MAXIFS(V重複!G:G, V重複!$C:$C, 'Conv-vaccine'!$E1761)</f>
        <v>0</v>
      </c>
      <c r="S1761" s="107">
        <f>SUMIF('V3回目-接種日別'!$A:$A, 'Conv-vaccine'!$E1761, 'V3回目-接種日別'!C:C)</f>
        <v>0</v>
      </c>
    </row>
    <row r="1762" spans="1:19" ht="17.7">
      <c r="A1762" s="49">
        <v>44883</v>
      </c>
      <c r="B1762" s="110">
        <f>IF(COUNTIF($A$7:$A1762, $A1762)&gt;1, 0, IF($E1762="","",G1762+H1762+K1762+L1762+O1762-Q1762))</f>
        <v>0</v>
      </c>
      <c r="C1762" s="110">
        <f>IF(COUNTIF($A$7:$A1762, $A1762)&gt;1, 0, IF($E1762="", "", I1762+J1762+M1762+N1762+P1762-R1762))</f>
        <v>0</v>
      </c>
      <c r="D1762" s="110">
        <f>IF(COUNTIF($A$7:$A1762, $A1762)&gt;1, 0, S1762)</f>
        <v>0</v>
      </c>
      <c r="E1762" s="111">
        <v>44883</v>
      </c>
      <c r="F1762" s="91" t="str">
        <f>IFERROR(VLOOKUP($E1762, V医療従事者等!$A:$J, $F$4, FALSE), TEXT(E1762, "aaa"))</f>
        <v>金</v>
      </c>
      <c r="G1762" s="91">
        <f>IFERROR(VLOOKUP($E1762, V医療従事者等!$A:$J, $G$4, FALSE), 0)</f>
        <v>0</v>
      </c>
      <c r="H1762" s="91">
        <f>IFERROR(VLOOKUP($E1762, V医療従事者等!$A:$J, $H$4, FALSE), 0)</f>
        <v>0</v>
      </c>
      <c r="I1762" s="91">
        <f>IFERROR(VLOOKUP($E1762, V医療従事者等!$A:$J, $I$4, FALSE), 0)</f>
        <v>0</v>
      </c>
      <c r="J1762" s="91">
        <f>IFERROR(VLOOKUP($E1762, V医療従事者等!$A:$J, $J$4, FALSE), 0)</f>
        <v>0</v>
      </c>
      <c r="K1762" s="92">
        <f>IFERROR(VLOOKUP($E1762, V一般接種!$A:$G, K$4, FALSE), 0)</f>
        <v>0</v>
      </c>
      <c r="L1762" s="92">
        <f>IFERROR(VLOOKUP($E1762, V一般接種!$A:$G, L$4, FALSE), 0)</f>
        <v>0</v>
      </c>
      <c r="M1762" s="92">
        <f>IFERROR(VLOOKUP($E1762, V一般接種!$A:$G, M$4, FALSE), 0)</f>
        <v>0</v>
      </c>
      <c r="N1762" s="93">
        <f>IFERROR(VLOOKUP($E1762, V一般接種!$A:$G, N$4, FALSE), 0)</f>
        <v>0</v>
      </c>
      <c r="O1762" s="92">
        <f>SUMIF(V職域接種!$C:$C, 'Conv-vaccine'!$E1762, V職域接種!F:F)</f>
        <v>0</v>
      </c>
      <c r="P1762" s="92">
        <f>SUMIF(V職域接種!$C:$C, 'Conv-vaccine'!$E1762, V職域接種!G:G)</f>
        <v>0</v>
      </c>
      <c r="Q1762" s="92">
        <f>_xlfn.MAXIFS(V重複!F:F, V重複!$C:$C, 'Conv-vaccine'!$E1762)</f>
        <v>0</v>
      </c>
      <c r="R1762" s="92">
        <f>_xlfn.MAXIFS(V重複!G:G, V重複!$C:$C, 'Conv-vaccine'!$E1762)</f>
        <v>0</v>
      </c>
      <c r="S1762" s="107">
        <f>SUMIF('V3回目-接種日別'!$A:$A, 'Conv-vaccine'!$E1762, 'V3回目-接種日別'!C:C)</f>
        <v>0</v>
      </c>
    </row>
    <row r="1763" spans="1:19" ht="17.7">
      <c r="A1763" s="49">
        <v>44883</v>
      </c>
      <c r="B1763" s="110">
        <f>IF(COUNTIF($A$7:$A1763, $A1763)&gt;1, 0, IF($E1763="","",G1763+H1763+K1763+L1763+O1763-Q1763))</f>
        <v>0</v>
      </c>
      <c r="C1763" s="110">
        <f>IF(COUNTIF($A$7:$A1763, $A1763)&gt;1, 0, IF($E1763="", "", I1763+J1763+M1763+N1763+P1763-R1763))</f>
        <v>0</v>
      </c>
      <c r="D1763" s="110">
        <f>IF(COUNTIF($A$7:$A1763, $A1763)&gt;1, 0, S1763)</f>
        <v>0</v>
      </c>
      <c r="E1763" s="111">
        <v>44883</v>
      </c>
      <c r="F1763" s="91" t="str">
        <f>IFERROR(VLOOKUP($E1763, V医療従事者等!$A:$J, $F$4, FALSE), TEXT(E1763, "aaa"))</f>
        <v>金</v>
      </c>
      <c r="G1763" s="91">
        <f>IFERROR(VLOOKUP($E1763, V医療従事者等!$A:$J, $G$4, FALSE), 0)</f>
        <v>0</v>
      </c>
      <c r="H1763" s="91">
        <f>IFERROR(VLOOKUP($E1763, V医療従事者等!$A:$J, $H$4, FALSE), 0)</f>
        <v>0</v>
      </c>
      <c r="I1763" s="91">
        <f>IFERROR(VLOOKUP($E1763, V医療従事者等!$A:$J, $I$4, FALSE), 0)</f>
        <v>0</v>
      </c>
      <c r="J1763" s="91">
        <f>IFERROR(VLOOKUP($E1763, V医療従事者等!$A:$J, $J$4, FALSE), 0)</f>
        <v>0</v>
      </c>
      <c r="K1763" s="92">
        <f>IFERROR(VLOOKUP($E1763, V一般接種!$A:$G, K$4, FALSE), 0)</f>
        <v>0</v>
      </c>
      <c r="L1763" s="92">
        <f>IFERROR(VLOOKUP($E1763, V一般接種!$A:$G, L$4, FALSE), 0)</f>
        <v>0</v>
      </c>
      <c r="M1763" s="92">
        <f>IFERROR(VLOOKUP($E1763, V一般接種!$A:$G, M$4, FALSE), 0)</f>
        <v>0</v>
      </c>
      <c r="N1763" s="93">
        <f>IFERROR(VLOOKUP($E1763, V一般接種!$A:$G, N$4, FALSE), 0)</f>
        <v>0</v>
      </c>
      <c r="O1763" s="92">
        <f>SUMIF(V職域接種!$C:$C, 'Conv-vaccine'!$E1763, V職域接種!F:F)</f>
        <v>0</v>
      </c>
      <c r="P1763" s="92">
        <f>SUMIF(V職域接種!$C:$C, 'Conv-vaccine'!$E1763, V職域接種!G:G)</f>
        <v>0</v>
      </c>
      <c r="Q1763" s="92">
        <f>_xlfn.MAXIFS(V重複!F:F, V重複!$C:$C, 'Conv-vaccine'!$E1763)</f>
        <v>0</v>
      </c>
      <c r="R1763" s="92">
        <f>_xlfn.MAXIFS(V重複!G:G, V重複!$C:$C, 'Conv-vaccine'!$E1763)</f>
        <v>0</v>
      </c>
      <c r="S1763" s="107">
        <f>SUMIF('V3回目-接種日別'!$A:$A, 'Conv-vaccine'!$E1763, 'V3回目-接種日別'!C:C)</f>
        <v>0</v>
      </c>
    </row>
    <row r="1764" spans="1:19" ht="17.7">
      <c r="A1764" s="49">
        <v>44883</v>
      </c>
      <c r="B1764" s="110">
        <f>IF(COUNTIF($A$7:$A1764, $A1764)&gt;1, 0, IF($E1764="","",G1764+H1764+K1764+L1764+O1764-Q1764))</f>
        <v>0</v>
      </c>
      <c r="C1764" s="110">
        <f>IF(COUNTIF($A$7:$A1764, $A1764)&gt;1, 0, IF($E1764="", "", I1764+J1764+M1764+N1764+P1764-R1764))</f>
        <v>0</v>
      </c>
      <c r="D1764" s="110">
        <f>IF(COUNTIF($A$7:$A1764, $A1764)&gt;1, 0, S1764)</f>
        <v>0</v>
      </c>
      <c r="E1764" s="111">
        <v>44883</v>
      </c>
      <c r="F1764" s="91" t="str">
        <f>IFERROR(VLOOKUP($E1764, V医療従事者等!$A:$J, $F$4, FALSE), TEXT(E1764, "aaa"))</f>
        <v>金</v>
      </c>
      <c r="G1764" s="91">
        <f>IFERROR(VLOOKUP($E1764, V医療従事者等!$A:$J, $G$4, FALSE), 0)</f>
        <v>0</v>
      </c>
      <c r="H1764" s="91">
        <f>IFERROR(VLOOKUP($E1764, V医療従事者等!$A:$J, $H$4, FALSE), 0)</f>
        <v>0</v>
      </c>
      <c r="I1764" s="91">
        <f>IFERROR(VLOOKUP($E1764, V医療従事者等!$A:$J, $I$4, FALSE), 0)</f>
        <v>0</v>
      </c>
      <c r="J1764" s="91">
        <f>IFERROR(VLOOKUP($E1764, V医療従事者等!$A:$J, $J$4, FALSE), 0)</f>
        <v>0</v>
      </c>
      <c r="K1764" s="92">
        <f>IFERROR(VLOOKUP($E1764, V一般接種!$A:$G, K$4, FALSE), 0)</f>
        <v>0</v>
      </c>
      <c r="L1764" s="92">
        <f>IFERROR(VLOOKUP($E1764, V一般接種!$A:$G, L$4, FALSE), 0)</f>
        <v>0</v>
      </c>
      <c r="M1764" s="92">
        <f>IFERROR(VLOOKUP($E1764, V一般接種!$A:$G, M$4, FALSE), 0)</f>
        <v>0</v>
      </c>
      <c r="N1764" s="93">
        <f>IFERROR(VLOOKUP($E1764, V一般接種!$A:$G, N$4, FALSE), 0)</f>
        <v>0</v>
      </c>
      <c r="O1764" s="92">
        <f>SUMIF(V職域接種!$C:$C, 'Conv-vaccine'!$E1764, V職域接種!F:F)</f>
        <v>0</v>
      </c>
      <c r="P1764" s="92">
        <f>SUMIF(V職域接種!$C:$C, 'Conv-vaccine'!$E1764, V職域接種!G:G)</f>
        <v>0</v>
      </c>
      <c r="Q1764" s="92">
        <f>_xlfn.MAXIFS(V重複!F:F, V重複!$C:$C, 'Conv-vaccine'!$E1764)</f>
        <v>0</v>
      </c>
      <c r="R1764" s="92">
        <f>_xlfn.MAXIFS(V重複!G:G, V重複!$C:$C, 'Conv-vaccine'!$E1764)</f>
        <v>0</v>
      </c>
      <c r="S1764" s="107">
        <f>SUMIF('V3回目-接種日別'!$A:$A, 'Conv-vaccine'!$E1764, 'V3回目-接種日別'!C:C)</f>
        <v>0</v>
      </c>
    </row>
    <row r="1765" spans="1:19" ht="17.7">
      <c r="A1765" s="49">
        <v>44884</v>
      </c>
      <c r="B1765" s="110">
        <f>IF(COUNTIF($A$7:$A1765, $A1765)&gt;1, 0, IF($E1765="","",G1765+H1765+K1765+L1765+O1765-Q1765))</f>
        <v>0</v>
      </c>
      <c r="C1765" s="110">
        <f>IF(COUNTIF($A$7:$A1765, $A1765)&gt;1, 0, IF($E1765="", "", I1765+J1765+M1765+N1765+P1765-R1765))</f>
        <v>0</v>
      </c>
      <c r="D1765" s="110">
        <f>IF(COUNTIF($A$7:$A1765, $A1765)&gt;1, 0, S1765)</f>
        <v>0</v>
      </c>
      <c r="E1765" s="111">
        <v>44884</v>
      </c>
      <c r="F1765" s="91" t="str">
        <f>IFERROR(VLOOKUP($E1765, V医療従事者等!$A:$J, $F$4, FALSE), TEXT(E1765, "aaa"))</f>
        <v>土</v>
      </c>
      <c r="G1765" s="91">
        <f>IFERROR(VLOOKUP($E1765, V医療従事者等!$A:$J, $G$4, FALSE), 0)</f>
        <v>0</v>
      </c>
      <c r="H1765" s="91">
        <f>IFERROR(VLOOKUP($E1765, V医療従事者等!$A:$J, $H$4, FALSE), 0)</f>
        <v>0</v>
      </c>
      <c r="I1765" s="91">
        <f>IFERROR(VLOOKUP($E1765, V医療従事者等!$A:$J, $I$4, FALSE), 0)</f>
        <v>0</v>
      </c>
      <c r="J1765" s="91">
        <f>IFERROR(VLOOKUP($E1765, V医療従事者等!$A:$J, $J$4, FALSE), 0)</f>
        <v>0</v>
      </c>
      <c r="K1765" s="92">
        <f>IFERROR(VLOOKUP($E1765, V一般接種!$A:$G, K$4, FALSE), 0)</f>
        <v>0</v>
      </c>
      <c r="L1765" s="92">
        <f>IFERROR(VLOOKUP($E1765, V一般接種!$A:$G, L$4, FALSE), 0)</f>
        <v>0</v>
      </c>
      <c r="M1765" s="92">
        <f>IFERROR(VLOOKUP($E1765, V一般接種!$A:$G, M$4, FALSE), 0)</f>
        <v>0</v>
      </c>
      <c r="N1765" s="93">
        <f>IFERROR(VLOOKUP($E1765, V一般接種!$A:$G, N$4, FALSE), 0)</f>
        <v>0</v>
      </c>
      <c r="O1765" s="92">
        <f>SUMIF(V職域接種!$C:$C, 'Conv-vaccine'!$E1765, V職域接種!F:F)</f>
        <v>0</v>
      </c>
      <c r="P1765" s="92">
        <f>SUMIF(V職域接種!$C:$C, 'Conv-vaccine'!$E1765, V職域接種!G:G)</f>
        <v>0</v>
      </c>
      <c r="Q1765" s="92">
        <f>_xlfn.MAXIFS(V重複!F:F, V重複!$C:$C, 'Conv-vaccine'!$E1765)</f>
        <v>0</v>
      </c>
      <c r="R1765" s="92">
        <f>_xlfn.MAXIFS(V重複!G:G, V重複!$C:$C, 'Conv-vaccine'!$E1765)</f>
        <v>0</v>
      </c>
      <c r="S1765" s="107">
        <f>SUMIF('V3回目-接種日別'!$A:$A, 'Conv-vaccine'!$E1765, 'V3回目-接種日別'!C:C)</f>
        <v>0</v>
      </c>
    </row>
    <row r="1766" spans="1:19" ht="17.7">
      <c r="A1766" s="49">
        <v>44884</v>
      </c>
      <c r="B1766" s="110">
        <f>IF(COUNTIF($A$7:$A1766, $A1766)&gt;1, 0, IF($E1766="","",G1766+H1766+K1766+L1766+O1766-Q1766))</f>
        <v>0</v>
      </c>
      <c r="C1766" s="110">
        <f>IF(COUNTIF($A$7:$A1766, $A1766)&gt;1, 0, IF($E1766="", "", I1766+J1766+M1766+N1766+P1766-R1766))</f>
        <v>0</v>
      </c>
      <c r="D1766" s="110">
        <f>IF(COUNTIF($A$7:$A1766, $A1766)&gt;1, 0, S1766)</f>
        <v>0</v>
      </c>
      <c r="E1766" s="111">
        <v>44884</v>
      </c>
      <c r="F1766" s="91" t="str">
        <f>IFERROR(VLOOKUP($E1766, V医療従事者等!$A:$J, $F$4, FALSE), TEXT(E1766, "aaa"))</f>
        <v>土</v>
      </c>
      <c r="G1766" s="91">
        <f>IFERROR(VLOOKUP($E1766, V医療従事者等!$A:$J, $G$4, FALSE), 0)</f>
        <v>0</v>
      </c>
      <c r="H1766" s="91">
        <f>IFERROR(VLOOKUP($E1766, V医療従事者等!$A:$J, $H$4, FALSE), 0)</f>
        <v>0</v>
      </c>
      <c r="I1766" s="91">
        <f>IFERROR(VLOOKUP($E1766, V医療従事者等!$A:$J, $I$4, FALSE), 0)</f>
        <v>0</v>
      </c>
      <c r="J1766" s="91">
        <f>IFERROR(VLOOKUP($E1766, V医療従事者等!$A:$J, $J$4, FALSE), 0)</f>
        <v>0</v>
      </c>
      <c r="K1766" s="92">
        <f>IFERROR(VLOOKUP($E1766, V一般接種!$A:$G, K$4, FALSE), 0)</f>
        <v>0</v>
      </c>
      <c r="L1766" s="92">
        <f>IFERROR(VLOOKUP($E1766, V一般接種!$A:$G, L$4, FALSE), 0)</f>
        <v>0</v>
      </c>
      <c r="M1766" s="92">
        <f>IFERROR(VLOOKUP($E1766, V一般接種!$A:$G, M$4, FALSE), 0)</f>
        <v>0</v>
      </c>
      <c r="N1766" s="93">
        <f>IFERROR(VLOOKUP($E1766, V一般接種!$A:$G, N$4, FALSE), 0)</f>
        <v>0</v>
      </c>
      <c r="O1766" s="92">
        <f>SUMIF(V職域接種!$C:$C, 'Conv-vaccine'!$E1766, V職域接種!F:F)</f>
        <v>0</v>
      </c>
      <c r="P1766" s="92">
        <f>SUMIF(V職域接種!$C:$C, 'Conv-vaccine'!$E1766, V職域接種!G:G)</f>
        <v>0</v>
      </c>
      <c r="Q1766" s="92">
        <f>_xlfn.MAXIFS(V重複!F:F, V重複!$C:$C, 'Conv-vaccine'!$E1766)</f>
        <v>0</v>
      </c>
      <c r="R1766" s="92">
        <f>_xlfn.MAXIFS(V重複!G:G, V重複!$C:$C, 'Conv-vaccine'!$E1766)</f>
        <v>0</v>
      </c>
      <c r="S1766" s="107">
        <f>SUMIF('V3回目-接種日別'!$A:$A, 'Conv-vaccine'!$E1766, 'V3回目-接種日別'!C:C)</f>
        <v>0</v>
      </c>
    </row>
    <row r="1767" spans="1:19" ht="17.7">
      <c r="A1767" s="49">
        <v>44884</v>
      </c>
      <c r="B1767" s="110">
        <f>IF(COUNTIF($A$7:$A1767, $A1767)&gt;1, 0, IF($E1767="","",G1767+H1767+K1767+L1767+O1767-Q1767))</f>
        <v>0</v>
      </c>
      <c r="C1767" s="110">
        <f>IF(COUNTIF($A$7:$A1767, $A1767)&gt;1, 0, IF($E1767="", "", I1767+J1767+M1767+N1767+P1767-R1767))</f>
        <v>0</v>
      </c>
      <c r="D1767" s="110">
        <f>IF(COUNTIF($A$7:$A1767, $A1767)&gt;1, 0, S1767)</f>
        <v>0</v>
      </c>
      <c r="E1767" s="111">
        <v>44884</v>
      </c>
      <c r="F1767" s="91" t="str">
        <f>IFERROR(VLOOKUP($E1767, V医療従事者等!$A:$J, $F$4, FALSE), TEXT(E1767, "aaa"))</f>
        <v>土</v>
      </c>
      <c r="G1767" s="91">
        <f>IFERROR(VLOOKUP($E1767, V医療従事者等!$A:$J, $G$4, FALSE), 0)</f>
        <v>0</v>
      </c>
      <c r="H1767" s="91">
        <f>IFERROR(VLOOKUP($E1767, V医療従事者等!$A:$J, $H$4, FALSE), 0)</f>
        <v>0</v>
      </c>
      <c r="I1767" s="91">
        <f>IFERROR(VLOOKUP($E1767, V医療従事者等!$A:$J, $I$4, FALSE), 0)</f>
        <v>0</v>
      </c>
      <c r="J1767" s="91">
        <f>IFERROR(VLOOKUP($E1767, V医療従事者等!$A:$J, $J$4, FALSE), 0)</f>
        <v>0</v>
      </c>
      <c r="K1767" s="92">
        <f>IFERROR(VLOOKUP($E1767, V一般接種!$A:$G, K$4, FALSE), 0)</f>
        <v>0</v>
      </c>
      <c r="L1767" s="92">
        <f>IFERROR(VLOOKUP($E1767, V一般接種!$A:$G, L$4, FALSE), 0)</f>
        <v>0</v>
      </c>
      <c r="M1767" s="92">
        <f>IFERROR(VLOOKUP($E1767, V一般接種!$A:$G, M$4, FALSE), 0)</f>
        <v>0</v>
      </c>
      <c r="N1767" s="93">
        <f>IFERROR(VLOOKUP($E1767, V一般接種!$A:$G, N$4, FALSE), 0)</f>
        <v>0</v>
      </c>
      <c r="O1767" s="92">
        <f>SUMIF(V職域接種!$C:$C, 'Conv-vaccine'!$E1767, V職域接種!F:F)</f>
        <v>0</v>
      </c>
      <c r="P1767" s="92">
        <f>SUMIF(V職域接種!$C:$C, 'Conv-vaccine'!$E1767, V職域接種!G:G)</f>
        <v>0</v>
      </c>
      <c r="Q1767" s="92">
        <f>_xlfn.MAXIFS(V重複!F:F, V重複!$C:$C, 'Conv-vaccine'!$E1767)</f>
        <v>0</v>
      </c>
      <c r="R1767" s="92">
        <f>_xlfn.MAXIFS(V重複!G:G, V重複!$C:$C, 'Conv-vaccine'!$E1767)</f>
        <v>0</v>
      </c>
      <c r="S1767" s="107">
        <f>SUMIF('V3回目-接種日別'!$A:$A, 'Conv-vaccine'!$E1767, 'V3回目-接種日別'!C:C)</f>
        <v>0</v>
      </c>
    </row>
    <row r="1768" spans="1:19" ht="17.7">
      <c r="A1768" s="49">
        <v>44885</v>
      </c>
      <c r="B1768" s="110">
        <f>IF(COUNTIF($A$7:$A1768, $A1768)&gt;1, 0, IF($E1768="","",G1768+H1768+K1768+L1768+O1768-Q1768))</f>
        <v>0</v>
      </c>
      <c r="C1768" s="110">
        <f>IF(COUNTIF($A$7:$A1768, $A1768)&gt;1, 0, IF($E1768="", "", I1768+J1768+M1768+N1768+P1768-R1768))</f>
        <v>0</v>
      </c>
      <c r="D1768" s="110">
        <f>IF(COUNTIF($A$7:$A1768, $A1768)&gt;1, 0, S1768)</f>
        <v>0</v>
      </c>
      <c r="E1768" s="111">
        <v>44885</v>
      </c>
      <c r="F1768" s="91" t="str">
        <f>IFERROR(VLOOKUP($E1768, V医療従事者等!$A:$J, $F$4, FALSE), TEXT(E1768, "aaa"))</f>
        <v>日</v>
      </c>
      <c r="G1768" s="91">
        <f>IFERROR(VLOOKUP($E1768, V医療従事者等!$A:$J, $G$4, FALSE), 0)</f>
        <v>0</v>
      </c>
      <c r="H1768" s="91">
        <f>IFERROR(VLOOKUP($E1768, V医療従事者等!$A:$J, $H$4, FALSE), 0)</f>
        <v>0</v>
      </c>
      <c r="I1768" s="91">
        <f>IFERROR(VLOOKUP($E1768, V医療従事者等!$A:$J, $I$4, FALSE), 0)</f>
        <v>0</v>
      </c>
      <c r="J1768" s="91">
        <f>IFERROR(VLOOKUP($E1768, V医療従事者等!$A:$J, $J$4, FALSE), 0)</f>
        <v>0</v>
      </c>
      <c r="K1768" s="92">
        <f>IFERROR(VLOOKUP($E1768, V一般接種!$A:$G, K$4, FALSE), 0)</f>
        <v>0</v>
      </c>
      <c r="L1768" s="92">
        <f>IFERROR(VLOOKUP($E1768, V一般接種!$A:$G, L$4, FALSE), 0)</f>
        <v>0</v>
      </c>
      <c r="M1768" s="92">
        <f>IFERROR(VLOOKUP($E1768, V一般接種!$A:$G, M$4, FALSE), 0)</f>
        <v>0</v>
      </c>
      <c r="N1768" s="93">
        <f>IFERROR(VLOOKUP($E1768, V一般接種!$A:$G, N$4, FALSE), 0)</f>
        <v>0</v>
      </c>
      <c r="O1768" s="92">
        <f>SUMIF(V職域接種!$C:$C, 'Conv-vaccine'!$E1768, V職域接種!F:F)</f>
        <v>0</v>
      </c>
      <c r="P1768" s="92">
        <f>SUMIF(V職域接種!$C:$C, 'Conv-vaccine'!$E1768, V職域接種!G:G)</f>
        <v>0</v>
      </c>
      <c r="Q1768" s="92">
        <f>_xlfn.MAXIFS(V重複!F:F, V重複!$C:$C, 'Conv-vaccine'!$E1768)</f>
        <v>0</v>
      </c>
      <c r="R1768" s="92">
        <f>_xlfn.MAXIFS(V重複!G:G, V重複!$C:$C, 'Conv-vaccine'!$E1768)</f>
        <v>0</v>
      </c>
      <c r="S1768" s="107">
        <f>SUMIF('V3回目-接種日別'!$A:$A, 'Conv-vaccine'!$E1768, 'V3回目-接種日別'!C:C)</f>
        <v>0</v>
      </c>
    </row>
    <row r="1769" spans="1:19" ht="17.7">
      <c r="A1769" s="49">
        <v>44885</v>
      </c>
      <c r="B1769" s="110">
        <f>IF(COUNTIF($A$7:$A1769, $A1769)&gt;1, 0, IF($E1769="","",G1769+H1769+K1769+L1769+O1769-Q1769))</f>
        <v>0</v>
      </c>
      <c r="C1769" s="110">
        <f>IF(COUNTIF($A$7:$A1769, $A1769)&gt;1, 0, IF($E1769="", "", I1769+J1769+M1769+N1769+P1769-R1769))</f>
        <v>0</v>
      </c>
      <c r="D1769" s="110">
        <f>IF(COUNTIF($A$7:$A1769, $A1769)&gt;1, 0, S1769)</f>
        <v>0</v>
      </c>
      <c r="E1769" s="111">
        <v>44885</v>
      </c>
      <c r="F1769" s="91" t="str">
        <f>IFERROR(VLOOKUP($E1769, V医療従事者等!$A:$J, $F$4, FALSE), TEXT(E1769, "aaa"))</f>
        <v>日</v>
      </c>
      <c r="G1769" s="91">
        <f>IFERROR(VLOOKUP($E1769, V医療従事者等!$A:$J, $G$4, FALSE), 0)</f>
        <v>0</v>
      </c>
      <c r="H1769" s="91">
        <f>IFERROR(VLOOKUP($E1769, V医療従事者等!$A:$J, $H$4, FALSE), 0)</f>
        <v>0</v>
      </c>
      <c r="I1769" s="91">
        <f>IFERROR(VLOOKUP($E1769, V医療従事者等!$A:$J, $I$4, FALSE), 0)</f>
        <v>0</v>
      </c>
      <c r="J1769" s="91">
        <f>IFERROR(VLOOKUP($E1769, V医療従事者等!$A:$J, $J$4, FALSE), 0)</f>
        <v>0</v>
      </c>
      <c r="K1769" s="92">
        <f>IFERROR(VLOOKUP($E1769, V一般接種!$A:$G, K$4, FALSE), 0)</f>
        <v>0</v>
      </c>
      <c r="L1769" s="92">
        <f>IFERROR(VLOOKUP($E1769, V一般接種!$A:$G, L$4, FALSE), 0)</f>
        <v>0</v>
      </c>
      <c r="M1769" s="92">
        <f>IFERROR(VLOOKUP($E1769, V一般接種!$A:$G, M$4, FALSE), 0)</f>
        <v>0</v>
      </c>
      <c r="N1769" s="93">
        <f>IFERROR(VLOOKUP($E1769, V一般接種!$A:$G, N$4, FALSE), 0)</f>
        <v>0</v>
      </c>
      <c r="O1769" s="92">
        <f>SUMIF(V職域接種!$C:$C, 'Conv-vaccine'!$E1769, V職域接種!F:F)</f>
        <v>0</v>
      </c>
      <c r="P1769" s="92">
        <f>SUMIF(V職域接種!$C:$C, 'Conv-vaccine'!$E1769, V職域接種!G:G)</f>
        <v>0</v>
      </c>
      <c r="Q1769" s="92">
        <f>_xlfn.MAXIFS(V重複!F:F, V重複!$C:$C, 'Conv-vaccine'!$E1769)</f>
        <v>0</v>
      </c>
      <c r="R1769" s="92">
        <f>_xlfn.MAXIFS(V重複!G:G, V重複!$C:$C, 'Conv-vaccine'!$E1769)</f>
        <v>0</v>
      </c>
      <c r="S1769" s="107">
        <f>SUMIF('V3回目-接種日別'!$A:$A, 'Conv-vaccine'!$E1769, 'V3回目-接種日別'!C:C)</f>
        <v>0</v>
      </c>
    </row>
    <row r="1770" spans="1:19" ht="17.7">
      <c r="A1770" s="49">
        <v>44885</v>
      </c>
      <c r="B1770" s="110">
        <f>IF(COUNTIF($A$7:$A1770, $A1770)&gt;1, 0, IF($E1770="","",G1770+H1770+K1770+L1770+O1770-Q1770))</f>
        <v>0</v>
      </c>
      <c r="C1770" s="110">
        <f>IF(COUNTIF($A$7:$A1770, $A1770)&gt;1, 0, IF($E1770="", "", I1770+J1770+M1770+N1770+P1770-R1770))</f>
        <v>0</v>
      </c>
      <c r="D1770" s="110">
        <f>IF(COUNTIF($A$7:$A1770, $A1770)&gt;1, 0, S1770)</f>
        <v>0</v>
      </c>
      <c r="E1770" s="111">
        <v>44885</v>
      </c>
      <c r="F1770" s="91" t="str">
        <f>IFERROR(VLOOKUP($E1770, V医療従事者等!$A:$J, $F$4, FALSE), TEXT(E1770, "aaa"))</f>
        <v>日</v>
      </c>
      <c r="G1770" s="91">
        <f>IFERROR(VLOOKUP($E1770, V医療従事者等!$A:$J, $G$4, FALSE), 0)</f>
        <v>0</v>
      </c>
      <c r="H1770" s="91">
        <f>IFERROR(VLOOKUP($E1770, V医療従事者等!$A:$J, $H$4, FALSE), 0)</f>
        <v>0</v>
      </c>
      <c r="I1770" s="91">
        <f>IFERROR(VLOOKUP($E1770, V医療従事者等!$A:$J, $I$4, FALSE), 0)</f>
        <v>0</v>
      </c>
      <c r="J1770" s="91">
        <f>IFERROR(VLOOKUP($E1770, V医療従事者等!$A:$J, $J$4, FALSE), 0)</f>
        <v>0</v>
      </c>
      <c r="K1770" s="92">
        <f>IFERROR(VLOOKUP($E1770, V一般接種!$A:$G, K$4, FALSE), 0)</f>
        <v>0</v>
      </c>
      <c r="L1770" s="92">
        <f>IFERROR(VLOOKUP($E1770, V一般接種!$A:$G, L$4, FALSE), 0)</f>
        <v>0</v>
      </c>
      <c r="M1770" s="92">
        <f>IFERROR(VLOOKUP($E1770, V一般接種!$A:$G, M$4, FALSE), 0)</f>
        <v>0</v>
      </c>
      <c r="N1770" s="93">
        <f>IFERROR(VLOOKUP($E1770, V一般接種!$A:$G, N$4, FALSE), 0)</f>
        <v>0</v>
      </c>
      <c r="O1770" s="92">
        <f>SUMIF(V職域接種!$C:$C, 'Conv-vaccine'!$E1770, V職域接種!F:F)</f>
        <v>0</v>
      </c>
      <c r="P1770" s="92">
        <f>SUMIF(V職域接種!$C:$C, 'Conv-vaccine'!$E1770, V職域接種!G:G)</f>
        <v>0</v>
      </c>
      <c r="Q1770" s="92">
        <f>_xlfn.MAXIFS(V重複!F:F, V重複!$C:$C, 'Conv-vaccine'!$E1770)</f>
        <v>0</v>
      </c>
      <c r="R1770" s="92">
        <f>_xlfn.MAXIFS(V重複!G:G, V重複!$C:$C, 'Conv-vaccine'!$E1770)</f>
        <v>0</v>
      </c>
      <c r="S1770" s="107">
        <f>SUMIF('V3回目-接種日別'!$A:$A, 'Conv-vaccine'!$E1770, 'V3回目-接種日別'!C:C)</f>
        <v>0</v>
      </c>
    </row>
    <row r="1771" spans="1:19" ht="17.7">
      <c r="A1771" s="49">
        <v>44886</v>
      </c>
      <c r="B1771" s="110">
        <f>IF(COUNTIF($A$7:$A1771, $A1771)&gt;1, 0, IF($E1771="","",G1771+H1771+K1771+L1771+O1771-Q1771))</f>
        <v>0</v>
      </c>
      <c r="C1771" s="110">
        <f>IF(COUNTIF($A$7:$A1771, $A1771)&gt;1, 0, IF($E1771="", "", I1771+J1771+M1771+N1771+P1771-R1771))</f>
        <v>0</v>
      </c>
      <c r="D1771" s="110">
        <f>IF(COUNTIF($A$7:$A1771, $A1771)&gt;1, 0, S1771)</f>
        <v>0</v>
      </c>
      <c r="E1771" s="111">
        <v>44886</v>
      </c>
      <c r="F1771" s="91" t="str">
        <f>IFERROR(VLOOKUP($E1771, V医療従事者等!$A:$J, $F$4, FALSE), TEXT(E1771, "aaa"))</f>
        <v>月</v>
      </c>
      <c r="G1771" s="91">
        <f>IFERROR(VLOOKUP($E1771, V医療従事者等!$A:$J, $G$4, FALSE), 0)</f>
        <v>0</v>
      </c>
      <c r="H1771" s="91">
        <f>IFERROR(VLOOKUP($E1771, V医療従事者等!$A:$J, $H$4, FALSE), 0)</f>
        <v>0</v>
      </c>
      <c r="I1771" s="91">
        <f>IFERROR(VLOOKUP($E1771, V医療従事者等!$A:$J, $I$4, FALSE), 0)</f>
        <v>0</v>
      </c>
      <c r="J1771" s="91">
        <f>IFERROR(VLOOKUP($E1771, V医療従事者等!$A:$J, $J$4, FALSE), 0)</f>
        <v>0</v>
      </c>
      <c r="K1771" s="92">
        <f>IFERROR(VLOOKUP($E1771, V一般接種!$A:$G, K$4, FALSE), 0)</f>
        <v>0</v>
      </c>
      <c r="L1771" s="92">
        <f>IFERROR(VLOOKUP($E1771, V一般接種!$A:$G, L$4, FALSE), 0)</f>
        <v>0</v>
      </c>
      <c r="M1771" s="92">
        <f>IFERROR(VLOOKUP($E1771, V一般接種!$A:$G, M$4, FALSE), 0)</f>
        <v>0</v>
      </c>
      <c r="N1771" s="93">
        <f>IFERROR(VLOOKUP($E1771, V一般接種!$A:$G, N$4, FALSE), 0)</f>
        <v>0</v>
      </c>
      <c r="O1771" s="92">
        <f>SUMIF(V職域接種!$C:$C, 'Conv-vaccine'!$E1771, V職域接種!F:F)</f>
        <v>0</v>
      </c>
      <c r="P1771" s="92">
        <f>SUMIF(V職域接種!$C:$C, 'Conv-vaccine'!$E1771, V職域接種!G:G)</f>
        <v>0</v>
      </c>
      <c r="Q1771" s="92">
        <f>_xlfn.MAXIFS(V重複!F:F, V重複!$C:$C, 'Conv-vaccine'!$E1771)</f>
        <v>0</v>
      </c>
      <c r="R1771" s="92">
        <f>_xlfn.MAXIFS(V重複!G:G, V重複!$C:$C, 'Conv-vaccine'!$E1771)</f>
        <v>0</v>
      </c>
      <c r="S1771" s="107">
        <f>SUMIF('V3回目-接種日別'!$A:$A, 'Conv-vaccine'!$E1771, 'V3回目-接種日別'!C:C)</f>
        <v>0</v>
      </c>
    </row>
    <row r="1772" spans="1:19" ht="17.7">
      <c r="A1772" s="49">
        <v>44886</v>
      </c>
      <c r="B1772" s="110">
        <f>IF(COUNTIF($A$7:$A1772, $A1772)&gt;1, 0, IF($E1772="","",G1772+H1772+K1772+L1772+O1772-Q1772))</f>
        <v>0</v>
      </c>
      <c r="C1772" s="110">
        <f>IF(COUNTIF($A$7:$A1772, $A1772)&gt;1, 0, IF($E1772="", "", I1772+J1772+M1772+N1772+P1772-R1772))</f>
        <v>0</v>
      </c>
      <c r="D1772" s="110">
        <f>IF(COUNTIF($A$7:$A1772, $A1772)&gt;1, 0, S1772)</f>
        <v>0</v>
      </c>
      <c r="E1772" s="111">
        <v>44886</v>
      </c>
      <c r="F1772" s="91" t="str">
        <f>IFERROR(VLOOKUP($E1772, V医療従事者等!$A:$J, $F$4, FALSE), TEXT(E1772, "aaa"))</f>
        <v>月</v>
      </c>
      <c r="G1772" s="91">
        <f>IFERROR(VLOOKUP($E1772, V医療従事者等!$A:$J, $G$4, FALSE), 0)</f>
        <v>0</v>
      </c>
      <c r="H1772" s="91">
        <f>IFERROR(VLOOKUP($E1772, V医療従事者等!$A:$J, $H$4, FALSE), 0)</f>
        <v>0</v>
      </c>
      <c r="I1772" s="91">
        <f>IFERROR(VLOOKUP($E1772, V医療従事者等!$A:$J, $I$4, FALSE), 0)</f>
        <v>0</v>
      </c>
      <c r="J1772" s="91">
        <f>IFERROR(VLOOKUP($E1772, V医療従事者等!$A:$J, $J$4, FALSE), 0)</f>
        <v>0</v>
      </c>
      <c r="K1772" s="92">
        <f>IFERROR(VLOOKUP($E1772, V一般接種!$A:$G, K$4, FALSE), 0)</f>
        <v>0</v>
      </c>
      <c r="L1772" s="92">
        <f>IFERROR(VLOOKUP($E1772, V一般接種!$A:$G, L$4, FALSE), 0)</f>
        <v>0</v>
      </c>
      <c r="M1772" s="92">
        <f>IFERROR(VLOOKUP($E1772, V一般接種!$A:$G, M$4, FALSE), 0)</f>
        <v>0</v>
      </c>
      <c r="N1772" s="93">
        <f>IFERROR(VLOOKUP($E1772, V一般接種!$A:$G, N$4, FALSE), 0)</f>
        <v>0</v>
      </c>
      <c r="O1772" s="92">
        <f>SUMIF(V職域接種!$C:$C, 'Conv-vaccine'!$E1772, V職域接種!F:F)</f>
        <v>0</v>
      </c>
      <c r="P1772" s="92">
        <f>SUMIF(V職域接種!$C:$C, 'Conv-vaccine'!$E1772, V職域接種!G:G)</f>
        <v>0</v>
      </c>
      <c r="Q1772" s="92">
        <f>_xlfn.MAXIFS(V重複!F:F, V重複!$C:$C, 'Conv-vaccine'!$E1772)</f>
        <v>0</v>
      </c>
      <c r="R1772" s="92">
        <f>_xlfn.MAXIFS(V重複!G:G, V重複!$C:$C, 'Conv-vaccine'!$E1772)</f>
        <v>0</v>
      </c>
      <c r="S1772" s="107">
        <f>SUMIF('V3回目-接種日別'!$A:$A, 'Conv-vaccine'!$E1772, 'V3回目-接種日別'!C:C)</f>
        <v>0</v>
      </c>
    </row>
    <row r="1773" spans="1:19" ht="17.7">
      <c r="A1773" s="49">
        <v>44886</v>
      </c>
      <c r="B1773" s="110">
        <f>IF(COUNTIF($A$7:$A1773, $A1773)&gt;1, 0, IF($E1773="","",G1773+H1773+K1773+L1773+O1773-Q1773))</f>
        <v>0</v>
      </c>
      <c r="C1773" s="110">
        <f>IF(COUNTIF($A$7:$A1773, $A1773)&gt;1, 0, IF($E1773="", "", I1773+J1773+M1773+N1773+P1773-R1773))</f>
        <v>0</v>
      </c>
      <c r="D1773" s="110">
        <f>IF(COUNTIF($A$7:$A1773, $A1773)&gt;1, 0, S1773)</f>
        <v>0</v>
      </c>
      <c r="E1773" s="111">
        <v>44886</v>
      </c>
      <c r="F1773" s="91" t="str">
        <f>IFERROR(VLOOKUP($E1773, V医療従事者等!$A:$J, $F$4, FALSE), TEXT(E1773, "aaa"))</f>
        <v>月</v>
      </c>
      <c r="G1773" s="91">
        <f>IFERROR(VLOOKUP($E1773, V医療従事者等!$A:$J, $G$4, FALSE), 0)</f>
        <v>0</v>
      </c>
      <c r="H1773" s="91">
        <f>IFERROR(VLOOKUP($E1773, V医療従事者等!$A:$J, $H$4, FALSE), 0)</f>
        <v>0</v>
      </c>
      <c r="I1773" s="91">
        <f>IFERROR(VLOOKUP($E1773, V医療従事者等!$A:$J, $I$4, FALSE), 0)</f>
        <v>0</v>
      </c>
      <c r="J1773" s="91">
        <f>IFERROR(VLOOKUP($E1773, V医療従事者等!$A:$J, $J$4, FALSE), 0)</f>
        <v>0</v>
      </c>
      <c r="K1773" s="92">
        <f>IFERROR(VLOOKUP($E1773, V一般接種!$A:$G, K$4, FALSE), 0)</f>
        <v>0</v>
      </c>
      <c r="L1773" s="92">
        <f>IFERROR(VLOOKUP($E1773, V一般接種!$A:$G, L$4, FALSE), 0)</f>
        <v>0</v>
      </c>
      <c r="M1773" s="92">
        <f>IFERROR(VLOOKUP($E1773, V一般接種!$A:$G, M$4, FALSE), 0)</f>
        <v>0</v>
      </c>
      <c r="N1773" s="93">
        <f>IFERROR(VLOOKUP($E1773, V一般接種!$A:$G, N$4, FALSE), 0)</f>
        <v>0</v>
      </c>
      <c r="O1773" s="92">
        <f>SUMIF(V職域接種!$C:$C, 'Conv-vaccine'!$E1773, V職域接種!F:F)</f>
        <v>0</v>
      </c>
      <c r="P1773" s="92">
        <f>SUMIF(V職域接種!$C:$C, 'Conv-vaccine'!$E1773, V職域接種!G:G)</f>
        <v>0</v>
      </c>
      <c r="Q1773" s="92">
        <f>_xlfn.MAXIFS(V重複!F:F, V重複!$C:$C, 'Conv-vaccine'!$E1773)</f>
        <v>0</v>
      </c>
      <c r="R1773" s="92">
        <f>_xlfn.MAXIFS(V重複!G:G, V重複!$C:$C, 'Conv-vaccine'!$E1773)</f>
        <v>0</v>
      </c>
      <c r="S1773" s="107">
        <f>SUMIF('V3回目-接種日別'!$A:$A, 'Conv-vaccine'!$E1773, 'V3回目-接種日別'!C:C)</f>
        <v>0</v>
      </c>
    </row>
    <row r="1774" spans="1:19" ht="17.7">
      <c r="A1774" s="49">
        <v>44887</v>
      </c>
      <c r="B1774" s="110">
        <f>IF(COUNTIF($A$7:$A1774, $A1774)&gt;1, 0, IF($E1774="","",G1774+H1774+K1774+L1774+O1774-Q1774))</f>
        <v>0</v>
      </c>
      <c r="C1774" s="110">
        <f>IF(COUNTIF($A$7:$A1774, $A1774)&gt;1, 0, IF($E1774="", "", I1774+J1774+M1774+N1774+P1774-R1774))</f>
        <v>0</v>
      </c>
      <c r="D1774" s="110">
        <f>IF(COUNTIF($A$7:$A1774, $A1774)&gt;1, 0, S1774)</f>
        <v>0</v>
      </c>
      <c r="E1774" s="111">
        <v>44887</v>
      </c>
      <c r="F1774" s="91" t="str">
        <f>IFERROR(VLOOKUP($E1774, V医療従事者等!$A:$J, $F$4, FALSE), TEXT(E1774, "aaa"))</f>
        <v>火</v>
      </c>
      <c r="G1774" s="91">
        <f>IFERROR(VLOOKUP($E1774, V医療従事者等!$A:$J, $G$4, FALSE), 0)</f>
        <v>0</v>
      </c>
      <c r="H1774" s="91">
        <f>IFERROR(VLOOKUP($E1774, V医療従事者等!$A:$J, $H$4, FALSE), 0)</f>
        <v>0</v>
      </c>
      <c r="I1774" s="91">
        <f>IFERROR(VLOOKUP($E1774, V医療従事者等!$A:$J, $I$4, FALSE), 0)</f>
        <v>0</v>
      </c>
      <c r="J1774" s="91">
        <f>IFERROR(VLOOKUP($E1774, V医療従事者等!$A:$J, $J$4, FALSE), 0)</f>
        <v>0</v>
      </c>
      <c r="K1774" s="92">
        <f>IFERROR(VLOOKUP($E1774, V一般接種!$A:$G, K$4, FALSE), 0)</f>
        <v>0</v>
      </c>
      <c r="L1774" s="92">
        <f>IFERROR(VLOOKUP($E1774, V一般接種!$A:$G, L$4, FALSE), 0)</f>
        <v>0</v>
      </c>
      <c r="M1774" s="92">
        <f>IFERROR(VLOOKUP($E1774, V一般接種!$A:$G, M$4, FALSE), 0)</f>
        <v>0</v>
      </c>
      <c r="N1774" s="93">
        <f>IFERROR(VLOOKUP($E1774, V一般接種!$A:$G, N$4, FALSE), 0)</f>
        <v>0</v>
      </c>
      <c r="O1774" s="92">
        <f>SUMIF(V職域接種!$C:$C, 'Conv-vaccine'!$E1774, V職域接種!F:F)</f>
        <v>0</v>
      </c>
      <c r="P1774" s="92">
        <f>SUMIF(V職域接種!$C:$C, 'Conv-vaccine'!$E1774, V職域接種!G:G)</f>
        <v>0</v>
      </c>
      <c r="Q1774" s="92">
        <f>_xlfn.MAXIFS(V重複!F:F, V重複!$C:$C, 'Conv-vaccine'!$E1774)</f>
        <v>0</v>
      </c>
      <c r="R1774" s="92">
        <f>_xlfn.MAXIFS(V重複!G:G, V重複!$C:$C, 'Conv-vaccine'!$E1774)</f>
        <v>0</v>
      </c>
      <c r="S1774" s="107">
        <f>SUMIF('V3回目-接種日別'!$A:$A, 'Conv-vaccine'!$E1774, 'V3回目-接種日別'!C:C)</f>
        <v>0</v>
      </c>
    </row>
    <row r="1775" spans="1:19" ht="17.7">
      <c r="A1775" s="49">
        <v>44887</v>
      </c>
      <c r="B1775" s="110">
        <f>IF(COUNTIF($A$7:$A1775, $A1775)&gt;1, 0, IF($E1775="","",G1775+H1775+K1775+L1775+O1775-Q1775))</f>
        <v>0</v>
      </c>
      <c r="C1775" s="110">
        <f>IF(COUNTIF($A$7:$A1775, $A1775)&gt;1, 0, IF($E1775="", "", I1775+J1775+M1775+N1775+P1775-R1775))</f>
        <v>0</v>
      </c>
      <c r="D1775" s="110">
        <f>IF(COUNTIF($A$7:$A1775, $A1775)&gt;1, 0, S1775)</f>
        <v>0</v>
      </c>
      <c r="E1775" s="111">
        <v>44887</v>
      </c>
      <c r="F1775" s="91" t="str">
        <f>IFERROR(VLOOKUP($E1775, V医療従事者等!$A:$J, $F$4, FALSE), TEXT(E1775, "aaa"))</f>
        <v>火</v>
      </c>
      <c r="G1775" s="91">
        <f>IFERROR(VLOOKUP($E1775, V医療従事者等!$A:$J, $G$4, FALSE), 0)</f>
        <v>0</v>
      </c>
      <c r="H1775" s="91">
        <f>IFERROR(VLOOKUP($E1775, V医療従事者等!$A:$J, $H$4, FALSE), 0)</f>
        <v>0</v>
      </c>
      <c r="I1775" s="91">
        <f>IFERROR(VLOOKUP($E1775, V医療従事者等!$A:$J, $I$4, FALSE), 0)</f>
        <v>0</v>
      </c>
      <c r="J1775" s="91">
        <f>IFERROR(VLOOKUP($E1775, V医療従事者等!$A:$J, $J$4, FALSE), 0)</f>
        <v>0</v>
      </c>
      <c r="K1775" s="92">
        <f>IFERROR(VLOOKUP($E1775, V一般接種!$A:$G, K$4, FALSE), 0)</f>
        <v>0</v>
      </c>
      <c r="L1775" s="92">
        <f>IFERROR(VLOOKUP($E1775, V一般接種!$A:$G, L$4, FALSE), 0)</f>
        <v>0</v>
      </c>
      <c r="M1775" s="92">
        <f>IFERROR(VLOOKUP($E1775, V一般接種!$A:$G, M$4, FALSE), 0)</f>
        <v>0</v>
      </c>
      <c r="N1775" s="93">
        <f>IFERROR(VLOOKUP($E1775, V一般接種!$A:$G, N$4, FALSE), 0)</f>
        <v>0</v>
      </c>
      <c r="O1775" s="92">
        <f>SUMIF(V職域接種!$C:$C, 'Conv-vaccine'!$E1775, V職域接種!F:F)</f>
        <v>0</v>
      </c>
      <c r="P1775" s="92">
        <f>SUMIF(V職域接種!$C:$C, 'Conv-vaccine'!$E1775, V職域接種!G:G)</f>
        <v>0</v>
      </c>
      <c r="Q1775" s="92">
        <f>_xlfn.MAXIFS(V重複!F:F, V重複!$C:$C, 'Conv-vaccine'!$E1775)</f>
        <v>0</v>
      </c>
      <c r="R1775" s="92">
        <f>_xlfn.MAXIFS(V重複!G:G, V重複!$C:$C, 'Conv-vaccine'!$E1775)</f>
        <v>0</v>
      </c>
      <c r="S1775" s="107">
        <f>SUMIF('V3回目-接種日別'!$A:$A, 'Conv-vaccine'!$E1775, 'V3回目-接種日別'!C:C)</f>
        <v>0</v>
      </c>
    </row>
    <row r="1776" spans="1:19" ht="17.7">
      <c r="A1776" s="49">
        <v>44887</v>
      </c>
      <c r="B1776" s="110">
        <f>IF(COUNTIF($A$7:$A1776, $A1776)&gt;1, 0, IF($E1776="","",G1776+H1776+K1776+L1776+O1776-Q1776))</f>
        <v>0</v>
      </c>
      <c r="C1776" s="110">
        <f>IF(COUNTIF($A$7:$A1776, $A1776)&gt;1, 0, IF($E1776="", "", I1776+J1776+M1776+N1776+P1776-R1776))</f>
        <v>0</v>
      </c>
      <c r="D1776" s="110">
        <f>IF(COUNTIF($A$7:$A1776, $A1776)&gt;1, 0, S1776)</f>
        <v>0</v>
      </c>
      <c r="E1776" s="111">
        <v>44887</v>
      </c>
      <c r="F1776" s="91" t="str">
        <f>IFERROR(VLOOKUP($E1776, V医療従事者等!$A:$J, $F$4, FALSE), TEXT(E1776, "aaa"))</f>
        <v>火</v>
      </c>
      <c r="G1776" s="91">
        <f>IFERROR(VLOOKUP($E1776, V医療従事者等!$A:$J, $G$4, FALSE), 0)</f>
        <v>0</v>
      </c>
      <c r="H1776" s="91">
        <f>IFERROR(VLOOKUP($E1776, V医療従事者等!$A:$J, $H$4, FALSE), 0)</f>
        <v>0</v>
      </c>
      <c r="I1776" s="91">
        <f>IFERROR(VLOOKUP($E1776, V医療従事者等!$A:$J, $I$4, FALSE), 0)</f>
        <v>0</v>
      </c>
      <c r="J1776" s="91">
        <f>IFERROR(VLOOKUP($E1776, V医療従事者等!$A:$J, $J$4, FALSE), 0)</f>
        <v>0</v>
      </c>
      <c r="K1776" s="92">
        <f>IFERROR(VLOOKUP($E1776, V一般接種!$A:$G, K$4, FALSE), 0)</f>
        <v>0</v>
      </c>
      <c r="L1776" s="92">
        <f>IFERROR(VLOOKUP($E1776, V一般接種!$A:$G, L$4, FALSE), 0)</f>
        <v>0</v>
      </c>
      <c r="M1776" s="92">
        <f>IFERROR(VLOOKUP($E1776, V一般接種!$A:$G, M$4, FALSE), 0)</f>
        <v>0</v>
      </c>
      <c r="N1776" s="93">
        <f>IFERROR(VLOOKUP($E1776, V一般接種!$A:$G, N$4, FALSE), 0)</f>
        <v>0</v>
      </c>
      <c r="O1776" s="92">
        <f>SUMIF(V職域接種!$C:$C, 'Conv-vaccine'!$E1776, V職域接種!F:F)</f>
        <v>0</v>
      </c>
      <c r="P1776" s="92">
        <f>SUMIF(V職域接種!$C:$C, 'Conv-vaccine'!$E1776, V職域接種!G:G)</f>
        <v>0</v>
      </c>
      <c r="Q1776" s="92">
        <f>_xlfn.MAXIFS(V重複!F:F, V重複!$C:$C, 'Conv-vaccine'!$E1776)</f>
        <v>0</v>
      </c>
      <c r="R1776" s="92">
        <f>_xlfn.MAXIFS(V重複!G:G, V重複!$C:$C, 'Conv-vaccine'!$E1776)</f>
        <v>0</v>
      </c>
      <c r="S1776" s="107">
        <f>SUMIF('V3回目-接種日別'!$A:$A, 'Conv-vaccine'!$E1776, 'V3回目-接種日別'!C:C)</f>
        <v>0</v>
      </c>
    </row>
    <row r="1777" spans="1:19" ht="17.7">
      <c r="A1777" s="49">
        <v>44888</v>
      </c>
      <c r="B1777" s="110">
        <f>IF(COUNTIF($A$7:$A1777, $A1777)&gt;1, 0, IF($E1777="","",G1777+H1777+K1777+L1777+O1777-Q1777))</f>
        <v>0</v>
      </c>
      <c r="C1777" s="110">
        <f>IF(COUNTIF($A$7:$A1777, $A1777)&gt;1, 0, IF($E1777="", "", I1777+J1777+M1777+N1777+P1777-R1777))</f>
        <v>0</v>
      </c>
      <c r="D1777" s="110">
        <f>IF(COUNTIF($A$7:$A1777, $A1777)&gt;1, 0, S1777)</f>
        <v>0</v>
      </c>
      <c r="E1777" s="111">
        <v>44888</v>
      </c>
      <c r="F1777" s="91" t="str">
        <f>IFERROR(VLOOKUP($E1777, V医療従事者等!$A:$J, $F$4, FALSE), TEXT(E1777, "aaa"))</f>
        <v>水</v>
      </c>
      <c r="G1777" s="91">
        <f>IFERROR(VLOOKUP($E1777, V医療従事者等!$A:$J, $G$4, FALSE), 0)</f>
        <v>0</v>
      </c>
      <c r="H1777" s="91">
        <f>IFERROR(VLOOKUP($E1777, V医療従事者等!$A:$J, $H$4, FALSE), 0)</f>
        <v>0</v>
      </c>
      <c r="I1777" s="91">
        <f>IFERROR(VLOOKUP($E1777, V医療従事者等!$A:$J, $I$4, FALSE), 0)</f>
        <v>0</v>
      </c>
      <c r="J1777" s="91">
        <f>IFERROR(VLOOKUP($E1777, V医療従事者等!$A:$J, $J$4, FALSE), 0)</f>
        <v>0</v>
      </c>
      <c r="K1777" s="92">
        <f>IFERROR(VLOOKUP($E1777, V一般接種!$A:$G, K$4, FALSE), 0)</f>
        <v>0</v>
      </c>
      <c r="L1777" s="92">
        <f>IFERROR(VLOOKUP($E1777, V一般接種!$A:$G, L$4, FALSE), 0)</f>
        <v>0</v>
      </c>
      <c r="M1777" s="92">
        <f>IFERROR(VLOOKUP($E1777, V一般接種!$A:$G, M$4, FALSE), 0)</f>
        <v>0</v>
      </c>
      <c r="N1777" s="93">
        <f>IFERROR(VLOOKUP($E1777, V一般接種!$A:$G, N$4, FALSE), 0)</f>
        <v>0</v>
      </c>
      <c r="O1777" s="92">
        <f>SUMIF(V職域接種!$C:$C, 'Conv-vaccine'!$E1777, V職域接種!F:F)</f>
        <v>0</v>
      </c>
      <c r="P1777" s="92">
        <f>SUMIF(V職域接種!$C:$C, 'Conv-vaccine'!$E1777, V職域接種!G:G)</f>
        <v>0</v>
      </c>
      <c r="Q1777" s="92">
        <f>_xlfn.MAXIFS(V重複!F:F, V重複!$C:$C, 'Conv-vaccine'!$E1777)</f>
        <v>0</v>
      </c>
      <c r="R1777" s="92">
        <f>_xlfn.MAXIFS(V重複!G:G, V重複!$C:$C, 'Conv-vaccine'!$E1777)</f>
        <v>0</v>
      </c>
      <c r="S1777" s="107">
        <f>SUMIF('V3回目-接種日別'!$A:$A, 'Conv-vaccine'!$E1777, 'V3回目-接種日別'!C:C)</f>
        <v>0</v>
      </c>
    </row>
    <row r="1778" spans="1:19" ht="17.7">
      <c r="A1778" s="49">
        <v>44888</v>
      </c>
      <c r="B1778" s="110">
        <f>IF(COUNTIF($A$7:$A1778, $A1778)&gt;1, 0, IF($E1778="","",G1778+H1778+K1778+L1778+O1778-Q1778))</f>
        <v>0</v>
      </c>
      <c r="C1778" s="110">
        <f>IF(COUNTIF($A$7:$A1778, $A1778)&gt;1, 0, IF($E1778="", "", I1778+J1778+M1778+N1778+P1778-R1778))</f>
        <v>0</v>
      </c>
      <c r="D1778" s="110">
        <f>IF(COUNTIF($A$7:$A1778, $A1778)&gt;1, 0, S1778)</f>
        <v>0</v>
      </c>
      <c r="E1778" s="111">
        <v>44888</v>
      </c>
      <c r="F1778" s="91" t="str">
        <f>IFERROR(VLOOKUP($E1778, V医療従事者等!$A:$J, $F$4, FALSE), TEXT(E1778, "aaa"))</f>
        <v>水</v>
      </c>
      <c r="G1778" s="91">
        <f>IFERROR(VLOOKUP($E1778, V医療従事者等!$A:$J, $G$4, FALSE), 0)</f>
        <v>0</v>
      </c>
      <c r="H1778" s="91">
        <f>IFERROR(VLOOKUP($E1778, V医療従事者等!$A:$J, $H$4, FALSE), 0)</f>
        <v>0</v>
      </c>
      <c r="I1778" s="91">
        <f>IFERROR(VLOOKUP($E1778, V医療従事者等!$A:$J, $I$4, FALSE), 0)</f>
        <v>0</v>
      </c>
      <c r="J1778" s="91">
        <f>IFERROR(VLOOKUP($E1778, V医療従事者等!$A:$J, $J$4, FALSE), 0)</f>
        <v>0</v>
      </c>
      <c r="K1778" s="92">
        <f>IFERROR(VLOOKUP($E1778, V一般接種!$A:$G, K$4, FALSE), 0)</f>
        <v>0</v>
      </c>
      <c r="L1778" s="92">
        <f>IFERROR(VLOOKUP($E1778, V一般接種!$A:$G, L$4, FALSE), 0)</f>
        <v>0</v>
      </c>
      <c r="M1778" s="92">
        <f>IFERROR(VLOOKUP($E1778, V一般接種!$A:$G, M$4, FALSE), 0)</f>
        <v>0</v>
      </c>
      <c r="N1778" s="93">
        <f>IFERROR(VLOOKUP($E1778, V一般接種!$A:$G, N$4, FALSE), 0)</f>
        <v>0</v>
      </c>
      <c r="O1778" s="92">
        <f>SUMIF(V職域接種!$C:$C, 'Conv-vaccine'!$E1778, V職域接種!F:F)</f>
        <v>0</v>
      </c>
      <c r="P1778" s="92">
        <f>SUMIF(V職域接種!$C:$C, 'Conv-vaccine'!$E1778, V職域接種!G:G)</f>
        <v>0</v>
      </c>
      <c r="Q1778" s="92">
        <f>_xlfn.MAXIFS(V重複!F:F, V重複!$C:$C, 'Conv-vaccine'!$E1778)</f>
        <v>0</v>
      </c>
      <c r="R1778" s="92">
        <f>_xlfn.MAXIFS(V重複!G:G, V重複!$C:$C, 'Conv-vaccine'!$E1778)</f>
        <v>0</v>
      </c>
      <c r="S1778" s="107">
        <f>SUMIF('V3回目-接種日別'!$A:$A, 'Conv-vaccine'!$E1778, 'V3回目-接種日別'!C:C)</f>
        <v>0</v>
      </c>
    </row>
    <row r="1779" spans="1:19" ht="17.7">
      <c r="A1779" s="49">
        <v>44888</v>
      </c>
      <c r="B1779" s="110">
        <f>IF(COUNTIF($A$7:$A1779, $A1779)&gt;1, 0, IF($E1779="","",G1779+H1779+K1779+L1779+O1779-Q1779))</f>
        <v>0</v>
      </c>
      <c r="C1779" s="110">
        <f>IF(COUNTIF($A$7:$A1779, $A1779)&gt;1, 0, IF($E1779="", "", I1779+J1779+M1779+N1779+P1779-R1779))</f>
        <v>0</v>
      </c>
      <c r="D1779" s="110">
        <f>IF(COUNTIF($A$7:$A1779, $A1779)&gt;1, 0, S1779)</f>
        <v>0</v>
      </c>
      <c r="E1779" s="111">
        <v>44888</v>
      </c>
      <c r="F1779" s="91" t="str">
        <f>IFERROR(VLOOKUP($E1779, V医療従事者等!$A:$J, $F$4, FALSE), TEXT(E1779, "aaa"))</f>
        <v>水</v>
      </c>
      <c r="G1779" s="91">
        <f>IFERROR(VLOOKUP($E1779, V医療従事者等!$A:$J, $G$4, FALSE), 0)</f>
        <v>0</v>
      </c>
      <c r="H1779" s="91">
        <f>IFERROR(VLOOKUP($E1779, V医療従事者等!$A:$J, $H$4, FALSE), 0)</f>
        <v>0</v>
      </c>
      <c r="I1779" s="91">
        <f>IFERROR(VLOOKUP($E1779, V医療従事者等!$A:$J, $I$4, FALSE), 0)</f>
        <v>0</v>
      </c>
      <c r="J1779" s="91">
        <f>IFERROR(VLOOKUP($E1779, V医療従事者等!$A:$J, $J$4, FALSE), 0)</f>
        <v>0</v>
      </c>
      <c r="K1779" s="92">
        <f>IFERROR(VLOOKUP($E1779, V一般接種!$A:$G, K$4, FALSE), 0)</f>
        <v>0</v>
      </c>
      <c r="L1779" s="92">
        <f>IFERROR(VLOOKUP($E1779, V一般接種!$A:$G, L$4, FALSE), 0)</f>
        <v>0</v>
      </c>
      <c r="M1779" s="92">
        <f>IFERROR(VLOOKUP($E1779, V一般接種!$A:$G, M$4, FALSE), 0)</f>
        <v>0</v>
      </c>
      <c r="N1779" s="93">
        <f>IFERROR(VLOOKUP($E1779, V一般接種!$A:$G, N$4, FALSE), 0)</f>
        <v>0</v>
      </c>
      <c r="O1779" s="92">
        <f>SUMIF(V職域接種!$C:$C, 'Conv-vaccine'!$E1779, V職域接種!F:F)</f>
        <v>0</v>
      </c>
      <c r="P1779" s="92">
        <f>SUMIF(V職域接種!$C:$C, 'Conv-vaccine'!$E1779, V職域接種!G:G)</f>
        <v>0</v>
      </c>
      <c r="Q1779" s="92">
        <f>_xlfn.MAXIFS(V重複!F:F, V重複!$C:$C, 'Conv-vaccine'!$E1779)</f>
        <v>0</v>
      </c>
      <c r="R1779" s="92">
        <f>_xlfn.MAXIFS(V重複!G:G, V重複!$C:$C, 'Conv-vaccine'!$E1779)</f>
        <v>0</v>
      </c>
      <c r="S1779" s="107">
        <f>SUMIF('V3回目-接種日別'!$A:$A, 'Conv-vaccine'!$E1779, 'V3回目-接種日別'!C:C)</f>
        <v>0</v>
      </c>
    </row>
    <row r="1780" spans="1:19" ht="17.7">
      <c r="A1780" s="49">
        <v>44889</v>
      </c>
      <c r="B1780" s="110">
        <f>IF(COUNTIF($A$7:$A1780, $A1780)&gt;1, 0, IF($E1780="","",G1780+H1780+K1780+L1780+O1780-Q1780))</f>
        <v>0</v>
      </c>
      <c r="C1780" s="110">
        <f>IF(COUNTIF($A$7:$A1780, $A1780)&gt;1, 0, IF($E1780="", "", I1780+J1780+M1780+N1780+P1780-R1780))</f>
        <v>0</v>
      </c>
      <c r="D1780" s="110">
        <f>IF(COUNTIF($A$7:$A1780, $A1780)&gt;1, 0, S1780)</f>
        <v>0</v>
      </c>
      <c r="E1780" s="111">
        <v>44889</v>
      </c>
      <c r="F1780" s="91" t="str">
        <f>IFERROR(VLOOKUP($E1780, V医療従事者等!$A:$J, $F$4, FALSE), TEXT(E1780, "aaa"))</f>
        <v>木</v>
      </c>
      <c r="G1780" s="91">
        <f>IFERROR(VLOOKUP($E1780, V医療従事者等!$A:$J, $G$4, FALSE), 0)</f>
        <v>0</v>
      </c>
      <c r="H1780" s="91">
        <f>IFERROR(VLOOKUP($E1780, V医療従事者等!$A:$J, $H$4, FALSE), 0)</f>
        <v>0</v>
      </c>
      <c r="I1780" s="91">
        <f>IFERROR(VLOOKUP($E1780, V医療従事者等!$A:$J, $I$4, FALSE), 0)</f>
        <v>0</v>
      </c>
      <c r="J1780" s="91">
        <f>IFERROR(VLOOKUP($E1780, V医療従事者等!$A:$J, $J$4, FALSE), 0)</f>
        <v>0</v>
      </c>
      <c r="K1780" s="92">
        <f>IFERROR(VLOOKUP($E1780, V一般接種!$A:$G, K$4, FALSE), 0)</f>
        <v>0</v>
      </c>
      <c r="L1780" s="92">
        <f>IFERROR(VLOOKUP($E1780, V一般接種!$A:$G, L$4, FALSE), 0)</f>
        <v>0</v>
      </c>
      <c r="M1780" s="92">
        <f>IFERROR(VLOOKUP($E1780, V一般接種!$A:$G, M$4, FALSE), 0)</f>
        <v>0</v>
      </c>
      <c r="N1780" s="93">
        <f>IFERROR(VLOOKUP($E1780, V一般接種!$A:$G, N$4, FALSE), 0)</f>
        <v>0</v>
      </c>
      <c r="O1780" s="92">
        <f>SUMIF(V職域接種!$C:$C, 'Conv-vaccine'!$E1780, V職域接種!F:F)</f>
        <v>0</v>
      </c>
      <c r="P1780" s="92">
        <f>SUMIF(V職域接種!$C:$C, 'Conv-vaccine'!$E1780, V職域接種!G:G)</f>
        <v>0</v>
      </c>
      <c r="Q1780" s="92">
        <f>_xlfn.MAXIFS(V重複!F:F, V重複!$C:$C, 'Conv-vaccine'!$E1780)</f>
        <v>0</v>
      </c>
      <c r="R1780" s="92">
        <f>_xlfn.MAXIFS(V重複!G:G, V重複!$C:$C, 'Conv-vaccine'!$E1780)</f>
        <v>0</v>
      </c>
      <c r="S1780" s="107">
        <f>SUMIF('V3回目-接種日別'!$A:$A, 'Conv-vaccine'!$E1780, 'V3回目-接種日別'!C:C)</f>
        <v>0</v>
      </c>
    </row>
    <row r="1781" spans="1:19" ht="17.7">
      <c r="A1781" s="49">
        <v>44889</v>
      </c>
      <c r="B1781" s="110">
        <f>IF(COUNTIF($A$7:$A1781, $A1781)&gt;1, 0, IF($E1781="","",G1781+H1781+K1781+L1781+O1781-Q1781))</f>
        <v>0</v>
      </c>
      <c r="C1781" s="110">
        <f>IF(COUNTIF($A$7:$A1781, $A1781)&gt;1, 0, IF($E1781="", "", I1781+J1781+M1781+N1781+P1781-R1781))</f>
        <v>0</v>
      </c>
      <c r="D1781" s="110">
        <f>IF(COUNTIF($A$7:$A1781, $A1781)&gt;1, 0, S1781)</f>
        <v>0</v>
      </c>
      <c r="E1781" s="111">
        <v>44889</v>
      </c>
      <c r="F1781" s="91" t="str">
        <f>IFERROR(VLOOKUP($E1781, V医療従事者等!$A:$J, $F$4, FALSE), TEXT(E1781, "aaa"))</f>
        <v>木</v>
      </c>
      <c r="G1781" s="91">
        <f>IFERROR(VLOOKUP($E1781, V医療従事者等!$A:$J, $G$4, FALSE), 0)</f>
        <v>0</v>
      </c>
      <c r="H1781" s="91">
        <f>IFERROR(VLOOKUP($E1781, V医療従事者等!$A:$J, $H$4, FALSE), 0)</f>
        <v>0</v>
      </c>
      <c r="I1781" s="91">
        <f>IFERROR(VLOOKUP($E1781, V医療従事者等!$A:$J, $I$4, FALSE), 0)</f>
        <v>0</v>
      </c>
      <c r="J1781" s="91">
        <f>IFERROR(VLOOKUP($E1781, V医療従事者等!$A:$J, $J$4, FALSE), 0)</f>
        <v>0</v>
      </c>
      <c r="K1781" s="92">
        <f>IFERROR(VLOOKUP($E1781, V一般接種!$A:$G, K$4, FALSE), 0)</f>
        <v>0</v>
      </c>
      <c r="L1781" s="92">
        <f>IFERROR(VLOOKUP($E1781, V一般接種!$A:$G, L$4, FALSE), 0)</f>
        <v>0</v>
      </c>
      <c r="M1781" s="92">
        <f>IFERROR(VLOOKUP($E1781, V一般接種!$A:$G, M$4, FALSE), 0)</f>
        <v>0</v>
      </c>
      <c r="N1781" s="93">
        <f>IFERROR(VLOOKUP($E1781, V一般接種!$A:$G, N$4, FALSE), 0)</f>
        <v>0</v>
      </c>
      <c r="O1781" s="92">
        <f>SUMIF(V職域接種!$C:$C, 'Conv-vaccine'!$E1781, V職域接種!F:F)</f>
        <v>0</v>
      </c>
      <c r="P1781" s="92">
        <f>SUMIF(V職域接種!$C:$C, 'Conv-vaccine'!$E1781, V職域接種!G:G)</f>
        <v>0</v>
      </c>
      <c r="Q1781" s="92">
        <f>_xlfn.MAXIFS(V重複!F:F, V重複!$C:$C, 'Conv-vaccine'!$E1781)</f>
        <v>0</v>
      </c>
      <c r="R1781" s="92">
        <f>_xlfn.MAXIFS(V重複!G:G, V重複!$C:$C, 'Conv-vaccine'!$E1781)</f>
        <v>0</v>
      </c>
      <c r="S1781" s="107">
        <f>SUMIF('V3回目-接種日別'!$A:$A, 'Conv-vaccine'!$E1781, 'V3回目-接種日別'!C:C)</f>
        <v>0</v>
      </c>
    </row>
    <row r="1782" spans="1:19" ht="17.7">
      <c r="A1782" s="49">
        <v>44889</v>
      </c>
      <c r="B1782" s="110">
        <f>IF(COUNTIF($A$7:$A1782, $A1782)&gt;1, 0, IF($E1782="","",G1782+H1782+K1782+L1782+O1782-Q1782))</f>
        <v>0</v>
      </c>
      <c r="C1782" s="110">
        <f>IF(COUNTIF($A$7:$A1782, $A1782)&gt;1, 0, IF($E1782="", "", I1782+J1782+M1782+N1782+P1782-R1782))</f>
        <v>0</v>
      </c>
      <c r="D1782" s="110">
        <f>IF(COUNTIF($A$7:$A1782, $A1782)&gt;1, 0, S1782)</f>
        <v>0</v>
      </c>
      <c r="E1782" s="111">
        <v>44889</v>
      </c>
      <c r="F1782" s="91" t="str">
        <f>IFERROR(VLOOKUP($E1782, V医療従事者等!$A:$J, $F$4, FALSE), TEXT(E1782, "aaa"))</f>
        <v>木</v>
      </c>
      <c r="G1782" s="91">
        <f>IFERROR(VLOOKUP($E1782, V医療従事者等!$A:$J, $G$4, FALSE), 0)</f>
        <v>0</v>
      </c>
      <c r="H1782" s="91">
        <f>IFERROR(VLOOKUP($E1782, V医療従事者等!$A:$J, $H$4, FALSE), 0)</f>
        <v>0</v>
      </c>
      <c r="I1782" s="91">
        <f>IFERROR(VLOOKUP($E1782, V医療従事者等!$A:$J, $I$4, FALSE), 0)</f>
        <v>0</v>
      </c>
      <c r="J1782" s="91">
        <f>IFERROR(VLOOKUP($E1782, V医療従事者等!$A:$J, $J$4, FALSE), 0)</f>
        <v>0</v>
      </c>
      <c r="K1782" s="92">
        <f>IFERROR(VLOOKUP($E1782, V一般接種!$A:$G, K$4, FALSE), 0)</f>
        <v>0</v>
      </c>
      <c r="L1782" s="92">
        <f>IFERROR(VLOOKUP($E1782, V一般接種!$A:$G, L$4, FALSE), 0)</f>
        <v>0</v>
      </c>
      <c r="M1782" s="92">
        <f>IFERROR(VLOOKUP($E1782, V一般接種!$A:$G, M$4, FALSE), 0)</f>
        <v>0</v>
      </c>
      <c r="N1782" s="93">
        <f>IFERROR(VLOOKUP($E1782, V一般接種!$A:$G, N$4, FALSE), 0)</f>
        <v>0</v>
      </c>
      <c r="O1782" s="92">
        <f>SUMIF(V職域接種!$C:$C, 'Conv-vaccine'!$E1782, V職域接種!F:F)</f>
        <v>0</v>
      </c>
      <c r="P1782" s="92">
        <f>SUMIF(V職域接種!$C:$C, 'Conv-vaccine'!$E1782, V職域接種!G:G)</f>
        <v>0</v>
      </c>
      <c r="Q1782" s="92">
        <f>_xlfn.MAXIFS(V重複!F:F, V重複!$C:$C, 'Conv-vaccine'!$E1782)</f>
        <v>0</v>
      </c>
      <c r="R1782" s="92">
        <f>_xlfn.MAXIFS(V重複!G:G, V重複!$C:$C, 'Conv-vaccine'!$E1782)</f>
        <v>0</v>
      </c>
      <c r="S1782" s="107">
        <f>SUMIF('V3回目-接種日別'!$A:$A, 'Conv-vaccine'!$E1782, 'V3回目-接種日別'!C:C)</f>
        <v>0</v>
      </c>
    </row>
    <row r="1783" spans="1:19" ht="17.7">
      <c r="A1783" s="49">
        <v>44890</v>
      </c>
      <c r="B1783" s="110">
        <f>IF(COUNTIF($A$7:$A1783, $A1783)&gt;1, 0, IF($E1783="","",G1783+H1783+K1783+L1783+O1783-Q1783))</f>
        <v>0</v>
      </c>
      <c r="C1783" s="110">
        <f>IF(COUNTIF($A$7:$A1783, $A1783)&gt;1, 0, IF($E1783="", "", I1783+J1783+M1783+N1783+P1783-R1783))</f>
        <v>0</v>
      </c>
      <c r="D1783" s="110">
        <f>IF(COUNTIF($A$7:$A1783, $A1783)&gt;1, 0, S1783)</f>
        <v>0</v>
      </c>
      <c r="E1783" s="111">
        <v>44890</v>
      </c>
      <c r="F1783" s="91" t="str">
        <f>IFERROR(VLOOKUP($E1783, V医療従事者等!$A:$J, $F$4, FALSE), TEXT(E1783, "aaa"))</f>
        <v>金</v>
      </c>
      <c r="G1783" s="91">
        <f>IFERROR(VLOOKUP($E1783, V医療従事者等!$A:$J, $G$4, FALSE), 0)</f>
        <v>0</v>
      </c>
      <c r="H1783" s="91">
        <f>IFERROR(VLOOKUP($E1783, V医療従事者等!$A:$J, $H$4, FALSE), 0)</f>
        <v>0</v>
      </c>
      <c r="I1783" s="91">
        <f>IFERROR(VLOOKUP($E1783, V医療従事者等!$A:$J, $I$4, FALSE), 0)</f>
        <v>0</v>
      </c>
      <c r="J1783" s="91">
        <f>IFERROR(VLOOKUP($E1783, V医療従事者等!$A:$J, $J$4, FALSE), 0)</f>
        <v>0</v>
      </c>
      <c r="K1783" s="92">
        <f>IFERROR(VLOOKUP($E1783, V一般接種!$A:$G, K$4, FALSE), 0)</f>
        <v>0</v>
      </c>
      <c r="L1783" s="92">
        <f>IFERROR(VLOOKUP($E1783, V一般接種!$A:$G, L$4, FALSE), 0)</f>
        <v>0</v>
      </c>
      <c r="M1783" s="92">
        <f>IFERROR(VLOOKUP($E1783, V一般接種!$A:$G, M$4, FALSE), 0)</f>
        <v>0</v>
      </c>
      <c r="N1783" s="93">
        <f>IFERROR(VLOOKUP($E1783, V一般接種!$A:$G, N$4, FALSE), 0)</f>
        <v>0</v>
      </c>
      <c r="O1783" s="92">
        <f>SUMIF(V職域接種!$C:$C, 'Conv-vaccine'!$E1783, V職域接種!F:F)</f>
        <v>0</v>
      </c>
      <c r="P1783" s="92">
        <f>SUMIF(V職域接種!$C:$C, 'Conv-vaccine'!$E1783, V職域接種!G:G)</f>
        <v>0</v>
      </c>
      <c r="Q1783" s="92">
        <f>_xlfn.MAXIFS(V重複!F:F, V重複!$C:$C, 'Conv-vaccine'!$E1783)</f>
        <v>0</v>
      </c>
      <c r="R1783" s="92">
        <f>_xlfn.MAXIFS(V重複!G:G, V重複!$C:$C, 'Conv-vaccine'!$E1783)</f>
        <v>0</v>
      </c>
      <c r="S1783" s="107">
        <f>SUMIF('V3回目-接種日別'!$A:$A, 'Conv-vaccine'!$E1783, 'V3回目-接種日別'!C:C)</f>
        <v>0</v>
      </c>
    </row>
    <row r="1784" spans="1:19" ht="17.7">
      <c r="A1784" s="49">
        <v>44890</v>
      </c>
      <c r="B1784" s="110">
        <f>IF(COUNTIF($A$7:$A1784, $A1784)&gt;1, 0, IF($E1784="","",G1784+H1784+K1784+L1784+O1784-Q1784))</f>
        <v>0</v>
      </c>
      <c r="C1784" s="110">
        <f>IF(COUNTIF($A$7:$A1784, $A1784)&gt;1, 0, IF($E1784="", "", I1784+J1784+M1784+N1784+P1784-R1784))</f>
        <v>0</v>
      </c>
      <c r="D1784" s="110">
        <f>IF(COUNTIF($A$7:$A1784, $A1784)&gt;1, 0, S1784)</f>
        <v>0</v>
      </c>
      <c r="E1784" s="111">
        <v>44890</v>
      </c>
      <c r="F1784" s="91" t="str">
        <f>IFERROR(VLOOKUP($E1784, V医療従事者等!$A:$J, $F$4, FALSE), TEXT(E1784, "aaa"))</f>
        <v>金</v>
      </c>
      <c r="G1784" s="91">
        <f>IFERROR(VLOOKUP($E1784, V医療従事者等!$A:$J, $G$4, FALSE), 0)</f>
        <v>0</v>
      </c>
      <c r="H1784" s="91">
        <f>IFERROR(VLOOKUP($E1784, V医療従事者等!$A:$J, $H$4, FALSE), 0)</f>
        <v>0</v>
      </c>
      <c r="I1784" s="91">
        <f>IFERROR(VLOOKUP($E1784, V医療従事者等!$A:$J, $I$4, FALSE), 0)</f>
        <v>0</v>
      </c>
      <c r="J1784" s="91">
        <f>IFERROR(VLOOKUP($E1784, V医療従事者等!$A:$J, $J$4, FALSE), 0)</f>
        <v>0</v>
      </c>
      <c r="K1784" s="92">
        <f>IFERROR(VLOOKUP($E1784, V一般接種!$A:$G, K$4, FALSE), 0)</f>
        <v>0</v>
      </c>
      <c r="L1784" s="92">
        <f>IFERROR(VLOOKUP($E1784, V一般接種!$A:$G, L$4, FALSE), 0)</f>
        <v>0</v>
      </c>
      <c r="M1784" s="92">
        <f>IFERROR(VLOOKUP($E1784, V一般接種!$A:$G, M$4, FALSE), 0)</f>
        <v>0</v>
      </c>
      <c r="N1784" s="93">
        <f>IFERROR(VLOOKUP($E1784, V一般接種!$A:$G, N$4, FALSE), 0)</f>
        <v>0</v>
      </c>
      <c r="O1784" s="92">
        <f>SUMIF(V職域接種!$C:$C, 'Conv-vaccine'!$E1784, V職域接種!F:F)</f>
        <v>0</v>
      </c>
      <c r="P1784" s="92">
        <f>SUMIF(V職域接種!$C:$C, 'Conv-vaccine'!$E1784, V職域接種!G:G)</f>
        <v>0</v>
      </c>
      <c r="Q1784" s="92">
        <f>_xlfn.MAXIFS(V重複!F:F, V重複!$C:$C, 'Conv-vaccine'!$E1784)</f>
        <v>0</v>
      </c>
      <c r="R1784" s="92">
        <f>_xlfn.MAXIFS(V重複!G:G, V重複!$C:$C, 'Conv-vaccine'!$E1784)</f>
        <v>0</v>
      </c>
      <c r="S1784" s="107">
        <f>SUMIF('V3回目-接種日別'!$A:$A, 'Conv-vaccine'!$E1784, 'V3回目-接種日別'!C:C)</f>
        <v>0</v>
      </c>
    </row>
    <row r="1785" spans="1:19" ht="17.7">
      <c r="A1785" s="49">
        <v>44890</v>
      </c>
      <c r="B1785" s="110">
        <f>IF(COUNTIF($A$7:$A1785, $A1785)&gt;1, 0, IF($E1785="","",G1785+H1785+K1785+L1785+O1785-Q1785))</f>
        <v>0</v>
      </c>
      <c r="C1785" s="110">
        <f>IF(COUNTIF($A$7:$A1785, $A1785)&gt;1, 0, IF($E1785="", "", I1785+J1785+M1785+N1785+P1785-R1785))</f>
        <v>0</v>
      </c>
      <c r="D1785" s="110">
        <f>IF(COUNTIF($A$7:$A1785, $A1785)&gt;1, 0, S1785)</f>
        <v>0</v>
      </c>
      <c r="E1785" s="111">
        <v>44890</v>
      </c>
      <c r="F1785" s="91" t="str">
        <f>IFERROR(VLOOKUP($E1785, V医療従事者等!$A:$J, $F$4, FALSE), TEXT(E1785, "aaa"))</f>
        <v>金</v>
      </c>
      <c r="G1785" s="91">
        <f>IFERROR(VLOOKUP($E1785, V医療従事者等!$A:$J, $G$4, FALSE), 0)</f>
        <v>0</v>
      </c>
      <c r="H1785" s="91">
        <f>IFERROR(VLOOKUP($E1785, V医療従事者等!$A:$J, $H$4, FALSE), 0)</f>
        <v>0</v>
      </c>
      <c r="I1785" s="91">
        <f>IFERROR(VLOOKUP($E1785, V医療従事者等!$A:$J, $I$4, FALSE), 0)</f>
        <v>0</v>
      </c>
      <c r="J1785" s="91">
        <f>IFERROR(VLOOKUP($E1785, V医療従事者等!$A:$J, $J$4, FALSE), 0)</f>
        <v>0</v>
      </c>
      <c r="K1785" s="92">
        <f>IFERROR(VLOOKUP($E1785, V一般接種!$A:$G, K$4, FALSE), 0)</f>
        <v>0</v>
      </c>
      <c r="L1785" s="92">
        <f>IFERROR(VLOOKUP($E1785, V一般接種!$A:$G, L$4, FALSE), 0)</f>
        <v>0</v>
      </c>
      <c r="M1785" s="92">
        <f>IFERROR(VLOOKUP($E1785, V一般接種!$A:$G, M$4, FALSE), 0)</f>
        <v>0</v>
      </c>
      <c r="N1785" s="93">
        <f>IFERROR(VLOOKUP($E1785, V一般接種!$A:$G, N$4, FALSE), 0)</f>
        <v>0</v>
      </c>
      <c r="O1785" s="92">
        <f>SUMIF(V職域接種!$C:$C, 'Conv-vaccine'!$E1785, V職域接種!F:F)</f>
        <v>0</v>
      </c>
      <c r="P1785" s="92">
        <f>SUMIF(V職域接種!$C:$C, 'Conv-vaccine'!$E1785, V職域接種!G:G)</f>
        <v>0</v>
      </c>
      <c r="Q1785" s="92">
        <f>_xlfn.MAXIFS(V重複!F:F, V重複!$C:$C, 'Conv-vaccine'!$E1785)</f>
        <v>0</v>
      </c>
      <c r="R1785" s="92">
        <f>_xlfn.MAXIFS(V重複!G:G, V重複!$C:$C, 'Conv-vaccine'!$E1785)</f>
        <v>0</v>
      </c>
      <c r="S1785" s="107">
        <f>SUMIF('V3回目-接種日別'!$A:$A, 'Conv-vaccine'!$E1785, 'V3回目-接種日別'!C:C)</f>
        <v>0</v>
      </c>
    </row>
    <row r="1786" spans="1:19" ht="17.7">
      <c r="A1786" s="49">
        <v>44891</v>
      </c>
      <c r="B1786" s="110">
        <f>IF(COUNTIF($A$7:$A1786, $A1786)&gt;1, 0, IF($E1786="","",G1786+H1786+K1786+L1786+O1786-Q1786))</f>
        <v>0</v>
      </c>
      <c r="C1786" s="110">
        <f>IF(COUNTIF($A$7:$A1786, $A1786)&gt;1, 0, IF($E1786="", "", I1786+J1786+M1786+N1786+P1786-R1786))</f>
        <v>0</v>
      </c>
      <c r="D1786" s="110">
        <f>IF(COUNTIF($A$7:$A1786, $A1786)&gt;1, 0, S1786)</f>
        <v>0</v>
      </c>
      <c r="E1786" s="111">
        <v>44891</v>
      </c>
      <c r="F1786" s="91" t="str">
        <f>IFERROR(VLOOKUP($E1786, V医療従事者等!$A:$J, $F$4, FALSE), TEXT(E1786, "aaa"))</f>
        <v>土</v>
      </c>
      <c r="G1786" s="91">
        <f>IFERROR(VLOOKUP($E1786, V医療従事者等!$A:$J, $G$4, FALSE), 0)</f>
        <v>0</v>
      </c>
      <c r="H1786" s="91">
        <f>IFERROR(VLOOKUP($E1786, V医療従事者等!$A:$J, $H$4, FALSE), 0)</f>
        <v>0</v>
      </c>
      <c r="I1786" s="91">
        <f>IFERROR(VLOOKUP($E1786, V医療従事者等!$A:$J, $I$4, FALSE), 0)</f>
        <v>0</v>
      </c>
      <c r="J1786" s="91">
        <f>IFERROR(VLOOKUP($E1786, V医療従事者等!$A:$J, $J$4, FALSE), 0)</f>
        <v>0</v>
      </c>
      <c r="K1786" s="92">
        <f>IFERROR(VLOOKUP($E1786, V一般接種!$A:$G, K$4, FALSE), 0)</f>
        <v>0</v>
      </c>
      <c r="L1786" s="92">
        <f>IFERROR(VLOOKUP($E1786, V一般接種!$A:$G, L$4, FALSE), 0)</f>
        <v>0</v>
      </c>
      <c r="M1786" s="92">
        <f>IFERROR(VLOOKUP($E1786, V一般接種!$A:$G, M$4, FALSE), 0)</f>
        <v>0</v>
      </c>
      <c r="N1786" s="93">
        <f>IFERROR(VLOOKUP($E1786, V一般接種!$A:$G, N$4, FALSE), 0)</f>
        <v>0</v>
      </c>
      <c r="O1786" s="92">
        <f>SUMIF(V職域接種!$C:$C, 'Conv-vaccine'!$E1786, V職域接種!F:F)</f>
        <v>0</v>
      </c>
      <c r="P1786" s="92">
        <f>SUMIF(V職域接種!$C:$C, 'Conv-vaccine'!$E1786, V職域接種!G:G)</f>
        <v>0</v>
      </c>
      <c r="Q1786" s="92">
        <f>_xlfn.MAXIFS(V重複!F:F, V重複!$C:$C, 'Conv-vaccine'!$E1786)</f>
        <v>0</v>
      </c>
      <c r="R1786" s="92">
        <f>_xlfn.MAXIFS(V重複!G:G, V重複!$C:$C, 'Conv-vaccine'!$E1786)</f>
        <v>0</v>
      </c>
      <c r="S1786" s="107">
        <f>SUMIF('V3回目-接種日別'!$A:$A, 'Conv-vaccine'!$E1786, 'V3回目-接種日別'!C:C)</f>
        <v>0</v>
      </c>
    </row>
    <row r="1787" spans="1:19" ht="17.7">
      <c r="A1787" s="49">
        <v>44891</v>
      </c>
      <c r="B1787" s="110">
        <f>IF(COUNTIF($A$7:$A1787, $A1787)&gt;1, 0, IF($E1787="","",G1787+H1787+K1787+L1787+O1787-Q1787))</f>
        <v>0</v>
      </c>
      <c r="C1787" s="110">
        <f>IF(COUNTIF($A$7:$A1787, $A1787)&gt;1, 0, IF($E1787="", "", I1787+J1787+M1787+N1787+P1787-R1787))</f>
        <v>0</v>
      </c>
      <c r="D1787" s="110">
        <f>IF(COUNTIF($A$7:$A1787, $A1787)&gt;1, 0, S1787)</f>
        <v>0</v>
      </c>
      <c r="E1787" s="111">
        <v>44891</v>
      </c>
      <c r="F1787" s="91" t="str">
        <f>IFERROR(VLOOKUP($E1787, V医療従事者等!$A:$J, $F$4, FALSE), TEXT(E1787, "aaa"))</f>
        <v>土</v>
      </c>
      <c r="G1787" s="91">
        <f>IFERROR(VLOOKUP($E1787, V医療従事者等!$A:$J, $G$4, FALSE), 0)</f>
        <v>0</v>
      </c>
      <c r="H1787" s="91">
        <f>IFERROR(VLOOKUP($E1787, V医療従事者等!$A:$J, $H$4, FALSE), 0)</f>
        <v>0</v>
      </c>
      <c r="I1787" s="91">
        <f>IFERROR(VLOOKUP($E1787, V医療従事者等!$A:$J, $I$4, FALSE), 0)</f>
        <v>0</v>
      </c>
      <c r="J1787" s="91">
        <f>IFERROR(VLOOKUP($E1787, V医療従事者等!$A:$J, $J$4, FALSE), 0)</f>
        <v>0</v>
      </c>
      <c r="K1787" s="92">
        <f>IFERROR(VLOOKUP($E1787, V一般接種!$A:$G, K$4, FALSE), 0)</f>
        <v>0</v>
      </c>
      <c r="L1787" s="92">
        <f>IFERROR(VLOOKUP($E1787, V一般接種!$A:$G, L$4, FALSE), 0)</f>
        <v>0</v>
      </c>
      <c r="M1787" s="92">
        <f>IFERROR(VLOOKUP($E1787, V一般接種!$A:$G, M$4, FALSE), 0)</f>
        <v>0</v>
      </c>
      <c r="N1787" s="93">
        <f>IFERROR(VLOOKUP($E1787, V一般接種!$A:$G, N$4, FALSE), 0)</f>
        <v>0</v>
      </c>
      <c r="O1787" s="92">
        <f>SUMIF(V職域接種!$C:$C, 'Conv-vaccine'!$E1787, V職域接種!F:F)</f>
        <v>0</v>
      </c>
      <c r="P1787" s="92">
        <f>SUMIF(V職域接種!$C:$C, 'Conv-vaccine'!$E1787, V職域接種!G:G)</f>
        <v>0</v>
      </c>
      <c r="Q1787" s="92">
        <f>_xlfn.MAXIFS(V重複!F:F, V重複!$C:$C, 'Conv-vaccine'!$E1787)</f>
        <v>0</v>
      </c>
      <c r="R1787" s="92">
        <f>_xlfn.MAXIFS(V重複!G:G, V重複!$C:$C, 'Conv-vaccine'!$E1787)</f>
        <v>0</v>
      </c>
      <c r="S1787" s="107">
        <f>SUMIF('V3回目-接種日別'!$A:$A, 'Conv-vaccine'!$E1787, 'V3回目-接種日別'!C:C)</f>
        <v>0</v>
      </c>
    </row>
    <row r="1788" spans="1:19" ht="17.7">
      <c r="A1788" s="49">
        <v>44891</v>
      </c>
      <c r="B1788" s="110">
        <f>IF(COUNTIF($A$7:$A1788, $A1788)&gt;1, 0, IF($E1788="","",G1788+H1788+K1788+L1788+O1788-Q1788))</f>
        <v>0</v>
      </c>
      <c r="C1788" s="110">
        <f>IF(COUNTIF($A$7:$A1788, $A1788)&gt;1, 0, IF($E1788="", "", I1788+J1788+M1788+N1788+P1788-R1788))</f>
        <v>0</v>
      </c>
      <c r="D1788" s="110">
        <f>IF(COUNTIF($A$7:$A1788, $A1788)&gt;1, 0, S1788)</f>
        <v>0</v>
      </c>
      <c r="E1788" s="111">
        <v>44891</v>
      </c>
      <c r="F1788" s="91" t="str">
        <f>IFERROR(VLOOKUP($E1788, V医療従事者等!$A:$J, $F$4, FALSE), TEXT(E1788, "aaa"))</f>
        <v>土</v>
      </c>
      <c r="G1788" s="91">
        <f>IFERROR(VLOOKUP($E1788, V医療従事者等!$A:$J, $G$4, FALSE), 0)</f>
        <v>0</v>
      </c>
      <c r="H1788" s="91">
        <f>IFERROR(VLOOKUP($E1788, V医療従事者等!$A:$J, $H$4, FALSE), 0)</f>
        <v>0</v>
      </c>
      <c r="I1788" s="91">
        <f>IFERROR(VLOOKUP($E1788, V医療従事者等!$A:$J, $I$4, FALSE), 0)</f>
        <v>0</v>
      </c>
      <c r="J1788" s="91">
        <f>IFERROR(VLOOKUP($E1788, V医療従事者等!$A:$J, $J$4, FALSE), 0)</f>
        <v>0</v>
      </c>
      <c r="K1788" s="92">
        <f>IFERROR(VLOOKUP($E1788, V一般接種!$A:$G, K$4, FALSE), 0)</f>
        <v>0</v>
      </c>
      <c r="L1788" s="92">
        <f>IFERROR(VLOOKUP($E1788, V一般接種!$A:$G, L$4, FALSE), 0)</f>
        <v>0</v>
      </c>
      <c r="M1788" s="92">
        <f>IFERROR(VLOOKUP($E1788, V一般接種!$A:$G, M$4, FALSE), 0)</f>
        <v>0</v>
      </c>
      <c r="N1788" s="93">
        <f>IFERROR(VLOOKUP($E1788, V一般接種!$A:$G, N$4, FALSE), 0)</f>
        <v>0</v>
      </c>
      <c r="O1788" s="92">
        <f>SUMIF(V職域接種!$C:$C, 'Conv-vaccine'!$E1788, V職域接種!F:F)</f>
        <v>0</v>
      </c>
      <c r="P1788" s="92">
        <f>SUMIF(V職域接種!$C:$C, 'Conv-vaccine'!$E1788, V職域接種!G:G)</f>
        <v>0</v>
      </c>
      <c r="Q1788" s="92">
        <f>_xlfn.MAXIFS(V重複!F:F, V重複!$C:$C, 'Conv-vaccine'!$E1788)</f>
        <v>0</v>
      </c>
      <c r="R1788" s="92">
        <f>_xlfn.MAXIFS(V重複!G:G, V重複!$C:$C, 'Conv-vaccine'!$E1788)</f>
        <v>0</v>
      </c>
      <c r="S1788" s="107">
        <f>SUMIF('V3回目-接種日別'!$A:$A, 'Conv-vaccine'!$E1788, 'V3回目-接種日別'!C:C)</f>
        <v>0</v>
      </c>
    </row>
    <row r="1789" spans="1:19" ht="17.7">
      <c r="A1789" s="49">
        <v>44892</v>
      </c>
      <c r="B1789" s="110">
        <f>IF(COUNTIF($A$7:$A1789, $A1789)&gt;1, 0, IF($E1789="","",G1789+H1789+K1789+L1789+O1789-Q1789))</f>
        <v>0</v>
      </c>
      <c r="C1789" s="110">
        <f>IF(COUNTIF($A$7:$A1789, $A1789)&gt;1, 0, IF($E1789="", "", I1789+J1789+M1789+N1789+P1789-R1789))</f>
        <v>0</v>
      </c>
      <c r="D1789" s="110">
        <f>IF(COUNTIF($A$7:$A1789, $A1789)&gt;1, 0, S1789)</f>
        <v>0</v>
      </c>
      <c r="E1789" s="111">
        <v>44892</v>
      </c>
      <c r="F1789" s="91" t="str">
        <f>IFERROR(VLOOKUP($E1789, V医療従事者等!$A:$J, $F$4, FALSE), TEXT(E1789, "aaa"))</f>
        <v>日</v>
      </c>
      <c r="G1789" s="91">
        <f>IFERROR(VLOOKUP($E1789, V医療従事者等!$A:$J, $G$4, FALSE), 0)</f>
        <v>0</v>
      </c>
      <c r="H1789" s="91">
        <f>IFERROR(VLOOKUP($E1789, V医療従事者等!$A:$J, $H$4, FALSE), 0)</f>
        <v>0</v>
      </c>
      <c r="I1789" s="91">
        <f>IFERROR(VLOOKUP($E1789, V医療従事者等!$A:$J, $I$4, FALSE), 0)</f>
        <v>0</v>
      </c>
      <c r="J1789" s="91">
        <f>IFERROR(VLOOKUP($E1789, V医療従事者等!$A:$J, $J$4, FALSE), 0)</f>
        <v>0</v>
      </c>
      <c r="K1789" s="92">
        <f>IFERROR(VLOOKUP($E1789, V一般接種!$A:$G, K$4, FALSE), 0)</f>
        <v>0</v>
      </c>
      <c r="L1789" s="92">
        <f>IFERROR(VLOOKUP($E1789, V一般接種!$A:$G, L$4, FALSE), 0)</f>
        <v>0</v>
      </c>
      <c r="M1789" s="92">
        <f>IFERROR(VLOOKUP($E1789, V一般接種!$A:$G, M$4, FALSE), 0)</f>
        <v>0</v>
      </c>
      <c r="N1789" s="93">
        <f>IFERROR(VLOOKUP($E1789, V一般接種!$A:$G, N$4, FALSE), 0)</f>
        <v>0</v>
      </c>
      <c r="O1789" s="92">
        <f>SUMIF(V職域接種!$C:$C, 'Conv-vaccine'!$E1789, V職域接種!F:F)</f>
        <v>0</v>
      </c>
      <c r="P1789" s="92">
        <f>SUMIF(V職域接種!$C:$C, 'Conv-vaccine'!$E1789, V職域接種!G:G)</f>
        <v>0</v>
      </c>
      <c r="Q1789" s="92">
        <f>_xlfn.MAXIFS(V重複!F:F, V重複!$C:$C, 'Conv-vaccine'!$E1789)</f>
        <v>0</v>
      </c>
      <c r="R1789" s="92">
        <f>_xlfn.MAXIFS(V重複!G:G, V重複!$C:$C, 'Conv-vaccine'!$E1789)</f>
        <v>0</v>
      </c>
      <c r="S1789" s="107">
        <f>SUMIF('V3回目-接種日別'!$A:$A, 'Conv-vaccine'!$E1789, 'V3回目-接種日別'!C:C)</f>
        <v>0</v>
      </c>
    </row>
    <row r="1790" spans="1:19" ht="17.7">
      <c r="A1790" s="49">
        <v>44892</v>
      </c>
      <c r="B1790" s="110">
        <f>IF(COUNTIF($A$7:$A1790, $A1790)&gt;1, 0, IF($E1790="","",G1790+H1790+K1790+L1790+O1790-Q1790))</f>
        <v>0</v>
      </c>
      <c r="C1790" s="110">
        <f>IF(COUNTIF($A$7:$A1790, $A1790)&gt;1, 0, IF($E1790="", "", I1790+J1790+M1790+N1790+P1790-R1790))</f>
        <v>0</v>
      </c>
      <c r="D1790" s="110">
        <f>IF(COUNTIF($A$7:$A1790, $A1790)&gt;1, 0, S1790)</f>
        <v>0</v>
      </c>
      <c r="E1790" s="111">
        <v>44892</v>
      </c>
      <c r="F1790" s="91" t="str">
        <f>IFERROR(VLOOKUP($E1790, V医療従事者等!$A:$J, $F$4, FALSE), TEXT(E1790, "aaa"))</f>
        <v>日</v>
      </c>
      <c r="G1790" s="91">
        <f>IFERROR(VLOOKUP($E1790, V医療従事者等!$A:$J, $G$4, FALSE), 0)</f>
        <v>0</v>
      </c>
      <c r="H1790" s="91">
        <f>IFERROR(VLOOKUP($E1790, V医療従事者等!$A:$J, $H$4, FALSE), 0)</f>
        <v>0</v>
      </c>
      <c r="I1790" s="91">
        <f>IFERROR(VLOOKUP($E1790, V医療従事者等!$A:$J, $I$4, FALSE), 0)</f>
        <v>0</v>
      </c>
      <c r="J1790" s="91">
        <f>IFERROR(VLOOKUP($E1790, V医療従事者等!$A:$J, $J$4, FALSE), 0)</f>
        <v>0</v>
      </c>
      <c r="K1790" s="92">
        <f>IFERROR(VLOOKUP($E1790, V一般接種!$A:$G, K$4, FALSE), 0)</f>
        <v>0</v>
      </c>
      <c r="L1790" s="92">
        <f>IFERROR(VLOOKUP($E1790, V一般接種!$A:$G, L$4, FALSE), 0)</f>
        <v>0</v>
      </c>
      <c r="M1790" s="92">
        <f>IFERROR(VLOOKUP($E1790, V一般接種!$A:$G, M$4, FALSE), 0)</f>
        <v>0</v>
      </c>
      <c r="N1790" s="93">
        <f>IFERROR(VLOOKUP($E1790, V一般接種!$A:$G, N$4, FALSE), 0)</f>
        <v>0</v>
      </c>
      <c r="O1790" s="92">
        <f>SUMIF(V職域接種!$C:$C, 'Conv-vaccine'!$E1790, V職域接種!F:F)</f>
        <v>0</v>
      </c>
      <c r="P1790" s="92">
        <f>SUMIF(V職域接種!$C:$C, 'Conv-vaccine'!$E1790, V職域接種!G:G)</f>
        <v>0</v>
      </c>
      <c r="Q1790" s="92">
        <f>_xlfn.MAXIFS(V重複!F:F, V重複!$C:$C, 'Conv-vaccine'!$E1790)</f>
        <v>0</v>
      </c>
      <c r="R1790" s="92">
        <f>_xlfn.MAXIFS(V重複!G:G, V重複!$C:$C, 'Conv-vaccine'!$E1790)</f>
        <v>0</v>
      </c>
      <c r="S1790" s="107">
        <f>SUMIF('V3回目-接種日別'!$A:$A, 'Conv-vaccine'!$E1790, 'V3回目-接種日別'!C:C)</f>
        <v>0</v>
      </c>
    </row>
    <row r="1791" spans="1:19" ht="17.7">
      <c r="A1791" s="49">
        <v>44892</v>
      </c>
      <c r="B1791" s="110">
        <f>IF(COUNTIF($A$7:$A1791, $A1791)&gt;1, 0, IF($E1791="","",G1791+H1791+K1791+L1791+O1791-Q1791))</f>
        <v>0</v>
      </c>
      <c r="C1791" s="110">
        <f>IF(COUNTIF($A$7:$A1791, $A1791)&gt;1, 0, IF($E1791="", "", I1791+J1791+M1791+N1791+P1791-R1791))</f>
        <v>0</v>
      </c>
      <c r="D1791" s="110">
        <f>IF(COUNTIF($A$7:$A1791, $A1791)&gt;1, 0, S1791)</f>
        <v>0</v>
      </c>
      <c r="E1791" s="111">
        <v>44892</v>
      </c>
      <c r="F1791" s="91" t="str">
        <f>IFERROR(VLOOKUP($E1791, V医療従事者等!$A:$J, $F$4, FALSE), TEXT(E1791, "aaa"))</f>
        <v>日</v>
      </c>
      <c r="G1791" s="91">
        <f>IFERROR(VLOOKUP($E1791, V医療従事者等!$A:$J, $G$4, FALSE), 0)</f>
        <v>0</v>
      </c>
      <c r="H1791" s="91">
        <f>IFERROR(VLOOKUP($E1791, V医療従事者等!$A:$J, $H$4, FALSE), 0)</f>
        <v>0</v>
      </c>
      <c r="I1791" s="91">
        <f>IFERROR(VLOOKUP($E1791, V医療従事者等!$A:$J, $I$4, FALSE), 0)</f>
        <v>0</v>
      </c>
      <c r="J1791" s="91">
        <f>IFERROR(VLOOKUP($E1791, V医療従事者等!$A:$J, $J$4, FALSE), 0)</f>
        <v>0</v>
      </c>
      <c r="K1791" s="92">
        <f>IFERROR(VLOOKUP($E1791, V一般接種!$A:$G, K$4, FALSE), 0)</f>
        <v>0</v>
      </c>
      <c r="L1791" s="92">
        <f>IFERROR(VLOOKUP($E1791, V一般接種!$A:$G, L$4, FALSE), 0)</f>
        <v>0</v>
      </c>
      <c r="M1791" s="92">
        <f>IFERROR(VLOOKUP($E1791, V一般接種!$A:$G, M$4, FALSE), 0)</f>
        <v>0</v>
      </c>
      <c r="N1791" s="93">
        <f>IFERROR(VLOOKUP($E1791, V一般接種!$A:$G, N$4, FALSE), 0)</f>
        <v>0</v>
      </c>
      <c r="O1791" s="92">
        <f>SUMIF(V職域接種!$C:$C, 'Conv-vaccine'!$E1791, V職域接種!F:F)</f>
        <v>0</v>
      </c>
      <c r="P1791" s="92">
        <f>SUMIF(V職域接種!$C:$C, 'Conv-vaccine'!$E1791, V職域接種!G:G)</f>
        <v>0</v>
      </c>
      <c r="Q1791" s="92">
        <f>_xlfn.MAXIFS(V重複!F:F, V重複!$C:$C, 'Conv-vaccine'!$E1791)</f>
        <v>0</v>
      </c>
      <c r="R1791" s="92">
        <f>_xlfn.MAXIFS(V重複!G:G, V重複!$C:$C, 'Conv-vaccine'!$E1791)</f>
        <v>0</v>
      </c>
      <c r="S1791" s="107">
        <f>SUMIF('V3回目-接種日別'!$A:$A, 'Conv-vaccine'!$E1791, 'V3回目-接種日別'!C:C)</f>
        <v>0</v>
      </c>
    </row>
    <row r="1792" spans="1:19" ht="17.7">
      <c r="A1792" s="49">
        <v>44893</v>
      </c>
      <c r="B1792" s="110">
        <f>IF(COUNTIF($A$7:$A1792, $A1792)&gt;1, 0, IF($E1792="","",G1792+H1792+K1792+L1792+O1792-Q1792))</f>
        <v>0</v>
      </c>
      <c r="C1792" s="110">
        <f>IF(COUNTIF($A$7:$A1792, $A1792)&gt;1, 0, IF($E1792="", "", I1792+J1792+M1792+N1792+P1792-R1792))</f>
        <v>0</v>
      </c>
      <c r="D1792" s="110">
        <f>IF(COUNTIF($A$7:$A1792, $A1792)&gt;1, 0, S1792)</f>
        <v>0</v>
      </c>
      <c r="E1792" s="111">
        <v>44893</v>
      </c>
      <c r="F1792" s="91" t="str">
        <f>IFERROR(VLOOKUP($E1792, V医療従事者等!$A:$J, $F$4, FALSE), TEXT(E1792, "aaa"))</f>
        <v>月</v>
      </c>
      <c r="G1792" s="91">
        <f>IFERROR(VLOOKUP($E1792, V医療従事者等!$A:$J, $G$4, FALSE), 0)</f>
        <v>0</v>
      </c>
      <c r="H1792" s="91">
        <f>IFERROR(VLOOKUP($E1792, V医療従事者等!$A:$J, $H$4, FALSE), 0)</f>
        <v>0</v>
      </c>
      <c r="I1792" s="91">
        <f>IFERROR(VLOOKUP($E1792, V医療従事者等!$A:$J, $I$4, FALSE), 0)</f>
        <v>0</v>
      </c>
      <c r="J1792" s="91">
        <f>IFERROR(VLOOKUP($E1792, V医療従事者等!$A:$J, $J$4, FALSE), 0)</f>
        <v>0</v>
      </c>
      <c r="K1792" s="92">
        <f>IFERROR(VLOOKUP($E1792, V一般接種!$A:$G, K$4, FALSE), 0)</f>
        <v>0</v>
      </c>
      <c r="L1792" s="92">
        <f>IFERROR(VLOOKUP($E1792, V一般接種!$A:$G, L$4, FALSE), 0)</f>
        <v>0</v>
      </c>
      <c r="M1792" s="92">
        <f>IFERROR(VLOOKUP($E1792, V一般接種!$A:$G, M$4, FALSE), 0)</f>
        <v>0</v>
      </c>
      <c r="N1792" s="93">
        <f>IFERROR(VLOOKUP($E1792, V一般接種!$A:$G, N$4, FALSE), 0)</f>
        <v>0</v>
      </c>
      <c r="O1792" s="92">
        <f>SUMIF(V職域接種!$C:$C, 'Conv-vaccine'!$E1792, V職域接種!F:F)</f>
        <v>0</v>
      </c>
      <c r="P1792" s="92">
        <f>SUMIF(V職域接種!$C:$C, 'Conv-vaccine'!$E1792, V職域接種!G:G)</f>
        <v>0</v>
      </c>
      <c r="Q1792" s="92">
        <f>_xlfn.MAXIFS(V重複!F:F, V重複!$C:$C, 'Conv-vaccine'!$E1792)</f>
        <v>0</v>
      </c>
      <c r="R1792" s="92">
        <f>_xlfn.MAXIFS(V重複!G:G, V重複!$C:$C, 'Conv-vaccine'!$E1792)</f>
        <v>0</v>
      </c>
      <c r="S1792" s="107">
        <f>SUMIF('V3回目-接種日別'!$A:$A, 'Conv-vaccine'!$E1792, 'V3回目-接種日別'!C:C)</f>
        <v>0</v>
      </c>
    </row>
    <row r="1793" spans="1:19" ht="17.7">
      <c r="A1793" s="49">
        <v>44893</v>
      </c>
      <c r="B1793" s="110">
        <f>IF(COUNTIF($A$7:$A1793, $A1793)&gt;1, 0, IF($E1793="","",G1793+H1793+K1793+L1793+O1793-Q1793))</f>
        <v>0</v>
      </c>
      <c r="C1793" s="110">
        <f>IF(COUNTIF($A$7:$A1793, $A1793)&gt;1, 0, IF($E1793="", "", I1793+J1793+M1793+N1793+P1793-R1793))</f>
        <v>0</v>
      </c>
      <c r="D1793" s="110">
        <f>IF(COUNTIF($A$7:$A1793, $A1793)&gt;1, 0, S1793)</f>
        <v>0</v>
      </c>
      <c r="E1793" s="111">
        <v>44893</v>
      </c>
      <c r="F1793" s="91" t="str">
        <f>IFERROR(VLOOKUP($E1793, V医療従事者等!$A:$J, $F$4, FALSE), TEXT(E1793, "aaa"))</f>
        <v>月</v>
      </c>
      <c r="G1793" s="91">
        <f>IFERROR(VLOOKUP($E1793, V医療従事者等!$A:$J, $G$4, FALSE), 0)</f>
        <v>0</v>
      </c>
      <c r="H1793" s="91">
        <f>IFERROR(VLOOKUP($E1793, V医療従事者等!$A:$J, $H$4, FALSE), 0)</f>
        <v>0</v>
      </c>
      <c r="I1793" s="91">
        <f>IFERROR(VLOOKUP($E1793, V医療従事者等!$A:$J, $I$4, FALSE), 0)</f>
        <v>0</v>
      </c>
      <c r="J1793" s="91">
        <f>IFERROR(VLOOKUP($E1793, V医療従事者等!$A:$J, $J$4, FALSE), 0)</f>
        <v>0</v>
      </c>
      <c r="K1793" s="92">
        <f>IFERROR(VLOOKUP($E1793, V一般接種!$A:$G, K$4, FALSE), 0)</f>
        <v>0</v>
      </c>
      <c r="L1793" s="92">
        <f>IFERROR(VLOOKUP($E1793, V一般接種!$A:$G, L$4, FALSE), 0)</f>
        <v>0</v>
      </c>
      <c r="M1793" s="92">
        <f>IFERROR(VLOOKUP($E1793, V一般接種!$A:$G, M$4, FALSE), 0)</f>
        <v>0</v>
      </c>
      <c r="N1793" s="93">
        <f>IFERROR(VLOOKUP($E1793, V一般接種!$A:$G, N$4, FALSE), 0)</f>
        <v>0</v>
      </c>
      <c r="O1793" s="92">
        <f>SUMIF(V職域接種!$C:$C, 'Conv-vaccine'!$E1793, V職域接種!F:F)</f>
        <v>0</v>
      </c>
      <c r="P1793" s="92">
        <f>SUMIF(V職域接種!$C:$C, 'Conv-vaccine'!$E1793, V職域接種!G:G)</f>
        <v>0</v>
      </c>
      <c r="Q1793" s="92">
        <f>_xlfn.MAXIFS(V重複!F:F, V重複!$C:$C, 'Conv-vaccine'!$E1793)</f>
        <v>0</v>
      </c>
      <c r="R1793" s="92">
        <f>_xlfn.MAXIFS(V重複!G:G, V重複!$C:$C, 'Conv-vaccine'!$E1793)</f>
        <v>0</v>
      </c>
      <c r="S1793" s="107">
        <f>SUMIF('V3回目-接種日別'!$A:$A, 'Conv-vaccine'!$E1793, 'V3回目-接種日別'!C:C)</f>
        <v>0</v>
      </c>
    </row>
    <row r="1794" spans="1:19" ht="17.7">
      <c r="A1794" s="49">
        <v>44893</v>
      </c>
      <c r="B1794" s="110">
        <f>IF(COUNTIF($A$7:$A1794, $A1794)&gt;1, 0, IF($E1794="","",G1794+H1794+K1794+L1794+O1794-Q1794))</f>
        <v>0</v>
      </c>
      <c r="C1794" s="110">
        <f>IF(COUNTIF($A$7:$A1794, $A1794)&gt;1, 0, IF($E1794="", "", I1794+J1794+M1794+N1794+P1794-R1794))</f>
        <v>0</v>
      </c>
      <c r="D1794" s="110">
        <f>IF(COUNTIF($A$7:$A1794, $A1794)&gt;1, 0, S1794)</f>
        <v>0</v>
      </c>
      <c r="E1794" s="111">
        <v>44893</v>
      </c>
      <c r="F1794" s="91" t="str">
        <f>IFERROR(VLOOKUP($E1794, V医療従事者等!$A:$J, $F$4, FALSE), TEXT(E1794, "aaa"))</f>
        <v>月</v>
      </c>
      <c r="G1794" s="91">
        <f>IFERROR(VLOOKUP($E1794, V医療従事者等!$A:$J, $G$4, FALSE), 0)</f>
        <v>0</v>
      </c>
      <c r="H1794" s="91">
        <f>IFERROR(VLOOKUP($E1794, V医療従事者等!$A:$J, $H$4, FALSE), 0)</f>
        <v>0</v>
      </c>
      <c r="I1794" s="91">
        <f>IFERROR(VLOOKUP($E1794, V医療従事者等!$A:$J, $I$4, FALSE), 0)</f>
        <v>0</v>
      </c>
      <c r="J1794" s="91">
        <f>IFERROR(VLOOKUP($E1794, V医療従事者等!$A:$J, $J$4, FALSE), 0)</f>
        <v>0</v>
      </c>
      <c r="K1794" s="92">
        <f>IFERROR(VLOOKUP($E1794, V一般接種!$A:$G, K$4, FALSE), 0)</f>
        <v>0</v>
      </c>
      <c r="L1794" s="92">
        <f>IFERROR(VLOOKUP($E1794, V一般接種!$A:$G, L$4, FALSE), 0)</f>
        <v>0</v>
      </c>
      <c r="M1794" s="92">
        <f>IFERROR(VLOOKUP($E1794, V一般接種!$A:$G, M$4, FALSE), 0)</f>
        <v>0</v>
      </c>
      <c r="N1794" s="93">
        <f>IFERROR(VLOOKUP($E1794, V一般接種!$A:$G, N$4, FALSE), 0)</f>
        <v>0</v>
      </c>
      <c r="O1794" s="92">
        <f>SUMIF(V職域接種!$C:$C, 'Conv-vaccine'!$E1794, V職域接種!F:F)</f>
        <v>0</v>
      </c>
      <c r="P1794" s="92">
        <f>SUMIF(V職域接種!$C:$C, 'Conv-vaccine'!$E1794, V職域接種!G:G)</f>
        <v>0</v>
      </c>
      <c r="Q1794" s="92">
        <f>_xlfn.MAXIFS(V重複!F:F, V重複!$C:$C, 'Conv-vaccine'!$E1794)</f>
        <v>0</v>
      </c>
      <c r="R1794" s="92">
        <f>_xlfn.MAXIFS(V重複!G:G, V重複!$C:$C, 'Conv-vaccine'!$E1794)</f>
        <v>0</v>
      </c>
      <c r="S1794" s="107">
        <f>SUMIF('V3回目-接種日別'!$A:$A, 'Conv-vaccine'!$E1794, 'V3回目-接種日別'!C:C)</f>
        <v>0</v>
      </c>
    </row>
    <row r="1795" spans="1:19" ht="17.7">
      <c r="A1795" s="49">
        <v>44894</v>
      </c>
      <c r="B1795" s="110">
        <f>IF(COUNTIF($A$7:$A1795, $A1795)&gt;1, 0, IF($E1795="","",G1795+H1795+K1795+L1795+O1795-Q1795))</f>
        <v>0</v>
      </c>
      <c r="C1795" s="110">
        <f>IF(COUNTIF($A$7:$A1795, $A1795)&gt;1, 0, IF($E1795="", "", I1795+J1795+M1795+N1795+P1795-R1795))</f>
        <v>0</v>
      </c>
      <c r="D1795" s="110">
        <f>IF(COUNTIF($A$7:$A1795, $A1795)&gt;1, 0, S1795)</f>
        <v>0</v>
      </c>
      <c r="E1795" s="111">
        <v>44894</v>
      </c>
      <c r="F1795" s="91" t="str">
        <f>IFERROR(VLOOKUP($E1795, V医療従事者等!$A:$J, $F$4, FALSE), TEXT(E1795, "aaa"))</f>
        <v>火</v>
      </c>
      <c r="G1795" s="91">
        <f>IFERROR(VLOOKUP($E1795, V医療従事者等!$A:$J, $G$4, FALSE), 0)</f>
        <v>0</v>
      </c>
      <c r="H1795" s="91">
        <f>IFERROR(VLOOKUP($E1795, V医療従事者等!$A:$J, $H$4, FALSE), 0)</f>
        <v>0</v>
      </c>
      <c r="I1795" s="91">
        <f>IFERROR(VLOOKUP($E1795, V医療従事者等!$A:$J, $I$4, FALSE), 0)</f>
        <v>0</v>
      </c>
      <c r="J1795" s="91">
        <f>IFERROR(VLOOKUP($E1795, V医療従事者等!$A:$J, $J$4, FALSE), 0)</f>
        <v>0</v>
      </c>
      <c r="K1795" s="92">
        <f>IFERROR(VLOOKUP($E1795, V一般接種!$A:$G, K$4, FALSE), 0)</f>
        <v>0</v>
      </c>
      <c r="L1795" s="92">
        <f>IFERROR(VLOOKUP($E1795, V一般接種!$A:$G, L$4, FALSE), 0)</f>
        <v>0</v>
      </c>
      <c r="M1795" s="92">
        <f>IFERROR(VLOOKUP($E1795, V一般接種!$A:$G, M$4, FALSE), 0)</f>
        <v>0</v>
      </c>
      <c r="N1795" s="93">
        <f>IFERROR(VLOOKUP($E1795, V一般接種!$A:$G, N$4, FALSE), 0)</f>
        <v>0</v>
      </c>
      <c r="O1795" s="92">
        <f>SUMIF(V職域接種!$C:$C, 'Conv-vaccine'!$E1795, V職域接種!F:F)</f>
        <v>0</v>
      </c>
      <c r="P1795" s="92">
        <f>SUMIF(V職域接種!$C:$C, 'Conv-vaccine'!$E1795, V職域接種!G:G)</f>
        <v>0</v>
      </c>
      <c r="Q1795" s="92">
        <f>_xlfn.MAXIFS(V重複!F:F, V重複!$C:$C, 'Conv-vaccine'!$E1795)</f>
        <v>0</v>
      </c>
      <c r="R1795" s="92">
        <f>_xlfn.MAXIFS(V重複!G:G, V重複!$C:$C, 'Conv-vaccine'!$E1795)</f>
        <v>0</v>
      </c>
      <c r="S1795" s="107">
        <f>SUMIF('V3回目-接種日別'!$A:$A, 'Conv-vaccine'!$E1795, 'V3回目-接種日別'!C:C)</f>
        <v>0</v>
      </c>
    </row>
    <row r="1796" spans="1:19" ht="17.7">
      <c r="A1796" s="49">
        <v>44894</v>
      </c>
      <c r="B1796" s="110">
        <f>IF(COUNTIF($A$7:$A1796, $A1796)&gt;1, 0, IF($E1796="","",G1796+H1796+K1796+L1796+O1796-Q1796))</f>
        <v>0</v>
      </c>
      <c r="C1796" s="110">
        <f>IF(COUNTIF($A$7:$A1796, $A1796)&gt;1, 0, IF($E1796="", "", I1796+J1796+M1796+N1796+P1796-R1796))</f>
        <v>0</v>
      </c>
      <c r="D1796" s="110">
        <f>IF(COUNTIF($A$7:$A1796, $A1796)&gt;1, 0, S1796)</f>
        <v>0</v>
      </c>
      <c r="E1796" s="111">
        <v>44894</v>
      </c>
      <c r="F1796" s="91" t="str">
        <f>IFERROR(VLOOKUP($E1796, V医療従事者等!$A:$J, $F$4, FALSE), TEXT(E1796, "aaa"))</f>
        <v>火</v>
      </c>
      <c r="G1796" s="91">
        <f>IFERROR(VLOOKUP($E1796, V医療従事者等!$A:$J, $G$4, FALSE), 0)</f>
        <v>0</v>
      </c>
      <c r="H1796" s="91">
        <f>IFERROR(VLOOKUP($E1796, V医療従事者等!$A:$J, $H$4, FALSE), 0)</f>
        <v>0</v>
      </c>
      <c r="I1796" s="91">
        <f>IFERROR(VLOOKUP($E1796, V医療従事者等!$A:$J, $I$4, FALSE), 0)</f>
        <v>0</v>
      </c>
      <c r="J1796" s="91">
        <f>IFERROR(VLOOKUP($E1796, V医療従事者等!$A:$J, $J$4, FALSE), 0)</f>
        <v>0</v>
      </c>
      <c r="K1796" s="92">
        <f>IFERROR(VLOOKUP($E1796, V一般接種!$A:$G, K$4, FALSE), 0)</f>
        <v>0</v>
      </c>
      <c r="L1796" s="92">
        <f>IFERROR(VLOOKUP($E1796, V一般接種!$A:$G, L$4, FALSE), 0)</f>
        <v>0</v>
      </c>
      <c r="M1796" s="92">
        <f>IFERROR(VLOOKUP($E1796, V一般接種!$A:$G, M$4, FALSE), 0)</f>
        <v>0</v>
      </c>
      <c r="N1796" s="93">
        <f>IFERROR(VLOOKUP($E1796, V一般接種!$A:$G, N$4, FALSE), 0)</f>
        <v>0</v>
      </c>
      <c r="O1796" s="92">
        <f>SUMIF(V職域接種!$C:$C, 'Conv-vaccine'!$E1796, V職域接種!F:F)</f>
        <v>0</v>
      </c>
      <c r="P1796" s="92">
        <f>SUMIF(V職域接種!$C:$C, 'Conv-vaccine'!$E1796, V職域接種!G:G)</f>
        <v>0</v>
      </c>
      <c r="Q1796" s="92">
        <f>_xlfn.MAXIFS(V重複!F:F, V重複!$C:$C, 'Conv-vaccine'!$E1796)</f>
        <v>0</v>
      </c>
      <c r="R1796" s="92">
        <f>_xlfn.MAXIFS(V重複!G:G, V重複!$C:$C, 'Conv-vaccine'!$E1796)</f>
        <v>0</v>
      </c>
      <c r="S1796" s="107">
        <f>SUMIF('V3回目-接種日別'!$A:$A, 'Conv-vaccine'!$E1796, 'V3回目-接種日別'!C:C)</f>
        <v>0</v>
      </c>
    </row>
    <row r="1797" spans="1:19" ht="17.7">
      <c r="A1797" s="49">
        <v>44894</v>
      </c>
      <c r="B1797" s="110">
        <f>IF(COUNTIF($A$7:$A1797, $A1797)&gt;1, 0, IF($E1797="","",G1797+H1797+K1797+L1797+O1797-Q1797))</f>
        <v>0</v>
      </c>
      <c r="C1797" s="110">
        <f>IF(COUNTIF($A$7:$A1797, $A1797)&gt;1, 0, IF($E1797="", "", I1797+J1797+M1797+N1797+P1797-R1797))</f>
        <v>0</v>
      </c>
      <c r="D1797" s="110">
        <f>IF(COUNTIF($A$7:$A1797, $A1797)&gt;1, 0, S1797)</f>
        <v>0</v>
      </c>
      <c r="E1797" s="111">
        <v>44894</v>
      </c>
      <c r="F1797" s="91" t="str">
        <f>IFERROR(VLOOKUP($E1797, V医療従事者等!$A:$J, $F$4, FALSE), TEXT(E1797, "aaa"))</f>
        <v>火</v>
      </c>
      <c r="G1797" s="91">
        <f>IFERROR(VLOOKUP($E1797, V医療従事者等!$A:$J, $G$4, FALSE), 0)</f>
        <v>0</v>
      </c>
      <c r="H1797" s="91">
        <f>IFERROR(VLOOKUP($E1797, V医療従事者等!$A:$J, $H$4, FALSE), 0)</f>
        <v>0</v>
      </c>
      <c r="I1797" s="91">
        <f>IFERROR(VLOOKUP($E1797, V医療従事者等!$A:$J, $I$4, FALSE), 0)</f>
        <v>0</v>
      </c>
      <c r="J1797" s="91">
        <f>IFERROR(VLOOKUP($E1797, V医療従事者等!$A:$J, $J$4, FALSE), 0)</f>
        <v>0</v>
      </c>
      <c r="K1797" s="92">
        <f>IFERROR(VLOOKUP($E1797, V一般接種!$A:$G, K$4, FALSE), 0)</f>
        <v>0</v>
      </c>
      <c r="L1797" s="92">
        <f>IFERROR(VLOOKUP($E1797, V一般接種!$A:$G, L$4, FALSE), 0)</f>
        <v>0</v>
      </c>
      <c r="M1797" s="92">
        <f>IFERROR(VLOOKUP($E1797, V一般接種!$A:$G, M$4, FALSE), 0)</f>
        <v>0</v>
      </c>
      <c r="N1797" s="93">
        <f>IFERROR(VLOOKUP($E1797, V一般接種!$A:$G, N$4, FALSE), 0)</f>
        <v>0</v>
      </c>
      <c r="O1797" s="92">
        <f>SUMIF(V職域接種!$C:$C, 'Conv-vaccine'!$E1797, V職域接種!F:F)</f>
        <v>0</v>
      </c>
      <c r="P1797" s="92">
        <f>SUMIF(V職域接種!$C:$C, 'Conv-vaccine'!$E1797, V職域接種!G:G)</f>
        <v>0</v>
      </c>
      <c r="Q1797" s="92">
        <f>_xlfn.MAXIFS(V重複!F:F, V重複!$C:$C, 'Conv-vaccine'!$E1797)</f>
        <v>0</v>
      </c>
      <c r="R1797" s="92">
        <f>_xlfn.MAXIFS(V重複!G:G, V重複!$C:$C, 'Conv-vaccine'!$E1797)</f>
        <v>0</v>
      </c>
      <c r="S1797" s="107">
        <f>SUMIF('V3回目-接種日別'!$A:$A, 'Conv-vaccine'!$E1797, 'V3回目-接種日別'!C:C)</f>
        <v>0</v>
      </c>
    </row>
    <row r="1798" spans="1:19" ht="17.7">
      <c r="A1798" s="49">
        <v>44895</v>
      </c>
      <c r="B1798" s="110">
        <f>IF(COUNTIF($A$7:$A1798, $A1798)&gt;1, 0, IF($E1798="","",G1798+H1798+K1798+L1798+O1798-Q1798))</f>
        <v>0</v>
      </c>
      <c r="C1798" s="110">
        <f>IF(COUNTIF($A$7:$A1798, $A1798)&gt;1, 0, IF($E1798="", "", I1798+J1798+M1798+N1798+P1798-R1798))</f>
        <v>0</v>
      </c>
      <c r="D1798" s="110">
        <f>IF(COUNTIF($A$7:$A1798, $A1798)&gt;1, 0, S1798)</f>
        <v>0</v>
      </c>
      <c r="E1798" s="111">
        <v>44895</v>
      </c>
      <c r="F1798" s="91" t="str">
        <f>IFERROR(VLOOKUP($E1798, V医療従事者等!$A:$J, $F$4, FALSE), TEXT(E1798, "aaa"))</f>
        <v>水</v>
      </c>
      <c r="G1798" s="91">
        <f>IFERROR(VLOOKUP($E1798, V医療従事者等!$A:$J, $G$4, FALSE), 0)</f>
        <v>0</v>
      </c>
      <c r="H1798" s="91">
        <f>IFERROR(VLOOKUP($E1798, V医療従事者等!$A:$J, $H$4, FALSE), 0)</f>
        <v>0</v>
      </c>
      <c r="I1798" s="91">
        <f>IFERROR(VLOOKUP($E1798, V医療従事者等!$A:$J, $I$4, FALSE), 0)</f>
        <v>0</v>
      </c>
      <c r="J1798" s="91">
        <f>IFERROR(VLOOKUP($E1798, V医療従事者等!$A:$J, $J$4, FALSE), 0)</f>
        <v>0</v>
      </c>
      <c r="K1798" s="92">
        <f>IFERROR(VLOOKUP($E1798, V一般接種!$A:$G, K$4, FALSE), 0)</f>
        <v>0</v>
      </c>
      <c r="L1798" s="92">
        <f>IFERROR(VLOOKUP($E1798, V一般接種!$A:$G, L$4, FALSE), 0)</f>
        <v>0</v>
      </c>
      <c r="M1798" s="92">
        <f>IFERROR(VLOOKUP($E1798, V一般接種!$A:$G, M$4, FALSE), 0)</f>
        <v>0</v>
      </c>
      <c r="N1798" s="93">
        <f>IFERROR(VLOOKUP($E1798, V一般接種!$A:$G, N$4, FALSE), 0)</f>
        <v>0</v>
      </c>
      <c r="O1798" s="92">
        <f>SUMIF(V職域接種!$C:$C, 'Conv-vaccine'!$E1798, V職域接種!F:F)</f>
        <v>0</v>
      </c>
      <c r="P1798" s="92">
        <f>SUMIF(V職域接種!$C:$C, 'Conv-vaccine'!$E1798, V職域接種!G:G)</f>
        <v>0</v>
      </c>
      <c r="Q1798" s="92">
        <f>_xlfn.MAXIFS(V重複!F:F, V重複!$C:$C, 'Conv-vaccine'!$E1798)</f>
        <v>0</v>
      </c>
      <c r="R1798" s="92">
        <f>_xlfn.MAXIFS(V重複!G:G, V重複!$C:$C, 'Conv-vaccine'!$E1798)</f>
        <v>0</v>
      </c>
      <c r="S1798" s="107">
        <f>SUMIF('V3回目-接種日別'!$A:$A, 'Conv-vaccine'!$E1798, 'V3回目-接種日別'!C:C)</f>
        <v>0</v>
      </c>
    </row>
    <row r="1799" spans="1:19" ht="17.7">
      <c r="A1799" s="49">
        <v>44895</v>
      </c>
      <c r="B1799" s="110">
        <f>IF(COUNTIF($A$7:$A1799, $A1799)&gt;1, 0, IF($E1799="","",G1799+H1799+K1799+L1799+O1799-Q1799))</f>
        <v>0</v>
      </c>
      <c r="C1799" s="110">
        <f>IF(COUNTIF($A$7:$A1799, $A1799)&gt;1, 0, IF($E1799="", "", I1799+J1799+M1799+N1799+P1799-R1799))</f>
        <v>0</v>
      </c>
      <c r="D1799" s="110">
        <f>IF(COUNTIF($A$7:$A1799, $A1799)&gt;1, 0, S1799)</f>
        <v>0</v>
      </c>
      <c r="E1799" s="111">
        <v>44895</v>
      </c>
      <c r="F1799" s="91" t="str">
        <f>IFERROR(VLOOKUP($E1799, V医療従事者等!$A:$J, $F$4, FALSE), TEXT(E1799, "aaa"))</f>
        <v>水</v>
      </c>
      <c r="G1799" s="91">
        <f>IFERROR(VLOOKUP($E1799, V医療従事者等!$A:$J, $G$4, FALSE), 0)</f>
        <v>0</v>
      </c>
      <c r="H1799" s="91">
        <f>IFERROR(VLOOKUP($E1799, V医療従事者等!$A:$J, $H$4, FALSE), 0)</f>
        <v>0</v>
      </c>
      <c r="I1799" s="91">
        <f>IFERROR(VLOOKUP($E1799, V医療従事者等!$A:$J, $I$4, FALSE), 0)</f>
        <v>0</v>
      </c>
      <c r="J1799" s="91">
        <f>IFERROR(VLOOKUP($E1799, V医療従事者等!$A:$J, $J$4, FALSE), 0)</f>
        <v>0</v>
      </c>
      <c r="K1799" s="92">
        <f>IFERROR(VLOOKUP($E1799, V一般接種!$A:$G, K$4, FALSE), 0)</f>
        <v>0</v>
      </c>
      <c r="L1799" s="92">
        <f>IFERROR(VLOOKUP($E1799, V一般接種!$A:$G, L$4, FALSE), 0)</f>
        <v>0</v>
      </c>
      <c r="M1799" s="92">
        <f>IFERROR(VLOOKUP($E1799, V一般接種!$A:$G, M$4, FALSE), 0)</f>
        <v>0</v>
      </c>
      <c r="N1799" s="93">
        <f>IFERROR(VLOOKUP($E1799, V一般接種!$A:$G, N$4, FALSE), 0)</f>
        <v>0</v>
      </c>
      <c r="O1799" s="92">
        <f>SUMIF(V職域接種!$C:$C, 'Conv-vaccine'!$E1799, V職域接種!F:F)</f>
        <v>0</v>
      </c>
      <c r="P1799" s="92">
        <f>SUMIF(V職域接種!$C:$C, 'Conv-vaccine'!$E1799, V職域接種!G:G)</f>
        <v>0</v>
      </c>
      <c r="Q1799" s="92">
        <f>_xlfn.MAXIFS(V重複!F:F, V重複!$C:$C, 'Conv-vaccine'!$E1799)</f>
        <v>0</v>
      </c>
      <c r="R1799" s="92">
        <f>_xlfn.MAXIFS(V重複!G:G, V重複!$C:$C, 'Conv-vaccine'!$E1799)</f>
        <v>0</v>
      </c>
      <c r="S1799" s="107">
        <f>SUMIF('V3回目-接種日別'!$A:$A, 'Conv-vaccine'!$E1799, 'V3回目-接種日別'!C:C)</f>
        <v>0</v>
      </c>
    </row>
    <row r="1800" spans="1:19" ht="17.7">
      <c r="A1800" s="49">
        <v>44895</v>
      </c>
      <c r="B1800" s="110">
        <f>IF(COUNTIF($A$7:$A1800, $A1800)&gt;1, 0, IF($E1800="","",G1800+H1800+K1800+L1800+O1800-Q1800))</f>
        <v>0</v>
      </c>
      <c r="C1800" s="110">
        <f>IF(COUNTIF($A$7:$A1800, $A1800)&gt;1, 0, IF($E1800="", "", I1800+J1800+M1800+N1800+P1800-R1800))</f>
        <v>0</v>
      </c>
      <c r="D1800" s="110">
        <f>IF(COUNTIF($A$7:$A1800, $A1800)&gt;1, 0, S1800)</f>
        <v>0</v>
      </c>
      <c r="E1800" s="111">
        <v>44895</v>
      </c>
      <c r="F1800" s="91" t="str">
        <f>IFERROR(VLOOKUP($E1800, V医療従事者等!$A:$J, $F$4, FALSE), TEXT(E1800, "aaa"))</f>
        <v>水</v>
      </c>
      <c r="G1800" s="91">
        <f>IFERROR(VLOOKUP($E1800, V医療従事者等!$A:$J, $G$4, FALSE), 0)</f>
        <v>0</v>
      </c>
      <c r="H1800" s="91">
        <f>IFERROR(VLOOKUP($E1800, V医療従事者等!$A:$J, $H$4, FALSE), 0)</f>
        <v>0</v>
      </c>
      <c r="I1800" s="91">
        <f>IFERROR(VLOOKUP($E1800, V医療従事者等!$A:$J, $I$4, FALSE), 0)</f>
        <v>0</v>
      </c>
      <c r="J1800" s="91">
        <f>IFERROR(VLOOKUP($E1800, V医療従事者等!$A:$J, $J$4, FALSE), 0)</f>
        <v>0</v>
      </c>
      <c r="K1800" s="92">
        <f>IFERROR(VLOOKUP($E1800, V一般接種!$A:$G, K$4, FALSE), 0)</f>
        <v>0</v>
      </c>
      <c r="L1800" s="92">
        <f>IFERROR(VLOOKUP($E1800, V一般接種!$A:$G, L$4, FALSE), 0)</f>
        <v>0</v>
      </c>
      <c r="M1800" s="92">
        <f>IFERROR(VLOOKUP($E1800, V一般接種!$A:$G, M$4, FALSE), 0)</f>
        <v>0</v>
      </c>
      <c r="N1800" s="93">
        <f>IFERROR(VLOOKUP($E1800, V一般接種!$A:$G, N$4, FALSE), 0)</f>
        <v>0</v>
      </c>
      <c r="O1800" s="92">
        <f>SUMIF(V職域接種!$C:$C, 'Conv-vaccine'!$E1800, V職域接種!F:F)</f>
        <v>0</v>
      </c>
      <c r="P1800" s="92">
        <f>SUMIF(V職域接種!$C:$C, 'Conv-vaccine'!$E1800, V職域接種!G:G)</f>
        <v>0</v>
      </c>
      <c r="Q1800" s="92">
        <f>_xlfn.MAXIFS(V重複!F:F, V重複!$C:$C, 'Conv-vaccine'!$E1800)</f>
        <v>0</v>
      </c>
      <c r="R1800" s="92">
        <f>_xlfn.MAXIFS(V重複!G:G, V重複!$C:$C, 'Conv-vaccine'!$E1800)</f>
        <v>0</v>
      </c>
      <c r="S1800" s="107">
        <f>SUMIF('V3回目-接種日別'!$A:$A, 'Conv-vaccine'!$E1800, 'V3回目-接種日別'!C:C)</f>
        <v>0</v>
      </c>
    </row>
    <row r="1801" spans="1:19" ht="17.7">
      <c r="A1801" s="49">
        <v>44896</v>
      </c>
      <c r="B1801" s="110">
        <f>IF(COUNTIF($A$7:$A1801, $A1801)&gt;1, 0, IF($E1801="","",G1801+H1801+K1801+L1801+O1801-Q1801))</f>
        <v>0</v>
      </c>
      <c r="C1801" s="110">
        <f>IF(COUNTIF($A$7:$A1801, $A1801)&gt;1, 0, IF($E1801="", "", I1801+J1801+M1801+N1801+P1801-R1801))</f>
        <v>0</v>
      </c>
      <c r="D1801" s="110">
        <f>IF(COUNTIF($A$7:$A1801, $A1801)&gt;1, 0, S1801)</f>
        <v>0</v>
      </c>
      <c r="E1801" s="111">
        <v>44896</v>
      </c>
      <c r="F1801" s="91" t="str">
        <f>IFERROR(VLOOKUP($E1801, V医療従事者等!$A:$J, $F$4, FALSE), TEXT(E1801, "aaa"))</f>
        <v>木</v>
      </c>
      <c r="G1801" s="91">
        <f>IFERROR(VLOOKUP($E1801, V医療従事者等!$A:$J, $G$4, FALSE), 0)</f>
        <v>0</v>
      </c>
      <c r="H1801" s="91">
        <f>IFERROR(VLOOKUP($E1801, V医療従事者等!$A:$J, $H$4, FALSE), 0)</f>
        <v>0</v>
      </c>
      <c r="I1801" s="91">
        <f>IFERROR(VLOOKUP($E1801, V医療従事者等!$A:$J, $I$4, FALSE), 0)</f>
        <v>0</v>
      </c>
      <c r="J1801" s="91">
        <f>IFERROR(VLOOKUP($E1801, V医療従事者等!$A:$J, $J$4, FALSE), 0)</f>
        <v>0</v>
      </c>
      <c r="K1801" s="92">
        <f>IFERROR(VLOOKUP($E1801, V一般接種!$A:$G, K$4, FALSE), 0)</f>
        <v>0</v>
      </c>
      <c r="L1801" s="92">
        <f>IFERROR(VLOOKUP($E1801, V一般接種!$A:$G, L$4, FALSE), 0)</f>
        <v>0</v>
      </c>
      <c r="M1801" s="92">
        <f>IFERROR(VLOOKUP($E1801, V一般接種!$A:$G, M$4, FALSE), 0)</f>
        <v>0</v>
      </c>
      <c r="N1801" s="93">
        <f>IFERROR(VLOOKUP($E1801, V一般接種!$A:$G, N$4, FALSE), 0)</f>
        <v>0</v>
      </c>
      <c r="O1801" s="92">
        <f>SUMIF(V職域接種!$C:$C, 'Conv-vaccine'!$E1801, V職域接種!F:F)</f>
        <v>0</v>
      </c>
      <c r="P1801" s="92">
        <f>SUMIF(V職域接種!$C:$C, 'Conv-vaccine'!$E1801, V職域接種!G:G)</f>
        <v>0</v>
      </c>
      <c r="Q1801" s="92">
        <f>_xlfn.MAXIFS(V重複!F:F, V重複!$C:$C, 'Conv-vaccine'!$E1801)</f>
        <v>0</v>
      </c>
      <c r="R1801" s="92">
        <f>_xlfn.MAXIFS(V重複!G:G, V重複!$C:$C, 'Conv-vaccine'!$E1801)</f>
        <v>0</v>
      </c>
      <c r="S1801" s="107">
        <f>SUMIF('V3回目-接種日別'!$A:$A, 'Conv-vaccine'!$E1801, 'V3回目-接種日別'!C:C)</f>
        <v>0</v>
      </c>
    </row>
    <row r="1802" spans="1:19" ht="17.7">
      <c r="A1802" s="49">
        <v>44896</v>
      </c>
      <c r="B1802" s="110">
        <f>IF(COUNTIF($A$7:$A1802, $A1802)&gt;1, 0, IF($E1802="","",G1802+H1802+K1802+L1802+O1802-Q1802))</f>
        <v>0</v>
      </c>
      <c r="C1802" s="110">
        <f>IF(COUNTIF($A$7:$A1802, $A1802)&gt;1, 0, IF($E1802="", "", I1802+J1802+M1802+N1802+P1802-R1802))</f>
        <v>0</v>
      </c>
      <c r="D1802" s="110">
        <f>IF(COUNTIF($A$7:$A1802, $A1802)&gt;1, 0, S1802)</f>
        <v>0</v>
      </c>
      <c r="E1802" s="111">
        <v>44896</v>
      </c>
      <c r="F1802" s="91" t="str">
        <f>IFERROR(VLOOKUP($E1802, V医療従事者等!$A:$J, $F$4, FALSE), TEXT(E1802, "aaa"))</f>
        <v>木</v>
      </c>
      <c r="G1802" s="91">
        <f>IFERROR(VLOOKUP($E1802, V医療従事者等!$A:$J, $G$4, FALSE), 0)</f>
        <v>0</v>
      </c>
      <c r="H1802" s="91">
        <f>IFERROR(VLOOKUP($E1802, V医療従事者等!$A:$J, $H$4, FALSE), 0)</f>
        <v>0</v>
      </c>
      <c r="I1802" s="91">
        <f>IFERROR(VLOOKUP($E1802, V医療従事者等!$A:$J, $I$4, FALSE), 0)</f>
        <v>0</v>
      </c>
      <c r="J1802" s="91">
        <f>IFERROR(VLOOKUP($E1802, V医療従事者等!$A:$J, $J$4, FALSE), 0)</f>
        <v>0</v>
      </c>
      <c r="K1802" s="92">
        <f>IFERROR(VLOOKUP($E1802, V一般接種!$A:$G, K$4, FALSE), 0)</f>
        <v>0</v>
      </c>
      <c r="L1802" s="92">
        <f>IFERROR(VLOOKUP($E1802, V一般接種!$A:$G, L$4, FALSE), 0)</f>
        <v>0</v>
      </c>
      <c r="M1802" s="92">
        <f>IFERROR(VLOOKUP($E1802, V一般接種!$A:$G, M$4, FALSE), 0)</f>
        <v>0</v>
      </c>
      <c r="N1802" s="93">
        <f>IFERROR(VLOOKUP($E1802, V一般接種!$A:$G, N$4, FALSE), 0)</f>
        <v>0</v>
      </c>
      <c r="O1802" s="92">
        <f>SUMIF(V職域接種!$C:$C, 'Conv-vaccine'!$E1802, V職域接種!F:F)</f>
        <v>0</v>
      </c>
      <c r="P1802" s="92">
        <f>SUMIF(V職域接種!$C:$C, 'Conv-vaccine'!$E1802, V職域接種!G:G)</f>
        <v>0</v>
      </c>
      <c r="Q1802" s="92">
        <f>_xlfn.MAXIFS(V重複!F:F, V重複!$C:$C, 'Conv-vaccine'!$E1802)</f>
        <v>0</v>
      </c>
      <c r="R1802" s="92">
        <f>_xlfn.MAXIFS(V重複!G:G, V重複!$C:$C, 'Conv-vaccine'!$E1802)</f>
        <v>0</v>
      </c>
      <c r="S1802" s="107">
        <f>SUMIF('V3回目-接種日別'!$A:$A, 'Conv-vaccine'!$E1802, 'V3回目-接種日別'!C:C)</f>
        <v>0</v>
      </c>
    </row>
    <row r="1803" spans="1:19" ht="17.7">
      <c r="A1803" s="49">
        <v>44896</v>
      </c>
      <c r="B1803" s="110">
        <f>IF(COUNTIF($A$7:$A1803, $A1803)&gt;1, 0, IF($E1803="","",G1803+H1803+K1803+L1803+O1803-Q1803))</f>
        <v>0</v>
      </c>
      <c r="C1803" s="110">
        <f>IF(COUNTIF($A$7:$A1803, $A1803)&gt;1, 0, IF($E1803="", "", I1803+J1803+M1803+N1803+P1803-R1803))</f>
        <v>0</v>
      </c>
      <c r="D1803" s="110">
        <f>IF(COUNTIF($A$7:$A1803, $A1803)&gt;1, 0, S1803)</f>
        <v>0</v>
      </c>
      <c r="E1803" s="111">
        <v>44896</v>
      </c>
      <c r="F1803" s="91" t="str">
        <f>IFERROR(VLOOKUP($E1803, V医療従事者等!$A:$J, $F$4, FALSE), TEXT(E1803, "aaa"))</f>
        <v>木</v>
      </c>
      <c r="G1803" s="91">
        <f>IFERROR(VLOOKUP($E1803, V医療従事者等!$A:$J, $G$4, FALSE), 0)</f>
        <v>0</v>
      </c>
      <c r="H1803" s="91">
        <f>IFERROR(VLOOKUP($E1803, V医療従事者等!$A:$J, $H$4, FALSE), 0)</f>
        <v>0</v>
      </c>
      <c r="I1803" s="91">
        <f>IFERROR(VLOOKUP($E1803, V医療従事者等!$A:$J, $I$4, FALSE), 0)</f>
        <v>0</v>
      </c>
      <c r="J1803" s="91">
        <f>IFERROR(VLOOKUP($E1803, V医療従事者等!$A:$J, $J$4, FALSE), 0)</f>
        <v>0</v>
      </c>
      <c r="K1803" s="92">
        <f>IFERROR(VLOOKUP($E1803, V一般接種!$A:$G, K$4, FALSE), 0)</f>
        <v>0</v>
      </c>
      <c r="L1803" s="92">
        <f>IFERROR(VLOOKUP($E1803, V一般接種!$A:$G, L$4, FALSE), 0)</f>
        <v>0</v>
      </c>
      <c r="M1803" s="92">
        <f>IFERROR(VLOOKUP($E1803, V一般接種!$A:$G, M$4, FALSE), 0)</f>
        <v>0</v>
      </c>
      <c r="N1803" s="93">
        <f>IFERROR(VLOOKUP($E1803, V一般接種!$A:$G, N$4, FALSE), 0)</f>
        <v>0</v>
      </c>
      <c r="O1803" s="92">
        <f>SUMIF(V職域接種!$C:$C, 'Conv-vaccine'!$E1803, V職域接種!F:F)</f>
        <v>0</v>
      </c>
      <c r="P1803" s="92">
        <f>SUMIF(V職域接種!$C:$C, 'Conv-vaccine'!$E1803, V職域接種!G:G)</f>
        <v>0</v>
      </c>
      <c r="Q1803" s="92">
        <f>_xlfn.MAXIFS(V重複!F:F, V重複!$C:$C, 'Conv-vaccine'!$E1803)</f>
        <v>0</v>
      </c>
      <c r="R1803" s="92">
        <f>_xlfn.MAXIFS(V重複!G:G, V重複!$C:$C, 'Conv-vaccine'!$E1803)</f>
        <v>0</v>
      </c>
      <c r="S1803" s="107">
        <f>SUMIF('V3回目-接種日別'!$A:$A, 'Conv-vaccine'!$E1803, 'V3回目-接種日別'!C:C)</f>
        <v>0</v>
      </c>
    </row>
    <row r="1804" spans="1:19" ht="17.7">
      <c r="A1804" s="49">
        <v>44897</v>
      </c>
      <c r="B1804" s="110">
        <f>IF(COUNTIF($A$7:$A1804, $A1804)&gt;1, 0, IF($E1804="","",G1804+H1804+K1804+L1804+O1804-Q1804))</f>
        <v>0</v>
      </c>
      <c r="C1804" s="110">
        <f>IF(COUNTIF($A$7:$A1804, $A1804)&gt;1, 0, IF($E1804="", "", I1804+J1804+M1804+N1804+P1804-R1804))</f>
        <v>0</v>
      </c>
      <c r="D1804" s="110">
        <f>IF(COUNTIF($A$7:$A1804, $A1804)&gt;1, 0, S1804)</f>
        <v>0</v>
      </c>
      <c r="E1804" s="111">
        <v>44897</v>
      </c>
      <c r="F1804" s="91" t="str">
        <f>IFERROR(VLOOKUP($E1804, V医療従事者等!$A:$J, $F$4, FALSE), TEXT(E1804, "aaa"))</f>
        <v>金</v>
      </c>
      <c r="G1804" s="91">
        <f>IFERROR(VLOOKUP($E1804, V医療従事者等!$A:$J, $G$4, FALSE), 0)</f>
        <v>0</v>
      </c>
      <c r="H1804" s="91">
        <f>IFERROR(VLOOKUP($E1804, V医療従事者等!$A:$J, $H$4, FALSE), 0)</f>
        <v>0</v>
      </c>
      <c r="I1804" s="91">
        <f>IFERROR(VLOOKUP($E1804, V医療従事者等!$A:$J, $I$4, FALSE), 0)</f>
        <v>0</v>
      </c>
      <c r="J1804" s="91">
        <f>IFERROR(VLOOKUP($E1804, V医療従事者等!$A:$J, $J$4, FALSE), 0)</f>
        <v>0</v>
      </c>
      <c r="K1804" s="92">
        <f>IFERROR(VLOOKUP($E1804, V一般接種!$A:$G, K$4, FALSE), 0)</f>
        <v>0</v>
      </c>
      <c r="L1804" s="92">
        <f>IFERROR(VLOOKUP($E1804, V一般接種!$A:$G, L$4, FALSE), 0)</f>
        <v>0</v>
      </c>
      <c r="M1804" s="92">
        <f>IFERROR(VLOOKUP($E1804, V一般接種!$A:$G, M$4, FALSE), 0)</f>
        <v>0</v>
      </c>
      <c r="N1804" s="93">
        <f>IFERROR(VLOOKUP($E1804, V一般接種!$A:$G, N$4, FALSE), 0)</f>
        <v>0</v>
      </c>
      <c r="O1804" s="92">
        <f>SUMIF(V職域接種!$C:$C, 'Conv-vaccine'!$E1804, V職域接種!F:F)</f>
        <v>0</v>
      </c>
      <c r="P1804" s="92">
        <f>SUMIF(V職域接種!$C:$C, 'Conv-vaccine'!$E1804, V職域接種!G:G)</f>
        <v>0</v>
      </c>
      <c r="Q1804" s="92">
        <f>_xlfn.MAXIFS(V重複!F:F, V重複!$C:$C, 'Conv-vaccine'!$E1804)</f>
        <v>0</v>
      </c>
      <c r="R1804" s="92">
        <f>_xlfn.MAXIFS(V重複!G:G, V重複!$C:$C, 'Conv-vaccine'!$E1804)</f>
        <v>0</v>
      </c>
      <c r="S1804" s="107">
        <f>SUMIF('V3回目-接種日別'!$A:$A, 'Conv-vaccine'!$E1804, 'V3回目-接種日別'!C:C)</f>
        <v>0</v>
      </c>
    </row>
    <row r="1805" spans="1:19" ht="17.7">
      <c r="A1805" s="49">
        <v>44897</v>
      </c>
      <c r="B1805" s="110">
        <f>IF(COUNTIF($A$7:$A1805, $A1805)&gt;1, 0, IF($E1805="","",G1805+H1805+K1805+L1805+O1805-Q1805))</f>
        <v>0</v>
      </c>
      <c r="C1805" s="110">
        <f>IF(COUNTIF($A$7:$A1805, $A1805)&gt;1, 0, IF($E1805="", "", I1805+J1805+M1805+N1805+P1805-R1805))</f>
        <v>0</v>
      </c>
      <c r="D1805" s="110">
        <f>IF(COUNTIF($A$7:$A1805, $A1805)&gt;1, 0, S1805)</f>
        <v>0</v>
      </c>
      <c r="E1805" s="111">
        <v>44897</v>
      </c>
      <c r="F1805" s="91" t="str">
        <f>IFERROR(VLOOKUP($E1805, V医療従事者等!$A:$J, $F$4, FALSE), TEXT(E1805, "aaa"))</f>
        <v>金</v>
      </c>
      <c r="G1805" s="91">
        <f>IFERROR(VLOOKUP($E1805, V医療従事者等!$A:$J, $G$4, FALSE), 0)</f>
        <v>0</v>
      </c>
      <c r="H1805" s="91">
        <f>IFERROR(VLOOKUP($E1805, V医療従事者等!$A:$J, $H$4, FALSE), 0)</f>
        <v>0</v>
      </c>
      <c r="I1805" s="91">
        <f>IFERROR(VLOOKUP($E1805, V医療従事者等!$A:$J, $I$4, FALSE), 0)</f>
        <v>0</v>
      </c>
      <c r="J1805" s="91">
        <f>IFERROR(VLOOKUP($E1805, V医療従事者等!$A:$J, $J$4, FALSE), 0)</f>
        <v>0</v>
      </c>
      <c r="K1805" s="92">
        <f>IFERROR(VLOOKUP($E1805, V一般接種!$A:$G, K$4, FALSE), 0)</f>
        <v>0</v>
      </c>
      <c r="L1805" s="92">
        <f>IFERROR(VLOOKUP($E1805, V一般接種!$A:$G, L$4, FALSE), 0)</f>
        <v>0</v>
      </c>
      <c r="M1805" s="92">
        <f>IFERROR(VLOOKUP($E1805, V一般接種!$A:$G, M$4, FALSE), 0)</f>
        <v>0</v>
      </c>
      <c r="N1805" s="93">
        <f>IFERROR(VLOOKUP($E1805, V一般接種!$A:$G, N$4, FALSE), 0)</f>
        <v>0</v>
      </c>
      <c r="O1805" s="92">
        <f>SUMIF(V職域接種!$C:$C, 'Conv-vaccine'!$E1805, V職域接種!F:F)</f>
        <v>0</v>
      </c>
      <c r="P1805" s="92">
        <f>SUMIF(V職域接種!$C:$C, 'Conv-vaccine'!$E1805, V職域接種!G:G)</f>
        <v>0</v>
      </c>
      <c r="Q1805" s="92">
        <f>_xlfn.MAXIFS(V重複!F:F, V重複!$C:$C, 'Conv-vaccine'!$E1805)</f>
        <v>0</v>
      </c>
      <c r="R1805" s="92">
        <f>_xlfn.MAXIFS(V重複!G:G, V重複!$C:$C, 'Conv-vaccine'!$E1805)</f>
        <v>0</v>
      </c>
      <c r="S1805" s="107">
        <f>SUMIF('V3回目-接種日別'!$A:$A, 'Conv-vaccine'!$E1805, 'V3回目-接種日別'!C:C)</f>
        <v>0</v>
      </c>
    </row>
    <row r="1806" spans="1:19" ht="17.7">
      <c r="A1806" s="49">
        <v>44897</v>
      </c>
      <c r="B1806" s="110">
        <f>IF(COUNTIF($A$7:$A1806, $A1806)&gt;1, 0, IF($E1806="","",G1806+H1806+K1806+L1806+O1806-Q1806))</f>
        <v>0</v>
      </c>
      <c r="C1806" s="110">
        <f>IF(COUNTIF($A$7:$A1806, $A1806)&gt;1, 0, IF($E1806="", "", I1806+J1806+M1806+N1806+P1806-R1806))</f>
        <v>0</v>
      </c>
      <c r="D1806" s="110">
        <f>IF(COUNTIF($A$7:$A1806, $A1806)&gt;1, 0, S1806)</f>
        <v>0</v>
      </c>
      <c r="E1806" s="111">
        <v>44897</v>
      </c>
      <c r="F1806" s="91" t="str">
        <f>IFERROR(VLOOKUP($E1806, V医療従事者等!$A:$J, $F$4, FALSE), TEXT(E1806, "aaa"))</f>
        <v>金</v>
      </c>
      <c r="G1806" s="91">
        <f>IFERROR(VLOOKUP($E1806, V医療従事者等!$A:$J, $G$4, FALSE), 0)</f>
        <v>0</v>
      </c>
      <c r="H1806" s="91">
        <f>IFERROR(VLOOKUP($E1806, V医療従事者等!$A:$J, $H$4, FALSE), 0)</f>
        <v>0</v>
      </c>
      <c r="I1806" s="91">
        <f>IFERROR(VLOOKUP($E1806, V医療従事者等!$A:$J, $I$4, FALSE), 0)</f>
        <v>0</v>
      </c>
      <c r="J1806" s="91">
        <f>IFERROR(VLOOKUP($E1806, V医療従事者等!$A:$J, $J$4, FALSE), 0)</f>
        <v>0</v>
      </c>
      <c r="K1806" s="92">
        <f>IFERROR(VLOOKUP($E1806, V一般接種!$A:$G, K$4, FALSE), 0)</f>
        <v>0</v>
      </c>
      <c r="L1806" s="92">
        <f>IFERROR(VLOOKUP($E1806, V一般接種!$A:$G, L$4, FALSE), 0)</f>
        <v>0</v>
      </c>
      <c r="M1806" s="92">
        <f>IFERROR(VLOOKUP($E1806, V一般接種!$A:$G, M$4, FALSE), 0)</f>
        <v>0</v>
      </c>
      <c r="N1806" s="93">
        <f>IFERROR(VLOOKUP($E1806, V一般接種!$A:$G, N$4, FALSE), 0)</f>
        <v>0</v>
      </c>
      <c r="O1806" s="92">
        <f>SUMIF(V職域接種!$C:$C, 'Conv-vaccine'!$E1806, V職域接種!F:F)</f>
        <v>0</v>
      </c>
      <c r="P1806" s="92">
        <f>SUMIF(V職域接種!$C:$C, 'Conv-vaccine'!$E1806, V職域接種!G:G)</f>
        <v>0</v>
      </c>
      <c r="Q1806" s="92">
        <f>_xlfn.MAXIFS(V重複!F:F, V重複!$C:$C, 'Conv-vaccine'!$E1806)</f>
        <v>0</v>
      </c>
      <c r="R1806" s="92">
        <f>_xlfn.MAXIFS(V重複!G:G, V重複!$C:$C, 'Conv-vaccine'!$E1806)</f>
        <v>0</v>
      </c>
      <c r="S1806" s="107">
        <f>SUMIF('V3回目-接種日別'!$A:$A, 'Conv-vaccine'!$E1806, 'V3回目-接種日別'!C:C)</f>
        <v>0</v>
      </c>
    </row>
    <row r="1807" spans="1:19" ht="17.7">
      <c r="A1807" s="49">
        <v>44898</v>
      </c>
      <c r="B1807" s="110">
        <f>IF(COUNTIF($A$7:$A1807, $A1807)&gt;1, 0, IF($E1807="","",G1807+H1807+K1807+L1807+O1807-Q1807))</f>
        <v>0</v>
      </c>
      <c r="C1807" s="110">
        <f>IF(COUNTIF($A$7:$A1807, $A1807)&gt;1, 0, IF($E1807="", "", I1807+J1807+M1807+N1807+P1807-R1807))</f>
        <v>0</v>
      </c>
      <c r="D1807" s="110">
        <f>IF(COUNTIF($A$7:$A1807, $A1807)&gt;1, 0, S1807)</f>
        <v>0</v>
      </c>
      <c r="E1807" s="111">
        <v>44898</v>
      </c>
      <c r="F1807" s="91" t="str">
        <f>IFERROR(VLOOKUP($E1807, V医療従事者等!$A:$J, $F$4, FALSE), TEXT(E1807, "aaa"))</f>
        <v>土</v>
      </c>
      <c r="G1807" s="91">
        <f>IFERROR(VLOOKUP($E1807, V医療従事者等!$A:$J, $G$4, FALSE), 0)</f>
        <v>0</v>
      </c>
      <c r="H1807" s="91">
        <f>IFERROR(VLOOKUP($E1807, V医療従事者等!$A:$J, $H$4, FALSE), 0)</f>
        <v>0</v>
      </c>
      <c r="I1807" s="91">
        <f>IFERROR(VLOOKUP($E1807, V医療従事者等!$A:$J, $I$4, FALSE), 0)</f>
        <v>0</v>
      </c>
      <c r="J1807" s="91">
        <f>IFERROR(VLOOKUP($E1807, V医療従事者等!$A:$J, $J$4, FALSE), 0)</f>
        <v>0</v>
      </c>
      <c r="K1807" s="92">
        <f>IFERROR(VLOOKUP($E1807, V一般接種!$A:$G, K$4, FALSE), 0)</f>
        <v>0</v>
      </c>
      <c r="L1807" s="92">
        <f>IFERROR(VLOOKUP($E1807, V一般接種!$A:$G, L$4, FALSE), 0)</f>
        <v>0</v>
      </c>
      <c r="M1807" s="92">
        <f>IFERROR(VLOOKUP($E1807, V一般接種!$A:$G, M$4, FALSE), 0)</f>
        <v>0</v>
      </c>
      <c r="N1807" s="93">
        <f>IFERROR(VLOOKUP($E1807, V一般接種!$A:$G, N$4, FALSE), 0)</f>
        <v>0</v>
      </c>
      <c r="O1807" s="92">
        <f>SUMIF(V職域接種!$C:$C, 'Conv-vaccine'!$E1807, V職域接種!F:F)</f>
        <v>0</v>
      </c>
      <c r="P1807" s="92">
        <f>SUMIF(V職域接種!$C:$C, 'Conv-vaccine'!$E1807, V職域接種!G:G)</f>
        <v>0</v>
      </c>
      <c r="Q1807" s="92">
        <f>_xlfn.MAXIFS(V重複!F:F, V重複!$C:$C, 'Conv-vaccine'!$E1807)</f>
        <v>0</v>
      </c>
      <c r="R1807" s="92">
        <f>_xlfn.MAXIFS(V重複!G:G, V重複!$C:$C, 'Conv-vaccine'!$E1807)</f>
        <v>0</v>
      </c>
      <c r="S1807" s="107">
        <f>SUMIF('V3回目-接種日別'!$A:$A, 'Conv-vaccine'!$E1807, 'V3回目-接種日別'!C:C)</f>
        <v>0</v>
      </c>
    </row>
    <row r="1808" spans="1:19" ht="17.7">
      <c r="A1808" s="49">
        <v>44898</v>
      </c>
      <c r="B1808" s="110">
        <f>IF(COUNTIF($A$7:$A1808, $A1808)&gt;1, 0, IF($E1808="","",G1808+H1808+K1808+L1808+O1808-Q1808))</f>
        <v>0</v>
      </c>
      <c r="C1808" s="110">
        <f>IF(COUNTIF($A$7:$A1808, $A1808)&gt;1, 0, IF($E1808="", "", I1808+J1808+M1808+N1808+P1808-R1808))</f>
        <v>0</v>
      </c>
      <c r="D1808" s="110">
        <f>IF(COUNTIF($A$7:$A1808, $A1808)&gt;1, 0, S1808)</f>
        <v>0</v>
      </c>
      <c r="E1808" s="111">
        <v>44898</v>
      </c>
      <c r="F1808" s="91" t="str">
        <f>IFERROR(VLOOKUP($E1808, V医療従事者等!$A:$J, $F$4, FALSE), TEXT(E1808, "aaa"))</f>
        <v>土</v>
      </c>
      <c r="G1808" s="91">
        <f>IFERROR(VLOOKUP($E1808, V医療従事者等!$A:$J, $G$4, FALSE), 0)</f>
        <v>0</v>
      </c>
      <c r="H1808" s="91">
        <f>IFERROR(VLOOKUP($E1808, V医療従事者等!$A:$J, $H$4, FALSE), 0)</f>
        <v>0</v>
      </c>
      <c r="I1808" s="91">
        <f>IFERROR(VLOOKUP($E1808, V医療従事者等!$A:$J, $I$4, FALSE), 0)</f>
        <v>0</v>
      </c>
      <c r="J1808" s="91">
        <f>IFERROR(VLOOKUP($E1808, V医療従事者等!$A:$J, $J$4, FALSE), 0)</f>
        <v>0</v>
      </c>
      <c r="K1808" s="92">
        <f>IFERROR(VLOOKUP($E1808, V一般接種!$A:$G, K$4, FALSE), 0)</f>
        <v>0</v>
      </c>
      <c r="L1808" s="92">
        <f>IFERROR(VLOOKUP($E1808, V一般接種!$A:$G, L$4, FALSE), 0)</f>
        <v>0</v>
      </c>
      <c r="M1808" s="92">
        <f>IFERROR(VLOOKUP($E1808, V一般接種!$A:$G, M$4, FALSE), 0)</f>
        <v>0</v>
      </c>
      <c r="N1808" s="93">
        <f>IFERROR(VLOOKUP($E1808, V一般接種!$A:$G, N$4, FALSE), 0)</f>
        <v>0</v>
      </c>
      <c r="O1808" s="92">
        <f>SUMIF(V職域接種!$C:$C, 'Conv-vaccine'!$E1808, V職域接種!F:F)</f>
        <v>0</v>
      </c>
      <c r="P1808" s="92">
        <f>SUMIF(V職域接種!$C:$C, 'Conv-vaccine'!$E1808, V職域接種!G:G)</f>
        <v>0</v>
      </c>
      <c r="Q1808" s="92">
        <f>_xlfn.MAXIFS(V重複!F:F, V重複!$C:$C, 'Conv-vaccine'!$E1808)</f>
        <v>0</v>
      </c>
      <c r="R1808" s="92">
        <f>_xlfn.MAXIFS(V重複!G:G, V重複!$C:$C, 'Conv-vaccine'!$E1808)</f>
        <v>0</v>
      </c>
      <c r="S1808" s="107">
        <f>SUMIF('V3回目-接種日別'!$A:$A, 'Conv-vaccine'!$E1808, 'V3回目-接種日別'!C:C)</f>
        <v>0</v>
      </c>
    </row>
    <row r="1809" spans="1:19" ht="17.7">
      <c r="A1809" s="49">
        <v>44898</v>
      </c>
      <c r="B1809" s="110">
        <f>IF(COUNTIF($A$7:$A1809, $A1809)&gt;1, 0, IF($E1809="","",G1809+H1809+K1809+L1809+O1809-Q1809))</f>
        <v>0</v>
      </c>
      <c r="C1809" s="110">
        <f>IF(COUNTIF($A$7:$A1809, $A1809)&gt;1, 0, IF($E1809="", "", I1809+J1809+M1809+N1809+P1809-R1809))</f>
        <v>0</v>
      </c>
      <c r="D1809" s="110">
        <f>IF(COUNTIF($A$7:$A1809, $A1809)&gt;1, 0, S1809)</f>
        <v>0</v>
      </c>
      <c r="E1809" s="111">
        <v>44898</v>
      </c>
      <c r="F1809" s="91" t="str">
        <f>IFERROR(VLOOKUP($E1809, V医療従事者等!$A:$J, $F$4, FALSE), TEXT(E1809, "aaa"))</f>
        <v>土</v>
      </c>
      <c r="G1809" s="91">
        <f>IFERROR(VLOOKUP($E1809, V医療従事者等!$A:$J, $G$4, FALSE), 0)</f>
        <v>0</v>
      </c>
      <c r="H1809" s="91">
        <f>IFERROR(VLOOKUP($E1809, V医療従事者等!$A:$J, $H$4, FALSE), 0)</f>
        <v>0</v>
      </c>
      <c r="I1809" s="91">
        <f>IFERROR(VLOOKUP($E1809, V医療従事者等!$A:$J, $I$4, FALSE), 0)</f>
        <v>0</v>
      </c>
      <c r="J1809" s="91">
        <f>IFERROR(VLOOKUP($E1809, V医療従事者等!$A:$J, $J$4, FALSE), 0)</f>
        <v>0</v>
      </c>
      <c r="K1809" s="92">
        <f>IFERROR(VLOOKUP($E1809, V一般接種!$A:$G, K$4, FALSE), 0)</f>
        <v>0</v>
      </c>
      <c r="L1809" s="92">
        <f>IFERROR(VLOOKUP($E1809, V一般接種!$A:$G, L$4, FALSE), 0)</f>
        <v>0</v>
      </c>
      <c r="M1809" s="92">
        <f>IFERROR(VLOOKUP($E1809, V一般接種!$A:$G, M$4, FALSE), 0)</f>
        <v>0</v>
      </c>
      <c r="N1809" s="93">
        <f>IFERROR(VLOOKUP($E1809, V一般接種!$A:$G, N$4, FALSE), 0)</f>
        <v>0</v>
      </c>
      <c r="O1809" s="92">
        <f>SUMIF(V職域接種!$C:$C, 'Conv-vaccine'!$E1809, V職域接種!F:F)</f>
        <v>0</v>
      </c>
      <c r="P1809" s="92">
        <f>SUMIF(V職域接種!$C:$C, 'Conv-vaccine'!$E1809, V職域接種!G:G)</f>
        <v>0</v>
      </c>
      <c r="Q1809" s="92">
        <f>_xlfn.MAXIFS(V重複!F:F, V重複!$C:$C, 'Conv-vaccine'!$E1809)</f>
        <v>0</v>
      </c>
      <c r="R1809" s="92">
        <f>_xlfn.MAXIFS(V重複!G:G, V重複!$C:$C, 'Conv-vaccine'!$E1809)</f>
        <v>0</v>
      </c>
      <c r="S1809" s="107">
        <f>SUMIF('V3回目-接種日別'!$A:$A, 'Conv-vaccine'!$E1809, 'V3回目-接種日別'!C:C)</f>
        <v>0</v>
      </c>
    </row>
    <row r="1810" spans="1:19" ht="17.7">
      <c r="A1810" s="49">
        <v>44899</v>
      </c>
      <c r="B1810" s="110">
        <f>IF(COUNTIF($A$7:$A1810, $A1810)&gt;1, 0, IF($E1810="","",G1810+H1810+K1810+L1810+O1810-Q1810))</f>
        <v>0</v>
      </c>
      <c r="C1810" s="110">
        <f>IF(COUNTIF($A$7:$A1810, $A1810)&gt;1, 0, IF($E1810="", "", I1810+J1810+M1810+N1810+P1810-R1810))</f>
        <v>0</v>
      </c>
      <c r="D1810" s="110">
        <f>IF(COUNTIF($A$7:$A1810, $A1810)&gt;1, 0, S1810)</f>
        <v>0</v>
      </c>
      <c r="E1810" s="111">
        <v>44899</v>
      </c>
      <c r="F1810" s="91" t="str">
        <f>IFERROR(VLOOKUP($E1810, V医療従事者等!$A:$J, $F$4, FALSE), TEXT(E1810, "aaa"))</f>
        <v>日</v>
      </c>
      <c r="G1810" s="91">
        <f>IFERROR(VLOOKUP($E1810, V医療従事者等!$A:$J, $G$4, FALSE), 0)</f>
        <v>0</v>
      </c>
      <c r="H1810" s="91">
        <f>IFERROR(VLOOKUP($E1810, V医療従事者等!$A:$J, $H$4, FALSE), 0)</f>
        <v>0</v>
      </c>
      <c r="I1810" s="91">
        <f>IFERROR(VLOOKUP($E1810, V医療従事者等!$A:$J, $I$4, FALSE), 0)</f>
        <v>0</v>
      </c>
      <c r="J1810" s="91">
        <f>IFERROR(VLOOKUP($E1810, V医療従事者等!$A:$J, $J$4, FALSE), 0)</f>
        <v>0</v>
      </c>
      <c r="K1810" s="92">
        <f>IFERROR(VLOOKUP($E1810, V一般接種!$A:$G, K$4, FALSE), 0)</f>
        <v>0</v>
      </c>
      <c r="L1810" s="92">
        <f>IFERROR(VLOOKUP($E1810, V一般接種!$A:$G, L$4, FALSE), 0)</f>
        <v>0</v>
      </c>
      <c r="M1810" s="92">
        <f>IFERROR(VLOOKUP($E1810, V一般接種!$A:$G, M$4, FALSE), 0)</f>
        <v>0</v>
      </c>
      <c r="N1810" s="93">
        <f>IFERROR(VLOOKUP($E1810, V一般接種!$A:$G, N$4, FALSE), 0)</f>
        <v>0</v>
      </c>
      <c r="O1810" s="92">
        <f>SUMIF(V職域接種!$C:$C, 'Conv-vaccine'!$E1810, V職域接種!F:F)</f>
        <v>0</v>
      </c>
      <c r="P1810" s="92">
        <f>SUMIF(V職域接種!$C:$C, 'Conv-vaccine'!$E1810, V職域接種!G:G)</f>
        <v>0</v>
      </c>
      <c r="Q1810" s="92">
        <f>_xlfn.MAXIFS(V重複!F:F, V重複!$C:$C, 'Conv-vaccine'!$E1810)</f>
        <v>0</v>
      </c>
      <c r="R1810" s="92">
        <f>_xlfn.MAXIFS(V重複!G:G, V重複!$C:$C, 'Conv-vaccine'!$E1810)</f>
        <v>0</v>
      </c>
      <c r="S1810" s="107">
        <f>SUMIF('V3回目-接種日別'!$A:$A, 'Conv-vaccine'!$E1810, 'V3回目-接種日別'!C:C)</f>
        <v>0</v>
      </c>
    </row>
    <row r="1811" spans="1:19" ht="17.7">
      <c r="A1811" s="49">
        <v>44899</v>
      </c>
      <c r="B1811" s="110">
        <f>IF(COUNTIF($A$7:$A1811, $A1811)&gt;1, 0, IF($E1811="","",G1811+H1811+K1811+L1811+O1811-Q1811))</f>
        <v>0</v>
      </c>
      <c r="C1811" s="110">
        <f>IF(COUNTIF($A$7:$A1811, $A1811)&gt;1, 0, IF($E1811="", "", I1811+J1811+M1811+N1811+P1811-R1811))</f>
        <v>0</v>
      </c>
      <c r="D1811" s="110">
        <f>IF(COUNTIF($A$7:$A1811, $A1811)&gt;1, 0, S1811)</f>
        <v>0</v>
      </c>
      <c r="E1811" s="111">
        <v>44899</v>
      </c>
      <c r="F1811" s="91" t="str">
        <f>IFERROR(VLOOKUP($E1811, V医療従事者等!$A:$J, $F$4, FALSE), TEXT(E1811, "aaa"))</f>
        <v>日</v>
      </c>
      <c r="G1811" s="91">
        <f>IFERROR(VLOOKUP($E1811, V医療従事者等!$A:$J, $G$4, FALSE), 0)</f>
        <v>0</v>
      </c>
      <c r="H1811" s="91">
        <f>IFERROR(VLOOKUP($E1811, V医療従事者等!$A:$J, $H$4, FALSE), 0)</f>
        <v>0</v>
      </c>
      <c r="I1811" s="91">
        <f>IFERROR(VLOOKUP($E1811, V医療従事者等!$A:$J, $I$4, FALSE), 0)</f>
        <v>0</v>
      </c>
      <c r="J1811" s="91">
        <f>IFERROR(VLOOKUP($E1811, V医療従事者等!$A:$J, $J$4, FALSE), 0)</f>
        <v>0</v>
      </c>
      <c r="K1811" s="92">
        <f>IFERROR(VLOOKUP($E1811, V一般接種!$A:$G, K$4, FALSE), 0)</f>
        <v>0</v>
      </c>
      <c r="L1811" s="92">
        <f>IFERROR(VLOOKUP($E1811, V一般接種!$A:$G, L$4, FALSE), 0)</f>
        <v>0</v>
      </c>
      <c r="M1811" s="92">
        <f>IFERROR(VLOOKUP($E1811, V一般接種!$A:$G, M$4, FALSE), 0)</f>
        <v>0</v>
      </c>
      <c r="N1811" s="93">
        <f>IFERROR(VLOOKUP($E1811, V一般接種!$A:$G, N$4, FALSE), 0)</f>
        <v>0</v>
      </c>
      <c r="O1811" s="92">
        <f>SUMIF(V職域接種!$C:$C, 'Conv-vaccine'!$E1811, V職域接種!F:F)</f>
        <v>0</v>
      </c>
      <c r="P1811" s="92">
        <f>SUMIF(V職域接種!$C:$C, 'Conv-vaccine'!$E1811, V職域接種!G:G)</f>
        <v>0</v>
      </c>
      <c r="Q1811" s="92">
        <f>_xlfn.MAXIFS(V重複!F:F, V重複!$C:$C, 'Conv-vaccine'!$E1811)</f>
        <v>0</v>
      </c>
      <c r="R1811" s="92">
        <f>_xlfn.MAXIFS(V重複!G:G, V重複!$C:$C, 'Conv-vaccine'!$E1811)</f>
        <v>0</v>
      </c>
      <c r="S1811" s="107">
        <f>SUMIF('V3回目-接種日別'!$A:$A, 'Conv-vaccine'!$E1811, 'V3回目-接種日別'!C:C)</f>
        <v>0</v>
      </c>
    </row>
    <row r="1812" spans="1:19" ht="17.7">
      <c r="A1812" s="49">
        <v>44899</v>
      </c>
      <c r="B1812" s="110">
        <f>IF(COUNTIF($A$7:$A1812, $A1812)&gt;1, 0, IF($E1812="","",G1812+H1812+K1812+L1812+O1812-Q1812))</f>
        <v>0</v>
      </c>
      <c r="C1812" s="110">
        <f>IF(COUNTIF($A$7:$A1812, $A1812)&gt;1, 0, IF($E1812="", "", I1812+J1812+M1812+N1812+P1812-R1812))</f>
        <v>0</v>
      </c>
      <c r="D1812" s="110">
        <f>IF(COUNTIF($A$7:$A1812, $A1812)&gt;1, 0, S1812)</f>
        <v>0</v>
      </c>
      <c r="E1812" s="111">
        <v>44899</v>
      </c>
      <c r="F1812" s="91" t="str">
        <f>IFERROR(VLOOKUP($E1812, V医療従事者等!$A:$J, $F$4, FALSE), TEXT(E1812, "aaa"))</f>
        <v>日</v>
      </c>
      <c r="G1812" s="91">
        <f>IFERROR(VLOOKUP($E1812, V医療従事者等!$A:$J, $G$4, FALSE), 0)</f>
        <v>0</v>
      </c>
      <c r="H1812" s="91">
        <f>IFERROR(VLOOKUP($E1812, V医療従事者等!$A:$J, $H$4, FALSE), 0)</f>
        <v>0</v>
      </c>
      <c r="I1812" s="91">
        <f>IFERROR(VLOOKUP($E1812, V医療従事者等!$A:$J, $I$4, FALSE), 0)</f>
        <v>0</v>
      </c>
      <c r="J1812" s="91">
        <f>IFERROR(VLOOKUP($E1812, V医療従事者等!$A:$J, $J$4, FALSE), 0)</f>
        <v>0</v>
      </c>
      <c r="K1812" s="92">
        <f>IFERROR(VLOOKUP($E1812, V一般接種!$A:$G, K$4, FALSE), 0)</f>
        <v>0</v>
      </c>
      <c r="L1812" s="92">
        <f>IFERROR(VLOOKUP($E1812, V一般接種!$A:$G, L$4, FALSE), 0)</f>
        <v>0</v>
      </c>
      <c r="M1812" s="92">
        <f>IFERROR(VLOOKUP($E1812, V一般接種!$A:$G, M$4, FALSE), 0)</f>
        <v>0</v>
      </c>
      <c r="N1812" s="93">
        <f>IFERROR(VLOOKUP($E1812, V一般接種!$A:$G, N$4, FALSE), 0)</f>
        <v>0</v>
      </c>
      <c r="O1812" s="92">
        <f>SUMIF(V職域接種!$C:$C, 'Conv-vaccine'!$E1812, V職域接種!F:F)</f>
        <v>0</v>
      </c>
      <c r="P1812" s="92">
        <f>SUMIF(V職域接種!$C:$C, 'Conv-vaccine'!$E1812, V職域接種!G:G)</f>
        <v>0</v>
      </c>
      <c r="Q1812" s="92">
        <f>_xlfn.MAXIFS(V重複!F:F, V重複!$C:$C, 'Conv-vaccine'!$E1812)</f>
        <v>0</v>
      </c>
      <c r="R1812" s="92">
        <f>_xlfn.MAXIFS(V重複!G:G, V重複!$C:$C, 'Conv-vaccine'!$E1812)</f>
        <v>0</v>
      </c>
      <c r="S1812" s="107">
        <f>SUMIF('V3回目-接種日別'!$A:$A, 'Conv-vaccine'!$E1812, 'V3回目-接種日別'!C:C)</f>
        <v>0</v>
      </c>
    </row>
    <row r="1813" spans="1:19" ht="17.7">
      <c r="A1813" s="49">
        <v>44900</v>
      </c>
      <c r="B1813" s="110">
        <f>IF(COUNTIF($A$7:$A1813, $A1813)&gt;1, 0, IF($E1813="","",G1813+H1813+K1813+L1813+O1813-Q1813))</f>
        <v>0</v>
      </c>
      <c r="C1813" s="110">
        <f>IF(COUNTIF($A$7:$A1813, $A1813)&gt;1, 0, IF($E1813="", "", I1813+J1813+M1813+N1813+P1813-R1813))</f>
        <v>0</v>
      </c>
      <c r="D1813" s="110">
        <f>IF(COUNTIF($A$7:$A1813, $A1813)&gt;1, 0, S1813)</f>
        <v>0</v>
      </c>
      <c r="E1813" s="111">
        <v>44900</v>
      </c>
      <c r="F1813" s="91" t="str">
        <f>IFERROR(VLOOKUP($E1813, V医療従事者等!$A:$J, $F$4, FALSE), TEXT(E1813, "aaa"))</f>
        <v>月</v>
      </c>
      <c r="G1813" s="91">
        <f>IFERROR(VLOOKUP($E1813, V医療従事者等!$A:$J, $G$4, FALSE), 0)</f>
        <v>0</v>
      </c>
      <c r="H1813" s="91">
        <f>IFERROR(VLOOKUP($E1813, V医療従事者等!$A:$J, $H$4, FALSE), 0)</f>
        <v>0</v>
      </c>
      <c r="I1813" s="91">
        <f>IFERROR(VLOOKUP($E1813, V医療従事者等!$A:$J, $I$4, FALSE), 0)</f>
        <v>0</v>
      </c>
      <c r="J1813" s="91">
        <f>IFERROR(VLOOKUP($E1813, V医療従事者等!$A:$J, $J$4, FALSE), 0)</f>
        <v>0</v>
      </c>
      <c r="K1813" s="92">
        <f>IFERROR(VLOOKUP($E1813, V一般接種!$A:$G, K$4, FALSE), 0)</f>
        <v>0</v>
      </c>
      <c r="L1813" s="92">
        <f>IFERROR(VLOOKUP($E1813, V一般接種!$A:$G, L$4, FALSE), 0)</f>
        <v>0</v>
      </c>
      <c r="M1813" s="92">
        <f>IFERROR(VLOOKUP($E1813, V一般接種!$A:$G, M$4, FALSE), 0)</f>
        <v>0</v>
      </c>
      <c r="N1813" s="93">
        <f>IFERROR(VLOOKUP($E1813, V一般接種!$A:$G, N$4, FALSE), 0)</f>
        <v>0</v>
      </c>
      <c r="O1813" s="92">
        <f>SUMIF(V職域接種!$C:$C, 'Conv-vaccine'!$E1813, V職域接種!F:F)</f>
        <v>0</v>
      </c>
      <c r="P1813" s="92">
        <f>SUMIF(V職域接種!$C:$C, 'Conv-vaccine'!$E1813, V職域接種!G:G)</f>
        <v>0</v>
      </c>
      <c r="Q1813" s="92">
        <f>_xlfn.MAXIFS(V重複!F:F, V重複!$C:$C, 'Conv-vaccine'!$E1813)</f>
        <v>0</v>
      </c>
      <c r="R1813" s="92">
        <f>_xlfn.MAXIFS(V重複!G:G, V重複!$C:$C, 'Conv-vaccine'!$E1813)</f>
        <v>0</v>
      </c>
      <c r="S1813" s="107">
        <f>SUMIF('V3回目-接種日別'!$A:$A, 'Conv-vaccine'!$E1813, 'V3回目-接種日別'!C:C)</f>
        <v>0</v>
      </c>
    </row>
    <row r="1814" spans="1:19" ht="17.7">
      <c r="A1814" s="49">
        <v>44900</v>
      </c>
      <c r="B1814" s="110">
        <f>IF(COUNTIF($A$7:$A1814, $A1814)&gt;1, 0, IF($E1814="","",G1814+H1814+K1814+L1814+O1814-Q1814))</f>
        <v>0</v>
      </c>
      <c r="C1814" s="110">
        <f>IF(COUNTIF($A$7:$A1814, $A1814)&gt;1, 0, IF($E1814="", "", I1814+J1814+M1814+N1814+P1814-R1814))</f>
        <v>0</v>
      </c>
      <c r="D1814" s="110">
        <f>IF(COUNTIF($A$7:$A1814, $A1814)&gt;1, 0, S1814)</f>
        <v>0</v>
      </c>
      <c r="E1814" s="111">
        <v>44900</v>
      </c>
      <c r="F1814" s="91" t="str">
        <f>IFERROR(VLOOKUP($E1814, V医療従事者等!$A:$J, $F$4, FALSE), TEXT(E1814, "aaa"))</f>
        <v>月</v>
      </c>
      <c r="G1814" s="91">
        <f>IFERROR(VLOOKUP($E1814, V医療従事者等!$A:$J, $G$4, FALSE), 0)</f>
        <v>0</v>
      </c>
      <c r="H1814" s="91">
        <f>IFERROR(VLOOKUP($E1814, V医療従事者等!$A:$J, $H$4, FALSE), 0)</f>
        <v>0</v>
      </c>
      <c r="I1814" s="91">
        <f>IFERROR(VLOOKUP($E1814, V医療従事者等!$A:$J, $I$4, FALSE), 0)</f>
        <v>0</v>
      </c>
      <c r="J1814" s="91">
        <f>IFERROR(VLOOKUP($E1814, V医療従事者等!$A:$J, $J$4, FALSE), 0)</f>
        <v>0</v>
      </c>
      <c r="K1814" s="92">
        <f>IFERROR(VLOOKUP($E1814, V一般接種!$A:$G, K$4, FALSE), 0)</f>
        <v>0</v>
      </c>
      <c r="L1814" s="92">
        <f>IFERROR(VLOOKUP($E1814, V一般接種!$A:$G, L$4, FALSE), 0)</f>
        <v>0</v>
      </c>
      <c r="M1814" s="92">
        <f>IFERROR(VLOOKUP($E1814, V一般接種!$A:$G, M$4, FALSE), 0)</f>
        <v>0</v>
      </c>
      <c r="N1814" s="93">
        <f>IFERROR(VLOOKUP($E1814, V一般接種!$A:$G, N$4, FALSE), 0)</f>
        <v>0</v>
      </c>
      <c r="O1814" s="92">
        <f>SUMIF(V職域接種!$C:$C, 'Conv-vaccine'!$E1814, V職域接種!F:F)</f>
        <v>0</v>
      </c>
      <c r="P1814" s="92">
        <f>SUMIF(V職域接種!$C:$C, 'Conv-vaccine'!$E1814, V職域接種!G:G)</f>
        <v>0</v>
      </c>
      <c r="Q1814" s="92">
        <f>_xlfn.MAXIFS(V重複!F:F, V重複!$C:$C, 'Conv-vaccine'!$E1814)</f>
        <v>0</v>
      </c>
      <c r="R1814" s="92">
        <f>_xlfn.MAXIFS(V重複!G:G, V重複!$C:$C, 'Conv-vaccine'!$E1814)</f>
        <v>0</v>
      </c>
      <c r="S1814" s="107">
        <f>SUMIF('V3回目-接種日別'!$A:$A, 'Conv-vaccine'!$E1814, 'V3回目-接種日別'!C:C)</f>
        <v>0</v>
      </c>
    </row>
    <row r="1815" spans="1:19" ht="17.7">
      <c r="A1815" s="49">
        <v>44900</v>
      </c>
      <c r="B1815" s="110">
        <f>IF(COUNTIF($A$7:$A1815, $A1815)&gt;1, 0, IF($E1815="","",G1815+H1815+K1815+L1815+O1815-Q1815))</f>
        <v>0</v>
      </c>
      <c r="C1815" s="110">
        <f>IF(COUNTIF($A$7:$A1815, $A1815)&gt;1, 0, IF($E1815="", "", I1815+J1815+M1815+N1815+P1815-R1815))</f>
        <v>0</v>
      </c>
      <c r="D1815" s="110">
        <f>IF(COUNTIF($A$7:$A1815, $A1815)&gt;1, 0, S1815)</f>
        <v>0</v>
      </c>
      <c r="E1815" s="111">
        <v>44900</v>
      </c>
      <c r="F1815" s="91" t="str">
        <f>IFERROR(VLOOKUP($E1815, V医療従事者等!$A:$J, $F$4, FALSE), TEXT(E1815, "aaa"))</f>
        <v>月</v>
      </c>
      <c r="G1815" s="91">
        <f>IFERROR(VLOOKUP($E1815, V医療従事者等!$A:$J, $G$4, FALSE), 0)</f>
        <v>0</v>
      </c>
      <c r="H1815" s="91">
        <f>IFERROR(VLOOKUP($E1815, V医療従事者等!$A:$J, $H$4, FALSE), 0)</f>
        <v>0</v>
      </c>
      <c r="I1815" s="91">
        <f>IFERROR(VLOOKUP($E1815, V医療従事者等!$A:$J, $I$4, FALSE), 0)</f>
        <v>0</v>
      </c>
      <c r="J1815" s="91">
        <f>IFERROR(VLOOKUP($E1815, V医療従事者等!$A:$J, $J$4, FALSE), 0)</f>
        <v>0</v>
      </c>
      <c r="K1815" s="92">
        <f>IFERROR(VLOOKUP($E1815, V一般接種!$A:$G, K$4, FALSE), 0)</f>
        <v>0</v>
      </c>
      <c r="L1815" s="92">
        <f>IFERROR(VLOOKUP($E1815, V一般接種!$A:$G, L$4, FALSE), 0)</f>
        <v>0</v>
      </c>
      <c r="M1815" s="92">
        <f>IFERROR(VLOOKUP($E1815, V一般接種!$A:$G, M$4, FALSE), 0)</f>
        <v>0</v>
      </c>
      <c r="N1815" s="93">
        <f>IFERROR(VLOOKUP($E1815, V一般接種!$A:$G, N$4, FALSE), 0)</f>
        <v>0</v>
      </c>
      <c r="O1815" s="92">
        <f>SUMIF(V職域接種!$C:$C, 'Conv-vaccine'!$E1815, V職域接種!F:F)</f>
        <v>0</v>
      </c>
      <c r="P1815" s="92">
        <f>SUMIF(V職域接種!$C:$C, 'Conv-vaccine'!$E1815, V職域接種!G:G)</f>
        <v>0</v>
      </c>
      <c r="Q1815" s="92">
        <f>_xlfn.MAXIFS(V重複!F:F, V重複!$C:$C, 'Conv-vaccine'!$E1815)</f>
        <v>0</v>
      </c>
      <c r="R1815" s="92">
        <f>_xlfn.MAXIFS(V重複!G:G, V重複!$C:$C, 'Conv-vaccine'!$E1815)</f>
        <v>0</v>
      </c>
      <c r="S1815" s="107">
        <f>SUMIF('V3回目-接種日別'!$A:$A, 'Conv-vaccine'!$E1815, 'V3回目-接種日別'!C:C)</f>
        <v>0</v>
      </c>
    </row>
    <row r="1816" spans="1:19" ht="17.7">
      <c r="A1816" s="49">
        <v>44901</v>
      </c>
      <c r="B1816" s="110">
        <f>IF(COUNTIF($A$7:$A1816, $A1816)&gt;1, 0, IF($E1816="","",G1816+H1816+K1816+L1816+O1816-Q1816))</f>
        <v>0</v>
      </c>
      <c r="C1816" s="110">
        <f>IF(COUNTIF($A$7:$A1816, $A1816)&gt;1, 0, IF($E1816="", "", I1816+J1816+M1816+N1816+P1816-R1816))</f>
        <v>0</v>
      </c>
      <c r="D1816" s="110">
        <f>IF(COUNTIF($A$7:$A1816, $A1816)&gt;1, 0, S1816)</f>
        <v>0</v>
      </c>
      <c r="E1816" s="111">
        <v>44901</v>
      </c>
      <c r="F1816" s="91" t="str">
        <f>IFERROR(VLOOKUP($E1816, V医療従事者等!$A:$J, $F$4, FALSE), TEXT(E1816, "aaa"))</f>
        <v>火</v>
      </c>
      <c r="G1816" s="91">
        <f>IFERROR(VLOOKUP($E1816, V医療従事者等!$A:$J, $G$4, FALSE), 0)</f>
        <v>0</v>
      </c>
      <c r="H1816" s="91">
        <f>IFERROR(VLOOKUP($E1816, V医療従事者等!$A:$J, $H$4, FALSE), 0)</f>
        <v>0</v>
      </c>
      <c r="I1816" s="91">
        <f>IFERROR(VLOOKUP($E1816, V医療従事者等!$A:$J, $I$4, FALSE), 0)</f>
        <v>0</v>
      </c>
      <c r="J1816" s="91">
        <f>IFERROR(VLOOKUP($E1816, V医療従事者等!$A:$J, $J$4, FALSE), 0)</f>
        <v>0</v>
      </c>
      <c r="K1816" s="92">
        <f>IFERROR(VLOOKUP($E1816, V一般接種!$A:$G, K$4, FALSE), 0)</f>
        <v>0</v>
      </c>
      <c r="L1816" s="92">
        <f>IFERROR(VLOOKUP($E1816, V一般接種!$A:$G, L$4, FALSE), 0)</f>
        <v>0</v>
      </c>
      <c r="M1816" s="92">
        <f>IFERROR(VLOOKUP($E1816, V一般接種!$A:$G, M$4, FALSE), 0)</f>
        <v>0</v>
      </c>
      <c r="N1816" s="93">
        <f>IFERROR(VLOOKUP($E1816, V一般接種!$A:$G, N$4, FALSE), 0)</f>
        <v>0</v>
      </c>
      <c r="O1816" s="92">
        <f>SUMIF(V職域接種!$C:$C, 'Conv-vaccine'!$E1816, V職域接種!F:F)</f>
        <v>0</v>
      </c>
      <c r="P1816" s="92">
        <f>SUMIF(V職域接種!$C:$C, 'Conv-vaccine'!$E1816, V職域接種!G:G)</f>
        <v>0</v>
      </c>
      <c r="Q1816" s="92">
        <f>_xlfn.MAXIFS(V重複!F:F, V重複!$C:$C, 'Conv-vaccine'!$E1816)</f>
        <v>0</v>
      </c>
      <c r="R1816" s="92">
        <f>_xlfn.MAXIFS(V重複!G:G, V重複!$C:$C, 'Conv-vaccine'!$E1816)</f>
        <v>0</v>
      </c>
      <c r="S1816" s="107">
        <f>SUMIF('V3回目-接種日別'!$A:$A, 'Conv-vaccine'!$E1816, 'V3回目-接種日別'!C:C)</f>
        <v>0</v>
      </c>
    </row>
    <row r="1817" spans="1:19" ht="17.7">
      <c r="A1817" s="49">
        <v>44901</v>
      </c>
      <c r="B1817" s="110">
        <f>IF(COUNTIF($A$7:$A1817, $A1817)&gt;1, 0, IF($E1817="","",G1817+H1817+K1817+L1817+O1817-Q1817))</f>
        <v>0</v>
      </c>
      <c r="C1817" s="110">
        <f>IF(COUNTIF($A$7:$A1817, $A1817)&gt;1, 0, IF($E1817="", "", I1817+J1817+M1817+N1817+P1817-R1817))</f>
        <v>0</v>
      </c>
      <c r="D1817" s="110">
        <f>IF(COUNTIF($A$7:$A1817, $A1817)&gt;1, 0, S1817)</f>
        <v>0</v>
      </c>
      <c r="E1817" s="111">
        <v>44901</v>
      </c>
      <c r="F1817" s="91" t="str">
        <f>IFERROR(VLOOKUP($E1817, V医療従事者等!$A:$J, $F$4, FALSE), TEXT(E1817, "aaa"))</f>
        <v>火</v>
      </c>
      <c r="G1817" s="91">
        <f>IFERROR(VLOOKUP($E1817, V医療従事者等!$A:$J, $G$4, FALSE), 0)</f>
        <v>0</v>
      </c>
      <c r="H1817" s="91">
        <f>IFERROR(VLOOKUP($E1817, V医療従事者等!$A:$J, $H$4, FALSE), 0)</f>
        <v>0</v>
      </c>
      <c r="I1817" s="91">
        <f>IFERROR(VLOOKUP($E1817, V医療従事者等!$A:$J, $I$4, FALSE), 0)</f>
        <v>0</v>
      </c>
      <c r="J1817" s="91">
        <f>IFERROR(VLOOKUP($E1817, V医療従事者等!$A:$J, $J$4, FALSE), 0)</f>
        <v>0</v>
      </c>
      <c r="K1817" s="92">
        <f>IFERROR(VLOOKUP($E1817, V一般接種!$A:$G, K$4, FALSE), 0)</f>
        <v>0</v>
      </c>
      <c r="L1817" s="92">
        <f>IFERROR(VLOOKUP($E1817, V一般接種!$A:$G, L$4, FALSE), 0)</f>
        <v>0</v>
      </c>
      <c r="M1817" s="92">
        <f>IFERROR(VLOOKUP($E1817, V一般接種!$A:$G, M$4, FALSE), 0)</f>
        <v>0</v>
      </c>
      <c r="N1817" s="93">
        <f>IFERROR(VLOOKUP($E1817, V一般接種!$A:$G, N$4, FALSE), 0)</f>
        <v>0</v>
      </c>
      <c r="O1817" s="92">
        <f>SUMIF(V職域接種!$C:$C, 'Conv-vaccine'!$E1817, V職域接種!F:F)</f>
        <v>0</v>
      </c>
      <c r="P1817" s="92">
        <f>SUMIF(V職域接種!$C:$C, 'Conv-vaccine'!$E1817, V職域接種!G:G)</f>
        <v>0</v>
      </c>
      <c r="Q1817" s="92">
        <f>_xlfn.MAXIFS(V重複!F:F, V重複!$C:$C, 'Conv-vaccine'!$E1817)</f>
        <v>0</v>
      </c>
      <c r="R1817" s="92">
        <f>_xlfn.MAXIFS(V重複!G:G, V重複!$C:$C, 'Conv-vaccine'!$E1817)</f>
        <v>0</v>
      </c>
      <c r="S1817" s="107">
        <f>SUMIF('V3回目-接種日別'!$A:$A, 'Conv-vaccine'!$E1817, 'V3回目-接種日別'!C:C)</f>
        <v>0</v>
      </c>
    </row>
    <row r="1818" spans="1:19" ht="17.7">
      <c r="A1818" s="49">
        <v>44901</v>
      </c>
      <c r="B1818" s="110">
        <f>IF(COUNTIF($A$7:$A1818, $A1818)&gt;1, 0, IF($E1818="","",G1818+H1818+K1818+L1818+O1818-Q1818))</f>
        <v>0</v>
      </c>
      <c r="C1818" s="110">
        <f>IF(COUNTIF($A$7:$A1818, $A1818)&gt;1, 0, IF($E1818="", "", I1818+J1818+M1818+N1818+P1818-R1818))</f>
        <v>0</v>
      </c>
      <c r="D1818" s="110">
        <f>IF(COUNTIF($A$7:$A1818, $A1818)&gt;1, 0, S1818)</f>
        <v>0</v>
      </c>
      <c r="E1818" s="111">
        <v>44901</v>
      </c>
      <c r="F1818" s="91" t="str">
        <f>IFERROR(VLOOKUP($E1818, V医療従事者等!$A:$J, $F$4, FALSE), TEXT(E1818, "aaa"))</f>
        <v>火</v>
      </c>
      <c r="G1818" s="91">
        <f>IFERROR(VLOOKUP($E1818, V医療従事者等!$A:$J, $G$4, FALSE), 0)</f>
        <v>0</v>
      </c>
      <c r="H1818" s="91">
        <f>IFERROR(VLOOKUP($E1818, V医療従事者等!$A:$J, $H$4, FALSE), 0)</f>
        <v>0</v>
      </c>
      <c r="I1818" s="91">
        <f>IFERROR(VLOOKUP($E1818, V医療従事者等!$A:$J, $I$4, FALSE), 0)</f>
        <v>0</v>
      </c>
      <c r="J1818" s="91">
        <f>IFERROR(VLOOKUP($E1818, V医療従事者等!$A:$J, $J$4, FALSE), 0)</f>
        <v>0</v>
      </c>
      <c r="K1818" s="92">
        <f>IFERROR(VLOOKUP($E1818, V一般接種!$A:$G, K$4, FALSE), 0)</f>
        <v>0</v>
      </c>
      <c r="L1818" s="92">
        <f>IFERROR(VLOOKUP($E1818, V一般接種!$A:$G, L$4, FALSE), 0)</f>
        <v>0</v>
      </c>
      <c r="M1818" s="92">
        <f>IFERROR(VLOOKUP($E1818, V一般接種!$A:$G, M$4, FALSE), 0)</f>
        <v>0</v>
      </c>
      <c r="N1818" s="93">
        <f>IFERROR(VLOOKUP($E1818, V一般接種!$A:$G, N$4, FALSE), 0)</f>
        <v>0</v>
      </c>
      <c r="O1818" s="92">
        <f>SUMIF(V職域接種!$C:$C, 'Conv-vaccine'!$E1818, V職域接種!F:F)</f>
        <v>0</v>
      </c>
      <c r="P1818" s="92">
        <f>SUMIF(V職域接種!$C:$C, 'Conv-vaccine'!$E1818, V職域接種!G:G)</f>
        <v>0</v>
      </c>
      <c r="Q1818" s="92">
        <f>_xlfn.MAXIFS(V重複!F:F, V重複!$C:$C, 'Conv-vaccine'!$E1818)</f>
        <v>0</v>
      </c>
      <c r="R1818" s="92">
        <f>_xlfn.MAXIFS(V重複!G:G, V重複!$C:$C, 'Conv-vaccine'!$E1818)</f>
        <v>0</v>
      </c>
      <c r="S1818" s="107">
        <f>SUMIF('V3回目-接種日別'!$A:$A, 'Conv-vaccine'!$E1818, 'V3回目-接種日別'!C:C)</f>
        <v>0</v>
      </c>
    </row>
    <row r="1819" spans="1:19" ht="17.7">
      <c r="A1819" s="49">
        <v>44902</v>
      </c>
      <c r="B1819" s="110">
        <f>IF(COUNTIF($A$7:$A1819, $A1819)&gt;1, 0, IF($E1819="","",G1819+H1819+K1819+L1819+O1819-Q1819))</f>
        <v>0</v>
      </c>
      <c r="C1819" s="110">
        <f>IF(COUNTIF($A$7:$A1819, $A1819)&gt;1, 0, IF($E1819="", "", I1819+J1819+M1819+N1819+P1819-R1819))</f>
        <v>0</v>
      </c>
      <c r="D1819" s="110">
        <f>IF(COUNTIF($A$7:$A1819, $A1819)&gt;1, 0, S1819)</f>
        <v>0</v>
      </c>
      <c r="E1819" s="111">
        <v>44902</v>
      </c>
      <c r="F1819" s="91" t="str">
        <f>IFERROR(VLOOKUP($E1819, V医療従事者等!$A:$J, $F$4, FALSE), TEXT(E1819, "aaa"))</f>
        <v>水</v>
      </c>
      <c r="G1819" s="91">
        <f>IFERROR(VLOOKUP($E1819, V医療従事者等!$A:$J, $G$4, FALSE), 0)</f>
        <v>0</v>
      </c>
      <c r="H1819" s="91">
        <f>IFERROR(VLOOKUP($E1819, V医療従事者等!$A:$J, $H$4, FALSE), 0)</f>
        <v>0</v>
      </c>
      <c r="I1819" s="91">
        <f>IFERROR(VLOOKUP($E1819, V医療従事者等!$A:$J, $I$4, FALSE), 0)</f>
        <v>0</v>
      </c>
      <c r="J1819" s="91">
        <f>IFERROR(VLOOKUP($E1819, V医療従事者等!$A:$J, $J$4, FALSE), 0)</f>
        <v>0</v>
      </c>
      <c r="K1819" s="92">
        <f>IFERROR(VLOOKUP($E1819, V一般接種!$A:$G, K$4, FALSE), 0)</f>
        <v>0</v>
      </c>
      <c r="L1819" s="92">
        <f>IFERROR(VLOOKUP($E1819, V一般接種!$A:$G, L$4, FALSE), 0)</f>
        <v>0</v>
      </c>
      <c r="M1819" s="92">
        <f>IFERROR(VLOOKUP($E1819, V一般接種!$A:$G, M$4, FALSE), 0)</f>
        <v>0</v>
      </c>
      <c r="N1819" s="93">
        <f>IFERROR(VLOOKUP($E1819, V一般接種!$A:$G, N$4, FALSE), 0)</f>
        <v>0</v>
      </c>
      <c r="O1819" s="92">
        <f>SUMIF(V職域接種!$C:$C, 'Conv-vaccine'!$E1819, V職域接種!F:F)</f>
        <v>0</v>
      </c>
      <c r="P1819" s="92">
        <f>SUMIF(V職域接種!$C:$C, 'Conv-vaccine'!$E1819, V職域接種!G:G)</f>
        <v>0</v>
      </c>
      <c r="Q1819" s="92">
        <f>_xlfn.MAXIFS(V重複!F:F, V重複!$C:$C, 'Conv-vaccine'!$E1819)</f>
        <v>0</v>
      </c>
      <c r="R1819" s="92">
        <f>_xlfn.MAXIFS(V重複!G:G, V重複!$C:$C, 'Conv-vaccine'!$E1819)</f>
        <v>0</v>
      </c>
      <c r="S1819" s="107">
        <f>SUMIF('V3回目-接種日別'!$A:$A, 'Conv-vaccine'!$E1819, 'V3回目-接種日別'!C:C)</f>
        <v>0</v>
      </c>
    </row>
    <row r="1820" spans="1:19" ht="17.7">
      <c r="A1820" s="49">
        <v>44902</v>
      </c>
      <c r="B1820" s="110">
        <f>IF(COUNTIF($A$7:$A1820, $A1820)&gt;1, 0, IF($E1820="","",G1820+H1820+K1820+L1820+O1820-Q1820))</f>
        <v>0</v>
      </c>
      <c r="C1820" s="110">
        <f>IF(COUNTIF($A$7:$A1820, $A1820)&gt;1, 0, IF($E1820="", "", I1820+J1820+M1820+N1820+P1820-R1820))</f>
        <v>0</v>
      </c>
      <c r="D1820" s="110">
        <f>IF(COUNTIF($A$7:$A1820, $A1820)&gt;1, 0, S1820)</f>
        <v>0</v>
      </c>
      <c r="E1820" s="111">
        <v>44902</v>
      </c>
      <c r="F1820" s="91" t="str">
        <f>IFERROR(VLOOKUP($E1820, V医療従事者等!$A:$J, $F$4, FALSE), TEXT(E1820, "aaa"))</f>
        <v>水</v>
      </c>
      <c r="G1820" s="91">
        <f>IFERROR(VLOOKUP($E1820, V医療従事者等!$A:$J, $G$4, FALSE), 0)</f>
        <v>0</v>
      </c>
      <c r="H1820" s="91">
        <f>IFERROR(VLOOKUP($E1820, V医療従事者等!$A:$J, $H$4, FALSE), 0)</f>
        <v>0</v>
      </c>
      <c r="I1820" s="91">
        <f>IFERROR(VLOOKUP($E1820, V医療従事者等!$A:$J, $I$4, FALSE), 0)</f>
        <v>0</v>
      </c>
      <c r="J1820" s="91">
        <f>IFERROR(VLOOKUP($E1820, V医療従事者等!$A:$J, $J$4, FALSE), 0)</f>
        <v>0</v>
      </c>
      <c r="K1820" s="92">
        <f>IFERROR(VLOOKUP($E1820, V一般接種!$A:$G, K$4, FALSE), 0)</f>
        <v>0</v>
      </c>
      <c r="L1820" s="92">
        <f>IFERROR(VLOOKUP($E1820, V一般接種!$A:$G, L$4, FALSE), 0)</f>
        <v>0</v>
      </c>
      <c r="M1820" s="92">
        <f>IFERROR(VLOOKUP($E1820, V一般接種!$A:$G, M$4, FALSE), 0)</f>
        <v>0</v>
      </c>
      <c r="N1820" s="93">
        <f>IFERROR(VLOOKUP($E1820, V一般接種!$A:$G, N$4, FALSE), 0)</f>
        <v>0</v>
      </c>
      <c r="O1820" s="92">
        <f>SUMIF(V職域接種!$C:$C, 'Conv-vaccine'!$E1820, V職域接種!F:F)</f>
        <v>0</v>
      </c>
      <c r="P1820" s="92">
        <f>SUMIF(V職域接種!$C:$C, 'Conv-vaccine'!$E1820, V職域接種!G:G)</f>
        <v>0</v>
      </c>
      <c r="Q1820" s="92">
        <f>_xlfn.MAXIFS(V重複!F:F, V重複!$C:$C, 'Conv-vaccine'!$E1820)</f>
        <v>0</v>
      </c>
      <c r="R1820" s="92">
        <f>_xlfn.MAXIFS(V重複!G:G, V重複!$C:$C, 'Conv-vaccine'!$E1820)</f>
        <v>0</v>
      </c>
      <c r="S1820" s="107">
        <f>SUMIF('V3回目-接種日別'!$A:$A, 'Conv-vaccine'!$E1820, 'V3回目-接種日別'!C:C)</f>
        <v>0</v>
      </c>
    </row>
    <row r="1821" spans="1:19" ht="17.7">
      <c r="A1821" s="49">
        <v>44902</v>
      </c>
      <c r="B1821" s="110">
        <f>IF(COUNTIF($A$7:$A1821, $A1821)&gt;1, 0, IF($E1821="","",G1821+H1821+K1821+L1821+O1821-Q1821))</f>
        <v>0</v>
      </c>
      <c r="C1821" s="110">
        <f>IF(COUNTIF($A$7:$A1821, $A1821)&gt;1, 0, IF($E1821="", "", I1821+J1821+M1821+N1821+P1821-R1821))</f>
        <v>0</v>
      </c>
      <c r="D1821" s="110">
        <f>IF(COUNTIF($A$7:$A1821, $A1821)&gt;1, 0, S1821)</f>
        <v>0</v>
      </c>
      <c r="E1821" s="111">
        <v>44902</v>
      </c>
      <c r="F1821" s="91" t="str">
        <f>IFERROR(VLOOKUP($E1821, V医療従事者等!$A:$J, $F$4, FALSE), TEXT(E1821, "aaa"))</f>
        <v>水</v>
      </c>
      <c r="G1821" s="91">
        <f>IFERROR(VLOOKUP($E1821, V医療従事者等!$A:$J, $G$4, FALSE), 0)</f>
        <v>0</v>
      </c>
      <c r="H1821" s="91">
        <f>IFERROR(VLOOKUP($E1821, V医療従事者等!$A:$J, $H$4, FALSE), 0)</f>
        <v>0</v>
      </c>
      <c r="I1821" s="91">
        <f>IFERROR(VLOOKUP($E1821, V医療従事者等!$A:$J, $I$4, FALSE), 0)</f>
        <v>0</v>
      </c>
      <c r="J1821" s="91">
        <f>IFERROR(VLOOKUP($E1821, V医療従事者等!$A:$J, $J$4, FALSE), 0)</f>
        <v>0</v>
      </c>
      <c r="K1821" s="92">
        <f>IFERROR(VLOOKUP($E1821, V一般接種!$A:$G, K$4, FALSE), 0)</f>
        <v>0</v>
      </c>
      <c r="L1821" s="92">
        <f>IFERROR(VLOOKUP($E1821, V一般接種!$A:$G, L$4, FALSE), 0)</f>
        <v>0</v>
      </c>
      <c r="M1821" s="92">
        <f>IFERROR(VLOOKUP($E1821, V一般接種!$A:$G, M$4, FALSE), 0)</f>
        <v>0</v>
      </c>
      <c r="N1821" s="93">
        <f>IFERROR(VLOOKUP($E1821, V一般接種!$A:$G, N$4, FALSE), 0)</f>
        <v>0</v>
      </c>
      <c r="O1821" s="92">
        <f>SUMIF(V職域接種!$C:$C, 'Conv-vaccine'!$E1821, V職域接種!F:F)</f>
        <v>0</v>
      </c>
      <c r="P1821" s="92">
        <f>SUMIF(V職域接種!$C:$C, 'Conv-vaccine'!$E1821, V職域接種!G:G)</f>
        <v>0</v>
      </c>
      <c r="Q1821" s="92">
        <f>_xlfn.MAXIFS(V重複!F:F, V重複!$C:$C, 'Conv-vaccine'!$E1821)</f>
        <v>0</v>
      </c>
      <c r="R1821" s="92">
        <f>_xlfn.MAXIFS(V重複!G:G, V重複!$C:$C, 'Conv-vaccine'!$E1821)</f>
        <v>0</v>
      </c>
      <c r="S1821" s="107">
        <f>SUMIF('V3回目-接種日別'!$A:$A, 'Conv-vaccine'!$E1821, 'V3回目-接種日別'!C:C)</f>
        <v>0</v>
      </c>
    </row>
    <row r="1822" spans="1:19" ht="17.7">
      <c r="A1822" s="49">
        <v>44903</v>
      </c>
      <c r="B1822" s="110">
        <f>IF(COUNTIF($A$7:$A1822, $A1822)&gt;1, 0, IF($E1822="","",G1822+H1822+K1822+L1822+O1822-Q1822))</f>
        <v>0</v>
      </c>
      <c r="C1822" s="110">
        <f>IF(COUNTIF($A$7:$A1822, $A1822)&gt;1, 0, IF($E1822="", "", I1822+J1822+M1822+N1822+P1822-R1822))</f>
        <v>0</v>
      </c>
      <c r="D1822" s="110">
        <f>IF(COUNTIF($A$7:$A1822, $A1822)&gt;1, 0, S1822)</f>
        <v>0</v>
      </c>
      <c r="E1822" s="111">
        <v>44903</v>
      </c>
      <c r="F1822" s="91" t="str">
        <f>IFERROR(VLOOKUP($E1822, V医療従事者等!$A:$J, $F$4, FALSE), TEXT(E1822, "aaa"))</f>
        <v>木</v>
      </c>
      <c r="G1822" s="91">
        <f>IFERROR(VLOOKUP($E1822, V医療従事者等!$A:$J, $G$4, FALSE), 0)</f>
        <v>0</v>
      </c>
      <c r="H1822" s="91">
        <f>IFERROR(VLOOKUP($E1822, V医療従事者等!$A:$J, $H$4, FALSE), 0)</f>
        <v>0</v>
      </c>
      <c r="I1822" s="91">
        <f>IFERROR(VLOOKUP($E1822, V医療従事者等!$A:$J, $I$4, FALSE), 0)</f>
        <v>0</v>
      </c>
      <c r="J1822" s="91">
        <f>IFERROR(VLOOKUP($E1822, V医療従事者等!$A:$J, $J$4, FALSE), 0)</f>
        <v>0</v>
      </c>
      <c r="K1822" s="92">
        <f>IFERROR(VLOOKUP($E1822, V一般接種!$A:$G, K$4, FALSE), 0)</f>
        <v>0</v>
      </c>
      <c r="L1822" s="92">
        <f>IFERROR(VLOOKUP($E1822, V一般接種!$A:$G, L$4, FALSE), 0)</f>
        <v>0</v>
      </c>
      <c r="M1822" s="92">
        <f>IFERROR(VLOOKUP($E1822, V一般接種!$A:$G, M$4, FALSE), 0)</f>
        <v>0</v>
      </c>
      <c r="N1822" s="93">
        <f>IFERROR(VLOOKUP($E1822, V一般接種!$A:$G, N$4, FALSE), 0)</f>
        <v>0</v>
      </c>
      <c r="O1822" s="92">
        <f>SUMIF(V職域接種!$C:$C, 'Conv-vaccine'!$E1822, V職域接種!F:F)</f>
        <v>0</v>
      </c>
      <c r="P1822" s="92">
        <f>SUMIF(V職域接種!$C:$C, 'Conv-vaccine'!$E1822, V職域接種!G:G)</f>
        <v>0</v>
      </c>
      <c r="Q1822" s="92">
        <f>_xlfn.MAXIFS(V重複!F:F, V重複!$C:$C, 'Conv-vaccine'!$E1822)</f>
        <v>0</v>
      </c>
      <c r="R1822" s="92">
        <f>_xlfn.MAXIFS(V重複!G:G, V重複!$C:$C, 'Conv-vaccine'!$E1822)</f>
        <v>0</v>
      </c>
      <c r="S1822" s="107">
        <f>SUMIF('V3回目-接種日別'!$A:$A, 'Conv-vaccine'!$E1822, 'V3回目-接種日別'!C:C)</f>
        <v>0</v>
      </c>
    </row>
    <row r="1823" spans="1:19" ht="17.7">
      <c r="A1823" s="49">
        <v>44903</v>
      </c>
      <c r="B1823" s="110">
        <f>IF(COUNTIF($A$7:$A1823, $A1823)&gt;1, 0, IF($E1823="","",G1823+H1823+K1823+L1823+O1823-Q1823))</f>
        <v>0</v>
      </c>
      <c r="C1823" s="110">
        <f>IF(COUNTIF($A$7:$A1823, $A1823)&gt;1, 0, IF($E1823="", "", I1823+J1823+M1823+N1823+P1823-R1823))</f>
        <v>0</v>
      </c>
      <c r="D1823" s="110">
        <f>IF(COUNTIF($A$7:$A1823, $A1823)&gt;1, 0, S1823)</f>
        <v>0</v>
      </c>
      <c r="E1823" s="111">
        <v>44903</v>
      </c>
      <c r="F1823" s="91" t="str">
        <f>IFERROR(VLOOKUP($E1823, V医療従事者等!$A:$J, $F$4, FALSE), TEXT(E1823, "aaa"))</f>
        <v>木</v>
      </c>
      <c r="G1823" s="91">
        <f>IFERROR(VLOOKUP($E1823, V医療従事者等!$A:$J, $G$4, FALSE), 0)</f>
        <v>0</v>
      </c>
      <c r="H1823" s="91">
        <f>IFERROR(VLOOKUP($E1823, V医療従事者等!$A:$J, $H$4, FALSE), 0)</f>
        <v>0</v>
      </c>
      <c r="I1823" s="91">
        <f>IFERROR(VLOOKUP($E1823, V医療従事者等!$A:$J, $I$4, FALSE), 0)</f>
        <v>0</v>
      </c>
      <c r="J1823" s="91">
        <f>IFERROR(VLOOKUP($E1823, V医療従事者等!$A:$J, $J$4, FALSE), 0)</f>
        <v>0</v>
      </c>
      <c r="K1823" s="92">
        <f>IFERROR(VLOOKUP($E1823, V一般接種!$A:$G, K$4, FALSE), 0)</f>
        <v>0</v>
      </c>
      <c r="L1823" s="92">
        <f>IFERROR(VLOOKUP($E1823, V一般接種!$A:$G, L$4, FALSE), 0)</f>
        <v>0</v>
      </c>
      <c r="M1823" s="92">
        <f>IFERROR(VLOOKUP($E1823, V一般接種!$A:$G, M$4, FALSE), 0)</f>
        <v>0</v>
      </c>
      <c r="N1823" s="93">
        <f>IFERROR(VLOOKUP($E1823, V一般接種!$A:$G, N$4, FALSE), 0)</f>
        <v>0</v>
      </c>
      <c r="O1823" s="92">
        <f>SUMIF(V職域接種!$C:$C, 'Conv-vaccine'!$E1823, V職域接種!F:F)</f>
        <v>0</v>
      </c>
      <c r="P1823" s="92">
        <f>SUMIF(V職域接種!$C:$C, 'Conv-vaccine'!$E1823, V職域接種!G:G)</f>
        <v>0</v>
      </c>
      <c r="Q1823" s="92">
        <f>_xlfn.MAXIFS(V重複!F:F, V重複!$C:$C, 'Conv-vaccine'!$E1823)</f>
        <v>0</v>
      </c>
      <c r="R1823" s="92">
        <f>_xlfn.MAXIFS(V重複!G:G, V重複!$C:$C, 'Conv-vaccine'!$E1823)</f>
        <v>0</v>
      </c>
      <c r="S1823" s="107">
        <f>SUMIF('V3回目-接種日別'!$A:$A, 'Conv-vaccine'!$E1823, 'V3回目-接種日別'!C:C)</f>
        <v>0</v>
      </c>
    </row>
    <row r="1824" spans="1:19" ht="17.7">
      <c r="A1824" s="49">
        <v>44903</v>
      </c>
      <c r="B1824" s="110">
        <f>IF(COUNTIF($A$7:$A1824, $A1824)&gt;1, 0, IF($E1824="","",G1824+H1824+K1824+L1824+O1824-Q1824))</f>
        <v>0</v>
      </c>
      <c r="C1824" s="110">
        <f>IF(COUNTIF($A$7:$A1824, $A1824)&gt;1, 0, IF($E1824="", "", I1824+J1824+M1824+N1824+P1824-R1824))</f>
        <v>0</v>
      </c>
      <c r="D1824" s="110">
        <f>IF(COUNTIF($A$7:$A1824, $A1824)&gt;1, 0, S1824)</f>
        <v>0</v>
      </c>
      <c r="E1824" s="111">
        <v>44903</v>
      </c>
      <c r="F1824" s="91" t="str">
        <f>IFERROR(VLOOKUP($E1824, V医療従事者等!$A:$J, $F$4, FALSE), TEXT(E1824, "aaa"))</f>
        <v>木</v>
      </c>
      <c r="G1824" s="91">
        <f>IFERROR(VLOOKUP($E1824, V医療従事者等!$A:$J, $G$4, FALSE), 0)</f>
        <v>0</v>
      </c>
      <c r="H1824" s="91">
        <f>IFERROR(VLOOKUP($E1824, V医療従事者等!$A:$J, $H$4, FALSE), 0)</f>
        <v>0</v>
      </c>
      <c r="I1824" s="91">
        <f>IFERROR(VLOOKUP($E1824, V医療従事者等!$A:$J, $I$4, FALSE), 0)</f>
        <v>0</v>
      </c>
      <c r="J1824" s="91">
        <f>IFERROR(VLOOKUP($E1824, V医療従事者等!$A:$J, $J$4, FALSE), 0)</f>
        <v>0</v>
      </c>
      <c r="K1824" s="92">
        <f>IFERROR(VLOOKUP($E1824, V一般接種!$A:$G, K$4, FALSE), 0)</f>
        <v>0</v>
      </c>
      <c r="L1824" s="92">
        <f>IFERROR(VLOOKUP($E1824, V一般接種!$A:$G, L$4, FALSE), 0)</f>
        <v>0</v>
      </c>
      <c r="M1824" s="92">
        <f>IFERROR(VLOOKUP($E1824, V一般接種!$A:$G, M$4, FALSE), 0)</f>
        <v>0</v>
      </c>
      <c r="N1824" s="93">
        <f>IFERROR(VLOOKUP($E1824, V一般接種!$A:$G, N$4, FALSE), 0)</f>
        <v>0</v>
      </c>
      <c r="O1824" s="92">
        <f>SUMIF(V職域接種!$C:$C, 'Conv-vaccine'!$E1824, V職域接種!F:F)</f>
        <v>0</v>
      </c>
      <c r="P1824" s="92">
        <f>SUMIF(V職域接種!$C:$C, 'Conv-vaccine'!$E1824, V職域接種!G:G)</f>
        <v>0</v>
      </c>
      <c r="Q1824" s="92">
        <f>_xlfn.MAXIFS(V重複!F:F, V重複!$C:$C, 'Conv-vaccine'!$E1824)</f>
        <v>0</v>
      </c>
      <c r="R1824" s="92">
        <f>_xlfn.MAXIFS(V重複!G:G, V重複!$C:$C, 'Conv-vaccine'!$E1824)</f>
        <v>0</v>
      </c>
      <c r="S1824" s="107">
        <f>SUMIF('V3回目-接種日別'!$A:$A, 'Conv-vaccine'!$E1824, 'V3回目-接種日別'!C:C)</f>
        <v>0</v>
      </c>
    </row>
    <row r="1825" spans="1:19" ht="17.7">
      <c r="A1825" s="49">
        <v>44904</v>
      </c>
      <c r="B1825" s="110">
        <f>IF(COUNTIF($A$7:$A1825, $A1825)&gt;1, 0, IF($E1825="","",G1825+H1825+K1825+L1825+O1825-Q1825))</f>
        <v>0</v>
      </c>
      <c r="C1825" s="110">
        <f>IF(COUNTIF($A$7:$A1825, $A1825)&gt;1, 0, IF($E1825="", "", I1825+J1825+M1825+N1825+P1825-R1825))</f>
        <v>0</v>
      </c>
      <c r="D1825" s="110">
        <f>IF(COUNTIF($A$7:$A1825, $A1825)&gt;1, 0, S1825)</f>
        <v>0</v>
      </c>
      <c r="E1825" s="111">
        <v>44904</v>
      </c>
      <c r="F1825" s="91" t="str">
        <f>IFERROR(VLOOKUP($E1825, V医療従事者等!$A:$J, $F$4, FALSE), TEXT(E1825, "aaa"))</f>
        <v>金</v>
      </c>
      <c r="G1825" s="91">
        <f>IFERROR(VLOOKUP($E1825, V医療従事者等!$A:$J, $G$4, FALSE), 0)</f>
        <v>0</v>
      </c>
      <c r="H1825" s="91">
        <f>IFERROR(VLOOKUP($E1825, V医療従事者等!$A:$J, $H$4, FALSE), 0)</f>
        <v>0</v>
      </c>
      <c r="I1825" s="91">
        <f>IFERROR(VLOOKUP($E1825, V医療従事者等!$A:$J, $I$4, FALSE), 0)</f>
        <v>0</v>
      </c>
      <c r="J1825" s="91">
        <f>IFERROR(VLOOKUP($E1825, V医療従事者等!$A:$J, $J$4, FALSE), 0)</f>
        <v>0</v>
      </c>
      <c r="K1825" s="92">
        <f>IFERROR(VLOOKUP($E1825, V一般接種!$A:$G, K$4, FALSE), 0)</f>
        <v>0</v>
      </c>
      <c r="L1825" s="92">
        <f>IFERROR(VLOOKUP($E1825, V一般接種!$A:$G, L$4, FALSE), 0)</f>
        <v>0</v>
      </c>
      <c r="M1825" s="92">
        <f>IFERROR(VLOOKUP($E1825, V一般接種!$A:$G, M$4, FALSE), 0)</f>
        <v>0</v>
      </c>
      <c r="N1825" s="93">
        <f>IFERROR(VLOOKUP($E1825, V一般接種!$A:$G, N$4, FALSE), 0)</f>
        <v>0</v>
      </c>
      <c r="O1825" s="92">
        <f>SUMIF(V職域接種!$C:$C, 'Conv-vaccine'!$E1825, V職域接種!F:F)</f>
        <v>0</v>
      </c>
      <c r="P1825" s="92">
        <f>SUMIF(V職域接種!$C:$C, 'Conv-vaccine'!$E1825, V職域接種!G:G)</f>
        <v>0</v>
      </c>
      <c r="Q1825" s="92">
        <f>_xlfn.MAXIFS(V重複!F:F, V重複!$C:$C, 'Conv-vaccine'!$E1825)</f>
        <v>0</v>
      </c>
      <c r="R1825" s="92">
        <f>_xlfn.MAXIFS(V重複!G:G, V重複!$C:$C, 'Conv-vaccine'!$E1825)</f>
        <v>0</v>
      </c>
      <c r="S1825" s="107">
        <f>SUMIF('V3回目-接種日別'!$A:$A, 'Conv-vaccine'!$E1825, 'V3回目-接種日別'!C:C)</f>
        <v>0</v>
      </c>
    </row>
    <row r="1826" spans="1:19" ht="17.7">
      <c r="A1826" s="49">
        <v>44904</v>
      </c>
      <c r="B1826" s="110">
        <f>IF(COUNTIF($A$7:$A1826, $A1826)&gt;1, 0, IF($E1826="","",G1826+H1826+K1826+L1826+O1826-Q1826))</f>
        <v>0</v>
      </c>
      <c r="C1826" s="110">
        <f>IF(COUNTIF($A$7:$A1826, $A1826)&gt;1, 0, IF($E1826="", "", I1826+J1826+M1826+N1826+P1826-R1826))</f>
        <v>0</v>
      </c>
      <c r="D1826" s="110">
        <f>IF(COUNTIF($A$7:$A1826, $A1826)&gt;1, 0, S1826)</f>
        <v>0</v>
      </c>
      <c r="E1826" s="111">
        <v>44904</v>
      </c>
      <c r="F1826" s="91" t="str">
        <f>IFERROR(VLOOKUP($E1826, V医療従事者等!$A:$J, $F$4, FALSE), TEXT(E1826, "aaa"))</f>
        <v>金</v>
      </c>
      <c r="G1826" s="91">
        <f>IFERROR(VLOOKUP($E1826, V医療従事者等!$A:$J, $G$4, FALSE), 0)</f>
        <v>0</v>
      </c>
      <c r="H1826" s="91">
        <f>IFERROR(VLOOKUP($E1826, V医療従事者等!$A:$J, $H$4, FALSE), 0)</f>
        <v>0</v>
      </c>
      <c r="I1826" s="91">
        <f>IFERROR(VLOOKUP($E1826, V医療従事者等!$A:$J, $I$4, FALSE), 0)</f>
        <v>0</v>
      </c>
      <c r="J1826" s="91">
        <f>IFERROR(VLOOKUP($E1826, V医療従事者等!$A:$J, $J$4, FALSE), 0)</f>
        <v>0</v>
      </c>
      <c r="K1826" s="92">
        <f>IFERROR(VLOOKUP($E1826, V一般接種!$A:$G, K$4, FALSE), 0)</f>
        <v>0</v>
      </c>
      <c r="L1826" s="92">
        <f>IFERROR(VLOOKUP($E1826, V一般接種!$A:$G, L$4, FALSE), 0)</f>
        <v>0</v>
      </c>
      <c r="M1826" s="92">
        <f>IFERROR(VLOOKUP($E1826, V一般接種!$A:$G, M$4, FALSE), 0)</f>
        <v>0</v>
      </c>
      <c r="N1826" s="93">
        <f>IFERROR(VLOOKUP($E1826, V一般接種!$A:$G, N$4, FALSE), 0)</f>
        <v>0</v>
      </c>
      <c r="O1826" s="92">
        <f>SUMIF(V職域接種!$C:$C, 'Conv-vaccine'!$E1826, V職域接種!F:F)</f>
        <v>0</v>
      </c>
      <c r="P1826" s="92">
        <f>SUMIF(V職域接種!$C:$C, 'Conv-vaccine'!$E1826, V職域接種!G:G)</f>
        <v>0</v>
      </c>
      <c r="Q1826" s="92">
        <f>_xlfn.MAXIFS(V重複!F:F, V重複!$C:$C, 'Conv-vaccine'!$E1826)</f>
        <v>0</v>
      </c>
      <c r="R1826" s="92">
        <f>_xlfn.MAXIFS(V重複!G:G, V重複!$C:$C, 'Conv-vaccine'!$E1826)</f>
        <v>0</v>
      </c>
      <c r="S1826" s="107">
        <f>SUMIF('V3回目-接種日別'!$A:$A, 'Conv-vaccine'!$E1826, 'V3回目-接種日別'!C:C)</f>
        <v>0</v>
      </c>
    </row>
    <row r="1827" spans="1:19" ht="17.7">
      <c r="A1827" s="49">
        <v>44904</v>
      </c>
      <c r="B1827" s="110">
        <f>IF(COUNTIF($A$7:$A1827, $A1827)&gt;1, 0, IF($E1827="","",G1827+H1827+K1827+L1827+O1827-Q1827))</f>
        <v>0</v>
      </c>
      <c r="C1827" s="110">
        <f>IF(COUNTIF($A$7:$A1827, $A1827)&gt;1, 0, IF($E1827="", "", I1827+J1827+M1827+N1827+P1827-R1827))</f>
        <v>0</v>
      </c>
      <c r="D1827" s="110">
        <f>IF(COUNTIF($A$7:$A1827, $A1827)&gt;1, 0, S1827)</f>
        <v>0</v>
      </c>
      <c r="E1827" s="111">
        <v>44904</v>
      </c>
      <c r="F1827" s="91" t="str">
        <f>IFERROR(VLOOKUP($E1827, V医療従事者等!$A:$J, $F$4, FALSE), TEXT(E1827, "aaa"))</f>
        <v>金</v>
      </c>
      <c r="G1827" s="91">
        <f>IFERROR(VLOOKUP($E1827, V医療従事者等!$A:$J, $G$4, FALSE), 0)</f>
        <v>0</v>
      </c>
      <c r="H1827" s="91">
        <f>IFERROR(VLOOKUP($E1827, V医療従事者等!$A:$J, $H$4, FALSE), 0)</f>
        <v>0</v>
      </c>
      <c r="I1827" s="91">
        <f>IFERROR(VLOOKUP($E1827, V医療従事者等!$A:$J, $I$4, FALSE), 0)</f>
        <v>0</v>
      </c>
      <c r="J1827" s="91">
        <f>IFERROR(VLOOKUP($E1827, V医療従事者等!$A:$J, $J$4, FALSE), 0)</f>
        <v>0</v>
      </c>
      <c r="K1827" s="92">
        <f>IFERROR(VLOOKUP($E1827, V一般接種!$A:$G, K$4, FALSE), 0)</f>
        <v>0</v>
      </c>
      <c r="L1827" s="92">
        <f>IFERROR(VLOOKUP($E1827, V一般接種!$A:$G, L$4, FALSE), 0)</f>
        <v>0</v>
      </c>
      <c r="M1827" s="92">
        <f>IFERROR(VLOOKUP($E1827, V一般接種!$A:$G, M$4, FALSE), 0)</f>
        <v>0</v>
      </c>
      <c r="N1827" s="93">
        <f>IFERROR(VLOOKUP($E1827, V一般接種!$A:$G, N$4, FALSE), 0)</f>
        <v>0</v>
      </c>
      <c r="O1827" s="92">
        <f>SUMIF(V職域接種!$C:$C, 'Conv-vaccine'!$E1827, V職域接種!F:F)</f>
        <v>0</v>
      </c>
      <c r="P1827" s="92">
        <f>SUMIF(V職域接種!$C:$C, 'Conv-vaccine'!$E1827, V職域接種!G:G)</f>
        <v>0</v>
      </c>
      <c r="Q1827" s="92">
        <f>_xlfn.MAXIFS(V重複!F:F, V重複!$C:$C, 'Conv-vaccine'!$E1827)</f>
        <v>0</v>
      </c>
      <c r="R1827" s="92">
        <f>_xlfn.MAXIFS(V重複!G:G, V重複!$C:$C, 'Conv-vaccine'!$E1827)</f>
        <v>0</v>
      </c>
      <c r="S1827" s="107">
        <f>SUMIF('V3回目-接種日別'!$A:$A, 'Conv-vaccine'!$E1827, 'V3回目-接種日別'!C:C)</f>
        <v>0</v>
      </c>
    </row>
    <row r="1828" spans="1:19" ht="17.7">
      <c r="A1828" s="49">
        <v>44905</v>
      </c>
      <c r="B1828" s="110">
        <f>IF(COUNTIF($A$7:$A1828, $A1828)&gt;1, 0, IF($E1828="","",G1828+H1828+K1828+L1828+O1828-Q1828))</f>
        <v>0</v>
      </c>
      <c r="C1828" s="110">
        <f>IF(COUNTIF($A$7:$A1828, $A1828)&gt;1, 0, IF($E1828="", "", I1828+J1828+M1828+N1828+P1828-R1828))</f>
        <v>0</v>
      </c>
      <c r="D1828" s="110">
        <f>IF(COUNTIF($A$7:$A1828, $A1828)&gt;1, 0, S1828)</f>
        <v>0</v>
      </c>
      <c r="E1828" s="111">
        <v>44905</v>
      </c>
      <c r="F1828" s="91" t="str">
        <f>IFERROR(VLOOKUP($E1828, V医療従事者等!$A:$J, $F$4, FALSE), TEXT(E1828, "aaa"))</f>
        <v>土</v>
      </c>
      <c r="G1828" s="91">
        <f>IFERROR(VLOOKUP($E1828, V医療従事者等!$A:$J, $G$4, FALSE), 0)</f>
        <v>0</v>
      </c>
      <c r="H1828" s="91">
        <f>IFERROR(VLOOKUP($E1828, V医療従事者等!$A:$J, $H$4, FALSE), 0)</f>
        <v>0</v>
      </c>
      <c r="I1828" s="91">
        <f>IFERROR(VLOOKUP($E1828, V医療従事者等!$A:$J, $I$4, FALSE), 0)</f>
        <v>0</v>
      </c>
      <c r="J1828" s="91">
        <f>IFERROR(VLOOKUP($E1828, V医療従事者等!$A:$J, $J$4, FALSE), 0)</f>
        <v>0</v>
      </c>
      <c r="K1828" s="92">
        <f>IFERROR(VLOOKUP($E1828, V一般接種!$A:$G, K$4, FALSE), 0)</f>
        <v>0</v>
      </c>
      <c r="L1828" s="92">
        <f>IFERROR(VLOOKUP($E1828, V一般接種!$A:$G, L$4, FALSE), 0)</f>
        <v>0</v>
      </c>
      <c r="M1828" s="92">
        <f>IFERROR(VLOOKUP($E1828, V一般接種!$A:$G, M$4, FALSE), 0)</f>
        <v>0</v>
      </c>
      <c r="N1828" s="93">
        <f>IFERROR(VLOOKUP($E1828, V一般接種!$A:$G, N$4, FALSE), 0)</f>
        <v>0</v>
      </c>
      <c r="O1828" s="92">
        <f>SUMIF(V職域接種!$C:$C, 'Conv-vaccine'!$E1828, V職域接種!F:F)</f>
        <v>0</v>
      </c>
      <c r="P1828" s="92">
        <f>SUMIF(V職域接種!$C:$C, 'Conv-vaccine'!$E1828, V職域接種!G:G)</f>
        <v>0</v>
      </c>
      <c r="Q1828" s="92">
        <f>_xlfn.MAXIFS(V重複!F:F, V重複!$C:$C, 'Conv-vaccine'!$E1828)</f>
        <v>0</v>
      </c>
      <c r="R1828" s="92">
        <f>_xlfn.MAXIFS(V重複!G:G, V重複!$C:$C, 'Conv-vaccine'!$E1828)</f>
        <v>0</v>
      </c>
      <c r="S1828" s="107">
        <f>SUMIF('V3回目-接種日別'!$A:$A, 'Conv-vaccine'!$E1828, 'V3回目-接種日別'!C:C)</f>
        <v>0</v>
      </c>
    </row>
    <row r="1829" spans="1:19" ht="17.7">
      <c r="A1829" s="49">
        <v>44905</v>
      </c>
      <c r="B1829" s="110">
        <f>IF(COUNTIF($A$7:$A1829, $A1829)&gt;1, 0, IF($E1829="","",G1829+H1829+K1829+L1829+O1829-Q1829))</f>
        <v>0</v>
      </c>
      <c r="C1829" s="110">
        <f>IF(COUNTIF($A$7:$A1829, $A1829)&gt;1, 0, IF($E1829="", "", I1829+J1829+M1829+N1829+P1829-R1829))</f>
        <v>0</v>
      </c>
      <c r="D1829" s="110">
        <f>IF(COUNTIF($A$7:$A1829, $A1829)&gt;1, 0, S1829)</f>
        <v>0</v>
      </c>
      <c r="E1829" s="111">
        <v>44905</v>
      </c>
      <c r="F1829" s="91" t="str">
        <f>IFERROR(VLOOKUP($E1829, V医療従事者等!$A:$J, $F$4, FALSE), TEXT(E1829, "aaa"))</f>
        <v>土</v>
      </c>
      <c r="G1829" s="91">
        <f>IFERROR(VLOOKUP($E1829, V医療従事者等!$A:$J, $G$4, FALSE), 0)</f>
        <v>0</v>
      </c>
      <c r="H1829" s="91">
        <f>IFERROR(VLOOKUP($E1829, V医療従事者等!$A:$J, $H$4, FALSE), 0)</f>
        <v>0</v>
      </c>
      <c r="I1829" s="91">
        <f>IFERROR(VLOOKUP($E1829, V医療従事者等!$A:$J, $I$4, FALSE), 0)</f>
        <v>0</v>
      </c>
      <c r="J1829" s="91">
        <f>IFERROR(VLOOKUP($E1829, V医療従事者等!$A:$J, $J$4, FALSE), 0)</f>
        <v>0</v>
      </c>
      <c r="K1829" s="92">
        <f>IFERROR(VLOOKUP($E1829, V一般接種!$A:$G, K$4, FALSE), 0)</f>
        <v>0</v>
      </c>
      <c r="L1829" s="92">
        <f>IFERROR(VLOOKUP($E1829, V一般接種!$A:$G, L$4, FALSE), 0)</f>
        <v>0</v>
      </c>
      <c r="M1829" s="92">
        <f>IFERROR(VLOOKUP($E1829, V一般接種!$A:$G, M$4, FALSE), 0)</f>
        <v>0</v>
      </c>
      <c r="N1829" s="93">
        <f>IFERROR(VLOOKUP($E1829, V一般接種!$A:$G, N$4, FALSE), 0)</f>
        <v>0</v>
      </c>
      <c r="O1829" s="92">
        <f>SUMIF(V職域接種!$C:$C, 'Conv-vaccine'!$E1829, V職域接種!F:F)</f>
        <v>0</v>
      </c>
      <c r="P1829" s="92">
        <f>SUMIF(V職域接種!$C:$C, 'Conv-vaccine'!$E1829, V職域接種!G:G)</f>
        <v>0</v>
      </c>
      <c r="Q1829" s="92">
        <f>_xlfn.MAXIFS(V重複!F:F, V重複!$C:$C, 'Conv-vaccine'!$E1829)</f>
        <v>0</v>
      </c>
      <c r="R1829" s="92">
        <f>_xlfn.MAXIFS(V重複!G:G, V重複!$C:$C, 'Conv-vaccine'!$E1829)</f>
        <v>0</v>
      </c>
      <c r="S1829" s="107">
        <f>SUMIF('V3回目-接種日別'!$A:$A, 'Conv-vaccine'!$E1829, 'V3回目-接種日別'!C:C)</f>
        <v>0</v>
      </c>
    </row>
    <row r="1830" spans="1:19" ht="17.7">
      <c r="A1830" s="49">
        <v>44905</v>
      </c>
      <c r="B1830" s="110">
        <f>IF(COUNTIF($A$7:$A1830, $A1830)&gt;1, 0, IF($E1830="","",G1830+H1830+K1830+L1830+O1830-Q1830))</f>
        <v>0</v>
      </c>
      <c r="C1830" s="110">
        <f>IF(COUNTIF($A$7:$A1830, $A1830)&gt;1, 0, IF($E1830="", "", I1830+J1830+M1830+N1830+P1830-R1830))</f>
        <v>0</v>
      </c>
      <c r="D1830" s="110">
        <f>IF(COUNTIF($A$7:$A1830, $A1830)&gt;1, 0, S1830)</f>
        <v>0</v>
      </c>
      <c r="E1830" s="111">
        <v>44905</v>
      </c>
      <c r="F1830" s="91" t="str">
        <f>IFERROR(VLOOKUP($E1830, V医療従事者等!$A:$J, $F$4, FALSE), TEXT(E1830, "aaa"))</f>
        <v>土</v>
      </c>
      <c r="G1830" s="91">
        <f>IFERROR(VLOOKUP($E1830, V医療従事者等!$A:$J, $G$4, FALSE), 0)</f>
        <v>0</v>
      </c>
      <c r="H1830" s="91">
        <f>IFERROR(VLOOKUP($E1830, V医療従事者等!$A:$J, $H$4, FALSE), 0)</f>
        <v>0</v>
      </c>
      <c r="I1830" s="91">
        <f>IFERROR(VLOOKUP($E1830, V医療従事者等!$A:$J, $I$4, FALSE), 0)</f>
        <v>0</v>
      </c>
      <c r="J1830" s="91">
        <f>IFERROR(VLOOKUP($E1830, V医療従事者等!$A:$J, $J$4, FALSE), 0)</f>
        <v>0</v>
      </c>
      <c r="K1830" s="92">
        <f>IFERROR(VLOOKUP($E1830, V一般接種!$A:$G, K$4, FALSE), 0)</f>
        <v>0</v>
      </c>
      <c r="L1830" s="92">
        <f>IFERROR(VLOOKUP($E1830, V一般接種!$A:$G, L$4, FALSE), 0)</f>
        <v>0</v>
      </c>
      <c r="M1830" s="92">
        <f>IFERROR(VLOOKUP($E1830, V一般接種!$A:$G, M$4, FALSE), 0)</f>
        <v>0</v>
      </c>
      <c r="N1830" s="93">
        <f>IFERROR(VLOOKUP($E1830, V一般接種!$A:$G, N$4, FALSE), 0)</f>
        <v>0</v>
      </c>
      <c r="O1830" s="92">
        <f>SUMIF(V職域接種!$C:$C, 'Conv-vaccine'!$E1830, V職域接種!F:F)</f>
        <v>0</v>
      </c>
      <c r="P1830" s="92">
        <f>SUMIF(V職域接種!$C:$C, 'Conv-vaccine'!$E1830, V職域接種!G:G)</f>
        <v>0</v>
      </c>
      <c r="Q1830" s="92">
        <f>_xlfn.MAXIFS(V重複!F:F, V重複!$C:$C, 'Conv-vaccine'!$E1830)</f>
        <v>0</v>
      </c>
      <c r="R1830" s="92">
        <f>_xlfn.MAXIFS(V重複!G:G, V重複!$C:$C, 'Conv-vaccine'!$E1830)</f>
        <v>0</v>
      </c>
      <c r="S1830" s="107">
        <f>SUMIF('V3回目-接種日別'!$A:$A, 'Conv-vaccine'!$E1830, 'V3回目-接種日別'!C:C)</f>
        <v>0</v>
      </c>
    </row>
    <row r="1831" spans="1:19" ht="17.7">
      <c r="A1831" s="49">
        <v>44906</v>
      </c>
      <c r="B1831" s="110">
        <f>IF(COUNTIF($A$7:$A1831, $A1831)&gt;1, 0, IF($E1831="","",G1831+H1831+K1831+L1831+O1831-Q1831))</f>
        <v>0</v>
      </c>
      <c r="C1831" s="110">
        <f>IF(COUNTIF($A$7:$A1831, $A1831)&gt;1, 0, IF($E1831="", "", I1831+J1831+M1831+N1831+P1831-R1831))</f>
        <v>0</v>
      </c>
      <c r="D1831" s="110">
        <f>IF(COUNTIF($A$7:$A1831, $A1831)&gt;1, 0, S1831)</f>
        <v>0</v>
      </c>
      <c r="E1831" s="111">
        <v>44906</v>
      </c>
      <c r="F1831" s="91" t="str">
        <f>IFERROR(VLOOKUP($E1831, V医療従事者等!$A:$J, $F$4, FALSE), TEXT(E1831, "aaa"))</f>
        <v>日</v>
      </c>
      <c r="G1831" s="91">
        <f>IFERROR(VLOOKUP($E1831, V医療従事者等!$A:$J, $G$4, FALSE), 0)</f>
        <v>0</v>
      </c>
      <c r="H1831" s="91">
        <f>IFERROR(VLOOKUP($E1831, V医療従事者等!$A:$J, $H$4, FALSE), 0)</f>
        <v>0</v>
      </c>
      <c r="I1831" s="91">
        <f>IFERROR(VLOOKUP($E1831, V医療従事者等!$A:$J, $I$4, FALSE), 0)</f>
        <v>0</v>
      </c>
      <c r="J1831" s="91">
        <f>IFERROR(VLOOKUP($E1831, V医療従事者等!$A:$J, $J$4, FALSE), 0)</f>
        <v>0</v>
      </c>
      <c r="K1831" s="92">
        <f>IFERROR(VLOOKUP($E1831, V一般接種!$A:$G, K$4, FALSE), 0)</f>
        <v>0</v>
      </c>
      <c r="L1831" s="92">
        <f>IFERROR(VLOOKUP($E1831, V一般接種!$A:$G, L$4, FALSE), 0)</f>
        <v>0</v>
      </c>
      <c r="M1831" s="92">
        <f>IFERROR(VLOOKUP($E1831, V一般接種!$A:$G, M$4, FALSE), 0)</f>
        <v>0</v>
      </c>
      <c r="N1831" s="93">
        <f>IFERROR(VLOOKUP($E1831, V一般接種!$A:$G, N$4, FALSE), 0)</f>
        <v>0</v>
      </c>
      <c r="O1831" s="92">
        <f>SUMIF(V職域接種!$C:$C, 'Conv-vaccine'!$E1831, V職域接種!F:F)</f>
        <v>0</v>
      </c>
      <c r="P1831" s="92">
        <f>SUMIF(V職域接種!$C:$C, 'Conv-vaccine'!$E1831, V職域接種!G:G)</f>
        <v>0</v>
      </c>
      <c r="Q1831" s="92">
        <f>_xlfn.MAXIFS(V重複!F:F, V重複!$C:$C, 'Conv-vaccine'!$E1831)</f>
        <v>0</v>
      </c>
      <c r="R1831" s="92">
        <f>_xlfn.MAXIFS(V重複!G:G, V重複!$C:$C, 'Conv-vaccine'!$E1831)</f>
        <v>0</v>
      </c>
      <c r="S1831" s="107">
        <f>SUMIF('V3回目-接種日別'!$A:$A, 'Conv-vaccine'!$E1831, 'V3回目-接種日別'!C:C)</f>
        <v>0</v>
      </c>
    </row>
    <row r="1832" spans="1:19" ht="17.7">
      <c r="A1832" s="49">
        <v>44906</v>
      </c>
      <c r="B1832" s="110">
        <f>IF(COUNTIF($A$7:$A1832, $A1832)&gt;1, 0, IF($E1832="","",G1832+H1832+K1832+L1832+O1832-Q1832))</f>
        <v>0</v>
      </c>
      <c r="C1832" s="110">
        <f>IF(COUNTIF($A$7:$A1832, $A1832)&gt;1, 0, IF($E1832="", "", I1832+J1832+M1832+N1832+P1832-R1832))</f>
        <v>0</v>
      </c>
      <c r="D1832" s="110">
        <f>IF(COUNTIF($A$7:$A1832, $A1832)&gt;1, 0, S1832)</f>
        <v>0</v>
      </c>
      <c r="E1832" s="111">
        <v>44906</v>
      </c>
      <c r="F1832" s="91" t="str">
        <f>IFERROR(VLOOKUP($E1832, V医療従事者等!$A:$J, $F$4, FALSE), TEXT(E1832, "aaa"))</f>
        <v>日</v>
      </c>
      <c r="G1832" s="91">
        <f>IFERROR(VLOOKUP($E1832, V医療従事者等!$A:$J, $G$4, FALSE), 0)</f>
        <v>0</v>
      </c>
      <c r="H1832" s="91">
        <f>IFERROR(VLOOKUP($E1832, V医療従事者等!$A:$J, $H$4, FALSE), 0)</f>
        <v>0</v>
      </c>
      <c r="I1832" s="91">
        <f>IFERROR(VLOOKUP($E1832, V医療従事者等!$A:$J, $I$4, FALSE), 0)</f>
        <v>0</v>
      </c>
      <c r="J1832" s="91">
        <f>IFERROR(VLOOKUP($E1832, V医療従事者等!$A:$J, $J$4, FALSE), 0)</f>
        <v>0</v>
      </c>
      <c r="K1832" s="92">
        <f>IFERROR(VLOOKUP($E1832, V一般接種!$A:$G, K$4, FALSE), 0)</f>
        <v>0</v>
      </c>
      <c r="L1832" s="92">
        <f>IFERROR(VLOOKUP($E1832, V一般接種!$A:$G, L$4, FALSE), 0)</f>
        <v>0</v>
      </c>
      <c r="M1832" s="92">
        <f>IFERROR(VLOOKUP($E1832, V一般接種!$A:$G, M$4, FALSE), 0)</f>
        <v>0</v>
      </c>
      <c r="N1832" s="93">
        <f>IFERROR(VLOOKUP($E1832, V一般接種!$A:$G, N$4, FALSE), 0)</f>
        <v>0</v>
      </c>
      <c r="O1832" s="92">
        <f>SUMIF(V職域接種!$C:$C, 'Conv-vaccine'!$E1832, V職域接種!F:F)</f>
        <v>0</v>
      </c>
      <c r="P1832" s="92">
        <f>SUMIF(V職域接種!$C:$C, 'Conv-vaccine'!$E1832, V職域接種!G:G)</f>
        <v>0</v>
      </c>
      <c r="Q1832" s="92">
        <f>_xlfn.MAXIFS(V重複!F:F, V重複!$C:$C, 'Conv-vaccine'!$E1832)</f>
        <v>0</v>
      </c>
      <c r="R1832" s="92">
        <f>_xlfn.MAXIFS(V重複!G:G, V重複!$C:$C, 'Conv-vaccine'!$E1832)</f>
        <v>0</v>
      </c>
      <c r="S1832" s="107">
        <f>SUMIF('V3回目-接種日別'!$A:$A, 'Conv-vaccine'!$E1832, 'V3回目-接種日別'!C:C)</f>
        <v>0</v>
      </c>
    </row>
    <row r="1833" spans="1:19" ht="17.7">
      <c r="A1833" s="49">
        <v>44906</v>
      </c>
      <c r="B1833" s="110">
        <f>IF(COUNTIF($A$7:$A1833, $A1833)&gt;1, 0, IF($E1833="","",G1833+H1833+K1833+L1833+O1833-Q1833))</f>
        <v>0</v>
      </c>
      <c r="C1833" s="110">
        <f>IF(COUNTIF($A$7:$A1833, $A1833)&gt;1, 0, IF($E1833="", "", I1833+J1833+M1833+N1833+P1833-R1833))</f>
        <v>0</v>
      </c>
      <c r="D1833" s="110">
        <f>IF(COUNTIF($A$7:$A1833, $A1833)&gt;1, 0, S1833)</f>
        <v>0</v>
      </c>
      <c r="E1833" s="111">
        <v>44906</v>
      </c>
      <c r="F1833" s="91" t="str">
        <f>IFERROR(VLOOKUP($E1833, V医療従事者等!$A:$J, $F$4, FALSE), TEXT(E1833, "aaa"))</f>
        <v>日</v>
      </c>
      <c r="G1833" s="91">
        <f>IFERROR(VLOOKUP($E1833, V医療従事者等!$A:$J, $G$4, FALSE), 0)</f>
        <v>0</v>
      </c>
      <c r="H1833" s="91">
        <f>IFERROR(VLOOKUP($E1833, V医療従事者等!$A:$J, $H$4, FALSE), 0)</f>
        <v>0</v>
      </c>
      <c r="I1833" s="91">
        <f>IFERROR(VLOOKUP($E1833, V医療従事者等!$A:$J, $I$4, FALSE), 0)</f>
        <v>0</v>
      </c>
      <c r="J1833" s="91">
        <f>IFERROR(VLOOKUP($E1833, V医療従事者等!$A:$J, $J$4, FALSE), 0)</f>
        <v>0</v>
      </c>
      <c r="K1833" s="92">
        <f>IFERROR(VLOOKUP($E1833, V一般接種!$A:$G, K$4, FALSE), 0)</f>
        <v>0</v>
      </c>
      <c r="L1833" s="92">
        <f>IFERROR(VLOOKUP($E1833, V一般接種!$A:$G, L$4, FALSE), 0)</f>
        <v>0</v>
      </c>
      <c r="M1833" s="92">
        <f>IFERROR(VLOOKUP($E1833, V一般接種!$A:$G, M$4, FALSE), 0)</f>
        <v>0</v>
      </c>
      <c r="N1833" s="93">
        <f>IFERROR(VLOOKUP($E1833, V一般接種!$A:$G, N$4, FALSE), 0)</f>
        <v>0</v>
      </c>
      <c r="O1833" s="92">
        <f>SUMIF(V職域接種!$C:$C, 'Conv-vaccine'!$E1833, V職域接種!F:F)</f>
        <v>0</v>
      </c>
      <c r="P1833" s="92">
        <f>SUMIF(V職域接種!$C:$C, 'Conv-vaccine'!$E1833, V職域接種!G:G)</f>
        <v>0</v>
      </c>
      <c r="Q1833" s="92">
        <f>_xlfn.MAXIFS(V重複!F:F, V重複!$C:$C, 'Conv-vaccine'!$E1833)</f>
        <v>0</v>
      </c>
      <c r="R1833" s="92">
        <f>_xlfn.MAXIFS(V重複!G:G, V重複!$C:$C, 'Conv-vaccine'!$E1833)</f>
        <v>0</v>
      </c>
      <c r="S1833" s="107">
        <f>SUMIF('V3回目-接種日別'!$A:$A, 'Conv-vaccine'!$E1833, 'V3回目-接種日別'!C:C)</f>
        <v>0</v>
      </c>
    </row>
    <row r="1834" spans="1:19" ht="17.7">
      <c r="A1834" s="49">
        <v>44907</v>
      </c>
      <c r="B1834" s="110">
        <f>IF(COUNTIF($A$7:$A1834, $A1834)&gt;1, 0, IF($E1834="","",G1834+H1834+K1834+L1834+O1834-Q1834))</f>
        <v>0</v>
      </c>
      <c r="C1834" s="110">
        <f>IF(COUNTIF($A$7:$A1834, $A1834)&gt;1, 0, IF($E1834="", "", I1834+J1834+M1834+N1834+P1834-R1834))</f>
        <v>0</v>
      </c>
      <c r="D1834" s="110">
        <f>IF(COUNTIF($A$7:$A1834, $A1834)&gt;1, 0, S1834)</f>
        <v>0</v>
      </c>
      <c r="E1834" s="111">
        <v>44907</v>
      </c>
      <c r="F1834" s="91" t="str">
        <f>IFERROR(VLOOKUP($E1834, V医療従事者等!$A:$J, $F$4, FALSE), TEXT(E1834, "aaa"))</f>
        <v>月</v>
      </c>
      <c r="G1834" s="91">
        <f>IFERROR(VLOOKUP($E1834, V医療従事者等!$A:$J, $G$4, FALSE), 0)</f>
        <v>0</v>
      </c>
      <c r="H1834" s="91">
        <f>IFERROR(VLOOKUP($E1834, V医療従事者等!$A:$J, $H$4, FALSE), 0)</f>
        <v>0</v>
      </c>
      <c r="I1834" s="91">
        <f>IFERROR(VLOOKUP($E1834, V医療従事者等!$A:$J, $I$4, FALSE), 0)</f>
        <v>0</v>
      </c>
      <c r="J1834" s="91">
        <f>IFERROR(VLOOKUP($E1834, V医療従事者等!$A:$J, $J$4, FALSE), 0)</f>
        <v>0</v>
      </c>
      <c r="K1834" s="92">
        <f>IFERROR(VLOOKUP($E1834, V一般接種!$A:$G, K$4, FALSE), 0)</f>
        <v>0</v>
      </c>
      <c r="L1834" s="92">
        <f>IFERROR(VLOOKUP($E1834, V一般接種!$A:$G, L$4, FALSE), 0)</f>
        <v>0</v>
      </c>
      <c r="M1834" s="92">
        <f>IFERROR(VLOOKUP($E1834, V一般接種!$A:$G, M$4, FALSE), 0)</f>
        <v>0</v>
      </c>
      <c r="N1834" s="93">
        <f>IFERROR(VLOOKUP($E1834, V一般接種!$A:$G, N$4, FALSE), 0)</f>
        <v>0</v>
      </c>
      <c r="O1834" s="92">
        <f>SUMIF(V職域接種!$C:$C, 'Conv-vaccine'!$E1834, V職域接種!F:F)</f>
        <v>0</v>
      </c>
      <c r="P1834" s="92">
        <f>SUMIF(V職域接種!$C:$C, 'Conv-vaccine'!$E1834, V職域接種!G:G)</f>
        <v>0</v>
      </c>
      <c r="Q1834" s="92">
        <f>_xlfn.MAXIFS(V重複!F:F, V重複!$C:$C, 'Conv-vaccine'!$E1834)</f>
        <v>0</v>
      </c>
      <c r="R1834" s="92">
        <f>_xlfn.MAXIFS(V重複!G:G, V重複!$C:$C, 'Conv-vaccine'!$E1834)</f>
        <v>0</v>
      </c>
      <c r="S1834" s="107">
        <f>SUMIF('V3回目-接種日別'!$A:$A, 'Conv-vaccine'!$E1834, 'V3回目-接種日別'!C:C)</f>
        <v>0</v>
      </c>
    </row>
    <row r="1835" spans="1:19" ht="17.7">
      <c r="A1835" s="49">
        <v>44907</v>
      </c>
      <c r="B1835" s="110">
        <f>IF(COUNTIF($A$7:$A1835, $A1835)&gt;1, 0, IF($E1835="","",G1835+H1835+K1835+L1835+O1835-Q1835))</f>
        <v>0</v>
      </c>
      <c r="C1835" s="110">
        <f>IF(COUNTIF($A$7:$A1835, $A1835)&gt;1, 0, IF($E1835="", "", I1835+J1835+M1835+N1835+P1835-R1835))</f>
        <v>0</v>
      </c>
      <c r="D1835" s="110">
        <f>IF(COUNTIF($A$7:$A1835, $A1835)&gt;1, 0, S1835)</f>
        <v>0</v>
      </c>
      <c r="E1835" s="111">
        <v>44907</v>
      </c>
      <c r="F1835" s="91" t="str">
        <f>IFERROR(VLOOKUP($E1835, V医療従事者等!$A:$J, $F$4, FALSE), TEXT(E1835, "aaa"))</f>
        <v>月</v>
      </c>
      <c r="G1835" s="91">
        <f>IFERROR(VLOOKUP($E1835, V医療従事者等!$A:$J, $G$4, FALSE), 0)</f>
        <v>0</v>
      </c>
      <c r="H1835" s="91">
        <f>IFERROR(VLOOKUP($E1835, V医療従事者等!$A:$J, $H$4, FALSE), 0)</f>
        <v>0</v>
      </c>
      <c r="I1835" s="91">
        <f>IFERROR(VLOOKUP($E1835, V医療従事者等!$A:$J, $I$4, FALSE), 0)</f>
        <v>0</v>
      </c>
      <c r="J1835" s="91">
        <f>IFERROR(VLOOKUP($E1835, V医療従事者等!$A:$J, $J$4, FALSE), 0)</f>
        <v>0</v>
      </c>
      <c r="K1835" s="92">
        <f>IFERROR(VLOOKUP($E1835, V一般接種!$A:$G, K$4, FALSE), 0)</f>
        <v>0</v>
      </c>
      <c r="L1835" s="92">
        <f>IFERROR(VLOOKUP($E1835, V一般接種!$A:$G, L$4, FALSE), 0)</f>
        <v>0</v>
      </c>
      <c r="M1835" s="92">
        <f>IFERROR(VLOOKUP($E1835, V一般接種!$A:$G, M$4, FALSE), 0)</f>
        <v>0</v>
      </c>
      <c r="N1835" s="93">
        <f>IFERROR(VLOOKUP($E1835, V一般接種!$A:$G, N$4, FALSE), 0)</f>
        <v>0</v>
      </c>
      <c r="O1835" s="92">
        <f>SUMIF(V職域接種!$C:$C, 'Conv-vaccine'!$E1835, V職域接種!F:F)</f>
        <v>0</v>
      </c>
      <c r="P1835" s="92">
        <f>SUMIF(V職域接種!$C:$C, 'Conv-vaccine'!$E1835, V職域接種!G:G)</f>
        <v>0</v>
      </c>
      <c r="Q1835" s="92">
        <f>_xlfn.MAXIFS(V重複!F:F, V重複!$C:$C, 'Conv-vaccine'!$E1835)</f>
        <v>0</v>
      </c>
      <c r="R1835" s="92">
        <f>_xlfn.MAXIFS(V重複!G:G, V重複!$C:$C, 'Conv-vaccine'!$E1835)</f>
        <v>0</v>
      </c>
      <c r="S1835" s="107">
        <f>SUMIF('V3回目-接種日別'!$A:$A, 'Conv-vaccine'!$E1835, 'V3回目-接種日別'!C:C)</f>
        <v>0</v>
      </c>
    </row>
    <row r="1836" spans="1:19" ht="17.7">
      <c r="A1836" s="49">
        <v>44907</v>
      </c>
      <c r="B1836" s="110">
        <f>IF(COUNTIF($A$7:$A1836, $A1836)&gt;1, 0, IF($E1836="","",G1836+H1836+K1836+L1836+O1836-Q1836))</f>
        <v>0</v>
      </c>
      <c r="C1836" s="110">
        <f>IF(COUNTIF($A$7:$A1836, $A1836)&gt;1, 0, IF($E1836="", "", I1836+J1836+M1836+N1836+P1836-R1836))</f>
        <v>0</v>
      </c>
      <c r="D1836" s="110">
        <f>IF(COUNTIF($A$7:$A1836, $A1836)&gt;1, 0, S1836)</f>
        <v>0</v>
      </c>
      <c r="E1836" s="111">
        <v>44907</v>
      </c>
      <c r="F1836" s="91" t="str">
        <f>IFERROR(VLOOKUP($E1836, V医療従事者等!$A:$J, $F$4, FALSE), TEXT(E1836, "aaa"))</f>
        <v>月</v>
      </c>
      <c r="G1836" s="91">
        <f>IFERROR(VLOOKUP($E1836, V医療従事者等!$A:$J, $G$4, FALSE), 0)</f>
        <v>0</v>
      </c>
      <c r="H1836" s="91">
        <f>IFERROR(VLOOKUP($E1836, V医療従事者等!$A:$J, $H$4, FALSE), 0)</f>
        <v>0</v>
      </c>
      <c r="I1836" s="91">
        <f>IFERROR(VLOOKUP($E1836, V医療従事者等!$A:$J, $I$4, FALSE), 0)</f>
        <v>0</v>
      </c>
      <c r="J1836" s="91">
        <f>IFERROR(VLOOKUP($E1836, V医療従事者等!$A:$J, $J$4, FALSE), 0)</f>
        <v>0</v>
      </c>
      <c r="K1836" s="92">
        <f>IFERROR(VLOOKUP($E1836, V一般接種!$A:$G, K$4, FALSE), 0)</f>
        <v>0</v>
      </c>
      <c r="L1836" s="92">
        <f>IFERROR(VLOOKUP($E1836, V一般接種!$A:$G, L$4, FALSE), 0)</f>
        <v>0</v>
      </c>
      <c r="M1836" s="92">
        <f>IFERROR(VLOOKUP($E1836, V一般接種!$A:$G, M$4, FALSE), 0)</f>
        <v>0</v>
      </c>
      <c r="N1836" s="93">
        <f>IFERROR(VLOOKUP($E1836, V一般接種!$A:$G, N$4, FALSE), 0)</f>
        <v>0</v>
      </c>
      <c r="O1836" s="92">
        <f>SUMIF(V職域接種!$C:$C, 'Conv-vaccine'!$E1836, V職域接種!F:F)</f>
        <v>0</v>
      </c>
      <c r="P1836" s="92">
        <f>SUMIF(V職域接種!$C:$C, 'Conv-vaccine'!$E1836, V職域接種!G:G)</f>
        <v>0</v>
      </c>
      <c r="Q1836" s="92">
        <f>_xlfn.MAXIFS(V重複!F:F, V重複!$C:$C, 'Conv-vaccine'!$E1836)</f>
        <v>0</v>
      </c>
      <c r="R1836" s="92">
        <f>_xlfn.MAXIFS(V重複!G:G, V重複!$C:$C, 'Conv-vaccine'!$E1836)</f>
        <v>0</v>
      </c>
      <c r="S1836" s="107">
        <f>SUMIF('V3回目-接種日別'!$A:$A, 'Conv-vaccine'!$E1836, 'V3回目-接種日別'!C:C)</f>
        <v>0</v>
      </c>
    </row>
    <row r="1837" spans="1:19" ht="17.7">
      <c r="A1837" s="49">
        <v>44908</v>
      </c>
      <c r="B1837" s="110">
        <f>IF(COUNTIF($A$7:$A1837, $A1837)&gt;1, 0, IF($E1837="","",G1837+H1837+K1837+L1837+O1837-Q1837))</f>
        <v>0</v>
      </c>
      <c r="C1837" s="110">
        <f>IF(COUNTIF($A$7:$A1837, $A1837)&gt;1, 0, IF($E1837="", "", I1837+J1837+M1837+N1837+P1837-R1837))</f>
        <v>0</v>
      </c>
      <c r="D1837" s="110">
        <f>IF(COUNTIF($A$7:$A1837, $A1837)&gt;1, 0, S1837)</f>
        <v>0</v>
      </c>
      <c r="E1837" s="111">
        <v>44908</v>
      </c>
      <c r="F1837" s="91" t="str">
        <f>IFERROR(VLOOKUP($E1837, V医療従事者等!$A:$J, $F$4, FALSE), TEXT(E1837, "aaa"))</f>
        <v>火</v>
      </c>
      <c r="G1837" s="91">
        <f>IFERROR(VLOOKUP($E1837, V医療従事者等!$A:$J, $G$4, FALSE), 0)</f>
        <v>0</v>
      </c>
      <c r="H1837" s="91">
        <f>IFERROR(VLOOKUP($E1837, V医療従事者等!$A:$J, $H$4, FALSE), 0)</f>
        <v>0</v>
      </c>
      <c r="I1837" s="91">
        <f>IFERROR(VLOOKUP($E1837, V医療従事者等!$A:$J, $I$4, FALSE), 0)</f>
        <v>0</v>
      </c>
      <c r="J1837" s="91">
        <f>IFERROR(VLOOKUP($E1837, V医療従事者等!$A:$J, $J$4, FALSE), 0)</f>
        <v>0</v>
      </c>
      <c r="K1837" s="92">
        <f>IFERROR(VLOOKUP($E1837, V一般接種!$A:$G, K$4, FALSE), 0)</f>
        <v>0</v>
      </c>
      <c r="L1837" s="92">
        <f>IFERROR(VLOOKUP($E1837, V一般接種!$A:$G, L$4, FALSE), 0)</f>
        <v>0</v>
      </c>
      <c r="M1837" s="92">
        <f>IFERROR(VLOOKUP($E1837, V一般接種!$A:$G, M$4, FALSE), 0)</f>
        <v>0</v>
      </c>
      <c r="N1837" s="93">
        <f>IFERROR(VLOOKUP($E1837, V一般接種!$A:$G, N$4, FALSE), 0)</f>
        <v>0</v>
      </c>
      <c r="O1837" s="92">
        <f>SUMIF(V職域接種!$C:$C, 'Conv-vaccine'!$E1837, V職域接種!F:F)</f>
        <v>0</v>
      </c>
      <c r="P1837" s="92">
        <f>SUMIF(V職域接種!$C:$C, 'Conv-vaccine'!$E1837, V職域接種!G:G)</f>
        <v>0</v>
      </c>
      <c r="Q1837" s="92">
        <f>_xlfn.MAXIFS(V重複!F:F, V重複!$C:$C, 'Conv-vaccine'!$E1837)</f>
        <v>0</v>
      </c>
      <c r="R1837" s="92">
        <f>_xlfn.MAXIFS(V重複!G:G, V重複!$C:$C, 'Conv-vaccine'!$E1837)</f>
        <v>0</v>
      </c>
      <c r="S1837" s="107">
        <f>SUMIF('V3回目-接種日別'!$A:$A, 'Conv-vaccine'!$E1837, 'V3回目-接種日別'!C:C)</f>
        <v>0</v>
      </c>
    </row>
    <row r="1838" spans="1:19" ht="17.7">
      <c r="A1838" s="49">
        <v>44908</v>
      </c>
      <c r="B1838" s="110">
        <f>IF(COUNTIF($A$7:$A1838, $A1838)&gt;1, 0, IF($E1838="","",G1838+H1838+K1838+L1838+O1838-Q1838))</f>
        <v>0</v>
      </c>
      <c r="C1838" s="110">
        <f>IF(COUNTIF($A$7:$A1838, $A1838)&gt;1, 0, IF($E1838="", "", I1838+J1838+M1838+N1838+P1838-R1838))</f>
        <v>0</v>
      </c>
      <c r="D1838" s="110">
        <f>IF(COUNTIF($A$7:$A1838, $A1838)&gt;1, 0, S1838)</f>
        <v>0</v>
      </c>
      <c r="E1838" s="111">
        <v>44908</v>
      </c>
      <c r="F1838" s="91" t="str">
        <f>IFERROR(VLOOKUP($E1838, V医療従事者等!$A:$J, $F$4, FALSE), TEXT(E1838, "aaa"))</f>
        <v>火</v>
      </c>
      <c r="G1838" s="91">
        <f>IFERROR(VLOOKUP($E1838, V医療従事者等!$A:$J, $G$4, FALSE), 0)</f>
        <v>0</v>
      </c>
      <c r="H1838" s="91">
        <f>IFERROR(VLOOKUP($E1838, V医療従事者等!$A:$J, $H$4, FALSE), 0)</f>
        <v>0</v>
      </c>
      <c r="I1838" s="91">
        <f>IFERROR(VLOOKUP($E1838, V医療従事者等!$A:$J, $I$4, FALSE), 0)</f>
        <v>0</v>
      </c>
      <c r="J1838" s="91">
        <f>IFERROR(VLOOKUP($E1838, V医療従事者等!$A:$J, $J$4, FALSE), 0)</f>
        <v>0</v>
      </c>
      <c r="K1838" s="92">
        <f>IFERROR(VLOOKUP($E1838, V一般接種!$A:$G, K$4, FALSE), 0)</f>
        <v>0</v>
      </c>
      <c r="L1838" s="92">
        <f>IFERROR(VLOOKUP($E1838, V一般接種!$A:$G, L$4, FALSE), 0)</f>
        <v>0</v>
      </c>
      <c r="M1838" s="92">
        <f>IFERROR(VLOOKUP($E1838, V一般接種!$A:$G, M$4, FALSE), 0)</f>
        <v>0</v>
      </c>
      <c r="N1838" s="93">
        <f>IFERROR(VLOOKUP($E1838, V一般接種!$A:$G, N$4, FALSE), 0)</f>
        <v>0</v>
      </c>
      <c r="O1838" s="92">
        <f>SUMIF(V職域接種!$C:$C, 'Conv-vaccine'!$E1838, V職域接種!F:F)</f>
        <v>0</v>
      </c>
      <c r="P1838" s="92">
        <f>SUMIF(V職域接種!$C:$C, 'Conv-vaccine'!$E1838, V職域接種!G:G)</f>
        <v>0</v>
      </c>
      <c r="Q1838" s="92">
        <f>_xlfn.MAXIFS(V重複!F:F, V重複!$C:$C, 'Conv-vaccine'!$E1838)</f>
        <v>0</v>
      </c>
      <c r="R1838" s="92">
        <f>_xlfn.MAXIFS(V重複!G:G, V重複!$C:$C, 'Conv-vaccine'!$E1838)</f>
        <v>0</v>
      </c>
      <c r="S1838" s="107">
        <f>SUMIF('V3回目-接種日別'!$A:$A, 'Conv-vaccine'!$E1838, 'V3回目-接種日別'!C:C)</f>
        <v>0</v>
      </c>
    </row>
    <row r="1839" spans="1:19" ht="17.7">
      <c r="A1839" s="49">
        <v>44908</v>
      </c>
      <c r="B1839" s="110">
        <f>IF(COUNTIF($A$7:$A1839, $A1839)&gt;1, 0, IF($E1839="","",G1839+H1839+K1839+L1839+O1839-Q1839))</f>
        <v>0</v>
      </c>
      <c r="C1839" s="110">
        <f>IF(COUNTIF($A$7:$A1839, $A1839)&gt;1, 0, IF($E1839="", "", I1839+J1839+M1839+N1839+P1839-R1839))</f>
        <v>0</v>
      </c>
      <c r="D1839" s="110">
        <f>IF(COUNTIF($A$7:$A1839, $A1839)&gt;1, 0, S1839)</f>
        <v>0</v>
      </c>
      <c r="E1839" s="111">
        <v>44908</v>
      </c>
      <c r="F1839" s="91" t="str">
        <f>IFERROR(VLOOKUP($E1839, V医療従事者等!$A:$J, $F$4, FALSE), TEXT(E1839, "aaa"))</f>
        <v>火</v>
      </c>
      <c r="G1839" s="91">
        <f>IFERROR(VLOOKUP($E1839, V医療従事者等!$A:$J, $G$4, FALSE), 0)</f>
        <v>0</v>
      </c>
      <c r="H1839" s="91">
        <f>IFERROR(VLOOKUP($E1839, V医療従事者等!$A:$J, $H$4, FALSE), 0)</f>
        <v>0</v>
      </c>
      <c r="I1839" s="91">
        <f>IFERROR(VLOOKUP($E1839, V医療従事者等!$A:$J, $I$4, FALSE), 0)</f>
        <v>0</v>
      </c>
      <c r="J1839" s="91">
        <f>IFERROR(VLOOKUP($E1839, V医療従事者等!$A:$J, $J$4, FALSE), 0)</f>
        <v>0</v>
      </c>
      <c r="K1839" s="92">
        <f>IFERROR(VLOOKUP($E1839, V一般接種!$A:$G, K$4, FALSE), 0)</f>
        <v>0</v>
      </c>
      <c r="L1839" s="92">
        <f>IFERROR(VLOOKUP($E1839, V一般接種!$A:$G, L$4, FALSE), 0)</f>
        <v>0</v>
      </c>
      <c r="M1839" s="92">
        <f>IFERROR(VLOOKUP($E1839, V一般接種!$A:$G, M$4, FALSE), 0)</f>
        <v>0</v>
      </c>
      <c r="N1839" s="93">
        <f>IFERROR(VLOOKUP($E1839, V一般接種!$A:$G, N$4, FALSE), 0)</f>
        <v>0</v>
      </c>
      <c r="O1839" s="92">
        <f>SUMIF(V職域接種!$C:$C, 'Conv-vaccine'!$E1839, V職域接種!F:F)</f>
        <v>0</v>
      </c>
      <c r="P1839" s="92">
        <f>SUMIF(V職域接種!$C:$C, 'Conv-vaccine'!$E1839, V職域接種!G:G)</f>
        <v>0</v>
      </c>
      <c r="Q1839" s="92">
        <f>_xlfn.MAXIFS(V重複!F:F, V重複!$C:$C, 'Conv-vaccine'!$E1839)</f>
        <v>0</v>
      </c>
      <c r="R1839" s="92">
        <f>_xlfn.MAXIFS(V重複!G:G, V重複!$C:$C, 'Conv-vaccine'!$E1839)</f>
        <v>0</v>
      </c>
      <c r="S1839" s="107">
        <f>SUMIF('V3回目-接種日別'!$A:$A, 'Conv-vaccine'!$E1839, 'V3回目-接種日別'!C:C)</f>
        <v>0</v>
      </c>
    </row>
    <row r="1840" spans="1:19" ht="17.7">
      <c r="A1840" s="49">
        <v>44909</v>
      </c>
      <c r="B1840" s="110">
        <f>IF(COUNTIF($A$7:$A1840, $A1840)&gt;1, 0, IF($E1840="","",G1840+H1840+K1840+L1840+O1840-Q1840))</f>
        <v>0</v>
      </c>
      <c r="C1840" s="110">
        <f>IF(COUNTIF($A$7:$A1840, $A1840)&gt;1, 0, IF($E1840="", "", I1840+J1840+M1840+N1840+P1840-R1840))</f>
        <v>0</v>
      </c>
      <c r="D1840" s="110">
        <f>IF(COUNTIF($A$7:$A1840, $A1840)&gt;1, 0, S1840)</f>
        <v>0</v>
      </c>
      <c r="E1840" s="111">
        <v>44909</v>
      </c>
      <c r="F1840" s="91" t="str">
        <f>IFERROR(VLOOKUP($E1840, V医療従事者等!$A:$J, $F$4, FALSE), TEXT(E1840, "aaa"))</f>
        <v>水</v>
      </c>
      <c r="G1840" s="91">
        <f>IFERROR(VLOOKUP($E1840, V医療従事者等!$A:$J, $G$4, FALSE), 0)</f>
        <v>0</v>
      </c>
      <c r="H1840" s="91">
        <f>IFERROR(VLOOKUP($E1840, V医療従事者等!$A:$J, $H$4, FALSE), 0)</f>
        <v>0</v>
      </c>
      <c r="I1840" s="91">
        <f>IFERROR(VLOOKUP($E1840, V医療従事者等!$A:$J, $I$4, FALSE), 0)</f>
        <v>0</v>
      </c>
      <c r="J1840" s="91">
        <f>IFERROR(VLOOKUP($E1840, V医療従事者等!$A:$J, $J$4, FALSE), 0)</f>
        <v>0</v>
      </c>
      <c r="K1840" s="92">
        <f>IFERROR(VLOOKUP($E1840, V一般接種!$A:$G, K$4, FALSE), 0)</f>
        <v>0</v>
      </c>
      <c r="L1840" s="92">
        <f>IFERROR(VLOOKUP($E1840, V一般接種!$A:$G, L$4, FALSE), 0)</f>
        <v>0</v>
      </c>
      <c r="M1840" s="92">
        <f>IFERROR(VLOOKUP($E1840, V一般接種!$A:$G, M$4, FALSE), 0)</f>
        <v>0</v>
      </c>
      <c r="N1840" s="93">
        <f>IFERROR(VLOOKUP($E1840, V一般接種!$A:$G, N$4, FALSE), 0)</f>
        <v>0</v>
      </c>
      <c r="O1840" s="92">
        <f>SUMIF(V職域接種!$C:$C, 'Conv-vaccine'!$E1840, V職域接種!F:F)</f>
        <v>0</v>
      </c>
      <c r="P1840" s="92">
        <f>SUMIF(V職域接種!$C:$C, 'Conv-vaccine'!$E1840, V職域接種!G:G)</f>
        <v>0</v>
      </c>
      <c r="Q1840" s="92">
        <f>_xlfn.MAXIFS(V重複!F:F, V重複!$C:$C, 'Conv-vaccine'!$E1840)</f>
        <v>0</v>
      </c>
      <c r="R1840" s="92">
        <f>_xlfn.MAXIFS(V重複!G:G, V重複!$C:$C, 'Conv-vaccine'!$E1840)</f>
        <v>0</v>
      </c>
      <c r="S1840" s="107">
        <f>SUMIF('V3回目-接種日別'!$A:$A, 'Conv-vaccine'!$E1840, 'V3回目-接種日別'!C:C)</f>
        <v>0</v>
      </c>
    </row>
    <row r="1841" spans="1:19" ht="17.7">
      <c r="A1841" s="49">
        <v>44909</v>
      </c>
      <c r="B1841" s="110">
        <f>IF(COUNTIF($A$7:$A1841, $A1841)&gt;1, 0, IF($E1841="","",G1841+H1841+K1841+L1841+O1841-Q1841))</f>
        <v>0</v>
      </c>
      <c r="C1841" s="110">
        <f>IF(COUNTIF($A$7:$A1841, $A1841)&gt;1, 0, IF($E1841="", "", I1841+J1841+M1841+N1841+P1841-R1841))</f>
        <v>0</v>
      </c>
      <c r="D1841" s="110">
        <f>IF(COUNTIF($A$7:$A1841, $A1841)&gt;1, 0, S1841)</f>
        <v>0</v>
      </c>
      <c r="E1841" s="111">
        <v>44909</v>
      </c>
      <c r="F1841" s="91" t="str">
        <f>IFERROR(VLOOKUP($E1841, V医療従事者等!$A:$J, $F$4, FALSE), TEXT(E1841, "aaa"))</f>
        <v>水</v>
      </c>
      <c r="G1841" s="91">
        <f>IFERROR(VLOOKUP($E1841, V医療従事者等!$A:$J, $G$4, FALSE), 0)</f>
        <v>0</v>
      </c>
      <c r="H1841" s="91">
        <f>IFERROR(VLOOKUP($E1841, V医療従事者等!$A:$J, $H$4, FALSE), 0)</f>
        <v>0</v>
      </c>
      <c r="I1841" s="91">
        <f>IFERROR(VLOOKUP($E1841, V医療従事者等!$A:$J, $I$4, FALSE), 0)</f>
        <v>0</v>
      </c>
      <c r="J1841" s="91">
        <f>IFERROR(VLOOKUP($E1841, V医療従事者等!$A:$J, $J$4, FALSE), 0)</f>
        <v>0</v>
      </c>
      <c r="K1841" s="92">
        <f>IFERROR(VLOOKUP($E1841, V一般接種!$A:$G, K$4, FALSE), 0)</f>
        <v>0</v>
      </c>
      <c r="L1841" s="92">
        <f>IFERROR(VLOOKUP($E1841, V一般接種!$A:$G, L$4, FALSE), 0)</f>
        <v>0</v>
      </c>
      <c r="M1841" s="92">
        <f>IFERROR(VLOOKUP($E1841, V一般接種!$A:$G, M$4, FALSE), 0)</f>
        <v>0</v>
      </c>
      <c r="N1841" s="93">
        <f>IFERROR(VLOOKUP($E1841, V一般接種!$A:$G, N$4, FALSE), 0)</f>
        <v>0</v>
      </c>
      <c r="O1841" s="92">
        <f>SUMIF(V職域接種!$C:$C, 'Conv-vaccine'!$E1841, V職域接種!F:F)</f>
        <v>0</v>
      </c>
      <c r="P1841" s="92">
        <f>SUMIF(V職域接種!$C:$C, 'Conv-vaccine'!$E1841, V職域接種!G:G)</f>
        <v>0</v>
      </c>
      <c r="Q1841" s="92">
        <f>_xlfn.MAXIFS(V重複!F:F, V重複!$C:$C, 'Conv-vaccine'!$E1841)</f>
        <v>0</v>
      </c>
      <c r="R1841" s="92">
        <f>_xlfn.MAXIFS(V重複!G:G, V重複!$C:$C, 'Conv-vaccine'!$E1841)</f>
        <v>0</v>
      </c>
      <c r="S1841" s="107">
        <f>SUMIF('V3回目-接種日別'!$A:$A, 'Conv-vaccine'!$E1841, 'V3回目-接種日別'!C:C)</f>
        <v>0</v>
      </c>
    </row>
    <row r="1842" spans="1:19" ht="17.7">
      <c r="A1842" s="49">
        <v>44909</v>
      </c>
      <c r="B1842" s="110">
        <f>IF(COUNTIF($A$7:$A1842, $A1842)&gt;1, 0, IF($E1842="","",G1842+H1842+K1842+L1842+O1842-Q1842))</f>
        <v>0</v>
      </c>
      <c r="C1842" s="110">
        <f>IF(COUNTIF($A$7:$A1842, $A1842)&gt;1, 0, IF($E1842="", "", I1842+J1842+M1842+N1842+P1842-R1842))</f>
        <v>0</v>
      </c>
      <c r="D1842" s="110">
        <f>IF(COUNTIF($A$7:$A1842, $A1842)&gt;1, 0, S1842)</f>
        <v>0</v>
      </c>
      <c r="E1842" s="111">
        <v>44909</v>
      </c>
      <c r="F1842" s="91" t="str">
        <f>IFERROR(VLOOKUP($E1842, V医療従事者等!$A:$J, $F$4, FALSE), TEXT(E1842, "aaa"))</f>
        <v>水</v>
      </c>
      <c r="G1842" s="91">
        <f>IFERROR(VLOOKUP($E1842, V医療従事者等!$A:$J, $G$4, FALSE), 0)</f>
        <v>0</v>
      </c>
      <c r="H1842" s="91">
        <f>IFERROR(VLOOKUP($E1842, V医療従事者等!$A:$J, $H$4, FALSE), 0)</f>
        <v>0</v>
      </c>
      <c r="I1842" s="91">
        <f>IFERROR(VLOOKUP($E1842, V医療従事者等!$A:$J, $I$4, FALSE), 0)</f>
        <v>0</v>
      </c>
      <c r="J1842" s="91">
        <f>IFERROR(VLOOKUP($E1842, V医療従事者等!$A:$J, $J$4, FALSE), 0)</f>
        <v>0</v>
      </c>
      <c r="K1842" s="92">
        <f>IFERROR(VLOOKUP($E1842, V一般接種!$A:$G, K$4, FALSE), 0)</f>
        <v>0</v>
      </c>
      <c r="L1842" s="92">
        <f>IFERROR(VLOOKUP($E1842, V一般接種!$A:$G, L$4, FALSE), 0)</f>
        <v>0</v>
      </c>
      <c r="M1842" s="92">
        <f>IFERROR(VLOOKUP($E1842, V一般接種!$A:$G, M$4, FALSE), 0)</f>
        <v>0</v>
      </c>
      <c r="N1842" s="93">
        <f>IFERROR(VLOOKUP($E1842, V一般接種!$A:$G, N$4, FALSE), 0)</f>
        <v>0</v>
      </c>
      <c r="O1842" s="92">
        <f>SUMIF(V職域接種!$C:$C, 'Conv-vaccine'!$E1842, V職域接種!F:F)</f>
        <v>0</v>
      </c>
      <c r="P1842" s="92">
        <f>SUMIF(V職域接種!$C:$C, 'Conv-vaccine'!$E1842, V職域接種!G:G)</f>
        <v>0</v>
      </c>
      <c r="Q1842" s="92">
        <f>_xlfn.MAXIFS(V重複!F:F, V重複!$C:$C, 'Conv-vaccine'!$E1842)</f>
        <v>0</v>
      </c>
      <c r="R1842" s="92">
        <f>_xlfn.MAXIFS(V重複!G:G, V重複!$C:$C, 'Conv-vaccine'!$E1842)</f>
        <v>0</v>
      </c>
      <c r="S1842" s="107">
        <f>SUMIF('V3回目-接種日別'!$A:$A, 'Conv-vaccine'!$E1842, 'V3回目-接種日別'!C:C)</f>
        <v>0</v>
      </c>
    </row>
    <row r="1843" spans="1:19" ht="17.7">
      <c r="A1843" s="49">
        <v>44910</v>
      </c>
      <c r="B1843" s="110">
        <f>IF(COUNTIF($A$7:$A1843, $A1843)&gt;1, 0, IF($E1843="","",G1843+H1843+K1843+L1843+O1843-Q1843))</f>
        <v>0</v>
      </c>
      <c r="C1843" s="110">
        <f>IF(COUNTIF($A$7:$A1843, $A1843)&gt;1, 0, IF($E1843="", "", I1843+J1843+M1843+N1843+P1843-R1843))</f>
        <v>0</v>
      </c>
      <c r="D1843" s="110">
        <f>IF(COUNTIF($A$7:$A1843, $A1843)&gt;1, 0, S1843)</f>
        <v>0</v>
      </c>
      <c r="E1843" s="111">
        <v>44910</v>
      </c>
      <c r="F1843" s="91" t="str">
        <f>IFERROR(VLOOKUP($E1843, V医療従事者等!$A:$J, $F$4, FALSE), TEXT(E1843, "aaa"))</f>
        <v>木</v>
      </c>
      <c r="G1843" s="91">
        <f>IFERROR(VLOOKUP($E1843, V医療従事者等!$A:$J, $G$4, FALSE), 0)</f>
        <v>0</v>
      </c>
      <c r="H1843" s="91">
        <f>IFERROR(VLOOKUP($E1843, V医療従事者等!$A:$J, $H$4, FALSE), 0)</f>
        <v>0</v>
      </c>
      <c r="I1843" s="91">
        <f>IFERROR(VLOOKUP($E1843, V医療従事者等!$A:$J, $I$4, FALSE), 0)</f>
        <v>0</v>
      </c>
      <c r="J1843" s="91">
        <f>IFERROR(VLOOKUP($E1843, V医療従事者等!$A:$J, $J$4, FALSE), 0)</f>
        <v>0</v>
      </c>
      <c r="K1843" s="92">
        <f>IFERROR(VLOOKUP($E1843, V一般接種!$A:$G, K$4, FALSE), 0)</f>
        <v>0</v>
      </c>
      <c r="L1843" s="92">
        <f>IFERROR(VLOOKUP($E1843, V一般接種!$A:$G, L$4, FALSE), 0)</f>
        <v>0</v>
      </c>
      <c r="M1843" s="92">
        <f>IFERROR(VLOOKUP($E1843, V一般接種!$A:$G, M$4, FALSE), 0)</f>
        <v>0</v>
      </c>
      <c r="N1843" s="93">
        <f>IFERROR(VLOOKUP($E1843, V一般接種!$A:$G, N$4, FALSE), 0)</f>
        <v>0</v>
      </c>
      <c r="O1843" s="92">
        <f>SUMIF(V職域接種!$C:$C, 'Conv-vaccine'!$E1843, V職域接種!F:F)</f>
        <v>0</v>
      </c>
      <c r="P1843" s="92">
        <f>SUMIF(V職域接種!$C:$C, 'Conv-vaccine'!$E1843, V職域接種!G:G)</f>
        <v>0</v>
      </c>
      <c r="Q1843" s="92">
        <f>_xlfn.MAXIFS(V重複!F:F, V重複!$C:$C, 'Conv-vaccine'!$E1843)</f>
        <v>0</v>
      </c>
      <c r="R1843" s="92">
        <f>_xlfn.MAXIFS(V重複!G:G, V重複!$C:$C, 'Conv-vaccine'!$E1843)</f>
        <v>0</v>
      </c>
      <c r="S1843" s="107">
        <f>SUMIF('V3回目-接種日別'!$A:$A, 'Conv-vaccine'!$E1843, 'V3回目-接種日別'!C:C)</f>
        <v>0</v>
      </c>
    </row>
    <row r="1844" spans="1:19" ht="17.7">
      <c r="A1844" s="49">
        <v>44910</v>
      </c>
      <c r="B1844" s="110">
        <f>IF(COUNTIF($A$7:$A1844, $A1844)&gt;1, 0, IF($E1844="","",G1844+H1844+K1844+L1844+O1844-Q1844))</f>
        <v>0</v>
      </c>
      <c r="C1844" s="110">
        <f>IF(COUNTIF($A$7:$A1844, $A1844)&gt;1, 0, IF($E1844="", "", I1844+J1844+M1844+N1844+P1844-R1844))</f>
        <v>0</v>
      </c>
      <c r="D1844" s="110">
        <f>IF(COUNTIF($A$7:$A1844, $A1844)&gt;1, 0, S1844)</f>
        <v>0</v>
      </c>
      <c r="E1844" s="111">
        <v>44910</v>
      </c>
      <c r="F1844" s="91" t="str">
        <f>IFERROR(VLOOKUP($E1844, V医療従事者等!$A:$J, $F$4, FALSE), TEXT(E1844, "aaa"))</f>
        <v>木</v>
      </c>
      <c r="G1844" s="91">
        <f>IFERROR(VLOOKUP($E1844, V医療従事者等!$A:$J, $G$4, FALSE), 0)</f>
        <v>0</v>
      </c>
      <c r="H1844" s="91">
        <f>IFERROR(VLOOKUP($E1844, V医療従事者等!$A:$J, $H$4, FALSE), 0)</f>
        <v>0</v>
      </c>
      <c r="I1844" s="91">
        <f>IFERROR(VLOOKUP($E1844, V医療従事者等!$A:$J, $I$4, FALSE), 0)</f>
        <v>0</v>
      </c>
      <c r="J1844" s="91">
        <f>IFERROR(VLOOKUP($E1844, V医療従事者等!$A:$J, $J$4, FALSE), 0)</f>
        <v>0</v>
      </c>
      <c r="K1844" s="92">
        <f>IFERROR(VLOOKUP($E1844, V一般接種!$A:$G, K$4, FALSE), 0)</f>
        <v>0</v>
      </c>
      <c r="L1844" s="92">
        <f>IFERROR(VLOOKUP($E1844, V一般接種!$A:$G, L$4, FALSE), 0)</f>
        <v>0</v>
      </c>
      <c r="M1844" s="92">
        <f>IFERROR(VLOOKUP($E1844, V一般接種!$A:$G, M$4, FALSE), 0)</f>
        <v>0</v>
      </c>
      <c r="N1844" s="93">
        <f>IFERROR(VLOOKUP($E1844, V一般接種!$A:$G, N$4, FALSE), 0)</f>
        <v>0</v>
      </c>
      <c r="O1844" s="92">
        <f>SUMIF(V職域接種!$C:$C, 'Conv-vaccine'!$E1844, V職域接種!F:F)</f>
        <v>0</v>
      </c>
      <c r="P1844" s="92">
        <f>SUMIF(V職域接種!$C:$C, 'Conv-vaccine'!$E1844, V職域接種!G:G)</f>
        <v>0</v>
      </c>
      <c r="Q1844" s="92">
        <f>_xlfn.MAXIFS(V重複!F:F, V重複!$C:$C, 'Conv-vaccine'!$E1844)</f>
        <v>0</v>
      </c>
      <c r="R1844" s="92">
        <f>_xlfn.MAXIFS(V重複!G:G, V重複!$C:$C, 'Conv-vaccine'!$E1844)</f>
        <v>0</v>
      </c>
      <c r="S1844" s="107">
        <f>SUMIF('V3回目-接種日別'!$A:$A, 'Conv-vaccine'!$E1844, 'V3回目-接種日別'!C:C)</f>
        <v>0</v>
      </c>
    </row>
    <row r="1845" spans="1:19" ht="17.7">
      <c r="A1845" s="49">
        <v>44910</v>
      </c>
      <c r="B1845" s="110">
        <f>IF(COUNTIF($A$7:$A1845, $A1845)&gt;1, 0, IF($E1845="","",G1845+H1845+K1845+L1845+O1845-Q1845))</f>
        <v>0</v>
      </c>
      <c r="C1845" s="110">
        <f>IF(COUNTIF($A$7:$A1845, $A1845)&gt;1, 0, IF($E1845="", "", I1845+J1845+M1845+N1845+P1845-R1845))</f>
        <v>0</v>
      </c>
      <c r="D1845" s="110">
        <f>IF(COUNTIF($A$7:$A1845, $A1845)&gt;1, 0, S1845)</f>
        <v>0</v>
      </c>
      <c r="E1845" s="111">
        <v>44910</v>
      </c>
      <c r="F1845" s="91" t="str">
        <f>IFERROR(VLOOKUP($E1845, V医療従事者等!$A:$J, $F$4, FALSE), TEXT(E1845, "aaa"))</f>
        <v>木</v>
      </c>
      <c r="G1845" s="91">
        <f>IFERROR(VLOOKUP($E1845, V医療従事者等!$A:$J, $G$4, FALSE), 0)</f>
        <v>0</v>
      </c>
      <c r="H1845" s="91">
        <f>IFERROR(VLOOKUP($E1845, V医療従事者等!$A:$J, $H$4, FALSE), 0)</f>
        <v>0</v>
      </c>
      <c r="I1845" s="91">
        <f>IFERROR(VLOOKUP($E1845, V医療従事者等!$A:$J, $I$4, FALSE), 0)</f>
        <v>0</v>
      </c>
      <c r="J1845" s="91">
        <f>IFERROR(VLOOKUP($E1845, V医療従事者等!$A:$J, $J$4, FALSE), 0)</f>
        <v>0</v>
      </c>
      <c r="K1845" s="92">
        <f>IFERROR(VLOOKUP($E1845, V一般接種!$A:$G, K$4, FALSE), 0)</f>
        <v>0</v>
      </c>
      <c r="L1845" s="92">
        <f>IFERROR(VLOOKUP($E1845, V一般接種!$A:$G, L$4, FALSE), 0)</f>
        <v>0</v>
      </c>
      <c r="M1845" s="92">
        <f>IFERROR(VLOOKUP($E1845, V一般接種!$A:$G, M$4, FALSE), 0)</f>
        <v>0</v>
      </c>
      <c r="N1845" s="93">
        <f>IFERROR(VLOOKUP($E1845, V一般接種!$A:$G, N$4, FALSE), 0)</f>
        <v>0</v>
      </c>
      <c r="O1845" s="92">
        <f>SUMIF(V職域接種!$C:$C, 'Conv-vaccine'!$E1845, V職域接種!F:F)</f>
        <v>0</v>
      </c>
      <c r="P1845" s="92">
        <f>SUMIF(V職域接種!$C:$C, 'Conv-vaccine'!$E1845, V職域接種!G:G)</f>
        <v>0</v>
      </c>
      <c r="Q1845" s="92">
        <f>_xlfn.MAXIFS(V重複!F:F, V重複!$C:$C, 'Conv-vaccine'!$E1845)</f>
        <v>0</v>
      </c>
      <c r="R1845" s="92">
        <f>_xlfn.MAXIFS(V重複!G:G, V重複!$C:$C, 'Conv-vaccine'!$E1845)</f>
        <v>0</v>
      </c>
      <c r="S1845" s="107">
        <f>SUMIF('V3回目-接種日別'!$A:$A, 'Conv-vaccine'!$E1845, 'V3回目-接種日別'!C:C)</f>
        <v>0</v>
      </c>
    </row>
    <row r="1846" spans="1:19" ht="17.7">
      <c r="A1846" s="49">
        <v>44911</v>
      </c>
      <c r="B1846" s="110">
        <f>IF(COUNTIF($A$7:$A1846, $A1846)&gt;1, 0, IF($E1846="","",G1846+H1846+K1846+L1846+O1846-Q1846))</f>
        <v>0</v>
      </c>
      <c r="C1846" s="110">
        <f>IF(COUNTIF($A$7:$A1846, $A1846)&gt;1, 0, IF($E1846="", "", I1846+J1846+M1846+N1846+P1846-R1846))</f>
        <v>0</v>
      </c>
      <c r="D1846" s="110">
        <f>IF(COUNTIF($A$7:$A1846, $A1846)&gt;1, 0, S1846)</f>
        <v>0</v>
      </c>
      <c r="E1846" s="111">
        <v>44911</v>
      </c>
      <c r="F1846" s="91" t="str">
        <f>IFERROR(VLOOKUP($E1846, V医療従事者等!$A:$J, $F$4, FALSE), TEXT(E1846, "aaa"))</f>
        <v>金</v>
      </c>
      <c r="G1846" s="91">
        <f>IFERROR(VLOOKUP($E1846, V医療従事者等!$A:$J, $G$4, FALSE), 0)</f>
        <v>0</v>
      </c>
      <c r="H1846" s="91">
        <f>IFERROR(VLOOKUP($E1846, V医療従事者等!$A:$J, $H$4, FALSE), 0)</f>
        <v>0</v>
      </c>
      <c r="I1846" s="91">
        <f>IFERROR(VLOOKUP($E1846, V医療従事者等!$A:$J, $I$4, FALSE), 0)</f>
        <v>0</v>
      </c>
      <c r="J1846" s="91">
        <f>IFERROR(VLOOKUP($E1846, V医療従事者等!$A:$J, $J$4, FALSE), 0)</f>
        <v>0</v>
      </c>
      <c r="K1846" s="92">
        <f>IFERROR(VLOOKUP($E1846, V一般接種!$A:$G, K$4, FALSE), 0)</f>
        <v>0</v>
      </c>
      <c r="L1846" s="92">
        <f>IFERROR(VLOOKUP($E1846, V一般接種!$A:$G, L$4, FALSE), 0)</f>
        <v>0</v>
      </c>
      <c r="M1846" s="92">
        <f>IFERROR(VLOOKUP($E1846, V一般接種!$A:$G, M$4, FALSE), 0)</f>
        <v>0</v>
      </c>
      <c r="N1846" s="93">
        <f>IFERROR(VLOOKUP($E1846, V一般接種!$A:$G, N$4, FALSE), 0)</f>
        <v>0</v>
      </c>
      <c r="O1846" s="92">
        <f>SUMIF(V職域接種!$C:$C, 'Conv-vaccine'!$E1846, V職域接種!F:F)</f>
        <v>0</v>
      </c>
      <c r="P1846" s="92">
        <f>SUMIF(V職域接種!$C:$C, 'Conv-vaccine'!$E1846, V職域接種!G:G)</f>
        <v>0</v>
      </c>
      <c r="Q1846" s="92">
        <f>_xlfn.MAXIFS(V重複!F:F, V重複!$C:$C, 'Conv-vaccine'!$E1846)</f>
        <v>0</v>
      </c>
      <c r="R1846" s="92">
        <f>_xlfn.MAXIFS(V重複!G:G, V重複!$C:$C, 'Conv-vaccine'!$E1846)</f>
        <v>0</v>
      </c>
      <c r="S1846" s="107">
        <f>SUMIF('V3回目-接種日別'!$A:$A, 'Conv-vaccine'!$E1846, 'V3回目-接種日別'!C:C)</f>
        <v>0</v>
      </c>
    </row>
    <row r="1847" spans="1:19" ht="17.7">
      <c r="A1847" s="49">
        <v>44911</v>
      </c>
      <c r="B1847" s="110">
        <f>IF(COUNTIF($A$7:$A1847, $A1847)&gt;1, 0, IF($E1847="","",G1847+H1847+K1847+L1847+O1847-Q1847))</f>
        <v>0</v>
      </c>
      <c r="C1847" s="110">
        <f>IF(COUNTIF($A$7:$A1847, $A1847)&gt;1, 0, IF($E1847="", "", I1847+J1847+M1847+N1847+P1847-R1847))</f>
        <v>0</v>
      </c>
      <c r="D1847" s="110">
        <f>IF(COUNTIF($A$7:$A1847, $A1847)&gt;1, 0, S1847)</f>
        <v>0</v>
      </c>
      <c r="E1847" s="111">
        <v>44911</v>
      </c>
      <c r="F1847" s="91" t="str">
        <f>IFERROR(VLOOKUP($E1847, V医療従事者等!$A:$J, $F$4, FALSE), TEXT(E1847, "aaa"))</f>
        <v>金</v>
      </c>
      <c r="G1847" s="91">
        <f>IFERROR(VLOOKUP($E1847, V医療従事者等!$A:$J, $G$4, FALSE), 0)</f>
        <v>0</v>
      </c>
      <c r="H1847" s="91">
        <f>IFERROR(VLOOKUP($E1847, V医療従事者等!$A:$J, $H$4, FALSE), 0)</f>
        <v>0</v>
      </c>
      <c r="I1847" s="91">
        <f>IFERROR(VLOOKUP($E1847, V医療従事者等!$A:$J, $I$4, FALSE), 0)</f>
        <v>0</v>
      </c>
      <c r="J1847" s="91">
        <f>IFERROR(VLOOKUP($E1847, V医療従事者等!$A:$J, $J$4, FALSE), 0)</f>
        <v>0</v>
      </c>
      <c r="K1847" s="92">
        <f>IFERROR(VLOOKUP($E1847, V一般接種!$A:$G, K$4, FALSE), 0)</f>
        <v>0</v>
      </c>
      <c r="L1847" s="92">
        <f>IFERROR(VLOOKUP($E1847, V一般接種!$A:$G, L$4, FALSE), 0)</f>
        <v>0</v>
      </c>
      <c r="M1847" s="92">
        <f>IFERROR(VLOOKUP($E1847, V一般接種!$A:$G, M$4, FALSE), 0)</f>
        <v>0</v>
      </c>
      <c r="N1847" s="93">
        <f>IFERROR(VLOOKUP($E1847, V一般接種!$A:$G, N$4, FALSE), 0)</f>
        <v>0</v>
      </c>
      <c r="O1847" s="92">
        <f>SUMIF(V職域接種!$C:$C, 'Conv-vaccine'!$E1847, V職域接種!F:F)</f>
        <v>0</v>
      </c>
      <c r="P1847" s="92">
        <f>SUMIF(V職域接種!$C:$C, 'Conv-vaccine'!$E1847, V職域接種!G:G)</f>
        <v>0</v>
      </c>
      <c r="Q1847" s="92">
        <f>_xlfn.MAXIFS(V重複!F:F, V重複!$C:$C, 'Conv-vaccine'!$E1847)</f>
        <v>0</v>
      </c>
      <c r="R1847" s="92">
        <f>_xlfn.MAXIFS(V重複!G:G, V重複!$C:$C, 'Conv-vaccine'!$E1847)</f>
        <v>0</v>
      </c>
      <c r="S1847" s="107">
        <f>SUMIF('V3回目-接種日別'!$A:$A, 'Conv-vaccine'!$E1847, 'V3回目-接種日別'!C:C)</f>
        <v>0</v>
      </c>
    </row>
    <row r="1848" spans="1:19" ht="17.7">
      <c r="A1848" s="49">
        <v>44911</v>
      </c>
      <c r="B1848" s="110">
        <f>IF(COUNTIF($A$7:$A1848, $A1848)&gt;1, 0, IF($E1848="","",G1848+H1848+K1848+L1848+O1848-Q1848))</f>
        <v>0</v>
      </c>
      <c r="C1848" s="110">
        <f>IF(COUNTIF($A$7:$A1848, $A1848)&gt;1, 0, IF($E1848="", "", I1848+J1848+M1848+N1848+P1848-R1848))</f>
        <v>0</v>
      </c>
      <c r="D1848" s="110">
        <f>IF(COUNTIF($A$7:$A1848, $A1848)&gt;1, 0, S1848)</f>
        <v>0</v>
      </c>
      <c r="E1848" s="111">
        <v>44911</v>
      </c>
      <c r="F1848" s="91" t="str">
        <f>IFERROR(VLOOKUP($E1848, V医療従事者等!$A:$J, $F$4, FALSE), TEXT(E1848, "aaa"))</f>
        <v>金</v>
      </c>
      <c r="G1848" s="91">
        <f>IFERROR(VLOOKUP($E1848, V医療従事者等!$A:$J, $G$4, FALSE), 0)</f>
        <v>0</v>
      </c>
      <c r="H1848" s="91">
        <f>IFERROR(VLOOKUP($E1848, V医療従事者等!$A:$J, $H$4, FALSE), 0)</f>
        <v>0</v>
      </c>
      <c r="I1848" s="91">
        <f>IFERROR(VLOOKUP($E1848, V医療従事者等!$A:$J, $I$4, FALSE), 0)</f>
        <v>0</v>
      </c>
      <c r="J1848" s="91">
        <f>IFERROR(VLOOKUP($E1848, V医療従事者等!$A:$J, $J$4, FALSE), 0)</f>
        <v>0</v>
      </c>
      <c r="K1848" s="92">
        <f>IFERROR(VLOOKUP($E1848, V一般接種!$A:$G, K$4, FALSE), 0)</f>
        <v>0</v>
      </c>
      <c r="L1848" s="92">
        <f>IFERROR(VLOOKUP($E1848, V一般接種!$A:$G, L$4, FALSE), 0)</f>
        <v>0</v>
      </c>
      <c r="M1848" s="92">
        <f>IFERROR(VLOOKUP($E1848, V一般接種!$A:$G, M$4, FALSE), 0)</f>
        <v>0</v>
      </c>
      <c r="N1848" s="93">
        <f>IFERROR(VLOOKUP($E1848, V一般接種!$A:$G, N$4, FALSE), 0)</f>
        <v>0</v>
      </c>
      <c r="O1848" s="92">
        <f>SUMIF(V職域接種!$C:$C, 'Conv-vaccine'!$E1848, V職域接種!F:F)</f>
        <v>0</v>
      </c>
      <c r="P1848" s="92">
        <f>SUMIF(V職域接種!$C:$C, 'Conv-vaccine'!$E1848, V職域接種!G:G)</f>
        <v>0</v>
      </c>
      <c r="Q1848" s="92">
        <f>_xlfn.MAXIFS(V重複!F:F, V重複!$C:$C, 'Conv-vaccine'!$E1848)</f>
        <v>0</v>
      </c>
      <c r="R1848" s="92">
        <f>_xlfn.MAXIFS(V重複!G:G, V重複!$C:$C, 'Conv-vaccine'!$E1848)</f>
        <v>0</v>
      </c>
      <c r="S1848" s="107">
        <f>SUMIF('V3回目-接種日別'!$A:$A, 'Conv-vaccine'!$E1848, 'V3回目-接種日別'!C:C)</f>
        <v>0</v>
      </c>
    </row>
    <row r="1849" spans="1:19" ht="17.7">
      <c r="A1849" s="49">
        <v>44912</v>
      </c>
      <c r="B1849" s="110">
        <f>IF(COUNTIF($A$7:$A1849, $A1849)&gt;1, 0, IF($E1849="","",G1849+H1849+K1849+L1849+O1849-Q1849))</f>
        <v>0</v>
      </c>
      <c r="C1849" s="110">
        <f>IF(COUNTIF($A$7:$A1849, $A1849)&gt;1, 0, IF($E1849="", "", I1849+J1849+M1849+N1849+P1849-R1849))</f>
        <v>0</v>
      </c>
      <c r="D1849" s="110">
        <f>IF(COUNTIF($A$7:$A1849, $A1849)&gt;1, 0, S1849)</f>
        <v>0</v>
      </c>
      <c r="E1849" s="111">
        <v>44912</v>
      </c>
      <c r="F1849" s="91" t="str">
        <f>IFERROR(VLOOKUP($E1849, V医療従事者等!$A:$J, $F$4, FALSE), TEXT(E1849, "aaa"))</f>
        <v>土</v>
      </c>
      <c r="G1849" s="91">
        <f>IFERROR(VLOOKUP($E1849, V医療従事者等!$A:$J, $G$4, FALSE), 0)</f>
        <v>0</v>
      </c>
      <c r="H1849" s="91">
        <f>IFERROR(VLOOKUP($E1849, V医療従事者等!$A:$J, $H$4, FALSE), 0)</f>
        <v>0</v>
      </c>
      <c r="I1849" s="91">
        <f>IFERROR(VLOOKUP($E1849, V医療従事者等!$A:$J, $I$4, FALSE), 0)</f>
        <v>0</v>
      </c>
      <c r="J1849" s="91">
        <f>IFERROR(VLOOKUP($E1849, V医療従事者等!$A:$J, $J$4, FALSE), 0)</f>
        <v>0</v>
      </c>
      <c r="K1849" s="92">
        <f>IFERROR(VLOOKUP($E1849, V一般接種!$A:$G, K$4, FALSE), 0)</f>
        <v>0</v>
      </c>
      <c r="L1849" s="92">
        <f>IFERROR(VLOOKUP($E1849, V一般接種!$A:$G, L$4, FALSE), 0)</f>
        <v>0</v>
      </c>
      <c r="M1849" s="92">
        <f>IFERROR(VLOOKUP($E1849, V一般接種!$A:$G, M$4, FALSE), 0)</f>
        <v>0</v>
      </c>
      <c r="N1849" s="93">
        <f>IFERROR(VLOOKUP($E1849, V一般接種!$A:$G, N$4, FALSE), 0)</f>
        <v>0</v>
      </c>
      <c r="O1849" s="92">
        <f>SUMIF(V職域接種!$C:$C, 'Conv-vaccine'!$E1849, V職域接種!F:F)</f>
        <v>0</v>
      </c>
      <c r="P1849" s="92">
        <f>SUMIF(V職域接種!$C:$C, 'Conv-vaccine'!$E1849, V職域接種!G:G)</f>
        <v>0</v>
      </c>
      <c r="Q1849" s="92">
        <f>_xlfn.MAXIFS(V重複!F:F, V重複!$C:$C, 'Conv-vaccine'!$E1849)</f>
        <v>0</v>
      </c>
      <c r="R1849" s="92">
        <f>_xlfn.MAXIFS(V重複!G:G, V重複!$C:$C, 'Conv-vaccine'!$E1849)</f>
        <v>0</v>
      </c>
      <c r="S1849" s="107">
        <f>SUMIF('V3回目-接種日別'!$A:$A, 'Conv-vaccine'!$E1849, 'V3回目-接種日別'!C:C)</f>
        <v>0</v>
      </c>
    </row>
    <row r="1850" spans="1:19" ht="17.7">
      <c r="A1850" s="49">
        <v>44912</v>
      </c>
      <c r="B1850" s="110">
        <f>IF(COUNTIF($A$7:$A1850, $A1850)&gt;1, 0, IF($E1850="","",G1850+H1850+K1850+L1850+O1850-Q1850))</f>
        <v>0</v>
      </c>
      <c r="C1850" s="110">
        <f>IF(COUNTIF($A$7:$A1850, $A1850)&gt;1, 0, IF($E1850="", "", I1850+J1850+M1850+N1850+P1850-R1850))</f>
        <v>0</v>
      </c>
      <c r="D1850" s="110">
        <f>IF(COUNTIF($A$7:$A1850, $A1850)&gt;1, 0, S1850)</f>
        <v>0</v>
      </c>
      <c r="E1850" s="111">
        <v>44912</v>
      </c>
      <c r="F1850" s="91" t="str">
        <f>IFERROR(VLOOKUP($E1850, V医療従事者等!$A:$J, $F$4, FALSE), TEXT(E1850, "aaa"))</f>
        <v>土</v>
      </c>
      <c r="G1850" s="91">
        <f>IFERROR(VLOOKUP($E1850, V医療従事者等!$A:$J, $G$4, FALSE), 0)</f>
        <v>0</v>
      </c>
      <c r="H1850" s="91">
        <f>IFERROR(VLOOKUP($E1850, V医療従事者等!$A:$J, $H$4, FALSE), 0)</f>
        <v>0</v>
      </c>
      <c r="I1850" s="91">
        <f>IFERROR(VLOOKUP($E1850, V医療従事者等!$A:$J, $I$4, FALSE), 0)</f>
        <v>0</v>
      </c>
      <c r="J1850" s="91">
        <f>IFERROR(VLOOKUP($E1850, V医療従事者等!$A:$J, $J$4, FALSE), 0)</f>
        <v>0</v>
      </c>
      <c r="K1850" s="92">
        <f>IFERROR(VLOOKUP($E1850, V一般接種!$A:$G, K$4, FALSE), 0)</f>
        <v>0</v>
      </c>
      <c r="L1850" s="92">
        <f>IFERROR(VLOOKUP($E1850, V一般接種!$A:$G, L$4, FALSE), 0)</f>
        <v>0</v>
      </c>
      <c r="M1850" s="92">
        <f>IFERROR(VLOOKUP($E1850, V一般接種!$A:$G, M$4, FALSE), 0)</f>
        <v>0</v>
      </c>
      <c r="N1850" s="93">
        <f>IFERROR(VLOOKUP($E1850, V一般接種!$A:$G, N$4, FALSE), 0)</f>
        <v>0</v>
      </c>
      <c r="O1850" s="92">
        <f>SUMIF(V職域接種!$C:$C, 'Conv-vaccine'!$E1850, V職域接種!F:F)</f>
        <v>0</v>
      </c>
      <c r="P1850" s="92">
        <f>SUMIF(V職域接種!$C:$C, 'Conv-vaccine'!$E1850, V職域接種!G:G)</f>
        <v>0</v>
      </c>
      <c r="Q1850" s="92">
        <f>_xlfn.MAXIFS(V重複!F:F, V重複!$C:$C, 'Conv-vaccine'!$E1850)</f>
        <v>0</v>
      </c>
      <c r="R1850" s="92">
        <f>_xlfn.MAXIFS(V重複!G:G, V重複!$C:$C, 'Conv-vaccine'!$E1850)</f>
        <v>0</v>
      </c>
      <c r="S1850" s="107">
        <f>SUMIF('V3回目-接種日別'!$A:$A, 'Conv-vaccine'!$E1850, 'V3回目-接種日別'!C:C)</f>
        <v>0</v>
      </c>
    </row>
    <row r="1851" spans="1:19" ht="17.7">
      <c r="A1851" s="49">
        <v>44912</v>
      </c>
      <c r="B1851" s="110">
        <f>IF(COUNTIF($A$7:$A1851, $A1851)&gt;1, 0, IF($E1851="","",G1851+H1851+K1851+L1851+O1851-Q1851))</f>
        <v>0</v>
      </c>
      <c r="C1851" s="110">
        <f>IF(COUNTIF($A$7:$A1851, $A1851)&gt;1, 0, IF($E1851="", "", I1851+J1851+M1851+N1851+P1851-R1851))</f>
        <v>0</v>
      </c>
      <c r="D1851" s="110">
        <f>IF(COUNTIF($A$7:$A1851, $A1851)&gt;1, 0, S1851)</f>
        <v>0</v>
      </c>
      <c r="E1851" s="111">
        <v>44912</v>
      </c>
      <c r="F1851" s="91" t="str">
        <f>IFERROR(VLOOKUP($E1851, V医療従事者等!$A:$J, $F$4, FALSE), TEXT(E1851, "aaa"))</f>
        <v>土</v>
      </c>
      <c r="G1851" s="91">
        <f>IFERROR(VLOOKUP($E1851, V医療従事者等!$A:$J, $G$4, FALSE), 0)</f>
        <v>0</v>
      </c>
      <c r="H1851" s="91">
        <f>IFERROR(VLOOKUP($E1851, V医療従事者等!$A:$J, $H$4, FALSE), 0)</f>
        <v>0</v>
      </c>
      <c r="I1851" s="91">
        <f>IFERROR(VLOOKUP($E1851, V医療従事者等!$A:$J, $I$4, FALSE), 0)</f>
        <v>0</v>
      </c>
      <c r="J1851" s="91">
        <f>IFERROR(VLOOKUP($E1851, V医療従事者等!$A:$J, $J$4, FALSE), 0)</f>
        <v>0</v>
      </c>
      <c r="K1851" s="92">
        <f>IFERROR(VLOOKUP($E1851, V一般接種!$A:$G, K$4, FALSE), 0)</f>
        <v>0</v>
      </c>
      <c r="L1851" s="92">
        <f>IFERROR(VLOOKUP($E1851, V一般接種!$A:$G, L$4, FALSE), 0)</f>
        <v>0</v>
      </c>
      <c r="M1851" s="92">
        <f>IFERROR(VLOOKUP($E1851, V一般接種!$A:$G, M$4, FALSE), 0)</f>
        <v>0</v>
      </c>
      <c r="N1851" s="93">
        <f>IFERROR(VLOOKUP($E1851, V一般接種!$A:$G, N$4, FALSE), 0)</f>
        <v>0</v>
      </c>
      <c r="O1851" s="92">
        <f>SUMIF(V職域接種!$C:$C, 'Conv-vaccine'!$E1851, V職域接種!F:F)</f>
        <v>0</v>
      </c>
      <c r="P1851" s="92">
        <f>SUMIF(V職域接種!$C:$C, 'Conv-vaccine'!$E1851, V職域接種!G:G)</f>
        <v>0</v>
      </c>
      <c r="Q1851" s="92">
        <f>_xlfn.MAXIFS(V重複!F:F, V重複!$C:$C, 'Conv-vaccine'!$E1851)</f>
        <v>0</v>
      </c>
      <c r="R1851" s="92">
        <f>_xlfn.MAXIFS(V重複!G:G, V重複!$C:$C, 'Conv-vaccine'!$E1851)</f>
        <v>0</v>
      </c>
      <c r="S1851" s="107">
        <f>SUMIF('V3回目-接種日別'!$A:$A, 'Conv-vaccine'!$E1851, 'V3回目-接種日別'!C:C)</f>
        <v>0</v>
      </c>
    </row>
    <row r="1852" spans="1:19" ht="17.7">
      <c r="A1852" s="49">
        <v>44913</v>
      </c>
      <c r="B1852" s="110">
        <f>IF(COUNTIF($A$7:$A1852, $A1852)&gt;1, 0, IF($E1852="","",G1852+H1852+K1852+L1852+O1852-Q1852))</f>
        <v>0</v>
      </c>
      <c r="C1852" s="110">
        <f>IF(COUNTIF($A$7:$A1852, $A1852)&gt;1, 0, IF($E1852="", "", I1852+J1852+M1852+N1852+P1852-R1852))</f>
        <v>0</v>
      </c>
      <c r="D1852" s="110">
        <f>IF(COUNTIF($A$7:$A1852, $A1852)&gt;1, 0, S1852)</f>
        <v>0</v>
      </c>
      <c r="E1852" s="111">
        <v>44913</v>
      </c>
      <c r="F1852" s="91" t="str">
        <f>IFERROR(VLOOKUP($E1852, V医療従事者等!$A:$J, $F$4, FALSE), TEXT(E1852, "aaa"))</f>
        <v>日</v>
      </c>
      <c r="G1852" s="91">
        <f>IFERROR(VLOOKUP($E1852, V医療従事者等!$A:$J, $G$4, FALSE), 0)</f>
        <v>0</v>
      </c>
      <c r="H1852" s="91">
        <f>IFERROR(VLOOKUP($E1852, V医療従事者等!$A:$J, $H$4, FALSE), 0)</f>
        <v>0</v>
      </c>
      <c r="I1852" s="91">
        <f>IFERROR(VLOOKUP($E1852, V医療従事者等!$A:$J, $I$4, FALSE), 0)</f>
        <v>0</v>
      </c>
      <c r="J1852" s="91">
        <f>IFERROR(VLOOKUP($E1852, V医療従事者等!$A:$J, $J$4, FALSE), 0)</f>
        <v>0</v>
      </c>
      <c r="K1852" s="92">
        <f>IFERROR(VLOOKUP($E1852, V一般接種!$A:$G, K$4, FALSE), 0)</f>
        <v>0</v>
      </c>
      <c r="L1852" s="92">
        <f>IFERROR(VLOOKUP($E1852, V一般接種!$A:$G, L$4, FALSE), 0)</f>
        <v>0</v>
      </c>
      <c r="M1852" s="92">
        <f>IFERROR(VLOOKUP($E1852, V一般接種!$A:$G, M$4, FALSE), 0)</f>
        <v>0</v>
      </c>
      <c r="N1852" s="93">
        <f>IFERROR(VLOOKUP($E1852, V一般接種!$A:$G, N$4, FALSE), 0)</f>
        <v>0</v>
      </c>
      <c r="O1852" s="92">
        <f>SUMIF(V職域接種!$C:$C, 'Conv-vaccine'!$E1852, V職域接種!F:F)</f>
        <v>0</v>
      </c>
      <c r="P1852" s="92">
        <f>SUMIF(V職域接種!$C:$C, 'Conv-vaccine'!$E1852, V職域接種!G:G)</f>
        <v>0</v>
      </c>
      <c r="Q1852" s="92">
        <f>_xlfn.MAXIFS(V重複!F:F, V重複!$C:$C, 'Conv-vaccine'!$E1852)</f>
        <v>0</v>
      </c>
      <c r="R1852" s="92">
        <f>_xlfn.MAXIFS(V重複!G:G, V重複!$C:$C, 'Conv-vaccine'!$E1852)</f>
        <v>0</v>
      </c>
      <c r="S1852" s="107">
        <f>SUMIF('V3回目-接種日別'!$A:$A, 'Conv-vaccine'!$E1852, 'V3回目-接種日別'!C:C)</f>
        <v>0</v>
      </c>
    </row>
    <row r="1853" spans="1:19" ht="17.7">
      <c r="A1853" s="49">
        <v>44913</v>
      </c>
      <c r="B1853" s="110">
        <f>IF(COUNTIF($A$7:$A1853, $A1853)&gt;1, 0, IF($E1853="","",G1853+H1853+K1853+L1853+O1853-Q1853))</f>
        <v>0</v>
      </c>
      <c r="C1853" s="110">
        <f>IF(COUNTIF($A$7:$A1853, $A1853)&gt;1, 0, IF($E1853="", "", I1853+J1853+M1853+N1853+P1853-R1853))</f>
        <v>0</v>
      </c>
      <c r="D1853" s="110">
        <f>IF(COUNTIF($A$7:$A1853, $A1853)&gt;1, 0, S1853)</f>
        <v>0</v>
      </c>
      <c r="E1853" s="111">
        <v>44913</v>
      </c>
      <c r="F1853" s="91" t="str">
        <f>IFERROR(VLOOKUP($E1853, V医療従事者等!$A:$J, $F$4, FALSE), TEXT(E1853, "aaa"))</f>
        <v>日</v>
      </c>
      <c r="G1853" s="91">
        <f>IFERROR(VLOOKUP($E1853, V医療従事者等!$A:$J, $G$4, FALSE), 0)</f>
        <v>0</v>
      </c>
      <c r="H1853" s="91">
        <f>IFERROR(VLOOKUP($E1853, V医療従事者等!$A:$J, $H$4, FALSE), 0)</f>
        <v>0</v>
      </c>
      <c r="I1853" s="91">
        <f>IFERROR(VLOOKUP($E1853, V医療従事者等!$A:$J, $I$4, FALSE), 0)</f>
        <v>0</v>
      </c>
      <c r="J1853" s="91">
        <f>IFERROR(VLOOKUP($E1853, V医療従事者等!$A:$J, $J$4, FALSE), 0)</f>
        <v>0</v>
      </c>
      <c r="K1853" s="92">
        <f>IFERROR(VLOOKUP($E1853, V一般接種!$A:$G, K$4, FALSE), 0)</f>
        <v>0</v>
      </c>
      <c r="L1853" s="92">
        <f>IFERROR(VLOOKUP($E1853, V一般接種!$A:$G, L$4, FALSE), 0)</f>
        <v>0</v>
      </c>
      <c r="M1853" s="92">
        <f>IFERROR(VLOOKUP($E1853, V一般接種!$A:$G, M$4, FALSE), 0)</f>
        <v>0</v>
      </c>
      <c r="N1853" s="93">
        <f>IFERROR(VLOOKUP($E1853, V一般接種!$A:$G, N$4, FALSE), 0)</f>
        <v>0</v>
      </c>
      <c r="O1853" s="92">
        <f>SUMIF(V職域接種!$C:$C, 'Conv-vaccine'!$E1853, V職域接種!F:F)</f>
        <v>0</v>
      </c>
      <c r="P1853" s="92">
        <f>SUMIF(V職域接種!$C:$C, 'Conv-vaccine'!$E1853, V職域接種!G:G)</f>
        <v>0</v>
      </c>
      <c r="Q1853" s="92">
        <f>_xlfn.MAXIFS(V重複!F:F, V重複!$C:$C, 'Conv-vaccine'!$E1853)</f>
        <v>0</v>
      </c>
      <c r="R1853" s="92">
        <f>_xlfn.MAXIFS(V重複!G:G, V重複!$C:$C, 'Conv-vaccine'!$E1853)</f>
        <v>0</v>
      </c>
      <c r="S1853" s="107">
        <f>SUMIF('V3回目-接種日別'!$A:$A, 'Conv-vaccine'!$E1853, 'V3回目-接種日別'!C:C)</f>
        <v>0</v>
      </c>
    </row>
    <row r="1854" spans="1:19" ht="17.7">
      <c r="A1854" s="49">
        <v>44913</v>
      </c>
      <c r="B1854" s="110">
        <f>IF(COUNTIF($A$7:$A1854, $A1854)&gt;1, 0, IF($E1854="","",G1854+H1854+K1854+L1854+O1854-Q1854))</f>
        <v>0</v>
      </c>
      <c r="C1854" s="110">
        <f>IF(COUNTIF($A$7:$A1854, $A1854)&gt;1, 0, IF($E1854="", "", I1854+J1854+M1854+N1854+P1854-R1854))</f>
        <v>0</v>
      </c>
      <c r="D1854" s="110">
        <f>IF(COUNTIF($A$7:$A1854, $A1854)&gt;1, 0, S1854)</f>
        <v>0</v>
      </c>
      <c r="E1854" s="111">
        <v>44913</v>
      </c>
      <c r="F1854" s="91" t="str">
        <f>IFERROR(VLOOKUP($E1854, V医療従事者等!$A:$J, $F$4, FALSE), TEXT(E1854, "aaa"))</f>
        <v>日</v>
      </c>
      <c r="G1854" s="91">
        <f>IFERROR(VLOOKUP($E1854, V医療従事者等!$A:$J, $G$4, FALSE), 0)</f>
        <v>0</v>
      </c>
      <c r="H1854" s="91">
        <f>IFERROR(VLOOKUP($E1854, V医療従事者等!$A:$J, $H$4, FALSE), 0)</f>
        <v>0</v>
      </c>
      <c r="I1854" s="91">
        <f>IFERROR(VLOOKUP($E1854, V医療従事者等!$A:$J, $I$4, FALSE), 0)</f>
        <v>0</v>
      </c>
      <c r="J1854" s="91">
        <f>IFERROR(VLOOKUP($E1854, V医療従事者等!$A:$J, $J$4, FALSE), 0)</f>
        <v>0</v>
      </c>
      <c r="K1854" s="92">
        <f>IFERROR(VLOOKUP($E1854, V一般接種!$A:$G, K$4, FALSE), 0)</f>
        <v>0</v>
      </c>
      <c r="L1854" s="92">
        <f>IFERROR(VLOOKUP($E1854, V一般接種!$A:$G, L$4, FALSE), 0)</f>
        <v>0</v>
      </c>
      <c r="M1854" s="92">
        <f>IFERROR(VLOOKUP($E1854, V一般接種!$A:$G, M$4, FALSE), 0)</f>
        <v>0</v>
      </c>
      <c r="N1854" s="93">
        <f>IFERROR(VLOOKUP($E1854, V一般接種!$A:$G, N$4, FALSE), 0)</f>
        <v>0</v>
      </c>
      <c r="O1854" s="92">
        <f>SUMIF(V職域接種!$C:$C, 'Conv-vaccine'!$E1854, V職域接種!F:F)</f>
        <v>0</v>
      </c>
      <c r="P1854" s="92">
        <f>SUMIF(V職域接種!$C:$C, 'Conv-vaccine'!$E1854, V職域接種!G:G)</f>
        <v>0</v>
      </c>
      <c r="Q1854" s="92">
        <f>_xlfn.MAXIFS(V重複!F:F, V重複!$C:$C, 'Conv-vaccine'!$E1854)</f>
        <v>0</v>
      </c>
      <c r="R1854" s="92">
        <f>_xlfn.MAXIFS(V重複!G:G, V重複!$C:$C, 'Conv-vaccine'!$E1854)</f>
        <v>0</v>
      </c>
      <c r="S1854" s="107">
        <f>SUMIF('V3回目-接種日別'!$A:$A, 'Conv-vaccine'!$E1854, 'V3回目-接種日別'!C:C)</f>
        <v>0</v>
      </c>
    </row>
    <row r="1855" spans="1:19" ht="17.7">
      <c r="A1855" s="49">
        <v>44914</v>
      </c>
      <c r="B1855" s="110">
        <f>IF(COUNTIF($A$7:$A1855, $A1855)&gt;1, 0, IF($E1855="","",G1855+H1855+K1855+L1855+O1855-Q1855))</f>
        <v>0</v>
      </c>
      <c r="C1855" s="110">
        <f>IF(COUNTIF($A$7:$A1855, $A1855)&gt;1, 0, IF($E1855="", "", I1855+J1855+M1855+N1855+P1855-R1855))</f>
        <v>0</v>
      </c>
      <c r="D1855" s="110">
        <f>IF(COUNTIF($A$7:$A1855, $A1855)&gt;1, 0, S1855)</f>
        <v>0</v>
      </c>
      <c r="E1855" s="111">
        <v>44914</v>
      </c>
      <c r="F1855" s="91" t="str">
        <f>IFERROR(VLOOKUP($E1855, V医療従事者等!$A:$J, $F$4, FALSE), TEXT(E1855, "aaa"))</f>
        <v>月</v>
      </c>
      <c r="G1855" s="91">
        <f>IFERROR(VLOOKUP($E1855, V医療従事者等!$A:$J, $G$4, FALSE), 0)</f>
        <v>0</v>
      </c>
      <c r="H1855" s="91">
        <f>IFERROR(VLOOKUP($E1855, V医療従事者等!$A:$J, $H$4, FALSE), 0)</f>
        <v>0</v>
      </c>
      <c r="I1855" s="91">
        <f>IFERROR(VLOOKUP($E1855, V医療従事者等!$A:$J, $I$4, FALSE), 0)</f>
        <v>0</v>
      </c>
      <c r="J1855" s="91">
        <f>IFERROR(VLOOKUP($E1855, V医療従事者等!$A:$J, $J$4, FALSE), 0)</f>
        <v>0</v>
      </c>
      <c r="K1855" s="92">
        <f>IFERROR(VLOOKUP($E1855, V一般接種!$A:$G, K$4, FALSE), 0)</f>
        <v>0</v>
      </c>
      <c r="L1855" s="92">
        <f>IFERROR(VLOOKUP($E1855, V一般接種!$A:$G, L$4, FALSE), 0)</f>
        <v>0</v>
      </c>
      <c r="M1855" s="92">
        <f>IFERROR(VLOOKUP($E1855, V一般接種!$A:$G, M$4, FALSE), 0)</f>
        <v>0</v>
      </c>
      <c r="N1855" s="93">
        <f>IFERROR(VLOOKUP($E1855, V一般接種!$A:$G, N$4, FALSE), 0)</f>
        <v>0</v>
      </c>
      <c r="O1855" s="92">
        <f>SUMIF(V職域接種!$C:$C, 'Conv-vaccine'!$E1855, V職域接種!F:F)</f>
        <v>0</v>
      </c>
      <c r="P1855" s="92">
        <f>SUMIF(V職域接種!$C:$C, 'Conv-vaccine'!$E1855, V職域接種!G:G)</f>
        <v>0</v>
      </c>
      <c r="Q1855" s="92">
        <f>_xlfn.MAXIFS(V重複!F:F, V重複!$C:$C, 'Conv-vaccine'!$E1855)</f>
        <v>0</v>
      </c>
      <c r="R1855" s="92">
        <f>_xlfn.MAXIFS(V重複!G:G, V重複!$C:$C, 'Conv-vaccine'!$E1855)</f>
        <v>0</v>
      </c>
      <c r="S1855" s="107">
        <f>SUMIF('V3回目-接種日別'!$A:$A, 'Conv-vaccine'!$E1855, 'V3回目-接種日別'!C:C)</f>
        <v>0</v>
      </c>
    </row>
    <row r="1856" spans="1:19" ht="17.7">
      <c r="A1856" s="49">
        <v>44914</v>
      </c>
      <c r="B1856" s="110">
        <f>IF(COUNTIF($A$7:$A1856, $A1856)&gt;1, 0, IF($E1856="","",G1856+H1856+K1856+L1856+O1856-Q1856))</f>
        <v>0</v>
      </c>
      <c r="C1856" s="110">
        <f>IF(COUNTIF($A$7:$A1856, $A1856)&gt;1, 0, IF($E1856="", "", I1856+J1856+M1856+N1856+P1856-R1856))</f>
        <v>0</v>
      </c>
      <c r="D1856" s="110">
        <f>IF(COUNTIF($A$7:$A1856, $A1856)&gt;1, 0, S1856)</f>
        <v>0</v>
      </c>
      <c r="E1856" s="111">
        <v>44914</v>
      </c>
      <c r="F1856" s="91" t="str">
        <f>IFERROR(VLOOKUP($E1856, V医療従事者等!$A:$J, $F$4, FALSE), TEXT(E1856, "aaa"))</f>
        <v>月</v>
      </c>
      <c r="G1856" s="91">
        <f>IFERROR(VLOOKUP($E1856, V医療従事者等!$A:$J, $G$4, FALSE), 0)</f>
        <v>0</v>
      </c>
      <c r="H1856" s="91">
        <f>IFERROR(VLOOKUP($E1856, V医療従事者等!$A:$J, $H$4, FALSE), 0)</f>
        <v>0</v>
      </c>
      <c r="I1856" s="91">
        <f>IFERROR(VLOOKUP($E1856, V医療従事者等!$A:$J, $I$4, FALSE), 0)</f>
        <v>0</v>
      </c>
      <c r="J1856" s="91">
        <f>IFERROR(VLOOKUP($E1856, V医療従事者等!$A:$J, $J$4, FALSE), 0)</f>
        <v>0</v>
      </c>
      <c r="K1856" s="92">
        <f>IFERROR(VLOOKUP($E1856, V一般接種!$A:$G, K$4, FALSE), 0)</f>
        <v>0</v>
      </c>
      <c r="L1856" s="92">
        <f>IFERROR(VLOOKUP($E1856, V一般接種!$A:$G, L$4, FALSE), 0)</f>
        <v>0</v>
      </c>
      <c r="M1856" s="92">
        <f>IFERROR(VLOOKUP($E1856, V一般接種!$A:$G, M$4, FALSE), 0)</f>
        <v>0</v>
      </c>
      <c r="N1856" s="93">
        <f>IFERROR(VLOOKUP($E1856, V一般接種!$A:$G, N$4, FALSE), 0)</f>
        <v>0</v>
      </c>
      <c r="O1856" s="92">
        <f>SUMIF(V職域接種!$C:$C, 'Conv-vaccine'!$E1856, V職域接種!F:F)</f>
        <v>0</v>
      </c>
      <c r="P1856" s="92">
        <f>SUMIF(V職域接種!$C:$C, 'Conv-vaccine'!$E1856, V職域接種!G:G)</f>
        <v>0</v>
      </c>
      <c r="Q1856" s="92">
        <f>_xlfn.MAXIFS(V重複!F:F, V重複!$C:$C, 'Conv-vaccine'!$E1856)</f>
        <v>0</v>
      </c>
      <c r="R1856" s="92">
        <f>_xlfn.MAXIFS(V重複!G:G, V重複!$C:$C, 'Conv-vaccine'!$E1856)</f>
        <v>0</v>
      </c>
      <c r="S1856" s="107">
        <f>SUMIF('V3回目-接種日別'!$A:$A, 'Conv-vaccine'!$E1856, 'V3回目-接種日別'!C:C)</f>
        <v>0</v>
      </c>
    </row>
    <row r="1857" spans="1:19" ht="17.7">
      <c r="A1857" s="49">
        <v>44914</v>
      </c>
      <c r="B1857" s="110">
        <f>IF(COUNTIF($A$7:$A1857, $A1857)&gt;1, 0, IF($E1857="","",G1857+H1857+K1857+L1857+O1857-Q1857))</f>
        <v>0</v>
      </c>
      <c r="C1857" s="110">
        <f>IF(COUNTIF($A$7:$A1857, $A1857)&gt;1, 0, IF($E1857="", "", I1857+J1857+M1857+N1857+P1857-R1857))</f>
        <v>0</v>
      </c>
      <c r="D1857" s="110">
        <f>IF(COUNTIF($A$7:$A1857, $A1857)&gt;1, 0, S1857)</f>
        <v>0</v>
      </c>
      <c r="E1857" s="111">
        <v>44914</v>
      </c>
      <c r="F1857" s="91" t="str">
        <f>IFERROR(VLOOKUP($E1857, V医療従事者等!$A:$J, $F$4, FALSE), TEXT(E1857, "aaa"))</f>
        <v>月</v>
      </c>
      <c r="G1857" s="91">
        <f>IFERROR(VLOOKUP($E1857, V医療従事者等!$A:$J, $G$4, FALSE), 0)</f>
        <v>0</v>
      </c>
      <c r="H1857" s="91">
        <f>IFERROR(VLOOKUP($E1857, V医療従事者等!$A:$J, $H$4, FALSE), 0)</f>
        <v>0</v>
      </c>
      <c r="I1857" s="91">
        <f>IFERROR(VLOOKUP($E1857, V医療従事者等!$A:$J, $I$4, FALSE), 0)</f>
        <v>0</v>
      </c>
      <c r="J1857" s="91">
        <f>IFERROR(VLOOKUP($E1857, V医療従事者等!$A:$J, $J$4, FALSE), 0)</f>
        <v>0</v>
      </c>
      <c r="K1857" s="92">
        <f>IFERROR(VLOOKUP($E1857, V一般接種!$A:$G, K$4, FALSE), 0)</f>
        <v>0</v>
      </c>
      <c r="L1857" s="92">
        <f>IFERROR(VLOOKUP($E1857, V一般接種!$A:$G, L$4, FALSE), 0)</f>
        <v>0</v>
      </c>
      <c r="M1857" s="92">
        <f>IFERROR(VLOOKUP($E1857, V一般接種!$A:$G, M$4, FALSE), 0)</f>
        <v>0</v>
      </c>
      <c r="N1857" s="93">
        <f>IFERROR(VLOOKUP($E1857, V一般接種!$A:$G, N$4, FALSE), 0)</f>
        <v>0</v>
      </c>
      <c r="O1857" s="92">
        <f>SUMIF(V職域接種!$C:$C, 'Conv-vaccine'!$E1857, V職域接種!F:F)</f>
        <v>0</v>
      </c>
      <c r="P1857" s="92">
        <f>SUMIF(V職域接種!$C:$C, 'Conv-vaccine'!$E1857, V職域接種!G:G)</f>
        <v>0</v>
      </c>
      <c r="Q1857" s="92">
        <f>_xlfn.MAXIFS(V重複!F:F, V重複!$C:$C, 'Conv-vaccine'!$E1857)</f>
        <v>0</v>
      </c>
      <c r="R1857" s="92">
        <f>_xlfn.MAXIFS(V重複!G:G, V重複!$C:$C, 'Conv-vaccine'!$E1857)</f>
        <v>0</v>
      </c>
      <c r="S1857" s="107">
        <f>SUMIF('V3回目-接種日別'!$A:$A, 'Conv-vaccine'!$E1857, 'V3回目-接種日別'!C:C)</f>
        <v>0</v>
      </c>
    </row>
    <row r="1858" spans="1:19" ht="17.7">
      <c r="A1858" s="49">
        <v>44915</v>
      </c>
      <c r="B1858" s="110">
        <f>IF(COUNTIF($A$7:$A1858, $A1858)&gt;1, 0, IF($E1858="","",G1858+H1858+K1858+L1858+O1858-Q1858))</f>
        <v>0</v>
      </c>
      <c r="C1858" s="110">
        <f>IF(COUNTIF($A$7:$A1858, $A1858)&gt;1, 0, IF($E1858="", "", I1858+J1858+M1858+N1858+P1858-R1858))</f>
        <v>0</v>
      </c>
      <c r="D1858" s="110">
        <f>IF(COUNTIF($A$7:$A1858, $A1858)&gt;1, 0, S1858)</f>
        <v>0</v>
      </c>
      <c r="E1858" s="111">
        <v>44915</v>
      </c>
      <c r="F1858" s="91" t="str">
        <f>IFERROR(VLOOKUP($E1858, V医療従事者等!$A:$J, $F$4, FALSE), TEXT(E1858, "aaa"))</f>
        <v>火</v>
      </c>
      <c r="G1858" s="91">
        <f>IFERROR(VLOOKUP($E1858, V医療従事者等!$A:$J, $G$4, FALSE), 0)</f>
        <v>0</v>
      </c>
      <c r="H1858" s="91">
        <f>IFERROR(VLOOKUP($E1858, V医療従事者等!$A:$J, $H$4, FALSE), 0)</f>
        <v>0</v>
      </c>
      <c r="I1858" s="91">
        <f>IFERROR(VLOOKUP($E1858, V医療従事者等!$A:$J, $I$4, FALSE), 0)</f>
        <v>0</v>
      </c>
      <c r="J1858" s="91">
        <f>IFERROR(VLOOKUP($E1858, V医療従事者等!$A:$J, $J$4, FALSE), 0)</f>
        <v>0</v>
      </c>
      <c r="K1858" s="92">
        <f>IFERROR(VLOOKUP($E1858, V一般接種!$A:$G, K$4, FALSE), 0)</f>
        <v>0</v>
      </c>
      <c r="L1858" s="92">
        <f>IFERROR(VLOOKUP($E1858, V一般接種!$A:$G, L$4, FALSE), 0)</f>
        <v>0</v>
      </c>
      <c r="M1858" s="92">
        <f>IFERROR(VLOOKUP($E1858, V一般接種!$A:$G, M$4, FALSE), 0)</f>
        <v>0</v>
      </c>
      <c r="N1858" s="93">
        <f>IFERROR(VLOOKUP($E1858, V一般接種!$A:$G, N$4, FALSE), 0)</f>
        <v>0</v>
      </c>
      <c r="O1858" s="92">
        <f>SUMIF(V職域接種!$C:$C, 'Conv-vaccine'!$E1858, V職域接種!F:F)</f>
        <v>0</v>
      </c>
      <c r="P1858" s="92">
        <f>SUMIF(V職域接種!$C:$C, 'Conv-vaccine'!$E1858, V職域接種!G:G)</f>
        <v>0</v>
      </c>
      <c r="Q1858" s="92">
        <f>_xlfn.MAXIFS(V重複!F:F, V重複!$C:$C, 'Conv-vaccine'!$E1858)</f>
        <v>0</v>
      </c>
      <c r="R1858" s="92">
        <f>_xlfn.MAXIFS(V重複!G:G, V重複!$C:$C, 'Conv-vaccine'!$E1858)</f>
        <v>0</v>
      </c>
      <c r="S1858" s="107">
        <f>SUMIF('V3回目-接種日別'!$A:$A, 'Conv-vaccine'!$E1858, 'V3回目-接種日別'!C:C)</f>
        <v>0</v>
      </c>
    </row>
    <row r="1859" spans="1:19" ht="17.7">
      <c r="A1859" s="49">
        <v>44915</v>
      </c>
      <c r="B1859" s="110">
        <f>IF(COUNTIF($A$7:$A1859, $A1859)&gt;1, 0, IF($E1859="","",G1859+H1859+K1859+L1859+O1859-Q1859))</f>
        <v>0</v>
      </c>
      <c r="C1859" s="110">
        <f>IF(COUNTIF($A$7:$A1859, $A1859)&gt;1, 0, IF($E1859="", "", I1859+J1859+M1859+N1859+P1859-R1859))</f>
        <v>0</v>
      </c>
      <c r="D1859" s="110">
        <f>IF(COUNTIF($A$7:$A1859, $A1859)&gt;1, 0, S1859)</f>
        <v>0</v>
      </c>
      <c r="E1859" s="111">
        <v>44915</v>
      </c>
      <c r="F1859" s="91" t="str">
        <f>IFERROR(VLOOKUP($E1859, V医療従事者等!$A:$J, $F$4, FALSE), TEXT(E1859, "aaa"))</f>
        <v>火</v>
      </c>
      <c r="G1859" s="91">
        <f>IFERROR(VLOOKUP($E1859, V医療従事者等!$A:$J, $G$4, FALSE), 0)</f>
        <v>0</v>
      </c>
      <c r="H1859" s="91">
        <f>IFERROR(VLOOKUP($E1859, V医療従事者等!$A:$J, $H$4, FALSE), 0)</f>
        <v>0</v>
      </c>
      <c r="I1859" s="91">
        <f>IFERROR(VLOOKUP($E1859, V医療従事者等!$A:$J, $I$4, FALSE), 0)</f>
        <v>0</v>
      </c>
      <c r="J1859" s="91">
        <f>IFERROR(VLOOKUP($E1859, V医療従事者等!$A:$J, $J$4, FALSE), 0)</f>
        <v>0</v>
      </c>
      <c r="K1859" s="92">
        <f>IFERROR(VLOOKUP($E1859, V一般接種!$A:$G, K$4, FALSE), 0)</f>
        <v>0</v>
      </c>
      <c r="L1859" s="92">
        <f>IFERROR(VLOOKUP($E1859, V一般接種!$A:$G, L$4, FALSE), 0)</f>
        <v>0</v>
      </c>
      <c r="M1859" s="92">
        <f>IFERROR(VLOOKUP($E1859, V一般接種!$A:$G, M$4, FALSE), 0)</f>
        <v>0</v>
      </c>
      <c r="N1859" s="93">
        <f>IFERROR(VLOOKUP($E1859, V一般接種!$A:$G, N$4, FALSE), 0)</f>
        <v>0</v>
      </c>
      <c r="O1859" s="92">
        <f>SUMIF(V職域接種!$C:$C, 'Conv-vaccine'!$E1859, V職域接種!F:F)</f>
        <v>0</v>
      </c>
      <c r="P1859" s="92">
        <f>SUMIF(V職域接種!$C:$C, 'Conv-vaccine'!$E1859, V職域接種!G:G)</f>
        <v>0</v>
      </c>
      <c r="Q1859" s="92">
        <f>_xlfn.MAXIFS(V重複!F:F, V重複!$C:$C, 'Conv-vaccine'!$E1859)</f>
        <v>0</v>
      </c>
      <c r="R1859" s="92">
        <f>_xlfn.MAXIFS(V重複!G:G, V重複!$C:$C, 'Conv-vaccine'!$E1859)</f>
        <v>0</v>
      </c>
      <c r="S1859" s="107">
        <f>SUMIF('V3回目-接種日別'!$A:$A, 'Conv-vaccine'!$E1859, 'V3回目-接種日別'!C:C)</f>
        <v>0</v>
      </c>
    </row>
    <row r="1860" spans="1:19" ht="17.7">
      <c r="A1860" s="49">
        <v>44915</v>
      </c>
      <c r="B1860" s="110">
        <f>IF(COUNTIF($A$7:$A1860, $A1860)&gt;1, 0, IF($E1860="","",G1860+H1860+K1860+L1860+O1860-Q1860))</f>
        <v>0</v>
      </c>
      <c r="C1860" s="110">
        <f>IF(COUNTIF($A$7:$A1860, $A1860)&gt;1, 0, IF($E1860="", "", I1860+J1860+M1860+N1860+P1860-R1860))</f>
        <v>0</v>
      </c>
      <c r="D1860" s="110">
        <f>IF(COUNTIF($A$7:$A1860, $A1860)&gt;1, 0, S1860)</f>
        <v>0</v>
      </c>
      <c r="E1860" s="111">
        <v>44915</v>
      </c>
      <c r="F1860" s="91" t="str">
        <f>IFERROR(VLOOKUP($E1860, V医療従事者等!$A:$J, $F$4, FALSE), TEXT(E1860, "aaa"))</f>
        <v>火</v>
      </c>
      <c r="G1860" s="91">
        <f>IFERROR(VLOOKUP($E1860, V医療従事者等!$A:$J, $G$4, FALSE), 0)</f>
        <v>0</v>
      </c>
      <c r="H1860" s="91">
        <f>IFERROR(VLOOKUP($E1860, V医療従事者等!$A:$J, $H$4, FALSE), 0)</f>
        <v>0</v>
      </c>
      <c r="I1860" s="91">
        <f>IFERROR(VLOOKUP($E1860, V医療従事者等!$A:$J, $I$4, FALSE), 0)</f>
        <v>0</v>
      </c>
      <c r="J1860" s="91">
        <f>IFERROR(VLOOKUP($E1860, V医療従事者等!$A:$J, $J$4, FALSE), 0)</f>
        <v>0</v>
      </c>
      <c r="K1860" s="92">
        <f>IFERROR(VLOOKUP($E1860, V一般接種!$A:$G, K$4, FALSE), 0)</f>
        <v>0</v>
      </c>
      <c r="L1860" s="92">
        <f>IFERROR(VLOOKUP($E1860, V一般接種!$A:$G, L$4, FALSE), 0)</f>
        <v>0</v>
      </c>
      <c r="M1860" s="92">
        <f>IFERROR(VLOOKUP($E1860, V一般接種!$A:$G, M$4, FALSE), 0)</f>
        <v>0</v>
      </c>
      <c r="N1860" s="93">
        <f>IFERROR(VLOOKUP($E1860, V一般接種!$A:$G, N$4, FALSE), 0)</f>
        <v>0</v>
      </c>
      <c r="O1860" s="92">
        <f>SUMIF(V職域接種!$C:$C, 'Conv-vaccine'!$E1860, V職域接種!F:F)</f>
        <v>0</v>
      </c>
      <c r="P1860" s="92">
        <f>SUMIF(V職域接種!$C:$C, 'Conv-vaccine'!$E1860, V職域接種!G:G)</f>
        <v>0</v>
      </c>
      <c r="Q1860" s="92">
        <f>_xlfn.MAXIFS(V重複!F:F, V重複!$C:$C, 'Conv-vaccine'!$E1860)</f>
        <v>0</v>
      </c>
      <c r="R1860" s="92">
        <f>_xlfn.MAXIFS(V重複!G:G, V重複!$C:$C, 'Conv-vaccine'!$E1860)</f>
        <v>0</v>
      </c>
      <c r="S1860" s="107">
        <f>SUMIF('V3回目-接種日別'!$A:$A, 'Conv-vaccine'!$E1860, 'V3回目-接種日別'!C:C)</f>
        <v>0</v>
      </c>
    </row>
    <row r="1861" spans="1:19" ht="17.7">
      <c r="A1861" s="49">
        <v>44916</v>
      </c>
      <c r="B1861" s="110">
        <f>IF(COUNTIF($A$7:$A1861, $A1861)&gt;1, 0, IF($E1861="","",G1861+H1861+K1861+L1861+O1861-Q1861))</f>
        <v>0</v>
      </c>
      <c r="C1861" s="110">
        <f>IF(COUNTIF($A$7:$A1861, $A1861)&gt;1, 0, IF($E1861="", "", I1861+J1861+M1861+N1861+P1861-R1861))</f>
        <v>0</v>
      </c>
      <c r="D1861" s="110">
        <f>IF(COUNTIF($A$7:$A1861, $A1861)&gt;1, 0, S1861)</f>
        <v>0</v>
      </c>
      <c r="E1861" s="111">
        <v>44916</v>
      </c>
      <c r="F1861" s="91" t="str">
        <f>IFERROR(VLOOKUP($E1861, V医療従事者等!$A:$J, $F$4, FALSE), TEXT(E1861, "aaa"))</f>
        <v>水</v>
      </c>
      <c r="G1861" s="91">
        <f>IFERROR(VLOOKUP($E1861, V医療従事者等!$A:$J, $G$4, FALSE), 0)</f>
        <v>0</v>
      </c>
      <c r="H1861" s="91">
        <f>IFERROR(VLOOKUP($E1861, V医療従事者等!$A:$J, $H$4, FALSE), 0)</f>
        <v>0</v>
      </c>
      <c r="I1861" s="91">
        <f>IFERROR(VLOOKUP($E1861, V医療従事者等!$A:$J, $I$4, FALSE), 0)</f>
        <v>0</v>
      </c>
      <c r="J1861" s="91">
        <f>IFERROR(VLOOKUP($E1861, V医療従事者等!$A:$J, $J$4, FALSE), 0)</f>
        <v>0</v>
      </c>
      <c r="K1861" s="92">
        <f>IFERROR(VLOOKUP($E1861, V一般接種!$A:$G, K$4, FALSE), 0)</f>
        <v>0</v>
      </c>
      <c r="L1861" s="92">
        <f>IFERROR(VLOOKUP($E1861, V一般接種!$A:$G, L$4, FALSE), 0)</f>
        <v>0</v>
      </c>
      <c r="M1861" s="92">
        <f>IFERROR(VLOOKUP($E1861, V一般接種!$A:$G, M$4, FALSE), 0)</f>
        <v>0</v>
      </c>
      <c r="N1861" s="93">
        <f>IFERROR(VLOOKUP($E1861, V一般接種!$A:$G, N$4, FALSE), 0)</f>
        <v>0</v>
      </c>
      <c r="O1861" s="92">
        <f>SUMIF(V職域接種!$C:$C, 'Conv-vaccine'!$E1861, V職域接種!F:F)</f>
        <v>0</v>
      </c>
      <c r="P1861" s="92">
        <f>SUMIF(V職域接種!$C:$C, 'Conv-vaccine'!$E1861, V職域接種!G:G)</f>
        <v>0</v>
      </c>
      <c r="Q1861" s="92">
        <f>_xlfn.MAXIFS(V重複!F:F, V重複!$C:$C, 'Conv-vaccine'!$E1861)</f>
        <v>0</v>
      </c>
      <c r="R1861" s="92">
        <f>_xlfn.MAXIFS(V重複!G:G, V重複!$C:$C, 'Conv-vaccine'!$E1861)</f>
        <v>0</v>
      </c>
      <c r="S1861" s="107">
        <f>SUMIF('V3回目-接種日別'!$A:$A, 'Conv-vaccine'!$E1861, 'V3回目-接種日別'!C:C)</f>
        <v>0</v>
      </c>
    </row>
    <row r="1862" spans="1:19" ht="17.7">
      <c r="A1862" s="49">
        <v>44916</v>
      </c>
      <c r="B1862" s="110">
        <f>IF(COUNTIF($A$7:$A1862, $A1862)&gt;1, 0, IF($E1862="","",G1862+H1862+K1862+L1862+O1862-Q1862))</f>
        <v>0</v>
      </c>
      <c r="C1862" s="110">
        <f>IF(COUNTIF($A$7:$A1862, $A1862)&gt;1, 0, IF($E1862="", "", I1862+J1862+M1862+N1862+P1862-R1862))</f>
        <v>0</v>
      </c>
      <c r="D1862" s="110">
        <f>IF(COUNTIF($A$7:$A1862, $A1862)&gt;1, 0, S1862)</f>
        <v>0</v>
      </c>
      <c r="E1862" s="111">
        <v>44916</v>
      </c>
      <c r="F1862" s="91" t="str">
        <f>IFERROR(VLOOKUP($E1862, V医療従事者等!$A:$J, $F$4, FALSE), TEXT(E1862, "aaa"))</f>
        <v>水</v>
      </c>
      <c r="G1862" s="91">
        <f>IFERROR(VLOOKUP($E1862, V医療従事者等!$A:$J, $G$4, FALSE), 0)</f>
        <v>0</v>
      </c>
      <c r="H1862" s="91">
        <f>IFERROR(VLOOKUP($E1862, V医療従事者等!$A:$J, $H$4, FALSE), 0)</f>
        <v>0</v>
      </c>
      <c r="I1862" s="91">
        <f>IFERROR(VLOOKUP($E1862, V医療従事者等!$A:$J, $I$4, FALSE), 0)</f>
        <v>0</v>
      </c>
      <c r="J1862" s="91">
        <f>IFERROR(VLOOKUP($E1862, V医療従事者等!$A:$J, $J$4, FALSE), 0)</f>
        <v>0</v>
      </c>
      <c r="K1862" s="92">
        <f>IFERROR(VLOOKUP($E1862, V一般接種!$A:$G, K$4, FALSE), 0)</f>
        <v>0</v>
      </c>
      <c r="L1862" s="92">
        <f>IFERROR(VLOOKUP($E1862, V一般接種!$A:$G, L$4, FALSE), 0)</f>
        <v>0</v>
      </c>
      <c r="M1862" s="92">
        <f>IFERROR(VLOOKUP($E1862, V一般接種!$A:$G, M$4, FALSE), 0)</f>
        <v>0</v>
      </c>
      <c r="N1862" s="93">
        <f>IFERROR(VLOOKUP($E1862, V一般接種!$A:$G, N$4, FALSE), 0)</f>
        <v>0</v>
      </c>
      <c r="O1862" s="92">
        <f>SUMIF(V職域接種!$C:$C, 'Conv-vaccine'!$E1862, V職域接種!F:F)</f>
        <v>0</v>
      </c>
      <c r="P1862" s="92">
        <f>SUMIF(V職域接種!$C:$C, 'Conv-vaccine'!$E1862, V職域接種!G:G)</f>
        <v>0</v>
      </c>
      <c r="Q1862" s="92">
        <f>_xlfn.MAXIFS(V重複!F:F, V重複!$C:$C, 'Conv-vaccine'!$E1862)</f>
        <v>0</v>
      </c>
      <c r="R1862" s="92">
        <f>_xlfn.MAXIFS(V重複!G:G, V重複!$C:$C, 'Conv-vaccine'!$E1862)</f>
        <v>0</v>
      </c>
      <c r="S1862" s="107">
        <f>SUMIF('V3回目-接種日別'!$A:$A, 'Conv-vaccine'!$E1862, 'V3回目-接種日別'!C:C)</f>
        <v>0</v>
      </c>
    </row>
    <row r="1863" spans="1:19" ht="17.7">
      <c r="A1863" s="49">
        <v>44916</v>
      </c>
      <c r="B1863" s="110">
        <f>IF(COUNTIF($A$7:$A1863, $A1863)&gt;1, 0, IF($E1863="","",G1863+H1863+K1863+L1863+O1863-Q1863))</f>
        <v>0</v>
      </c>
      <c r="C1863" s="110">
        <f>IF(COUNTIF($A$7:$A1863, $A1863)&gt;1, 0, IF($E1863="", "", I1863+J1863+M1863+N1863+P1863-R1863))</f>
        <v>0</v>
      </c>
      <c r="D1863" s="110">
        <f>IF(COUNTIF($A$7:$A1863, $A1863)&gt;1, 0, S1863)</f>
        <v>0</v>
      </c>
      <c r="E1863" s="111">
        <v>44916</v>
      </c>
      <c r="F1863" s="91" t="str">
        <f>IFERROR(VLOOKUP($E1863, V医療従事者等!$A:$J, $F$4, FALSE), TEXT(E1863, "aaa"))</f>
        <v>水</v>
      </c>
      <c r="G1863" s="91">
        <f>IFERROR(VLOOKUP($E1863, V医療従事者等!$A:$J, $G$4, FALSE), 0)</f>
        <v>0</v>
      </c>
      <c r="H1863" s="91">
        <f>IFERROR(VLOOKUP($E1863, V医療従事者等!$A:$J, $H$4, FALSE), 0)</f>
        <v>0</v>
      </c>
      <c r="I1863" s="91">
        <f>IFERROR(VLOOKUP($E1863, V医療従事者等!$A:$J, $I$4, FALSE), 0)</f>
        <v>0</v>
      </c>
      <c r="J1863" s="91">
        <f>IFERROR(VLOOKUP($E1863, V医療従事者等!$A:$J, $J$4, FALSE), 0)</f>
        <v>0</v>
      </c>
      <c r="K1863" s="92">
        <f>IFERROR(VLOOKUP($E1863, V一般接種!$A:$G, K$4, FALSE), 0)</f>
        <v>0</v>
      </c>
      <c r="L1863" s="92">
        <f>IFERROR(VLOOKUP($E1863, V一般接種!$A:$G, L$4, FALSE), 0)</f>
        <v>0</v>
      </c>
      <c r="M1863" s="92">
        <f>IFERROR(VLOOKUP($E1863, V一般接種!$A:$G, M$4, FALSE), 0)</f>
        <v>0</v>
      </c>
      <c r="N1863" s="93">
        <f>IFERROR(VLOOKUP($E1863, V一般接種!$A:$G, N$4, FALSE), 0)</f>
        <v>0</v>
      </c>
      <c r="O1863" s="92">
        <f>SUMIF(V職域接種!$C:$C, 'Conv-vaccine'!$E1863, V職域接種!F:F)</f>
        <v>0</v>
      </c>
      <c r="P1863" s="92">
        <f>SUMIF(V職域接種!$C:$C, 'Conv-vaccine'!$E1863, V職域接種!G:G)</f>
        <v>0</v>
      </c>
      <c r="Q1863" s="92">
        <f>_xlfn.MAXIFS(V重複!F:F, V重複!$C:$C, 'Conv-vaccine'!$E1863)</f>
        <v>0</v>
      </c>
      <c r="R1863" s="92">
        <f>_xlfn.MAXIFS(V重複!G:G, V重複!$C:$C, 'Conv-vaccine'!$E1863)</f>
        <v>0</v>
      </c>
      <c r="S1863" s="107">
        <f>SUMIF('V3回目-接種日別'!$A:$A, 'Conv-vaccine'!$E1863, 'V3回目-接種日別'!C:C)</f>
        <v>0</v>
      </c>
    </row>
    <row r="1864" spans="1:19" ht="17.7">
      <c r="A1864" s="49">
        <v>44917</v>
      </c>
      <c r="B1864" s="110">
        <f>IF(COUNTIF($A$7:$A1864, $A1864)&gt;1, 0, IF($E1864="","",G1864+H1864+K1864+L1864+O1864-Q1864))</f>
        <v>0</v>
      </c>
      <c r="C1864" s="110">
        <f>IF(COUNTIF($A$7:$A1864, $A1864)&gt;1, 0, IF($E1864="", "", I1864+J1864+M1864+N1864+P1864-R1864))</f>
        <v>0</v>
      </c>
      <c r="D1864" s="110">
        <f>IF(COUNTIF($A$7:$A1864, $A1864)&gt;1, 0, S1864)</f>
        <v>0</v>
      </c>
      <c r="E1864" s="111">
        <v>44917</v>
      </c>
      <c r="F1864" s="91" t="str">
        <f>IFERROR(VLOOKUP($E1864, V医療従事者等!$A:$J, $F$4, FALSE), TEXT(E1864, "aaa"))</f>
        <v>木</v>
      </c>
      <c r="G1864" s="91">
        <f>IFERROR(VLOOKUP($E1864, V医療従事者等!$A:$J, $G$4, FALSE), 0)</f>
        <v>0</v>
      </c>
      <c r="H1864" s="91">
        <f>IFERROR(VLOOKUP($E1864, V医療従事者等!$A:$J, $H$4, FALSE), 0)</f>
        <v>0</v>
      </c>
      <c r="I1864" s="91">
        <f>IFERROR(VLOOKUP($E1864, V医療従事者等!$A:$J, $I$4, FALSE), 0)</f>
        <v>0</v>
      </c>
      <c r="J1864" s="91">
        <f>IFERROR(VLOOKUP($E1864, V医療従事者等!$A:$J, $J$4, FALSE), 0)</f>
        <v>0</v>
      </c>
      <c r="K1864" s="92">
        <f>IFERROR(VLOOKUP($E1864, V一般接種!$A:$G, K$4, FALSE), 0)</f>
        <v>0</v>
      </c>
      <c r="L1864" s="92">
        <f>IFERROR(VLOOKUP($E1864, V一般接種!$A:$G, L$4, FALSE), 0)</f>
        <v>0</v>
      </c>
      <c r="M1864" s="92">
        <f>IFERROR(VLOOKUP($E1864, V一般接種!$A:$G, M$4, FALSE), 0)</f>
        <v>0</v>
      </c>
      <c r="N1864" s="93">
        <f>IFERROR(VLOOKUP($E1864, V一般接種!$A:$G, N$4, FALSE), 0)</f>
        <v>0</v>
      </c>
      <c r="O1864" s="92">
        <f>SUMIF(V職域接種!$C:$C, 'Conv-vaccine'!$E1864, V職域接種!F:F)</f>
        <v>0</v>
      </c>
      <c r="P1864" s="92">
        <f>SUMIF(V職域接種!$C:$C, 'Conv-vaccine'!$E1864, V職域接種!G:G)</f>
        <v>0</v>
      </c>
      <c r="Q1864" s="92">
        <f>_xlfn.MAXIFS(V重複!F:F, V重複!$C:$C, 'Conv-vaccine'!$E1864)</f>
        <v>0</v>
      </c>
      <c r="R1864" s="92">
        <f>_xlfn.MAXIFS(V重複!G:G, V重複!$C:$C, 'Conv-vaccine'!$E1864)</f>
        <v>0</v>
      </c>
      <c r="S1864" s="107">
        <f>SUMIF('V3回目-接種日別'!$A:$A, 'Conv-vaccine'!$E1864, 'V3回目-接種日別'!C:C)</f>
        <v>0</v>
      </c>
    </row>
    <row r="1865" spans="1:19" ht="17.7">
      <c r="A1865" s="49">
        <v>44917</v>
      </c>
      <c r="B1865" s="110">
        <f>IF(COUNTIF($A$7:$A1865, $A1865)&gt;1, 0, IF($E1865="","",G1865+H1865+K1865+L1865+O1865-Q1865))</f>
        <v>0</v>
      </c>
      <c r="C1865" s="110">
        <f>IF(COUNTIF($A$7:$A1865, $A1865)&gt;1, 0, IF($E1865="", "", I1865+J1865+M1865+N1865+P1865-R1865))</f>
        <v>0</v>
      </c>
      <c r="D1865" s="110">
        <f>IF(COUNTIF($A$7:$A1865, $A1865)&gt;1, 0, S1865)</f>
        <v>0</v>
      </c>
      <c r="E1865" s="111">
        <v>44917</v>
      </c>
      <c r="F1865" s="91" t="str">
        <f>IFERROR(VLOOKUP($E1865, V医療従事者等!$A:$J, $F$4, FALSE), TEXT(E1865, "aaa"))</f>
        <v>木</v>
      </c>
      <c r="G1865" s="91">
        <f>IFERROR(VLOOKUP($E1865, V医療従事者等!$A:$J, $G$4, FALSE), 0)</f>
        <v>0</v>
      </c>
      <c r="H1865" s="91">
        <f>IFERROR(VLOOKUP($E1865, V医療従事者等!$A:$J, $H$4, FALSE), 0)</f>
        <v>0</v>
      </c>
      <c r="I1865" s="91">
        <f>IFERROR(VLOOKUP($E1865, V医療従事者等!$A:$J, $I$4, FALSE), 0)</f>
        <v>0</v>
      </c>
      <c r="J1865" s="91">
        <f>IFERROR(VLOOKUP($E1865, V医療従事者等!$A:$J, $J$4, FALSE), 0)</f>
        <v>0</v>
      </c>
      <c r="K1865" s="92">
        <f>IFERROR(VLOOKUP($E1865, V一般接種!$A:$G, K$4, FALSE), 0)</f>
        <v>0</v>
      </c>
      <c r="L1865" s="92">
        <f>IFERROR(VLOOKUP($E1865, V一般接種!$A:$G, L$4, FALSE), 0)</f>
        <v>0</v>
      </c>
      <c r="M1865" s="92">
        <f>IFERROR(VLOOKUP($E1865, V一般接種!$A:$G, M$4, FALSE), 0)</f>
        <v>0</v>
      </c>
      <c r="N1865" s="93">
        <f>IFERROR(VLOOKUP($E1865, V一般接種!$A:$G, N$4, FALSE), 0)</f>
        <v>0</v>
      </c>
      <c r="O1865" s="92">
        <f>SUMIF(V職域接種!$C:$C, 'Conv-vaccine'!$E1865, V職域接種!F:F)</f>
        <v>0</v>
      </c>
      <c r="P1865" s="92">
        <f>SUMIF(V職域接種!$C:$C, 'Conv-vaccine'!$E1865, V職域接種!G:G)</f>
        <v>0</v>
      </c>
      <c r="Q1865" s="92">
        <f>_xlfn.MAXIFS(V重複!F:F, V重複!$C:$C, 'Conv-vaccine'!$E1865)</f>
        <v>0</v>
      </c>
      <c r="R1865" s="92">
        <f>_xlfn.MAXIFS(V重複!G:G, V重複!$C:$C, 'Conv-vaccine'!$E1865)</f>
        <v>0</v>
      </c>
      <c r="S1865" s="107">
        <f>SUMIF('V3回目-接種日別'!$A:$A, 'Conv-vaccine'!$E1865, 'V3回目-接種日別'!C:C)</f>
        <v>0</v>
      </c>
    </row>
    <row r="1866" spans="1:19" ht="17.7">
      <c r="A1866" s="49">
        <v>44917</v>
      </c>
      <c r="B1866" s="110">
        <f>IF(COUNTIF($A$7:$A1866, $A1866)&gt;1, 0, IF($E1866="","",G1866+H1866+K1866+L1866+O1866-Q1866))</f>
        <v>0</v>
      </c>
      <c r="C1866" s="110">
        <f>IF(COUNTIF($A$7:$A1866, $A1866)&gt;1, 0, IF($E1866="", "", I1866+J1866+M1866+N1866+P1866-R1866))</f>
        <v>0</v>
      </c>
      <c r="D1866" s="110">
        <f>IF(COUNTIF($A$7:$A1866, $A1866)&gt;1, 0, S1866)</f>
        <v>0</v>
      </c>
      <c r="E1866" s="111">
        <v>44917</v>
      </c>
      <c r="F1866" s="91" t="str">
        <f>IFERROR(VLOOKUP($E1866, V医療従事者等!$A:$J, $F$4, FALSE), TEXT(E1866, "aaa"))</f>
        <v>木</v>
      </c>
      <c r="G1866" s="91">
        <f>IFERROR(VLOOKUP($E1866, V医療従事者等!$A:$J, $G$4, FALSE), 0)</f>
        <v>0</v>
      </c>
      <c r="H1866" s="91">
        <f>IFERROR(VLOOKUP($E1866, V医療従事者等!$A:$J, $H$4, FALSE), 0)</f>
        <v>0</v>
      </c>
      <c r="I1866" s="91">
        <f>IFERROR(VLOOKUP($E1866, V医療従事者等!$A:$J, $I$4, FALSE), 0)</f>
        <v>0</v>
      </c>
      <c r="J1866" s="91">
        <f>IFERROR(VLOOKUP($E1866, V医療従事者等!$A:$J, $J$4, FALSE), 0)</f>
        <v>0</v>
      </c>
      <c r="K1866" s="92">
        <f>IFERROR(VLOOKUP($E1866, V一般接種!$A:$G, K$4, FALSE), 0)</f>
        <v>0</v>
      </c>
      <c r="L1866" s="92">
        <f>IFERROR(VLOOKUP($E1866, V一般接種!$A:$G, L$4, FALSE), 0)</f>
        <v>0</v>
      </c>
      <c r="M1866" s="92">
        <f>IFERROR(VLOOKUP($E1866, V一般接種!$A:$G, M$4, FALSE), 0)</f>
        <v>0</v>
      </c>
      <c r="N1866" s="93">
        <f>IFERROR(VLOOKUP($E1866, V一般接種!$A:$G, N$4, FALSE), 0)</f>
        <v>0</v>
      </c>
      <c r="O1866" s="92">
        <f>SUMIF(V職域接種!$C:$C, 'Conv-vaccine'!$E1866, V職域接種!F:F)</f>
        <v>0</v>
      </c>
      <c r="P1866" s="92">
        <f>SUMIF(V職域接種!$C:$C, 'Conv-vaccine'!$E1866, V職域接種!G:G)</f>
        <v>0</v>
      </c>
      <c r="Q1866" s="92">
        <f>_xlfn.MAXIFS(V重複!F:F, V重複!$C:$C, 'Conv-vaccine'!$E1866)</f>
        <v>0</v>
      </c>
      <c r="R1866" s="92">
        <f>_xlfn.MAXIFS(V重複!G:G, V重複!$C:$C, 'Conv-vaccine'!$E1866)</f>
        <v>0</v>
      </c>
      <c r="S1866" s="107">
        <f>SUMIF('V3回目-接種日別'!$A:$A, 'Conv-vaccine'!$E1866, 'V3回目-接種日別'!C:C)</f>
        <v>0</v>
      </c>
    </row>
    <row r="1867" spans="1:19" ht="17.7">
      <c r="A1867" s="49">
        <v>44918</v>
      </c>
      <c r="B1867" s="110">
        <f>IF(COUNTIF($A$7:$A1867, $A1867)&gt;1, 0, IF($E1867="","",G1867+H1867+K1867+L1867+O1867-Q1867))</f>
        <v>0</v>
      </c>
      <c r="C1867" s="110">
        <f>IF(COUNTIF($A$7:$A1867, $A1867)&gt;1, 0, IF($E1867="", "", I1867+J1867+M1867+N1867+P1867-R1867))</f>
        <v>0</v>
      </c>
      <c r="D1867" s="110">
        <f>IF(COUNTIF($A$7:$A1867, $A1867)&gt;1, 0, S1867)</f>
        <v>0</v>
      </c>
      <c r="E1867" s="111">
        <v>44918</v>
      </c>
      <c r="F1867" s="91" t="str">
        <f>IFERROR(VLOOKUP($E1867, V医療従事者等!$A:$J, $F$4, FALSE), TEXT(E1867, "aaa"))</f>
        <v>金</v>
      </c>
      <c r="G1867" s="91">
        <f>IFERROR(VLOOKUP($E1867, V医療従事者等!$A:$J, $G$4, FALSE), 0)</f>
        <v>0</v>
      </c>
      <c r="H1867" s="91">
        <f>IFERROR(VLOOKUP($E1867, V医療従事者等!$A:$J, $H$4, FALSE), 0)</f>
        <v>0</v>
      </c>
      <c r="I1867" s="91">
        <f>IFERROR(VLOOKUP($E1867, V医療従事者等!$A:$J, $I$4, FALSE), 0)</f>
        <v>0</v>
      </c>
      <c r="J1867" s="91">
        <f>IFERROR(VLOOKUP($E1867, V医療従事者等!$A:$J, $J$4, FALSE), 0)</f>
        <v>0</v>
      </c>
      <c r="K1867" s="92">
        <f>IFERROR(VLOOKUP($E1867, V一般接種!$A:$G, K$4, FALSE), 0)</f>
        <v>0</v>
      </c>
      <c r="L1867" s="92">
        <f>IFERROR(VLOOKUP($E1867, V一般接種!$A:$G, L$4, FALSE), 0)</f>
        <v>0</v>
      </c>
      <c r="M1867" s="92">
        <f>IFERROR(VLOOKUP($E1867, V一般接種!$A:$G, M$4, FALSE), 0)</f>
        <v>0</v>
      </c>
      <c r="N1867" s="93">
        <f>IFERROR(VLOOKUP($E1867, V一般接種!$A:$G, N$4, FALSE), 0)</f>
        <v>0</v>
      </c>
      <c r="O1867" s="92">
        <f>SUMIF(V職域接種!$C:$C, 'Conv-vaccine'!$E1867, V職域接種!F:F)</f>
        <v>0</v>
      </c>
      <c r="P1867" s="92">
        <f>SUMIF(V職域接種!$C:$C, 'Conv-vaccine'!$E1867, V職域接種!G:G)</f>
        <v>0</v>
      </c>
      <c r="Q1867" s="92">
        <f>_xlfn.MAXIFS(V重複!F:F, V重複!$C:$C, 'Conv-vaccine'!$E1867)</f>
        <v>0</v>
      </c>
      <c r="R1867" s="92">
        <f>_xlfn.MAXIFS(V重複!G:G, V重複!$C:$C, 'Conv-vaccine'!$E1867)</f>
        <v>0</v>
      </c>
      <c r="S1867" s="107">
        <f>SUMIF('V3回目-接種日別'!$A:$A, 'Conv-vaccine'!$E1867, 'V3回目-接種日別'!C:C)</f>
        <v>0</v>
      </c>
    </row>
    <row r="1868" spans="1:19" ht="17.7">
      <c r="A1868" s="49">
        <v>44918</v>
      </c>
      <c r="B1868" s="110">
        <f>IF(COUNTIF($A$7:$A1868, $A1868)&gt;1, 0, IF($E1868="","",G1868+H1868+K1868+L1868+O1868-Q1868))</f>
        <v>0</v>
      </c>
      <c r="C1868" s="110">
        <f>IF(COUNTIF($A$7:$A1868, $A1868)&gt;1, 0, IF($E1868="", "", I1868+J1868+M1868+N1868+P1868-R1868))</f>
        <v>0</v>
      </c>
      <c r="D1868" s="110">
        <f>IF(COUNTIF($A$7:$A1868, $A1868)&gt;1, 0, S1868)</f>
        <v>0</v>
      </c>
      <c r="E1868" s="111">
        <v>44918</v>
      </c>
      <c r="F1868" s="91" t="str">
        <f>IFERROR(VLOOKUP($E1868, V医療従事者等!$A:$J, $F$4, FALSE), TEXT(E1868, "aaa"))</f>
        <v>金</v>
      </c>
      <c r="G1868" s="91">
        <f>IFERROR(VLOOKUP($E1868, V医療従事者等!$A:$J, $G$4, FALSE), 0)</f>
        <v>0</v>
      </c>
      <c r="H1868" s="91">
        <f>IFERROR(VLOOKUP($E1868, V医療従事者等!$A:$J, $H$4, FALSE), 0)</f>
        <v>0</v>
      </c>
      <c r="I1868" s="91">
        <f>IFERROR(VLOOKUP($E1868, V医療従事者等!$A:$J, $I$4, FALSE), 0)</f>
        <v>0</v>
      </c>
      <c r="J1868" s="91">
        <f>IFERROR(VLOOKUP($E1868, V医療従事者等!$A:$J, $J$4, FALSE), 0)</f>
        <v>0</v>
      </c>
      <c r="K1868" s="92">
        <f>IFERROR(VLOOKUP($E1868, V一般接種!$A:$G, K$4, FALSE), 0)</f>
        <v>0</v>
      </c>
      <c r="L1868" s="92">
        <f>IFERROR(VLOOKUP($E1868, V一般接種!$A:$G, L$4, FALSE), 0)</f>
        <v>0</v>
      </c>
      <c r="M1868" s="92">
        <f>IFERROR(VLOOKUP($E1868, V一般接種!$A:$G, M$4, FALSE), 0)</f>
        <v>0</v>
      </c>
      <c r="N1868" s="93">
        <f>IFERROR(VLOOKUP($E1868, V一般接種!$A:$G, N$4, FALSE), 0)</f>
        <v>0</v>
      </c>
      <c r="O1868" s="92">
        <f>SUMIF(V職域接種!$C:$C, 'Conv-vaccine'!$E1868, V職域接種!F:F)</f>
        <v>0</v>
      </c>
      <c r="P1868" s="92">
        <f>SUMIF(V職域接種!$C:$C, 'Conv-vaccine'!$E1868, V職域接種!G:G)</f>
        <v>0</v>
      </c>
      <c r="Q1868" s="92">
        <f>_xlfn.MAXIFS(V重複!F:F, V重複!$C:$C, 'Conv-vaccine'!$E1868)</f>
        <v>0</v>
      </c>
      <c r="R1868" s="92">
        <f>_xlfn.MAXIFS(V重複!G:G, V重複!$C:$C, 'Conv-vaccine'!$E1868)</f>
        <v>0</v>
      </c>
      <c r="S1868" s="107">
        <f>SUMIF('V3回目-接種日別'!$A:$A, 'Conv-vaccine'!$E1868, 'V3回目-接種日別'!C:C)</f>
        <v>0</v>
      </c>
    </row>
    <row r="1869" spans="1:19" ht="17.7">
      <c r="A1869" s="49">
        <v>44918</v>
      </c>
      <c r="B1869" s="110">
        <f>IF(COUNTIF($A$7:$A1869, $A1869)&gt;1, 0, IF($E1869="","",G1869+H1869+K1869+L1869+O1869-Q1869))</f>
        <v>0</v>
      </c>
      <c r="C1869" s="110">
        <f>IF(COUNTIF($A$7:$A1869, $A1869)&gt;1, 0, IF($E1869="", "", I1869+J1869+M1869+N1869+P1869-R1869))</f>
        <v>0</v>
      </c>
      <c r="D1869" s="110">
        <f>IF(COUNTIF($A$7:$A1869, $A1869)&gt;1, 0, S1869)</f>
        <v>0</v>
      </c>
      <c r="E1869" s="111">
        <v>44918</v>
      </c>
      <c r="F1869" s="91" t="str">
        <f>IFERROR(VLOOKUP($E1869, V医療従事者等!$A:$J, $F$4, FALSE), TEXT(E1869, "aaa"))</f>
        <v>金</v>
      </c>
      <c r="G1869" s="91">
        <f>IFERROR(VLOOKUP($E1869, V医療従事者等!$A:$J, $G$4, FALSE), 0)</f>
        <v>0</v>
      </c>
      <c r="H1869" s="91">
        <f>IFERROR(VLOOKUP($E1869, V医療従事者等!$A:$J, $H$4, FALSE), 0)</f>
        <v>0</v>
      </c>
      <c r="I1869" s="91">
        <f>IFERROR(VLOOKUP($E1869, V医療従事者等!$A:$J, $I$4, FALSE), 0)</f>
        <v>0</v>
      </c>
      <c r="J1869" s="91">
        <f>IFERROR(VLOOKUP($E1869, V医療従事者等!$A:$J, $J$4, FALSE), 0)</f>
        <v>0</v>
      </c>
      <c r="K1869" s="92">
        <f>IFERROR(VLOOKUP($E1869, V一般接種!$A:$G, K$4, FALSE), 0)</f>
        <v>0</v>
      </c>
      <c r="L1869" s="92">
        <f>IFERROR(VLOOKUP($E1869, V一般接種!$A:$G, L$4, FALSE), 0)</f>
        <v>0</v>
      </c>
      <c r="M1869" s="92">
        <f>IFERROR(VLOOKUP($E1869, V一般接種!$A:$G, M$4, FALSE), 0)</f>
        <v>0</v>
      </c>
      <c r="N1869" s="93">
        <f>IFERROR(VLOOKUP($E1869, V一般接種!$A:$G, N$4, FALSE), 0)</f>
        <v>0</v>
      </c>
      <c r="O1869" s="92">
        <f>SUMIF(V職域接種!$C:$C, 'Conv-vaccine'!$E1869, V職域接種!F:F)</f>
        <v>0</v>
      </c>
      <c r="P1869" s="92">
        <f>SUMIF(V職域接種!$C:$C, 'Conv-vaccine'!$E1869, V職域接種!G:G)</f>
        <v>0</v>
      </c>
      <c r="Q1869" s="92">
        <f>_xlfn.MAXIFS(V重複!F:F, V重複!$C:$C, 'Conv-vaccine'!$E1869)</f>
        <v>0</v>
      </c>
      <c r="R1869" s="92">
        <f>_xlfn.MAXIFS(V重複!G:G, V重複!$C:$C, 'Conv-vaccine'!$E1869)</f>
        <v>0</v>
      </c>
      <c r="S1869" s="107">
        <f>SUMIF('V3回目-接種日別'!$A:$A, 'Conv-vaccine'!$E1869, 'V3回目-接種日別'!C:C)</f>
        <v>0</v>
      </c>
    </row>
    <row r="1870" spans="1:19" ht="17.7">
      <c r="A1870" s="49">
        <v>44919</v>
      </c>
      <c r="B1870" s="110">
        <f>IF(COUNTIF($A$7:$A1870, $A1870)&gt;1, 0, IF($E1870="","",G1870+H1870+K1870+L1870+O1870-Q1870))</f>
        <v>0</v>
      </c>
      <c r="C1870" s="110">
        <f>IF(COUNTIF($A$7:$A1870, $A1870)&gt;1, 0, IF($E1870="", "", I1870+J1870+M1870+N1870+P1870-R1870))</f>
        <v>0</v>
      </c>
      <c r="D1870" s="110">
        <f>IF(COUNTIF($A$7:$A1870, $A1870)&gt;1, 0, S1870)</f>
        <v>0</v>
      </c>
      <c r="E1870" s="111">
        <v>44919</v>
      </c>
      <c r="F1870" s="91" t="str">
        <f>IFERROR(VLOOKUP($E1870, V医療従事者等!$A:$J, $F$4, FALSE), TEXT(E1870, "aaa"))</f>
        <v>土</v>
      </c>
      <c r="G1870" s="91">
        <f>IFERROR(VLOOKUP($E1870, V医療従事者等!$A:$J, $G$4, FALSE), 0)</f>
        <v>0</v>
      </c>
      <c r="H1870" s="91">
        <f>IFERROR(VLOOKUP($E1870, V医療従事者等!$A:$J, $H$4, FALSE), 0)</f>
        <v>0</v>
      </c>
      <c r="I1870" s="91">
        <f>IFERROR(VLOOKUP($E1870, V医療従事者等!$A:$J, $I$4, FALSE), 0)</f>
        <v>0</v>
      </c>
      <c r="J1870" s="91">
        <f>IFERROR(VLOOKUP($E1870, V医療従事者等!$A:$J, $J$4, FALSE), 0)</f>
        <v>0</v>
      </c>
      <c r="K1870" s="92">
        <f>IFERROR(VLOOKUP($E1870, V一般接種!$A:$G, K$4, FALSE), 0)</f>
        <v>0</v>
      </c>
      <c r="L1870" s="92">
        <f>IFERROR(VLOOKUP($E1870, V一般接種!$A:$G, L$4, FALSE), 0)</f>
        <v>0</v>
      </c>
      <c r="M1870" s="92">
        <f>IFERROR(VLOOKUP($E1870, V一般接種!$A:$G, M$4, FALSE), 0)</f>
        <v>0</v>
      </c>
      <c r="N1870" s="93">
        <f>IFERROR(VLOOKUP($E1870, V一般接種!$A:$G, N$4, FALSE), 0)</f>
        <v>0</v>
      </c>
      <c r="O1870" s="92">
        <f>SUMIF(V職域接種!$C:$C, 'Conv-vaccine'!$E1870, V職域接種!F:F)</f>
        <v>0</v>
      </c>
      <c r="P1870" s="92">
        <f>SUMIF(V職域接種!$C:$C, 'Conv-vaccine'!$E1870, V職域接種!G:G)</f>
        <v>0</v>
      </c>
      <c r="Q1870" s="92">
        <f>_xlfn.MAXIFS(V重複!F:F, V重複!$C:$C, 'Conv-vaccine'!$E1870)</f>
        <v>0</v>
      </c>
      <c r="R1870" s="92">
        <f>_xlfn.MAXIFS(V重複!G:G, V重複!$C:$C, 'Conv-vaccine'!$E1870)</f>
        <v>0</v>
      </c>
      <c r="S1870" s="107">
        <f>SUMIF('V3回目-接種日別'!$A:$A, 'Conv-vaccine'!$E1870, 'V3回目-接種日別'!C:C)</f>
        <v>0</v>
      </c>
    </row>
    <row r="1871" spans="1:19" ht="17.7">
      <c r="A1871" s="49">
        <v>44919</v>
      </c>
      <c r="B1871" s="110">
        <f>IF(COUNTIF($A$7:$A1871, $A1871)&gt;1, 0, IF($E1871="","",G1871+H1871+K1871+L1871+O1871-Q1871))</f>
        <v>0</v>
      </c>
      <c r="C1871" s="110">
        <f>IF(COUNTIF($A$7:$A1871, $A1871)&gt;1, 0, IF($E1871="", "", I1871+J1871+M1871+N1871+P1871-R1871))</f>
        <v>0</v>
      </c>
      <c r="D1871" s="110">
        <f>IF(COUNTIF($A$7:$A1871, $A1871)&gt;1, 0, S1871)</f>
        <v>0</v>
      </c>
      <c r="E1871" s="111">
        <v>44919</v>
      </c>
      <c r="F1871" s="91" t="str">
        <f>IFERROR(VLOOKUP($E1871, V医療従事者等!$A:$J, $F$4, FALSE), TEXT(E1871, "aaa"))</f>
        <v>土</v>
      </c>
      <c r="G1871" s="91">
        <f>IFERROR(VLOOKUP($E1871, V医療従事者等!$A:$J, $G$4, FALSE), 0)</f>
        <v>0</v>
      </c>
      <c r="H1871" s="91">
        <f>IFERROR(VLOOKUP($E1871, V医療従事者等!$A:$J, $H$4, FALSE), 0)</f>
        <v>0</v>
      </c>
      <c r="I1871" s="91">
        <f>IFERROR(VLOOKUP($E1871, V医療従事者等!$A:$J, $I$4, FALSE), 0)</f>
        <v>0</v>
      </c>
      <c r="J1871" s="91">
        <f>IFERROR(VLOOKUP($E1871, V医療従事者等!$A:$J, $J$4, FALSE), 0)</f>
        <v>0</v>
      </c>
      <c r="K1871" s="92">
        <f>IFERROR(VLOOKUP($E1871, V一般接種!$A:$G, K$4, FALSE), 0)</f>
        <v>0</v>
      </c>
      <c r="L1871" s="92">
        <f>IFERROR(VLOOKUP($E1871, V一般接種!$A:$G, L$4, FALSE), 0)</f>
        <v>0</v>
      </c>
      <c r="M1871" s="92">
        <f>IFERROR(VLOOKUP($E1871, V一般接種!$A:$G, M$4, FALSE), 0)</f>
        <v>0</v>
      </c>
      <c r="N1871" s="93">
        <f>IFERROR(VLOOKUP($E1871, V一般接種!$A:$G, N$4, FALSE), 0)</f>
        <v>0</v>
      </c>
      <c r="O1871" s="92">
        <f>SUMIF(V職域接種!$C:$C, 'Conv-vaccine'!$E1871, V職域接種!F:F)</f>
        <v>0</v>
      </c>
      <c r="P1871" s="92">
        <f>SUMIF(V職域接種!$C:$C, 'Conv-vaccine'!$E1871, V職域接種!G:G)</f>
        <v>0</v>
      </c>
      <c r="Q1871" s="92">
        <f>_xlfn.MAXIFS(V重複!F:F, V重複!$C:$C, 'Conv-vaccine'!$E1871)</f>
        <v>0</v>
      </c>
      <c r="R1871" s="92">
        <f>_xlfn.MAXIFS(V重複!G:G, V重複!$C:$C, 'Conv-vaccine'!$E1871)</f>
        <v>0</v>
      </c>
      <c r="S1871" s="107">
        <f>SUMIF('V3回目-接種日別'!$A:$A, 'Conv-vaccine'!$E1871, 'V3回目-接種日別'!C:C)</f>
        <v>0</v>
      </c>
    </row>
    <row r="1872" spans="1:19" ht="17.7">
      <c r="A1872" s="49">
        <v>44919</v>
      </c>
      <c r="B1872" s="110">
        <f>IF(COUNTIF($A$7:$A1872, $A1872)&gt;1, 0, IF($E1872="","",G1872+H1872+K1872+L1872+O1872-Q1872))</f>
        <v>0</v>
      </c>
      <c r="C1872" s="110">
        <f>IF(COUNTIF($A$7:$A1872, $A1872)&gt;1, 0, IF($E1872="", "", I1872+J1872+M1872+N1872+P1872-R1872))</f>
        <v>0</v>
      </c>
      <c r="D1872" s="110">
        <f>IF(COUNTIF($A$7:$A1872, $A1872)&gt;1, 0, S1872)</f>
        <v>0</v>
      </c>
      <c r="E1872" s="111">
        <v>44919</v>
      </c>
      <c r="F1872" s="91" t="str">
        <f>IFERROR(VLOOKUP($E1872, V医療従事者等!$A:$J, $F$4, FALSE), TEXT(E1872, "aaa"))</f>
        <v>土</v>
      </c>
      <c r="G1872" s="91">
        <f>IFERROR(VLOOKUP($E1872, V医療従事者等!$A:$J, $G$4, FALSE), 0)</f>
        <v>0</v>
      </c>
      <c r="H1872" s="91">
        <f>IFERROR(VLOOKUP($E1872, V医療従事者等!$A:$J, $H$4, FALSE), 0)</f>
        <v>0</v>
      </c>
      <c r="I1872" s="91">
        <f>IFERROR(VLOOKUP($E1872, V医療従事者等!$A:$J, $I$4, FALSE), 0)</f>
        <v>0</v>
      </c>
      <c r="J1872" s="91">
        <f>IFERROR(VLOOKUP($E1872, V医療従事者等!$A:$J, $J$4, FALSE), 0)</f>
        <v>0</v>
      </c>
      <c r="K1872" s="92">
        <f>IFERROR(VLOOKUP($E1872, V一般接種!$A:$G, K$4, FALSE), 0)</f>
        <v>0</v>
      </c>
      <c r="L1872" s="92">
        <f>IFERROR(VLOOKUP($E1872, V一般接種!$A:$G, L$4, FALSE), 0)</f>
        <v>0</v>
      </c>
      <c r="M1872" s="92">
        <f>IFERROR(VLOOKUP($E1872, V一般接種!$A:$G, M$4, FALSE), 0)</f>
        <v>0</v>
      </c>
      <c r="N1872" s="93">
        <f>IFERROR(VLOOKUP($E1872, V一般接種!$A:$G, N$4, FALSE), 0)</f>
        <v>0</v>
      </c>
      <c r="O1872" s="92">
        <f>SUMIF(V職域接種!$C:$C, 'Conv-vaccine'!$E1872, V職域接種!F:F)</f>
        <v>0</v>
      </c>
      <c r="P1872" s="92">
        <f>SUMIF(V職域接種!$C:$C, 'Conv-vaccine'!$E1872, V職域接種!G:G)</f>
        <v>0</v>
      </c>
      <c r="Q1872" s="92">
        <f>_xlfn.MAXIFS(V重複!F:F, V重複!$C:$C, 'Conv-vaccine'!$E1872)</f>
        <v>0</v>
      </c>
      <c r="R1872" s="92">
        <f>_xlfn.MAXIFS(V重複!G:G, V重複!$C:$C, 'Conv-vaccine'!$E1872)</f>
        <v>0</v>
      </c>
      <c r="S1872" s="107">
        <f>SUMIF('V3回目-接種日別'!$A:$A, 'Conv-vaccine'!$E1872, 'V3回目-接種日別'!C:C)</f>
        <v>0</v>
      </c>
    </row>
    <row r="1873" spans="1:19" ht="17.7">
      <c r="A1873" s="49">
        <v>44920</v>
      </c>
      <c r="B1873" s="110">
        <f>IF(COUNTIF($A$7:$A1873, $A1873)&gt;1, 0, IF($E1873="","",G1873+H1873+K1873+L1873+O1873-Q1873))</f>
        <v>0</v>
      </c>
      <c r="C1873" s="110">
        <f>IF(COUNTIF($A$7:$A1873, $A1873)&gt;1, 0, IF($E1873="", "", I1873+J1873+M1873+N1873+P1873-R1873))</f>
        <v>0</v>
      </c>
      <c r="D1873" s="110">
        <f>IF(COUNTIF($A$7:$A1873, $A1873)&gt;1, 0, S1873)</f>
        <v>0</v>
      </c>
      <c r="E1873" s="111">
        <v>44920</v>
      </c>
      <c r="F1873" s="91" t="str">
        <f>IFERROR(VLOOKUP($E1873, V医療従事者等!$A:$J, $F$4, FALSE), TEXT(E1873, "aaa"))</f>
        <v>日</v>
      </c>
      <c r="G1873" s="91">
        <f>IFERROR(VLOOKUP($E1873, V医療従事者等!$A:$J, $G$4, FALSE), 0)</f>
        <v>0</v>
      </c>
      <c r="H1873" s="91">
        <f>IFERROR(VLOOKUP($E1873, V医療従事者等!$A:$J, $H$4, FALSE), 0)</f>
        <v>0</v>
      </c>
      <c r="I1873" s="91">
        <f>IFERROR(VLOOKUP($E1873, V医療従事者等!$A:$J, $I$4, FALSE), 0)</f>
        <v>0</v>
      </c>
      <c r="J1873" s="91">
        <f>IFERROR(VLOOKUP($E1873, V医療従事者等!$A:$J, $J$4, FALSE), 0)</f>
        <v>0</v>
      </c>
      <c r="K1873" s="92">
        <f>IFERROR(VLOOKUP($E1873, V一般接種!$A:$G, K$4, FALSE), 0)</f>
        <v>0</v>
      </c>
      <c r="L1873" s="92">
        <f>IFERROR(VLOOKUP($E1873, V一般接種!$A:$G, L$4, FALSE), 0)</f>
        <v>0</v>
      </c>
      <c r="M1873" s="92">
        <f>IFERROR(VLOOKUP($E1873, V一般接種!$A:$G, M$4, FALSE), 0)</f>
        <v>0</v>
      </c>
      <c r="N1873" s="93">
        <f>IFERROR(VLOOKUP($E1873, V一般接種!$A:$G, N$4, FALSE), 0)</f>
        <v>0</v>
      </c>
      <c r="O1873" s="92">
        <f>SUMIF(V職域接種!$C:$C, 'Conv-vaccine'!$E1873, V職域接種!F:F)</f>
        <v>0</v>
      </c>
      <c r="P1873" s="92">
        <f>SUMIF(V職域接種!$C:$C, 'Conv-vaccine'!$E1873, V職域接種!G:G)</f>
        <v>0</v>
      </c>
      <c r="Q1873" s="92">
        <f>_xlfn.MAXIFS(V重複!F:F, V重複!$C:$C, 'Conv-vaccine'!$E1873)</f>
        <v>0</v>
      </c>
      <c r="R1873" s="92">
        <f>_xlfn.MAXIFS(V重複!G:G, V重複!$C:$C, 'Conv-vaccine'!$E1873)</f>
        <v>0</v>
      </c>
      <c r="S1873" s="107">
        <f>SUMIF('V3回目-接種日別'!$A:$A, 'Conv-vaccine'!$E1873, 'V3回目-接種日別'!C:C)</f>
        <v>0</v>
      </c>
    </row>
    <row r="1874" spans="1:19" ht="17.7">
      <c r="A1874" s="49">
        <v>44920</v>
      </c>
      <c r="B1874" s="110">
        <f>IF(COUNTIF($A$7:$A1874, $A1874)&gt;1, 0, IF($E1874="","",G1874+H1874+K1874+L1874+O1874-Q1874))</f>
        <v>0</v>
      </c>
      <c r="C1874" s="110">
        <f>IF(COUNTIF($A$7:$A1874, $A1874)&gt;1, 0, IF($E1874="", "", I1874+J1874+M1874+N1874+P1874-R1874))</f>
        <v>0</v>
      </c>
      <c r="D1874" s="110">
        <f>IF(COUNTIF($A$7:$A1874, $A1874)&gt;1, 0, S1874)</f>
        <v>0</v>
      </c>
      <c r="E1874" s="111">
        <v>44920</v>
      </c>
      <c r="F1874" s="91" t="str">
        <f>IFERROR(VLOOKUP($E1874, V医療従事者等!$A:$J, $F$4, FALSE), TEXT(E1874, "aaa"))</f>
        <v>日</v>
      </c>
      <c r="G1874" s="91">
        <f>IFERROR(VLOOKUP($E1874, V医療従事者等!$A:$J, $G$4, FALSE), 0)</f>
        <v>0</v>
      </c>
      <c r="H1874" s="91">
        <f>IFERROR(VLOOKUP($E1874, V医療従事者等!$A:$J, $H$4, FALSE), 0)</f>
        <v>0</v>
      </c>
      <c r="I1874" s="91">
        <f>IFERROR(VLOOKUP($E1874, V医療従事者等!$A:$J, $I$4, FALSE), 0)</f>
        <v>0</v>
      </c>
      <c r="J1874" s="91">
        <f>IFERROR(VLOOKUP($E1874, V医療従事者等!$A:$J, $J$4, FALSE), 0)</f>
        <v>0</v>
      </c>
      <c r="K1874" s="92">
        <f>IFERROR(VLOOKUP($E1874, V一般接種!$A:$G, K$4, FALSE), 0)</f>
        <v>0</v>
      </c>
      <c r="L1874" s="92">
        <f>IFERROR(VLOOKUP($E1874, V一般接種!$A:$G, L$4, FALSE), 0)</f>
        <v>0</v>
      </c>
      <c r="M1874" s="92">
        <f>IFERROR(VLOOKUP($E1874, V一般接種!$A:$G, M$4, FALSE), 0)</f>
        <v>0</v>
      </c>
      <c r="N1874" s="93">
        <f>IFERROR(VLOOKUP($E1874, V一般接種!$A:$G, N$4, FALSE), 0)</f>
        <v>0</v>
      </c>
      <c r="O1874" s="92">
        <f>SUMIF(V職域接種!$C:$C, 'Conv-vaccine'!$E1874, V職域接種!F:F)</f>
        <v>0</v>
      </c>
      <c r="P1874" s="92">
        <f>SUMIF(V職域接種!$C:$C, 'Conv-vaccine'!$E1874, V職域接種!G:G)</f>
        <v>0</v>
      </c>
      <c r="Q1874" s="92">
        <f>_xlfn.MAXIFS(V重複!F:F, V重複!$C:$C, 'Conv-vaccine'!$E1874)</f>
        <v>0</v>
      </c>
      <c r="R1874" s="92">
        <f>_xlfn.MAXIFS(V重複!G:G, V重複!$C:$C, 'Conv-vaccine'!$E1874)</f>
        <v>0</v>
      </c>
      <c r="S1874" s="107">
        <f>SUMIF('V3回目-接種日別'!$A:$A, 'Conv-vaccine'!$E1874, 'V3回目-接種日別'!C:C)</f>
        <v>0</v>
      </c>
    </row>
    <row r="1875" spans="1:19" ht="17.7">
      <c r="A1875" s="49">
        <v>44920</v>
      </c>
      <c r="B1875" s="110">
        <f>IF(COUNTIF($A$7:$A1875, $A1875)&gt;1, 0, IF($E1875="","",G1875+H1875+K1875+L1875+O1875-Q1875))</f>
        <v>0</v>
      </c>
      <c r="C1875" s="110">
        <f>IF(COUNTIF($A$7:$A1875, $A1875)&gt;1, 0, IF($E1875="", "", I1875+J1875+M1875+N1875+P1875-R1875))</f>
        <v>0</v>
      </c>
      <c r="D1875" s="110">
        <f>IF(COUNTIF($A$7:$A1875, $A1875)&gt;1, 0, S1875)</f>
        <v>0</v>
      </c>
      <c r="E1875" s="111">
        <v>44920</v>
      </c>
      <c r="F1875" s="91" t="str">
        <f>IFERROR(VLOOKUP($E1875, V医療従事者等!$A:$J, $F$4, FALSE), TEXT(E1875, "aaa"))</f>
        <v>日</v>
      </c>
      <c r="G1875" s="91">
        <f>IFERROR(VLOOKUP($E1875, V医療従事者等!$A:$J, $G$4, FALSE), 0)</f>
        <v>0</v>
      </c>
      <c r="H1875" s="91">
        <f>IFERROR(VLOOKUP($E1875, V医療従事者等!$A:$J, $H$4, FALSE), 0)</f>
        <v>0</v>
      </c>
      <c r="I1875" s="91">
        <f>IFERROR(VLOOKUP($E1875, V医療従事者等!$A:$J, $I$4, FALSE), 0)</f>
        <v>0</v>
      </c>
      <c r="J1875" s="91">
        <f>IFERROR(VLOOKUP($E1875, V医療従事者等!$A:$J, $J$4, FALSE), 0)</f>
        <v>0</v>
      </c>
      <c r="K1875" s="92">
        <f>IFERROR(VLOOKUP($E1875, V一般接種!$A:$G, K$4, FALSE), 0)</f>
        <v>0</v>
      </c>
      <c r="L1875" s="92">
        <f>IFERROR(VLOOKUP($E1875, V一般接種!$A:$G, L$4, FALSE), 0)</f>
        <v>0</v>
      </c>
      <c r="M1875" s="92">
        <f>IFERROR(VLOOKUP($E1875, V一般接種!$A:$G, M$4, FALSE), 0)</f>
        <v>0</v>
      </c>
      <c r="N1875" s="93">
        <f>IFERROR(VLOOKUP($E1875, V一般接種!$A:$G, N$4, FALSE), 0)</f>
        <v>0</v>
      </c>
      <c r="O1875" s="92">
        <f>SUMIF(V職域接種!$C:$C, 'Conv-vaccine'!$E1875, V職域接種!F:F)</f>
        <v>0</v>
      </c>
      <c r="P1875" s="92">
        <f>SUMIF(V職域接種!$C:$C, 'Conv-vaccine'!$E1875, V職域接種!G:G)</f>
        <v>0</v>
      </c>
      <c r="Q1875" s="92">
        <f>_xlfn.MAXIFS(V重複!F:F, V重複!$C:$C, 'Conv-vaccine'!$E1875)</f>
        <v>0</v>
      </c>
      <c r="R1875" s="92">
        <f>_xlfn.MAXIFS(V重複!G:G, V重複!$C:$C, 'Conv-vaccine'!$E1875)</f>
        <v>0</v>
      </c>
      <c r="S1875" s="107">
        <f>SUMIF('V3回目-接種日別'!$A:$A, 'Conv-vaccine'!$E1875, 'V3回目-接種日別'!C:C)</f>
        <v>0</v>
      </c>
    </row>
    <row r="1876" spans="1:19" ht="17.7">
      <c r="A1876" s="49">
        <v>44921</v>
      </c>
      <c r="B1876" s="110">
        <f>IF(COUNTIF($A$7:$A1876, $A1876)&gt;1, 0, IF($E1876="","",G1876+H1876+K1876+L1876+O1876-Q1876))</f>
        <v>0</v>
      </c>
      <c r="C1876" s="110">
        <f>IF(COUNTIF($A$7:$A1876, $A1876)&gt;1, 0, IF($E1876="", "", I1876+J1876+M1876+N1876+P1876-R1876))</f>
        <v>0</v>
      </c>
      <c r="D1876" s="110">
        <f>IF(COUNTIF($A$7:$A1876, $A1876)&gt;1, 0, S1876)</f>
        <v>0</v>
      </c>
      <c r="E1876" s="111">
        <v>44921</v>
      </c>
      <c r="F1876" s="91" t="str">
        <f>IFERROR(VLOOKUP($E1876, V医療従事者等!$A:$J, $F$4, FALSE), TEXT(E1876, "aaa"))</f>
        <v>月</v>
      </c>
      <c r="G1876" s="91">
        <f>IFERROR(VLOOKUP($E1876, V医療従事者等!$A:$J, $G$4, FALSE), 0)</f>
        <v>0</v>
      </c>
      <c r="H1876" s="91">
        <f>IFERROR(VLOOKUP($E1876, V医療従事者等!$A:$J, $H$4, FALSE), 0)</f>
        <v>0</v>
      </c>
      <c r="I1876" s="91">
        <f>IFERROR(VLOOKUP($E1876, V医療従事者等!$A:$J, $I$4, FALSE), 0)</f>
        <v>0</v>
      </c>
      <c r="J1876" s="91">
        <f>IFERROR(VLOOKUP($E1876, V医療従事者等!$A:$J, $J$4, FALSE), 0)</f>
        <v>0</v>
      </c>
      <c r="K1876" s="92">
        <f>IFERROR(VLOOKUP($E1876, V一般接種!$A:$G, K$4, FALSE), 0)</f>
        <v>0</v>
      </c>
      <c r="L1876" s="92">
        <f>IFERROR(VLOOKUP($E1876, V一般接種!$A:$G, L$4, FALSE), 0)</f>
        <v>0</v>
      </c>
      <c r="M1876" s="92">
        <f>IFERROR(VLOOKUP($E1876, V一般接種!$A:$G, M$4, FALSE), 0)</f>
        <v>0</v>
      </c>
      <c r="N1876" s="93">
        <f>IFERROR(VLOOKUP($E1876, V一般接種!$A:$G, N$4, FALSE), 0)</f>
        <v>0</v>
      </c>
      <c r="O1876" s="92">
        <f>SUMIF(V職域接種!$C:$C, 'Conv-vaccine'!$E1876, V職域接種!F:F)</f>
        <v>0</v>
      </c>
      <c r="P1876" s="92">
        <f>SUMIF(V職域接種!$C:$C, 'Conv-vaccine'!$E1876, V職域接種!G:G)</f>
        <v>0</v>
      </c>
      <c r="Q1876" s="92">
        <f>_xlfn.MAXIFS(V重複!F:F, V重複!$C:$C, 'Conv-vaccine'!$E1876)</f>
        <v>0</v>
      </c>
      <c r="R1876" s="92">
        <f>_xlfn.MAXIFS(V重複!G:G, V重複!$C:$C, 'Conv-vaccine'!$E1876)</f>
        <v>0</v>
      </c>
      <c r="S1876" s="107">
        <f>SUMIF('V3回目-接種日別'!$A:$A, 'Conv-vaccine'!$E1876, 'V3回目-接種日別'!C:C)</f>
        <v>0</v>
      </c>
    </row>
    <row r="1877" spans="1:19" ht="17.7">
      <c r="A1877" s="49">
        <v>44921</v>
      </c>
      <c r="B1877" s="110">
        <f>IF(COUNTIF($A$7:$A1877, $A1877)&gt;1, 0, IF($E1877="","",G1877+H1877+K1877+L1877+O1877-Q1877))</f>
        <v>0</v>
      </c>
      <c r="C1877" s="110">
        <f>IF(COUNTIF($A$7:$A1877, $A1877)&gt;1, 0, IF($E1877="", "", I1877+J1877+M1877+N1877+P1877-R1877))</f>
        <v>0</v>
      </c>
      <c r="D1877" s="110">
        <f>IF(COUNTIF($A$7:$A1877, $A1877)&gt;1, 0, S1877)</f>
        <v>0</v>
      </c>
      <c r="E1877" s="111">
        <v>44921</v>
      </c>
      <c r="F1877" s="91" t="str">
        <f>IFERROR(VLOOKUP($E1877, V医療従事者等!$A:$J, $F$4, FALSE), TEXT(E1877, "aaa"))</f>
        <v>月</v>
      </c>
      <c r="G1877" s="91">
        <f>IFERROR(VLOOKUP($E1877, V医療従事者等!$A:$J, $G$4, FALSE), 0)</f>
        <v>0</v>
      </c>
      <c r="H1877" s="91">
        <f>IFERROR(VLOOKUP($E1877, V医療従事者等!$A:$J, $H$4, FALSE), 0)</f>
        <v>0</v>
      </c>
      <c r="I1877" s="91">
        <f>IFERROR(VLOOKUP($E1877, V医療従事者等!$A:$J, $I$4, FALSE), 0)</f>
        <v>0</v>
      </c>
      <c r="J1877" s="91">
        <f>IFERROR(VLOOKUP($E1877, V医療従事者等!$A:$J, $J$4, FALSE), 0)</f>
        <v>0</v>
      </c>
      <c r="K1877" s="92">
        <f>IFERROR(VLOOKUP($E1877, V一般接種!$A:$G, K$4, FALSE), 0)</f>
        <v>0</v>
      </c>
      <c r="L1877" s="92">
        <f>IFERROR(VLOOKUP($E1877, V一般接種!$A:$G, L$4, FALSE), 0)</f>
        <v>0</v>
      </c>
      <c r="M1877" s="92">
        <f>IFERROR(VLOOKUP($E1877, V一般接種!$A:$G, M$4, FALSE), 0)</f>
        <v>0</v>
      </c>
      <c r="N1877" s="93">
        <f>IFERROR(VLOOKUP($E1877, V一般接種!$A:$G, N$4, FALSE), 0)</f>
        <v>0</v>
      </c>
      <c r="O1877" s="92">
        <f>SUMIF(V職域接種!$C:$C, 'Conv-vaccine'!$E1877, V職域接種!F:F)</f>
        <v>0</v>
      </c>
      <c r="P1877" s="92">
        <f>SUMIF(V職域接種!$C:$C, 'Conv-vaccine'!$E1877, V職域接種!G:G)</f>
        <v>0</v>
      </c>
      <c r="Q1877" s="92">
        <f>_xlfn.MAXIFS(V重複!F:F, V重複!$C:$C, 'Conv-vaccine'!$E1877)</f>
        <v>0</v>
      </c>
      <c r="R1877" s="92">
        <f>_xlfn.MAXIFS(V重複!G:G, V重複!$C:$C, 'Conv-vaccine'!$E1877)</f>
        <v>0</v>
      </c>
      <c r="S1877" s="107">
        <f>SUMIF('V3回目-接種日別'!$A:$A, 'Conv-vaccine'!$E1877, 'V3回目-接種日別'!C:C)</f>
        <v>0</v>
      </c>
    </row>
    <row r="1878" spans="1:19" ht="17.7">
      <c r="A1878" s="49">
        <v>44921</v>
      </c>
      <c r="B1878" s="110">
        <f>IF(COUNTIF($A$7:$A1878, $A1878)&gt;1, 0, IF($E1878="","",G1878+H1878+K1878+L1878+O1878-Q1878))</f>
        <v>0</v>
      </c>
      <c r="C1878" s="110">
        <f>IF(COUNTIF($A$7:$A1878, $A1878)&gt;1, 0, IF($E1878="", "", I1878+J1878+M1878+N1878+P1878-R1878))</f>
        <v>0</v>
      </c>
      <c r="D1878" s="110">
        <f>IF(COUNTIF($A$7:$A1878, $A1878)&gt;1, 0, S1878)</f>
        <v>0</v>
      </c>
      <c r="E1878" s="111">
        <v>44921</v>
      </c>
      <c r="F1878" s="91" t="str">
        <f>IFERROR(VLOOKUP($E1878, V医療従事者等!$A:$J, $F$4, FALSE), TEXT(E1878, "aaa"))</f>
        <v>月</v>
      </c>
      <c r="G1878" s="91">
        <f>IFERROR(VLOOKUP($E1878, V医療従事者等!$A:$J, $G$4, FALSE), 0)</f>
        <v>0</v>
      </c>
      <c r="H1878" s="91">
        <f>IFERROR(VLOOKUP($E1878, V医療従事者等!$A:$J, $H$4, FALSE), 0)</f>
        <v>0</v>
      </c>
      <c r="I1878" s="91">
        <f>IFERROR(VLOOKUP($E1878, V医療従事者等!$A:$J, $I$4, FALSE), 0)</f>
        <v>0</v>
      </c>
      <c r="J1878" s="91">
        <f>IFERROR(VLOOKUP($E1878, V医療従事者等!$A:$J, $J$4, FALSE), 0)</f>
        <v>0</v>
      </c>
      <c r="K1878" s="92">
        <f>IFERROR(VLOOKUP($E1878, V一般接種!$A:$G, K$4, FALSE), 0)</f>
        <v>0</v>
      </c>
      <c r="L1878" s="92">
        <f>IFERROR(VLOOKUP($E1878, V一般接種!$A:$G, L$4, FALSE), 0)</f>
        <v>0</v>
      </c>
      <c r="M1878" s="92">
        <f>IFERROR(VLOOKUP($E1878, V一般接種!$A:$G, M$4, FALSE), 0)</f>
        <v>0</v>
      </c>
      <c r="N1878" s="93">
        <f>IFERROR(VLOOKUP($E1878, V一般接種!$A:$G, N$4, FALSE), 0)</f>
        <v>0</v>
      </c>
      <c r="O1878" s="92">
        <f>SUMIF(V職域接種!$C:$C, 'Conv-vaccine'!$E1878, V職域接種!F:F)</f>
        <v>0</v>
      </c>
      <c r="P1878" s="92">
        <f>SUMIF(V職域接種!$C:$C, 'Conv-vaccine'!$E1878, V職域接種!G:G)</f>
        <v>0</v>
      </c>
      <c r="Q1878" s="92">
        <f>_xlfn.MAXIFS(V重複!F:F, V重複!$C:$C, 'Conv-vaccine'!$E1878)</f>
        <v>0</v>
      </c>
      <c r="R1878" s="92">
        <f>_xlfn.MAXIFS(V重複!G:G, V重複!$C:$C, 'Conv-vaccine'!$E1878)</f>
        <v>0</v>
      </c>
      <c r="S1878" s="107">
        <f>SUMIF('V3回目-接種日別'!$A:$A, 'Conv-vaccine'!$E1878, 'V3回目-接種日別'!C:C)</f>
        <v>0</v>
      </c>
    </row>
    <row r="1879" spans="1:19" ht="17.7">
      <c r="A1879" s="49">
        <v>44922</v>
      </c>
      <c r="B1879" s="110">
        <f>IF(COUNTIF($A$7:$A1879, $A1879)&gt;1, 0, IF($E1879="","",G1879+H1879+K1879+L1879+O1879-Q1879))</f>
        <v>0</v>
      </c>
      <c r="C1879" s="110">
        <f>IF(COUNTIF($A$7:$A1879, $A1879)&gt;1, 0, IF($E1879="", "", I1879+J1879+M1879+N1879+P1879-R1879))</f>
        <v>0</v>
      </c>
      <c r="D1879" s="110">
        <f>IF(COUNTIF($A$7:$A1879, $A1879)&gt;1, 0, S1879)</f>
        <v>0</v>
      </c>
      <c r="E1879" s="111">
        <v>44922</v>
      </c>
      <c r="F1879" s="91" t="str">
        <f>IFERROR(VLOOKUP($E1879, V医療従事者等!$A:$J, $F$4, FALSE), TEXT(E1879, "aaa"))</f>
        <v>火</v>
      </c>
      <c r="G1879" s="91">
        <f>IFERROR(VLOOKUP($E1879, V医療従事者等!$A:$J, $G$4, FALSE), 0)</f>
        <v>0</v>
      </c>
      <c r="H1879" s="91">
        <f>IFERROR(VLOOKUP($E1879, V医療従事者等!$A:$J, $H$4, FALSE), 0)</f>
        <v>0</v>
      </c>
      <c r="I1879" s="91">
        <f>IFERROR(VLOOKUP($E1879, V医療従事者等!$A:$J, $I$4, FALSE), 0)</f>
        <v>0</v>
      </c>
      <c r="J1879" s="91">
        <f>IFERROR(VLOOKUP($E1879, V医療従事者等!$A:$J, $J$4, FALSE), 0)</f>
        <v>0</v>
      </c>
      <c r="K1879" s="92">
        <f>IFERROR(VLOOKUP($E1879, V一般接種!$A:$G, K$4, FALSE), 0)</f>
        <v>0</v>
      </c>
      <c r="L1879" s="92">
        <f>IFERROR(VLOOKUP($E1879, V一般接種!$A:$G, L$4, FALSE), 0)</f>
        <v>0</v>
      </c>
      <c r="M1879" s="92">
        <f>IFERROR(VLOOKUP($E1879, V一般接種!$A:$G, M$4, FALSE), 0)</f>
        <v>0</v>
      </c>
      <c r="N1879" s="93">
        <f>IFERROR(VLOOKUP($E1879, V一般接種!$A:$G, N$4, FALSE), 0)</f>
        <v>0</v>
      </c>
      <c r="O1879" s="92">
        <f>SUMIF(V職域接種!$C:$C, 'Conv-vaccine'!$E1879, V職域接種!F:F)</f>
        <v>0</v>
      </c>
      <c r="P1879" s="92">
        <f>SUMIF(V職域接種!$C:$C, 'Conv-vaccine'!$E1879, V職域接種!G:G)</f>
        <v>0</v>
      </c>
      <c r="Q1879" s="92">
        <f>_xlfn.MAXIFS(V重複!F:F, V重複!$C:$C, 'Conv-vaccine'!$E1879)</f>
        <v>0</v>
      </c>
      <c r="R1879" s="92">
        <f>_xlfn.MAXIFS(V重複!G:G, V重複!$C:$C, 'Conv-vaccine'!$E1879)</f>
        <v>0</v>
      </c>
      <c r="S1879" s="107">
        <f>SUMIF('V3回目-接種日別'!$A:$A, 'Conv-vaccine'!$E1879, 'V3回目-接種日別'!C:C)</f>
        <v>0</v>
      </c>
    </row>
    <row r="1880" spans="1:19" ht="17.7">
      <c r="A1880" s="49">
        <v>44922</v>
      </c>
      <c r="B1880" s="110">
        <f>IF(COUNTIF($A$7:$A1880, $A1880)&gt;1, 0, IF($E1880="","",G1880+H1880+K1880+L1880+O1880-Q1880))</f>
        <v>0</v>
      </c>
      <c r="C1880" s="110">
        <f>IF(COUNTIF($A$7:$A1880, $A1880)&gt;1, 0, IF($E1880="", "", I1880+J1880+M1880+N1880+P1880-R1880))</f>
        <v>0</v>
      </c>
      <c r="D1880" s="110">
        <f>IF(COUNTIF($A$7:$A1880, $A1880)&gt;1, 0, S1880)</f>
        <v>0</v>
      </c>
      <c r="E1880" s="111">
        <v>44922</v>
      </c>
      <c r="F1880" s="91" t="str">
        <f>IFERROR(VLOOKUP($E1880, V医療従事者等!$A:$J, $F$4, FALSE), TEXT(E1880, "aaa"))</f>
        <v>火</v>
      </c>
      <c r="G1880" s="91">
        <f>IFERROR(VLOOKUP($E1880, V医療従事者等!$A:$J, $G$4, FALSE), 0)</f>
        <v>0</v>
      </c>
      <c r="H1880" s="91">
        <f>IFERROR(VLOOKUP($E1880, V医療従事者等!$A:$J, $H$4, FALSE), 0)</f>
        <v>0</v>
      </c>
      <c r="I1880" s="91">
        <f>IFERROR(VLOOKUP($E1880, V医療従事者等!$A:$J, $I$4, FALSE), 0)</f>
        <v>0</v>
      </c>
      <c r="J1880" s="91">
        <f>IFERROR(VLOOKUP($E1880, V医療従事者等!$A:$J, $J$4, FALSE), 0)</f>
        <v>0</v>
      </c>
      <c r="K1880" s="92">
        <f>IFERROR(VLOOKUP($E1880, V一般接種!$A:$G, K$4, FALSE), 0)</f>
        <v>0</v>
      </c>
      <c r="L1880" s="92">
        <f>IFERROR(VLOOKUP($E1880, V一般接種!$A:$G, L$4, FALSE), 0)</f>
        <v>0</v>
      </c>
      <c r="M1880" s="92">
        <f>IFERROR(VLOOKUP($E1880, V一般接種!$A:$G, M$4, FALSE), 0)</f>
        <v>0</v>
      </c>
      <c r="N1880" s="93">
        <f>IFERROR(VLOOKUP($E1880, V一般接種!$A:$G, N$4, FALSE), 0)</f>
        <v>0</v>
      </c>
      <c r="O1880" s="92">
        <f>SUMIF(V職域接種!$C:$C, 'Conv-vaccine'!$E1880, V職域接種!F:F)</f>
        <v>0</v>
      </c>
      <c r="P1880" s="92">
        <f>SUMIF(V職域接種!$C:$C, 'Conv-vaccine'!$E1880, V職域接種!G:G)</f>
        <v>0</v>
      </c>
      <c r="Q1880" s="92">
        <f>_xlfn.MAXIFS(V重複!F:F, V重複!$C:$C, 'Conv-vaccine'!$E1880)</f>
        <v>0</v>
      </c>
      <c r="R1880" s="92">
        <f>_xlfn.MAXIFS(V重複!G:G, V重複!$C:$C, 'Conv-vaccine'!$E1880)</f>
        <v>0</v>
      </c>
      <c r="S1880" s="107">
        <f>SUMIF('V3回目-接種日別'!$A:$A, 'Conv-vaccine'!$E1880, 'V3回目-接種日別'!C:C)</f>
        <v>0</v>
      </c>
    </row>
    <row r="1881" spans="1:19" ht="17.7">
      <c r="A1881" s="49">
        <v>44922</v>
      </c>
      <c r="B1881" s="110">
        <f>IF(COUNTIF($A$7:$A1881, $A1881)&gt;1, 0, IF($E1881="","",G1881+H1881+K1881+L1881+O1881-Q1881))</f>
        <v>0</v>
      </c>
      <c r="C1881" s="110">
        <f>IF(COUNTIF($A$7:$A1881, $A1881)&gt;1, 0, IF($E1881="", "", I1881+J1881+M1881+N1881+P1881-R1881))</f>
        <v>0</v>
      </c>
      <c r="D1881" s="110">
        <f>IF(COUNTIF($A$7:$A1881, $A1881)&gt;1, 0, S1881)</f>
        <v>0</v>
      </c>
      <c r="E1881" s="111">
        <v>44922</v>
      </c>
      <c r="F1881" s="91" t="str">
        <f>IFERROR(VLOOKUP($E1881, V医療従事者等!$A:$J, $F$4, FALSE), TEXT(E1881, "aaa"))</f>
        <v>火</v>
      </c>
      <c r="G1881" s="91">
        <f>IFERROR(VLOOKUP($E1881, V医療従事者等!$A:$J, $G$4, FALSE), 0)</f>
        <v>0</v>
      </c>
      <c r="H1881" s="91">
        <f>IFERROR(VLOOKUP($E1881, V医療従事者等!$A:$J, $H$4, FALSE), 0)</f>
        <v>0</v>
      </c>
      <c r="I1881" s="91">
        <f>IFERROR(VLOOKUP($E1881, V医療従事者等!$A:$J, $I$4, FALSE), 0)</f>
        <v>0</v>
      </c>
      <c r="J1881" s="91">
        <f>IFERROR(VLOOKUP($E1881, V医療従事者等!$A:$J, $J$4, FALSE), 0)</f>
        <v>0</v>
      </c>
      <c r="K1881" s="92">
        <f>IFERROR(VLOOKUP($E1881, V一般接種!$A:$G, K$4, FALSE), 0)</f>
        <v>0</v>
      </c>
      <c r="L1881" s="92">
        <f>IFERROR(VLOOKUP($E1881, V一般接種!$A:$G, L$4, FALSE), 0)</f>
        <v>0</v>
      </c>
      <c r="M1881" s="92">
        <f>IFERROR(VLOOKUP($E1881, V一般接種!$A:$G, M$4, FALSE), 0)</f>
        <v>0</v>
      </c>
      <c r="N1881" s="93">
        <f>IFERROR(VLOOKUP($E1881, V一般接種!$A:$G, N$4, FALSE), 0)</f>
        <v>0</v>
      </c>
      <c r="O1881" s="92">
        <f>SUMIF(V職域接種!$C:$C, 'Conv-vaccine'!$E1881, V職域接種!F:F)</f>
        <v>0</v>
      </c>
      <c r="P1881" s="92">
        <f>SUMIF(V職域接種!$C:$C, 'Conv-vaccine'!$E1881, V職域接種!G:G)</f>
        <v>0</v>
      </c>
      <c r="Q1881" s="92">
        <f>_xlfn.MAXIFS(V重複!F:F, V重複!$C:$C, 'Conv-vaccine'!$E1881)</f>
        <v>0</v>
      </c>
      <c r="R1881" s="92">
        <f>_xlfn.MAXIFS(V重複!G:G, V重複!$C:$C, 'Conv-vaccine'!$E1881)</f>
        <v>0</v>
      </c>
      <c r="S1881" s="107">
        <f>SUMIF('V3回目-接種日別'!$A:$A, 'Conv-vaccine'!$E1881, 'V3回目-接種日別'!C:C)</f>
        <v>0</v>
      </c>
    </row>
    <row r="1882" spans="1:19" ht="17.7">
      <c r="A1882" s="49">
        <v>44923</v>
      </c>
      <c r="B1882" s="110">
        <f>IF(COUNTIF($A$7:$A1882, $A1882)&gt;1, 0, IF($E1882="","",G1882+H1882+K1882+L1882+O1882-Q1882))</f>
        <v>0</v>
      </c>
      <c r="C1882" s="110">
        <f>IF(COUNTIF($A$7:$A1882, $A1882)&gt;1, 0, IF($E1882="", "", I1882+J1882+M1882+N1882+P1882-R1882))</f>
        <v>0</v>
      </c>
      <c r="D1882" s="110">
        <f>IF(COUNTIF($A$7:$A1882, $A1882)&gt;1, 0, S1882)</f>
        <v>0</v>
      </c>
      <c r="E1882" s="111">
        <v>44923</v>
      </c>
      <c r="F1882" s="91" t="str">
        <f>IFERROR(VLOOKUP($E1882, V医療従事者等!$A:$J, $F$4, FALSE), TEXT(E1882, "aaa"))</f>
        <v>水</v>
      </c>
      <c r="G1882" s="91">
        <f>IFERROR(VLOOKUP($E1882, V医療従事者等!$A:$J, $G$4, FALSE), 0)</f>
        <v>0</v>
      </c>
      <c r="H1882" s="91">
        <f>IFERROR(VLOOKUP($E1882, V医療従事者等!$A:$J, $H$4, FALSE), 0)</f>
        <v>0</v>
      </c>
      <c r="I1882" s="91">
        <f>IFERROR(VLOOKUP($E1882, V医療従事者等!$A:$J, $I$4, FALSE), 0)</f>
        <v>0</v>
      </c>
      <c r="J1882" s="91">
        <f>IFERROR(VLOOKUP($E1882, V医療従事者等!$A:$J, $J$4, FALSE), 0)</f>
        <v>0</v>
      </c>
      <c r="K1882" s="92">
        <f>IFERROR(VLOOKUP($E1882, V一般接種!$A:$G, K$4, FALSE), 0)</f>
        <v>0</v>
      </c>
      <c r="L1882" s="92">
        <f>IFERROR(VLOOKUP($E1882, V一般接種!$A:$G, L$4, FALSE), 0)</f>
        <v>0</v>
      </c>
      <c r="M1882" s="92">
        <f>IFERROR(VLOOKUP($E1882, V一般接種!$A:$G, M$4, FALSE), 0)</f>
        <v>0</v>
      </c>
      <c r="N1882" s="93">
        <f>IFERROR(VLOOKUP($E1882, V一般接種!$A:$G, N$4, FALSE), 0)</f>
        <v>0</v>
      </c>
      <c r="O1882" s="92">
        <f>SUMIF(V職域接種!$C:$C, 'Conv-vaccine'!$E1882, V職域接種!F:F)</f>
        <v>0</v>
      </c>
      <c r="P1882" s="92">
        <f>SUMIF(V職域接種!$C:$C, 'Conv-vaccine'!$E1882, V職域接種!G:G)</f>
        <v>0</v>
      </c>
      <c r="Q1882" s="92">
        <f>_xlfn.MAXIFS(V重複!F:F, V重複!$C:$C, 'Conv-vaccine'!$E1882)</f>
        <v>0</v>
      </c>
      <c r="R1882" s="92">
        <f>_xlfn.MAXIFS(V重複!G:G, V重複!$C:$C, 'Conv-vaccine'!$E1882)</f>
        <v>0</v>
      </c>
      <c r="S1882" s="107">
        <f>SUMIF('V3回目-接種日別'!$A:$A, 'Conv-vaccine'!$E1882, 'V3回目-接種日別'!C:C)</f>
        <v>0</v>
      </c>
    </row>
    <row r="1883" spans="1:19" ht="17.7">
      <c r="A1883" s="49">
        <v>44923</v>
      </c>
      <c r="B1883" s="110">
        <f>IF(COUNTIF($A$7:$A1883, $A1883)&gt;1, 0, IF($E1883="","",G1883+H1883+K1883+L1883+O1883-Q1883))</f>
        <v>0</v>
      </c>
      <c r="C1883" s="110">
        <f>IF(COUNTIF($A$7:$A1883, $A1883)&gt;1, 0, IF($E1883="", "", I1883+J1883+M1883+N1883+P1883-R1883))</f>
        <v>0</v>
      </c>
      <c r="D1883" s="110">
        <f>IF(COUNTIF($A$7:$A1883, $A1883)&gt;1, 0, S1883)</f>
        <v>0</v>
      </c>
      <c r="E1883" s="111">
        <v>44923</v>
      </c>
      <c r="F1883" s="91" t="str">
        <f>IFERROR(VLOOKUP($E1883, V医療従事者等!$A:$J, $F$4, FALSE), TEXT(E1883, "aaa"))</f>
        <v>水</v>
      </c>
      <c r="G1883" s="91">
        <f>IFERROR(VLOOKUP($E1883, V医療従事者等!$A:$J, $G$4, FALSE), 0)</f>
        <v>0</v>
      </c>
      <c r="H1883" s="91">
        <f>IFERROR(VLOOKUP($E1883, V医療従事者等!$A:$J, $H$4, FALSE), 0)</f>
        <v>0</v>
      </c>
      <c r="I1883" s="91">
        <f>IFERROR(VLOOKUP($E1883, V医療従事者等!$A:$J, $I$4, FALSE), 0)</f>
        <v>0</v>
      </c>
      <c r="J1883" s="91">
        <f>IFERROR(VLOOKUP($E1883, V医療従事者等!$A:$J, $J$4, FALSE), 0)</f>
        <v>0</v>
      </c>
      <c r="K1883" s="92">
        <f>IFERROR(VLOOKUP($E1883, V一般接種!$A:$G, K$4, FALSE), 0)</f>
        <v>0</v>
      </c>
      <c r="L1883" s="92">
        <f>IFERROR(VLOOKUP($E1883, V一般接種!$A:$G, L$4, FALSE), 0)</f>
        <v>0</v>
      </c>
      <c r="M1883" s="92">
        <f>IFERROR(VLOOKUP($E1883, V一般接種!$A:$G, M$4, FALSE), 0)</f>
        <v>0</v>
      </c>
      <c r="N1883" s="93">
        <f>IFERROR(VLOOKUP($E1883, V一般接種!$A:$G, N$4, FALSE), 0)</f>
        <v>0</v>
      </c>
      <c r="O1883" s="92">
        <f>SUMIF(V職域接種!$C:$C, 'Conv-vaccine'!$E1883, V職域接種!F:F)</f>
        <v>0</v>
      </c>
      <c r="P1883" s="92">
        <f>SUMIF(V職域接種!$C:$C, 'Conv-vaccine'!$E1883, V職域接種!G:G)</f>
        <v>0</v>
      </c>
      <c r="Q1883" s="92">
        <f>_xlfn.MAXIFS(V重複!F:F, V重複!$C:$C, 'Conv-vaccine'!$E1883)</f>
        <v>0</v>
      </c>
      <c r="R1883" s="92">
        <f>_xlfn.MAXIFS(V重複!G:G, V重複!$C:$C, 'Conv-vaccine'!$E1883)</f>
        <v>0</v>
      </c>
      <c r="S1883" s="107">
        <f>SUMIF('V3回目-接種日別'!$A:$A, 'Conv-vaccine'!$E1883, 'V3回目-接種日別'!C:C)</f>
        <v>0</v>
      </c>
    </row>
    <row r="1884" spans="1:19" ht="17.7">
      <c r="A1884" s="49">
        <v>44923</v>
      </c>
      <c r="B1884" s="110">
        <f>IF(COUNTIF($A$7:$A1884, $A1884)&gt;1, 0, IF($E1884="","",G1884+H1884+K1884+L1884+O1884-Q1884))</f>
        <v>0</v>
      </c>
      <c r="C1884" s="110">
        <f>IF(COUNTIF($A$7:$A1884, $A1884)&gt;1, 0, IF($E1884="", "", I1884+J1884+M1884+N1884+P1884-R1884))</f>
        <v>0</v>
      </c>
      <c r="D1884" s="110">
        <f>IF(COUNTIF($A$7:$A1884, $A1884)&gt;1, 0, S1884)</f>
        <v>0</v>
      </c>
      <c r="E1884" s="111">
        <v>44923</v>
      </c>
      <c r="F1884" s="91" t="str">
        <f>IFERROR(VLOOKUP($E1884, V医療従事者等!$A:$J, $F$4, FALSE), TEXT(E1884, "aaa"))</f>
        <v>水</v>
      </c>
      <c r="G1884" s="91">
        <f>IFERROR(VLOOKUP($E1884, V医療従事者等!$A:$J, $G$4, FALSE), 0)</f>
        <v>0</v>
      </c>
      <c r="H1884" s="91">
        <f>IFERROR(VLOOKUP($E1884, V医療従事者等!$A:$J, $H$4, FALSE), 0)</f>
        <v>0</v>
      </c>
      <c r="I1884" s="91">
        <f>IFERROR(VLOOKUP($E1884, V医療従事者等!$A:$J, $I$4, FALSE), 0)</f>
        <v>0</v>
      </c>
      <c r="J1884" s="91">
        <f>IFERROR(VLOOKUP($E1884, V医療従事者等!$A:$J, $J$4, FALSE), 0)</f>
        <v>0</v>
      </c>
      <c r="K1884" s="92">
        <f>IFERROR(VLOOKUP($E1884, V一般接種!$A:$G, K$4, FALSE), 0)</f>
        <v>0</v>
      </c>
      <c r="L1884" s="92">
        <f>IFERROR(VLOOKUP($E1884, V一般接種!$A:$G, L$4, FALSE), 0)</f>
        <v>0</v>
      </c>
      <c r="M1884" s="92">
        <f>IFERROR(VLOOKUP($E1884, V一般接種!$A:$G, M$4, FALSE), 0)</f>
        <v>0</v>
      </c>
      <c r="N1884" s="93">
        <f>IFERROR(VLOOKUP($E1884, V一般接種!$A:$G, N$4, FALSE), 0)</f>
        <v>0</v>
      </c>
      <c r="O1884" s="92">
        <f>SUMIF(V職域接種!$C:$C, 'Conv-vaccine'!$E1884, V職域接種!F:F)</f>
        <v>0</v>
      </c>
      <c r="P1884" s="92">
        <f>SUMIF(V職域接種!$C:$C, 'Conv-vaccine'!$E1884, V職域接種!G:G)</f>
        <v>0</v>
      </c>
      <c r="Q1884" s="92">
        <f>_xlfn.MAXIFS(V重複!F:F, V重複!$C:$C, 'Conv-vaccine'!$E1884)</f>
        <v>0</v>
      </c>
      <c r="R1884" s="92">
        <f>_xlfn.MAXIFS(V重複!G:G, V重複!$C:$C, 'Conv-vaccine'!$E1884)</f>
        <v>0</v>
      </c>
      <c r="S1884" s="107">
        <f>SUMIF('V3回目-接種日別'!$A:$A, 'Conv-vaccine'!$E1884, 'V3回目-接種日別'!C:C)</f>
        <v>0</v>
      </c>
    </row>
    <row r="1885" spans="1:19" ht="17.7">
      <c r="A1885" s="49">
        <v>44924</v>
      </c>
      <c r="B1885" s="110">
        <f>IF(COUNTIF($A$7:$A1885, $A1885)&gt;1, 0, IF($E1885="","",G1885+H1885+K1885+L1885+O1885-Q1885))</f>
        <v>0</v>
      </c>
      <c r="C1885" s="110">
        <f>IF(COUNTIF($A$7:$A1885, $A1885)&gt;1, 0, IF($E1885="", "", I1885+J1885+M1885+N1885+P1885-R1885))</f>
        <v>0</v>
      </c>
      <c r="D1885" s="110">
        <f>IF(COUNTIF($A$7:$A1885, $A1885)&gt;1, 0, S1885)</f>
        <v>0</v>
      </c>
      <c r="E1885" s="111">
        <v>44924</v>
      </c>
      <c r="F1885" s="91" t="str">
        <f>IFERROR(VLOOKUP($E1885, V医療従事者等!$A:$J, $F$4, FALSE), TEXT(E1885, "aaa"))</f>
        <v>木</v>
      </c>
      <c r="G1885" s="91">
        <f>IFERROR(VLOOKUP($E1885, V医療従事者等!$A:$J, $G$4, FALSE), 0)</f>
        <v>0</v>
      </c>
      <c r="H1885" s="91">
        <f>IFERROR(VLOOKUP($E1885, V医療従事者等!$A:$J, $H$4, FALSE), 0)</f>
        <v>0</v>
      </c>
      <c r="I1885" s="91">
        <f>IFERROR(VLOOKUP($E1885, V医療従事者等!$A:$J, $I$4, FALSE), 0)</f>
        <v>0</v>
      </c>
      <c r="J1885" s="91">
        <f>IFERROR(VLOOKUP($E1885, V医療従事者等!$A:$J, $J$4, FALSE), 0)</f>
        <v>0</v>
      </c>
      <c r="K1885" s="92">
        <f>IFERROR(VLOOKUP($E1885, V一般接種!$A:$G, K$4, FALSE), 0)</f>
        <v>0</v>
      </c>
      <c r="L1885" s="92">
        <f>IFERROR(VLOOKUP($E1885, V一般接種!$A:$G, L$4, FALSE), 0)</f>
        <v>0</v>
      </c>
      <c r="M1885" s="92">
        <f>IFERROR(VLOOKUP($E1885, V一般接種!$A:$G, M$4, FALSE), 0)</f>
        <v>0</v>
      </c>
      <c r="N1885" s="93">
        <f>IFERROR(VLOOKUP($E1885, V一般接種!$A:$G, N$4, FALSE), 0)</f>
        <v>0</v>
      </c>
      <c r="O1885" s="92">
        <f>SUMIF(V職域接種!$C:$C, 'Conv-vaccine'!$E1885, V職域接種!F:F)</f>
        <v>0</v>
      </c>
      <c r="P1885" s="92">
        <f>SUMIF(V職域接種!$C:$C, 'Conv-vaccine'!$E1885, V職域接種!G:G)</f>
        <v>0</v>
      </c>
      <c r="Q1885" s="92">
        <f>_xlfn.MAXIFS(V重複!F:F, V重複!$C:$C, 'Conv-vaccine'!$E1885)</f>
        <v>0</v>
      </c>
      <c r="R1885" s="92">
        <f>_xlfn.MAXIFS(V重複!G:G, V重複!$C:$C, 'Conv-vaccine'!$E1885)</f>
        <v>0</v>
      </c>
      <c r="S1885" s="107">
        <f>SUMIF('V3回目-接種日別'!$A:$A, 'Conv-vaccine'!$E1885, 'V3回目-接種日別'!C:C)</f>
        <v>0</v>
      </c>
    </row>
    <row r="1886" spans="1:19" ht="17.7">
      <c r="A1886" s="49">
        <v>44924</v>
      </c>
      <c r="B1886" s="110">
        <f>IF(COUNTIF($A$7:$A1886, $A1886)&gt;1, 0, IF($E1886="","",G1886+H1886+K1886+L1886+O1886-Q1886))</f>
        <v>0</v>
      </c>
      <c r="C1886" s="110">
        <f>IF(COUNTIF($A$7:$A1886, $A1886)&gt;1, 0, IF($E1886="", "", I1886+J1886+M1886+N1886+P1886-R1886))</f>
        <v>0</v>
      </c>
      <c r="D1886" s="110">
        <f>IF(COUNTIF($A$7:$A1886, $A1886)&gt;1, 0, S1886)</f>
        <v>0</v>
      </c>
      <c r="E1886" s="111">
        <v>44924</v>
      </c>
      <c r="F1886" s="91" t="str">
        <f>IFERROR(VLOOKUP($E1886, V医療従事者等!$A:$J, $F$4, FALSE), TEXT(E1886, "aaa"))</f>
        <v>木</v>
      </c>
      <c r="G1886" s="91">
        <f>IFERROR(VLOOKUP($E1886, V医療従事者等!$A:$J, $G$4, FALSE), 0)</f>
        <v>0</v>
      </c>
      <c r="H1886" s="91">
        <f>IFERROR(VLOOKUP($E1886, V医療従事者等!$A:$J, $H$4, FALSE), 0)</f>
        <v>0</v>
      </c>
      <c r="I1886" s="91">
        <f>IFERROR(VLOOKUP($E1886, V医療従事者等!$A:$J, $I$4, FALSE), 0)</f>
        <v>0</v>
      </c>
      <c r="J1886" s="91">
        <f>IFERROR(VLOOKUP($E1886, V医療従事者等!$A:$J, $J$4, FALSE), 0)</f>
        <v>0</v>
      </c>
      <c r="K1886" s="92">
        <f>IFERROR(VLOOKUP($E1886, V一般接種!$A:$G, K$4, FALSE), 0)</f>
        <v>0</v>
      </c>
      <c r="L1886" s="92">
        <f>IFERROR(VLOOKUP($E1886, V一般接種!$A:$G, L$4, FALSE), 0)</f>
        <v>0</v>
      </c>
      <c r="M1886" s="92">
        <f>IFERROR(VLOOKUP($E1886, V一般接種!$A:$G, M$4, FALSE), 0)</f>
        <v>0</v>
      </c>
      <c r="N1886" s="93">
        <f>IFERROR(VLOOKUP($E1886, V一般接種!$A:$G, N$4, FALSE), 0)</f>
        <v>0</v>
      </c>
      <c r="O1886" s="92">
        <f>SUMIF(V職域接種!$C:$C, 'Conv-vaccine'!$E1886, V職域接種!F:F)</f>
        <v>0</v>
      </c>
      <c r="P1886" s="92">
        <f>SUMIF(V職域接種!$C:$C, 'Conv-vaccine'!$E1886, V職域接種!G:G)</f>
        <v>0</v>
      </c>
      <c r="Q1886" s="92">
        <f>_xlfn.MAXIFS(V重複!F:F, V重複!$C:$C, 'Conv-vaccine'!$E1886)</f>
        <v>0</v>
      </c>
      <c r="R1886" s="92">
        <f>_xlfn.MAXIFS(V重複!G:G, V重複!$C:$C, 'Conv-vaccine'!$E1886)</f>
        <v>0</v>
      </c>
      <c r="S1886" s="107">
        <f>SUMIF('V3回目-接種日別'!$A:$A, 'Conv-vaccine'!$E1886, 'V3回目-接種日別'!C:C)</f>
        <v>0</v>
      </c>
    </row>
    <row r="1887" spans="1:19" ht="17.7">
      <c r="A1887" s="49">
        <v>44924</v>
      </c>
      <c r="B1887" s="110">
        <f>IF(COUNTIF($A$7:$A1887, $A1887)&gt;1, 0, IF($E1887="","",G1887+H1887+K1887+L1887+O1887-Q1887))</f>
        <v>0</v>
      </c>
      <c r="C1887" s="110">
        <f>IF(COUNTIF($A$7:$A1887, $A1887)&gt;1, 0, IF($E1887="", "", I1887+J1887+M1887+N1887+P1887-R1887))</f>
        <v>0</v>
      </c>
      <c r="D1887" s="110">
        <f>IF(COUNTIF($A$7:$A1887, $A1887)&gt;1, 0, S1887)</f>
        <v>0</v>
      </c>
      <c r="E1887" s="111">
        <v>44924</v>
      </c>
      <c r="F1887" s="91" t="str">
        <f>IFERROR(VLOOKUP($E1887, V医療従事者等!$A:$J, $F$4, FALSE), TEXT(E1887, "aaa"))</f>
        <v>木</v>
      </c>
      <c r="G1887" s="91">
        <f>IFERROR(VLOOKUP($E1887, V医療従事者等!$A:$J, $G$4, FALSE), 0)</f>
        <v>0</v>
      </c>
      <c r="H1887" s="91">
        <f>IFERROR(VLOOKUP($E1887, V医療従事者等!$A:$J, $H$4, FALSE), 0)</f>
        <v>0</v>
      </c>
      <c r="I1887" s="91">
        <f>IFERROR(VLOOKUP($E1887, V医療従事者等!$A:$J, $I$4, FALSE), 0)</f>
        <v>0</v>
      </c>
      <c r="J1887" s="91">
        <f>IFERROR(VLOOKUP($E1887, V医療従事者等!$A:$J, $J$4, FALSE), 0)</f>
        <v>0</v>
      </c>
      <c r="K1887" s="92">
        <f>IFERROR(VLOOKUP($E1887, V一般接種!$A:$G, K$4, FALSE), 0)</f>
        <v>0</v>
      </c>
      <c r="L1887" s="92">
        <f>IFERROR(VLOOKUP($E1887, V一般接種!$A:$G, L$4, FALSE), 0)</f>
        <v>0</v>
      </c>
      <c r="M1887" s="92">
        <f>IFERROR(VLOOKUP($E1887, V一般接種!$A:$G, M$4, FALSE), 0)</f>
        <v>0</v>
      </c>
      <c r="N1887" s="93">
        <f>IFERROR(VLOOKUP($E1887, V一般接種!$A:$G, N$4, FALSE), 0)</f>
        <v>0</v>
      </c>
      <c r="O1887" s="92">
        <f>SUMIF(V職域接種!$C:$C, 'Conv-vaccine'!$E1887, V職域接種!F:F)</f>
        <v>0</v>
      </c>
      <c r="P1887" s="92">
        <f>SUMIF(V職域接種!$C:$C, 'Conv-vaccine'!$E1887, V職域接種!G:G)</f>
        <v>0</v>
      </c>
      <c r="Q1887" s="92">
        <f>_xlfn.MAXIFS(V重複!F:F, V重複!$C:$C, 'Conv-vaccine'!$E1887)</f>
        <v>0</v>
      </c>
      <c r="R1887" s="92">
        <f>_xlfn.MAXIFS(V重複!G:G, V重複!$C:$C, 'Conv-vaccine'!$E1887)</f>
        <v>0</v>
      </c>
      <c r="S1887" s="107">
        <f>SUMIF('V3回目-接種日別'!$A:$A, 'Conv-vaccine'!$E1887, 'V3回目-接種日別'!C:C)</f>
        <v>0</v>
      </c>
    </row>
    <row r="1888" spans="1:19" ht="17.7">
      <c r="A1888" s="49">
        <v>44925</v>
      </c>
      <c r="B1888" s="110">
        <f>IF(COUNTIF($A$7:$A1888, $A1888)&gt;1, 0, IF($E1888="","",G1888+H1888+K1888+L1888+O1888-Q1888))</f>
        <v>0</v>
      </c>
      <c r="C1888" s="110">
        <f>IF(COUNTIF($A$7:$A1888, $A1888)&gt;1, 0, IF($E1888="", "", I1888+J1888+M1888+N1888+P1888-R1888))</f>
        <v>0</v>
      </c>
      <c r="D1888" s="110">
        <f>IF(COUNTIF($A$7:$A1888, $A1888)&gt;1, 0, S1888)</f>
        <v>0</v>
      </c>
      <c r="E1888" s="111">
        <v>44925</v>
      </c>
      <c r="F1888" s="91" t="str">
        <f>IFERROR(VLOOKUP($E1888, V医療従事者等!$A:$J, $F$4, FALSE), TEXT(E1888, "aaa"))</f>
        <v>金</v>
      </c>
      <c r="G1888" s="91">
        <f>IFERROR(VLOOKUP($E1888, V医療従事者等!$A:$J, $G$4, FALSE), 0)</f>
        <v>0</v>
      </c>
      <c r="H1888" s="91">
        <f>IFERROR(VLOOKUP($E1888, V医療従事者等!$A:$J, $H$4, FALSE), 0)</f>
        <v>0</v>
      </c>
      <c r="I1888" s="91">
        <f>IFERROR(VLOOKUP($E1888, V医療従事者等!$A:$J, $I$4, FALSE), 0)</f>
        <v>0</v>
      </c>
      <c r="J1888" s="91">
        <f>IFERROR(VLOOKUP($E1888, V医療従事者等!$A:$J, $J$4, FALSE), 0)</f>
        <v>0</v>
      </c>
      <c r="K1888" s="92">
        <f>IFERROR(VLOOKUP($E1888, V一般接種!$A:$G, K$4, FALSE), 0)</f>
        <v>0</v>
      </c>
      <c r="L1888" s="92">
        <f>IFERROR(VLOOKUP($E1888, V一般接種!$A:$G, L$4, FALSE), 0)</f>
        <v>0</v>
      </c>
      <c r="M1888" s="92">
        <f>IFERROR(VLOOKUP($E1888, V一般接種!$A:$G, M$4, FALSE), 0)</f>
        <v>0</v>
      </c>
      <c r="N1888" s="93">
        <f>IFERROR(VLOOKUP($E1888, V一般接種!$A:$G, N$4, FALSE), 0)</f>
        <v>0</v>
      </c>
      <c r="O1888" s="92">
        <f>SUMIF(V職域接種!$C:$C, 'Conv-vaccine'!$E1888, V職域接種!F:F)</f>
        <v>0</v>
      </c>
      <c r="P1888" s="92">
        <f>SUMIF(V職域接種!$C:$C, 'Conv-vaccine'!$E1888, V職域接種!G:G)</f>
        <v>0</v>
      </c>
      <c r="Q1888" s="92">
        <f>_xlfn.MAXIFS(V重複!F:F, V重複!$C:$C, 'Conv-vaccine'!$E1888)</f>
        <v>0</v>
      </c>
      <c r="R1888" s="92">
        <f>_xlfn.MAXIFS(V重複!G:G, V重複!$C:$C, 'Conv-vaccine'!$E1888)</f>
        <v>0</v>
      </c>
      <c r="S1888" s="107">
        <f>SUMIF('V3回目-接種日別'!$A:$A, 'Conv-vaccine'!$E1888, 'V3回目-接種日別'!C:C)</f>
        <v>0</v>
      </c>
    </row>
    <row r="1889" spans="1:19" ht="17.7">
      <c r="A1889" s="49">
        <v>44925</v>
      </c>
      <c r="B1889" s="110">
        <f>IF(COUNTIF($A$7:$A1889, $A1889)&gt;1, 0, IF($E1889="","",G1889+H1889+K1889+L1889+O1889-Q1889))</f>
        <v>0</v>
      </c>
      <c r="C1889" s="110">
        <f>IF(COUNTIF($A$7:$A1889, $A1889)&gt;1, 0, IF($E1889="", "", I1889+J1889+M1889+N1889+P1889-R1889))</f>
        <v>0</v>
      </c>
      <c r="D1889" s="110">
        <f>IF(COUNTIF($A$7:$A1889, $A1889)&gt;1, 0, S1889)</f>
        <v>0</v>
      </c>
      <c r="E1889" s="111">
        <v>44925</v>
      </c>
      <c r="F1889" s="91" t="str">
        <f>IFERROR(VLOOKUP($E1889, V医療従事者等!$A:$J, $F$4, FALSE), TEXT(E1889, "aaa"))</f>
        <v>金</v>
      </c>
      <c r="G1889" s="91">
        <f>IFERROR(VLOOKUP($E1889, V医療従事者等!$A:$J, $G$4, FALSE), 0)</f>
        <v>0</v>
      </c>
      <c r="H1889" s="91">
        <f>IFERROR(VLOOKUP($E1889, V医療従事者等!$A:$J, $H$4, FALSE), 0)</f>
        <v>0</v>
      </c>
      <c r="I1889" s="91">
        <f>IFERROR(VLOOKUP($E1889, V医療従事者等!$A:$J, $I$4, FALSE), 0)</f>
        <v>0</v>
      </c>
      <c r="J1889" s="91">
        <f>IFERROR(VLOOKUP($E1889, V医療従事者等!$A:$J, $J$4, FALSE), 0)</f>
        <v>0</v>
      </c>
      <c r="K1889" s="92">
        <f>IFERROR(VLOOKUP($E1889, V一般接種!$A:$G, K$4, FALSE), 0)</f>
        <v>0</v>
      </c>
      <c r="L1889" s="92">
        <f>IFERROR(VLOOKUP($E1889, V一般接種!$A:$G, L$4, FALSE), 0)</f>
        <v>0</v>
      </c>
      <c r="M1889" s="92">
        <f>IFERROR(VLOOKUP($E1889, V一般接種!$A:$G, M$4, FALSE), 0)</f>
        <v>0</v>
      </c>
      <c r="N1889" s="93">
        <f>IFERROR(VLOOKUP($E1889, V一般接種!$A:$G, N$4, FALSE), 0)</f>
        <v>0</v>
      </c>
      <c r="O1889" s="92">
        <f>SUMIF(V職域接種!$C:$C, 'Conv-vaccine'!$E1889, V職域接種!F:F)</f>
        <v>0</v>
      </c>
      <c r="P1889" s="92">
        <f>SUMIF(V職域接種!$C:$C, 'Conv-vaccine'!$E1889, V職域接種!G:G)</f>
        <v>0</v>
      </c>
      <c r="Q1889" s="92">
        <f>_xlfn.MAXIFS(V重複!F:F, V重複!$C:$C, 'Conv-vaccine'!$E1889)</f>
        <v>0</v>
      </c>
      <c r="R1889" s="92">
        <f>_xlfn.MAXIFS(V重複!G:G, V重複!$C:$C, 'Conv-vaccine'!$E1889)</f>
        <v>0</v>
      </c>
      <c r="S1889" s="107">
        <f>SUMIF('V3回目-接種日別'!$A:$A, 'Conv-vaccine'!$E1889, 'V3回目-接種日別'!C:C)</f>
        <v>0</v>
      </c>
    </row>
    <row r="1890" spans="1:19" ht="17.7">
      <c r="A1890" s="49">
        <v>44925</v>
      </c>
      <c r="B1890" s="110">
        <f>IF(COUNTIF($A$7:$A1890, $A1890)&gt;1, 0, IF($E1890="","",G1890+H1890+K1890+L1890+O1890-Q1890))</f>
        <v>0</v>
      </c>
      <c r="C1890" s="110">
        <f>IF(COUNTIF($A$7:$A1890, $A1890)&gt;1, 0, IF($E1890="", "", I1890+J1890+M1890+N1890+P1890-R1890))</f>
        <v>0</v>
      </c>
      <c r="D1890" s="110">
        <f>IF(COUNTIF($A$7:$A1890, $A1890)&gt;1, 0, S1890)</f>
        <v>0</v>
      </c>
      <c r="E1890" s="111">
        <v>44925</v>
      </c>
      <c r="F1890" s="91" t="str">
        <f>IFERROR(VLOOKUP($E1890, V医療従事者等!$A:$J, $F$4, FALSE), TEXT(E1890, "aaa"))</f>
        <v>金</v>
      </c>
      <c r="G1890" s="91">
        <f>IFERROR(VLOOKUP($E1890, V医療従事者等!$A:$J, $G$4, FALSE), 0)</f>
        <v>0</v>
      </c>
      <c r="H1890" s="91">
        <f>IFERROR(VLOOKUP($E1890, V医療従事者等!$A:$J, $H$4, FALSE), 0)</f>
        <v>0</v>
      </c>
      <c r="I1890" s="91">
        <f>IFERROR(VLOOKUP($E1890, V医療従事者等!$A:$J, $I$4, FALSE), 0)</f>
        <v>0</v>
      </c>
      <c r="J1890" s="91">
        <f>IFERROR(VLOOKUP($E1890, V医療従事者等!$A:$J, $J$4, FALSE), 0)</f>
        <v>0</v>
      </c>
      <c r="K1890" s="92">
        <f>IFERROR(VLOOKUP($E1890, V一般接種!$A:$G, K$4, FALSE), 0)</f>
        <v>0</v>
      </c>
      <c r="L1890" s="92">
        <f>IFERROR(VLOOKUP($E1890, V一般接種!$A:$G, L$4, FALSE), 0)</f>
        <v>0</v>
      </c>
      <c r="M1890" s="92">
        <f>IFERROR(VLOOKUP($E1890, V一般接種!$A:$G, M$4, FALSE), 0)</f>
        <v>0</v>
      </c>
      <c r="N1890" s="93">
        <f>IFERROR(VLOOKUP($E1890, V一般接種!$A:$G, N$4, FALSE), 0)</f>
        <v>0</v>
      </c>
      <c r="O1890" s="92">
        <f>SUMIF(V職域接種!$C:$C, 'Conv-vaccine'!$E1890, V職域接種!F:F)</f>
        <v>0</v>
      </c>
      <c r="P1890" s="92">
        <f>SUMIF(V職域接種!$C:$C, 'Conv-vaccine'!$E1890, V職域接種!G:G)</f>
        <v>0</v>
      </c>
      <c r="Q1890" s="92">
        <f>_xlfn.MAXIFS(V重複!F:F, V重複!$C:$C, 'Conv-vaccine'!$E1890)</f>
        <v>0</v>
      </c>
      <c r="R1890" s="92">
        <f>_xlfn.MAXIFS(V重複!G:G, V重複!$C:$C, 'Conv-vaccine'!$E1890)</f>
        <v>0</v>
      </c>
      <c r="S1890" s="107">
        <f>SUMIF('V3回目-接種日別'!$A:$A, 'Conv-vaccine'!$E1890, 'V3回目-接種日別'!C:C)</f>
        <v>0</v>
      </c>
    </row>
    <row r="1891" spans="1:19" ht="17.7">
      <c r="A1891" s="49">
        <v>44926</v>
      </c>
      <c r="B1891" s="110">
        <f>IF(COUNTIF($A$7:$A1891, $A1891)&gt;1, 0, IF($E1891="","",G1891+H1891+K1891+L1891+O1891-Q1891))</f>
        <v>0</v>
      </c>
      <c r="C1891" s="110">
        <f>IF(COUNTIF($A$7:$A1891, $A1891)&gt;1, 0, IF($E1891="", "", I1891+J1891+M1891+N1891+P1891-R1891))</f>
        <v>0</v>
      </c>
      <c r="D1891" s="110">
        <f>IF(COUNTIF($A$7:$A1891, $A1891)&gt;1, 0, S1891)</f>
        <v>0</v>
      </c>
      <c r="E1891" s="111">
        <v>44926</v>
      </c>
      <c r="F1891" s="91" t="str">
        <f>IFERROR(VLOOKUP($E1891, V医療従事者等!$A:$J, $F$4, FALSE), TEXT(E1891, "aaa"))</f>
        <v>土</v>
      </c>
      <c r="G1891" s="91">
        <f>IFERROR(VLOOKUP($E1891, V医療従事者等!$A:$J, $G$4, FALSE), 0)</f>
        <v>0</v>
      </c>
      <c r="H1891" s="91">
        <f>IFERROR(VLOOKUP($E1891, V医療従事者等!$A:$J, $H$4, FALSE), 0)</f>
        <v>0</v>
      </c>
      <c r="I1891" s="91">
        <f>IFERROR(VLOOKUP($E1891, V医療従事者等!$A:$J, $I$4, FALSE), 0)</f>
        <v>0</v>
      </c>
      <c r="J1891" s="91">
        <f>IFERROR(VLOOKUP($E1891, V医療従事者等!$A:$J, $J$4, FALSE), 0)</f>
        <v>0</v>
      </c>
      <c r="K1891" s="92">
        <f>IFERROR(VLOOKUP($E1891, V一般接種!$A:$G, K$4, FALSE), 0)</f>
        <v>0</v>
      </c>
      <c r="L1891" s="92">
        <f>IFERROR(VLOOKUP($E1891, V一般接種!$A:$G, L$4, FALSE), 0)</f>
        <v>0</v>
      </c>
      <c r="M1891" s="92">
        <f>IFERROR(VLOOKUP($E1891, V一般接種!$A:$G, M$4, FALSE), 0)</f>
        <v>0</v>
      </c>
      <c r="N1891" s="93">
        <f>IFERROR(VLOOKUP($E1891, V一般接種!$A:$G, N$4, FALSE), 0)</f>
        <v>0</v>
      </c>
      <c r="O1891" s="92">
        <f>SUMIF(V職域接種!$C:$C, 'Conv-vaccine'!$E1891, V職域接種!F:F)</f>
        <v>0</v>
      </c>
      <c r="P1891" s="92">
        <f>SUMIF(V職域接種!$C:$C, 'Conv-vaccine'!$E1891, V職域接種!G:G)</f>
        <v>0</v>
      </c>
      <c r="Q1891" s="92">
        <f>_xlfn.MAXIFS(V重複!F:F, V重複!$C:$C, 'Conv-vaccine'!$E1891)</f>
        <v>0</v>
      </c>
      <c r="R1891" s="92">
        <f>_xlfn.MAXIFS(V重複!G:G, V重複!$C:$C, 'Conv-vaccine'!$E1891)</f>
        <v>0</v>
      </c>
      <c r="S1891" s="107">
        <f>SUMIF('V3回目-接種日別'!$A:$A, 'Conv-vaccine'!$E1891, 'V3回目-接種日別'!C:C)</f>
        <v>0</v>
      </c>
    </row>
    <row r="1892" spans="1:19" ht="17.7">
      <c r="A1892" s="49">
        <v>44926</v>
      </c>
      <c r="B1892" s="110">
        <f>IF(COUNTIF($A$7:$A1892, $A1892)&gt;1, 0, IF($E1892="","",G1892+H1892+K1892+L1892+O1892-Q1892))</f>
        <v>0</v>
      </c>
      <c r="C1892" s="110">
        <f>IF(COUNTIF($A$7:$A1892, $A1892)&gt;1, 0, IF($E1892="", "", I1892+J1892+M1892+N1892+P1892-R1892))</f>
        <v>0</v>
      </c>
      <c r="D1892" s="110">
        <f>IF(COUNTIF($A$7:$A1892, $A1892)&gt;1, 0, S1892)</f>
        <v>0</v>
      </c>
      <c r="E1892" s="111">
        <v>44926</v>
      </c>
      <c r="F1892" s="91" t="str">
        <f>IFERROR(VLOOKUP($E1892, V医療従事者等!$A:$J, $F$4, FALSE), TEXT(E1892, "aaa"))</f>
        <v>土</v>
      </c>
      <c r="G1892" s="91">
        <f>IFERROR(VLOOKUP($E1892, V医療従事者等!$A:$J, $G$4, FALSE), 0)</f>
        <v>0</v>
      </c>
      <c r="H1892" s="91">
        <f>IFERROR(VLOOKUP($E1892, V医療従事者等!$A:$J, $H$4, FALSE), 0)</f>
        <v>0</v>
      </c>
      <c r="I1892" s="91">
        <f>IFERROR(VLOOKUP($E1892, V医療従事者等!$A:$J, $I$4, FALSE), 0)</f>
        <v>0</v>
      </c>
      <c r="J1892" s="91">
        <f>IFERROR(VLOOKUP($E1892, V医療従事者等!$A:$J, $J$4, FALSE), 0)</f>
        <v>0</v>
      </c>
      <c r="K1892" s="92">
        <f>IFERROR(VLOOKUP($E1892, V一般接種!$A:$G, K$4, FALSE), 0)</f>
        <v>0</v>
      </c>
      <c r="L1892" s="92">
        <f>IFERROR(VLOOKUP($E1892, V一般接種!$A:$G, L$4, FALSE), 0)</f>
        <v>0</v>
      </c>
      <c r="M1892" s="92">
        <f>IFERROR(VLOOKUP($E1892, V一般接種!$A:$G, M$4, FALSE), 0)</f>
        <v>0</v>
      </c>
      <c r="N1892" s="93">
        <f>IFERROR(VLOOKUP($E1892, V一般接種!$A:$G, N$4, FALSE), 0)</f>
        <v>0</v>
      </c>
      <c r="O1892" s="92">
        <f>SUMIF(V職域接種!$C:$C, 'Conv-vaccine'!$E1892, V職域接種!F:F)</f>
        <v>0</v>
      </c>
      <c r="P1892" s="92">
        <f>SUMIF(V職域接種!$C:$C, 'Conv-vaccine'!$E1892, V職域接種!G:G)</f>
        <v>0</v>
      </c>
      <c r="Q1892" s="92">
        <f>_xlfn.MAXIFS(V重複!F:F, V重複!$C:$C, 'Conv-vaccine'!$E1892)</f>
        <v>0</v>
      </c>
      <c r="R1892" s="92">
        <f>_xlfn.MAXIFS(V重複!G:G, V重複!$C:$C, 'Conv-vaccine'!$E1892)</f>
        <v>0</v>
      </c>
      <c r="S1892" s="107">
        <f>SUMIF('V3回目-接種日別'!$A:$A, 'Conv-vaccine'!$E1892, 'V3回目-接種日別'!C:C)</f>
        <v>0</v>
      </c>
    </row>
    <row r="1893" spans="1:19" ht="17.7">
      <c r="A1893" s="49">
        <v>44926</v>
      </c>
      <c r="B1893" s="110">
        <f>IF(COUNTIF($A$7:$A1893, $A1893)&gt;1, 0, IF($E1893="","",G1893+H1893+K1893+L1893+O1893-Q1893))</f>
        <v>0</v>
      </c>
      <c r="C1893" s="110">
        <f>IF(COUNTIF($A$7:$A1893, $A1893)&gt;1, 0, IF($E1893="", "", I1893+J1893+M1893+N1893+P1893-R1893))</f>
        <v>0</v>
      </c>
      <c r="D1893" s="110">
        <f>IF(COUNTIF($A$7:$A1893, $A1893)&gt;1, 0, S1893)</f>
        <v>0</v>
      </c>
      <c r="E1893" s="111">
        <v>44926</v>
      </c>
      <c r="F1893" s="91" t="str">
        <f>IFERROR(VLOOKUP($E1893, V医療従事者等!$A:$J, $F$4, FALSE), TEXT(E1893, "aaa"))</f>
        <v>土</v>
      </c>
      <c r="G1893" s="91">
        <f>IFERROR(VLOOKUP($E1893, V医療従事者等!$A:$J, $G$4, FALSE), 0)</f>
        <v>0</v>
      </c>
      <c r="H1893" s="91">
        <f>IFERROR(VLOOKUP($E1893, V医療従事者等!$A:$J, $H$4, FALSE), 0)</f>
        <v>0</v>
      </c>
      <c r="I1893" s="91">
        <f>IFERROR(VLOOKUP($E1893, V医療従事者等!$A:$J, $I$4, FALSE), 0)</f>
        <v>0</v>
      </c>
      <c r="J1893" s="91">
        <f>IFERROR(VLOOKUP($E1893, V医療従事者等!$A:$J, $J$4, FALSE), 0)</f>
        <v>0</v>
      </c>
      <c r="K1893" s="92">
        <f>IFERROR(VLOOKUP($E1893, V一般接種!$A:$G, K$4, FALSE), 0)</f>
        <v>0</v>
      </c>
      <c r="L1893" s="92">
        <f>IFERROR(VLOOKUP($E1893, V一般接種!$A:$G, L$4, FALSE), 0)</f>
        <v>0</v>
      </c>
      <c r="M1893" s="92">
        <f>IFERROR(VLOOKUP($E1893, V一般接種!$A:$G, M$4, FALSE), 0)</f>
        <v>0</v>
      </c>
      <c r="N1893" s="93">
        <f>IFERROR(VLOOKUP($E1893, V一般接種!$A:$G, N$4, FALSE), 0)</f>
        <v>0</v>
      </c>
      <c r="O1893" s="92">
        <f>SUMIF(V職域接種!$C:$C, 'Conv-vaccine'!$E1893, V職域接種!F:F)</f>
        <v>0</v>
      </c>
      <c r="P1893" s="92">
        <f>SUMIF(V職域接種!$C:$C, 'Conv-vaccine'!$E1893, V職域接種!G:G)</f>
        <v>0</v>
      </c>
      <c r="Q1893" s="92">
        <f>_xlfn.MAXIFS(V重複!F:F, V重複!$C:$C, 'Conv-vaccine'!$E1893)</f>
        <v>0</v>
      </c>
      <c r="R1893" s="92">
        <f>_xlfn.MAXIFS(V重複!G:G, V重複!$C:$C, 'Conv-vaccine'!$E1893)</f>
        <v>0</v>
      </c>
      <c r="S1893" s="107">
        <f>SUMIF('V3回目-接種日別'!$A:$A, 'Conv-vaccine'!$E1893, 'V3回目-接種日別'!C:C)</f>
        <v>0</v>
      </c>
    </row>
  </sheetData>
  <sortState xmlns:xlrd2="http://schemas.microsoft.com/office/spreadsheetml/2017/richdata2" ref="A7:S1893">
    <sortCondition ref="A7:A1893"/>
  </sortState>
  <mergeCells count="13">
    <mergeCell ref="Q3:R3"/>
    <mergeCell ref="E3:J3"/>
    <mergeCell ref="A1:P1"/>
    <mergeCell ref="K3:N3"/>
    <mergeCell ref="O3:P3"/>
    <mergeCell ref="A2:C2"/>
    <mergeCell ref="E2:N2"/>
    <mergeCell ref="O2:S2"/>
    <mergeCell ref="G5:H5"/>
    <mergeCell ref="I5:J5"/>
    <mergeCell ref="K5:L5"/>
    <mergeCell ref="M5:N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502920</xdr:colOff>
                    <xdr:row>2</xdr:row>
                    <xdr:rowOff>22860</xdr:rowOff>
                  </from>
                  <to>
                    <xdr:col>2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293"/>
  <sheetViews>
    <sheetView workbookViewId="0">
      <selection sqref="A1:XFD1048576"/>
    </sheetView>
  </sheetViews>
  <sheetFormatPr defaultRowHeight="17.7"/>
  <cols>
    <col min="1" max="1" width="11.90234375" style="64" customWidth="1"/>
    <col min="2" max="2" width="5.1875" style="64" bestFit="1" customWidth="1"/>
    <col min="3" max="3" width="12.7109375" style="64" bestFit="1" customWidth="1"/>
    <col min="4" max="4" width="13" style="64" bestFit="1" customWidth="1"/>
    <col min="5" max="5" width="16.09375" style="64" bestFit="1" customWidth="1"/>
    <col min="6" max="6" width="17.1875" style="64" bestFit="1" customWidth="1"/>
    <col min="7" max="7" width="13" style="64" bestFit="1" customWidth="1"/>
    <col min="8" max="8" width="16.09375" style="64" bestFit="1" customWidth="1"/>
    <col min="9" max="9" width="17.1875" style="64" bestFit="1" customWidth="1"/>
    <col min="10" max="10" width="13" style="64" bestFit="1" customWidth="1"/>
    <col min="11" max="11" width="16.09375" style="64" bestFit="1" customWidth="1"/>
    <col min="12" max="12" width="17.1875" style="64" bestFit="1" customWidth="1"/>
    <col min="13" max="13" width="13" style="64" bestFit="1" customWidth="1"/>
    <col min="14" max="14" width="16.09375" style="64" bestFit="1" customWidth="1"/>
    <col min="15" max="15" width="17.1875" style="64" customWidth="1"/>
    <col min="16" max="16384" width="8.76171875" style="64"/>
  </cols>
  <sheetData>
    <row r="1" spans="1:15">
      <c r="A1" s="75" t="s">
        <v>321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</row>
    <row r="2" spans="1:15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O2" s="76" t="str">
        <f>"（" &amp; TEXT(MAX(A3:A290)+1,"m月d日") &amp; "公表時点）"</f>
        <v>（1月21日公表時点）</v>
      </c>
    </row>
    <row r="3" spans="1:15">
      <c r="A3" s="153" t="s">
        <v>322</v>
      </c>
      <c r="B3" s="153" t="s">
        <v>296</v>
      </c>
      <c r="C3" s="153" t="s">
        <v>297</v>
      </c>
      <c r="D3" s="150" t="s">
        <v>323</v>
      </c>
      <c r="E3" s="150"/>
      <c r="F3" s="150"/>
      <c r="G3" s="150"/>
      <c r="H3" s="150"/>
      <c r="I3" s="150"/>
      <c r="J3" s="150" t="s">
        <v>324</v>
      </c>
      <c r="K3" s="150"/>
      <c r="L3" s="150"/>
      <c r="M3" s="150"/>
      <c r="N3" s="150"/>
      <c r="O3" s="150"/>
    </row>
    <row r="4" spans="1:15">
      <c r="A4" s="153"/>
      <c r="B4" s="153"/>
      <c r="C4" s="153"/>
      <c r="D4" s="151" t="s">
        <v>298</v>
      </c>
      <c r="E4" s="151"/>
      <c r="F4" s="151"/>
      <c r="G4" s="151" t="s">
        <v>299</v>
      </c>
      <c r="H4" s="151"/>
      <c r="I4" s="151"/>
      <c r="J4" s="151" t="s">
        <v>298</v>
      </c>
      <c r="K4" s="151"/>
      <c r="L4" s="151"/>
      <c r="M4" s="151" t="s">
        <v>299</v>
      </c>
      <c r="N4" s="151"/>
      <c r="O4" s="151"/>
    </row>
    <row r="5" spans="1:15">
      <c r="A5" s="153"/>
      <c r="B5" s="153"/>
      <c r="C5" s="153"/>
      <c r="D5" s="116" t="s">
        <v>300</v>
      </c>
      <c r="E5" s="116" t="s">
        <v>301</v>
      </c>
      <c r="F5" s="116" t="s">
        <v>346</v>
      </c>
      <c r="G5" s="116" t="s">
        <v>300</v>
      </c>
      <c r="H5" s="116" t="s">
        <v>301</v>
      </c>
      <c r="I5" s="116" t="s">
        <v>346</v>
      </c>
      <c r="J5" s="116" t="s">
        <v>300</v>
      </c>
      <c r="K5" s="116" t="s">
        <v>301</v>
      </c>
      <c r="L5" s="116" t="s">
        <v>346</v>
      </c>
      <c r="M5" s="116" t="s">
        <v>300</v>
      </c>
      <c r="N5" s="116" t="s">
        <v>301</v>
      </c>
      <c r="O5" s="116" t="s">
        <v>346</v>
      </c>
    </row>
    <row r="6" spans="1:15">
      <c r="A6" s="152" t="s">
        <v>286</v>
      </c>
      <c r="B6" s="151"/>
      <c r="C6" s="161">
        <f ca="1">SUM(D6:I6)</f>
        <v>188330426</v>
      </c>
      <c r="D6" s="161">
        <f ca="1">SUM(OFFSET(D$6,1,0,MAX($A$6:$A290)-DATE(2021,4,12)+1,1))</f>
        <v>78444434</v>
      </c>
      <c r="E6" s="161">
        <f ca="1">SUM(OFFSET(E$6,1,0,MAX($A$6:$A290)-DATE(2021,4,12)+1,1))</f>
        <v>16030788</v>
      </c>
      <c r="F6" s="161">
        <f ca="1">SUM(OFFSET(F$6,1,0,MAX($A$6:$A290)-DATE(2021,4,12)+1,1))</f>
        <v>58181</v>
      </c>
      <c r="G6" s="161">
        <f ca="1">SUM(OFFSET(G$6,1,0,MAX($A$6:$A290)-DATE(2021,4,12)+1,1))</f>
        <v>77806698</v>
      </c>
      <c r="H6" s="161">
        <f ca="1">SUM(OFFSET(H$6,1,0,MAX($A$6:$A290)-DATE(2021,4,12)+1,1))</f>
        <v>15932591</v>
      </c>
      <c r="I6" s="161">
        <f ca="1">SUM(OFFSET(I$6,1,0,MAX($A$6:$A290)-DATE(2021,4,12)+1,1))</f>
        <v>57734</v>
      </c>
      <c r="J6" s="161">
        <f ca="1">SUM(OFFSET(J$6,1,0,MAX($A$6:$A290)-DATE(2021,4,12)+1,1))</f>
        <v>32141249</v>
      </c>
      <c r="K6" s="161">
        <f ca="1">SUM(OFFSET(K$6,1,0,MAX($A$6:$A290)-DATE(2021,4,12)+1,1))</f>
        <v>944297</v>
      </c>
      <c r="L6" s="161">
        <f ca="1">SUM(OFFSET(L$6,1,0,MAX($A$6:$A290)-DATE(2021,4,12)+1,1))</f>
        <v>3253</v>
      </c>
      <c r="M6" s="161">
        <f ca="1">SUM(OFFSET(M$6,1,0,MAX($A$6:$A290)-DATE(2021,4,12)+1,1))</f>
        <v>32020406</v>
      </c>
      <c r="N6" s="161">
        <f ca="1">SUM(OFFSET(N$6,1,0,MAX($A$6:$A290)-DATE(2021,4,12)+1,1))</f>
        <v>941641</v>
      </c>
      <c r="O6" s="161">
        <f ca="1">SUM(OFFSET(O$6,1,0,MAX($A$6:$A290)-DATE(2021,4,12)+1,1))</f>
        <v>3170</v>
      </c>
    </row>
    <row r="7" spans="1:15">
      <c r="A7" s="113">
        <v>44581</v>
      </c>
      <c r="B7" s="117" t="str">
        <f t="shared" ref="B7:B70" si="0">"(" &amp; TEXT(A7,"aaa") &amp; ")"</f>
        <v>(木)</v>
      </c>
      <c r="C7" s="161">
        <f t="shared" ref="C7:C70" si="1">SUM(D7:I7)</f>
        <v>6584</v>
      </c>
      <c r="D7" s="161">
        <v>4624</v>
      </c>
      <c r="E7" s="161">
        <v>192</v>
      </c>
      <c r="F7" s="161">
        <v>5</v>
      </c>
      <c r="G7" s="161">
        <v>1603</v>
      </c>
      <c r="H7" s="161">
        <v>146</v>
      </c>
      <c r="I7" s="161">
        <v>14</v>
      </c>
      <c r="J7" s="161">
        <v>278</v>
      </c>
      <c r="K7" s="161">
        <v>11</v>
      </c>
      <c r="L7" s="161">
        <v>3</v>
      </c>
      <c r="M7" s="161">
        <v>155</v>
      </c>
      <c r="N7" s="161">
        <v>1</v>
      </c>
      <c r="O7" s="161">
        <v>2</v>
      </c>
    </row>
    <row r="8" spans="1:15">
      <c r="A8" s="113">
        <v>44580</v>
      </c>
      <c r="B8" s="117" t="str">
        <f t="shared" si="0"/>
        <v>(水)</v>
      </c>
      <c r="C8" s="161">
        <f t="shared" si="1"/>
        <v>10057</v>
      </c>
      <c r="D8" s="161">
        <v>6378</v>
      </c>
      <c r="E8" s="161">
        <v>358</v>
      </c>
      <c r="F8" s="161">
        <v>2</v>
      </c>
      <c r="G8" s="161">
        <v>2915</v>
      </c>
      <c r="H8" s="161">
        <v>402</v>
      </c>
      <c r="I8" s="161">
        <v>2</v>
      </c>
      <c r="J8" s="161">
        <v>434</v>
      </c>
      <c r="K8" s="161">
        <v>9</v>
      </c>
      <c r="L8" s="161">
        <v>0</v>
      </c>
      <c r="M8" s="161">
        <v>233</v>
      </c>
      <c r="N8" s="161">
        <v>5</v>
      </c>
      <c r="O8" s="161">
        <v>1</v>
      </c>
    </row>
    <row r="9" spans="1:15">
      <c r="A9" s="113">
        <v>44579</v>
      </c>
      <c r="B9" s="117" t="str">
        <f t="shared" si="0"/>
        <v>(火)</v>
      </c>
      <c r="C9" s="161">
        <f t="shared" si="1"/>
        <v>13606</v>
      </c>
      <c r="D9" s="161">
        <v>7810</v>
      </c>
      <c r="E9" s="161">
        <v>256</v>
      </c>
      <c r="F9" s="161">
        <v>3</v>
      </c>
      <c r="G9" s="161">
        <v>5307</v>
      </c>
      <c r="H9" s="161">
        <v>204</v>
      </c>
      <c r="I9" s="161">
        <v>26</v>
      </c>
      <c r="J9" s="161">
        <v>508</v>
      </c>
      <c r="K9" s="161">
        <v>8</v>
      </c>
      <c r="L9" s="161">
        <v>0</v>
      </c>
      <c r="M9" s="161">
        <v>356</v>
      </c>
      <c r="N9" s="161">
        <v>10</v>
      </c>
      <c r="O9" s="161">
        <v>0</v>
      </c>
    </row>
    <row r="10" spans="1:15">
      <c r="A10" s="113">
        <v>44578</v>
      </c>
      <c r="B10" s="117" t="str">
        <f t="shared" si="0"/>
        <v>(月)</v>
      </c>
      <c r="C10" s="161">
        <f t="shared" si="1"/>
        <v>16076</v>
      </c>
      <c r="D10" s="161">
        <v>7986</v>
      </c>
      <c r="E10" s="161">
        <v>212</v>
      </c>
      <c r="F10" s="161">
        <v>0</v>
      </c>
      <c r="G10" s="161">
        <v>7575</v>
      </c>
      <c r="H10" s="161">
        <v>299</v>
      </c>
      <c r="I10" s="161">
        <v>4</v>
      </c>
      <c r="J10" s="161">
        <v>513</v>
      </c>
      <c r="K10" s="161">
        <v>8</v>
      </c>
      <c r="L10" s="161">
        <v>0</v>
      </c>
      <c r="M10" s="161">
        <v>536</v>
      </c>
      <c r="N10" s="161">
        <v>6</v>
      </c>
      <c r="O10" s="161">
        <v>0</v>
      </c>
    </row>
    <row r="11" spans="1:15">
      <c r="A11" s="113">
        <v>44577</v>
      </c>
      <c r="B11" s="117" t="str">
        <f t="shared" si="0"/>
        <v>(日)</v>
      </c>
      <c r="C11" s="161">
        <f t="shared" si="1"/>
        <v>21396</v>
      </c>
      <c r="D11" s="161">
        <v>9035</v>
      </c>
      <c r="E11" s="161">
        <v>543</v>
      </c>
      <c r="F11" s="161">
        <v>1</v>
      </c>
      <c r="G11" s="161">
        <v>10608</v>
      </c>
      <c r="H11" s="161">
        <v>1208</v>
      </c>
      <c r="I11" s="161">
        <v>1</v>
      </c>
      <c r="J11" s="161">
        <v>448</v>
      </c>
      <c r="K11" s="161">
        <v>19</v>
      </c>
      <c r="L11" s="161">
        <v>0</v>
      </c>
      <c r="M11" s="161">
        <v>515</v>
      </c>
      <c r="N11" s="161">
        <v>57</v>
      </c>
      <c r="O11" s="161">
        <v>0</v>
      </c>
    </row>
    <row r="12" spans="1:15">
      <c r="A12" s="113">
        <v>44576</v>
      </c>
      <c r="B12" s="117" t="str">
        <f t="shared" si="0"/>
        <v>(土)</v>
      </c>
      <c r="C12" s="161">
        <f t="shared" si="1"/>
        <v>50292</v>
      </c>
      <c r="D12" s="161">
        <v>22143</v>
      </c>
      <c r="E12" s="161">
        <v>902</v>
      </c>
      <c r="F12" s="161">
        <v>1</v>
      </c>
      <c r="G12" s="161">
        <v>26286</v>
      </c>
      <c r="H12" s="161">
        <v>949</v>
      </c>
      <c r="I12" s="161">
        <v>11</v>
      </c>
      <c r="J12" s="161">
        <v>849</v>
      </c>
      <c r="K12" s="161">
        <v>48</v>
      </c>
      <c r="L12" s="161">
        <v>0</v>
      </c>
      <c r="M12" s="161">
        <v>1302</v>
      </c>
      <c r="N12" s="161">
        <v>25</v>
      </c>
      <c r="O12" s="161">
        <v>0</v>
      </c>
    </row>
    <row r="13" spans="1:15">
      <c r="A13" s="113">
        <v>44575</v>
      </c>
      <c r="B13" s="117" t="str">
        <f t="shared" si="0"/>
        <v>(金)</v>
      </c>
      <c r="C13" s="161">
        <f t="shared" si="1"/>
        <v>31859</v>
      </c>
      <c r="D13" s="161">
        <v>13939</v>
      </c>
      <c r="E13" s="161">
        <v>551</v>
      </c>
      <c r="F13" s="161">
        <v>5</v>
      </c>
      <c r="G13" s="161">
        <v>16274</v>
      </c>
      <c r="H13" s="161">
        <v>1077</v>
      </c>
      <c r="I13" s="161">
        <v>13</v>
      </c>
      <c r="J13" s="161">
        <v>799</v>
      </c>
      <c r="K13" s="161">
        <v>20</v>
      </c>
      <c r="L13" s="161">
        <v>0</v>
      </c>
      <c r="M13" s="161">
        <v>1124</v>
      </c>
      <c r="N13" s="161">
        <v>27</v>
      </c>
      <c r="O13" s="161">
        <v>3</v>
      </c>
    </row>
    <row r="14" spans="1:15">
      <c r="A14" s="113">
        <v>44574</v>
      </c>
      <c r="B14" s="117" t="str">
        <f t="shared" si="0"/>
        <v>(木)</v>
      </c>
      <c r="C14" s="161">
        <f t="shared" si="1"/>
        <v>16850</v>
      </c>
      <c r="D14" s="161">
        <v>6851</v>
      </c>
      <c r="E14" s="161">
        <v>319</v>
      </c>
      <c r="F14" s="161">
        <v>2</v>
      </c>
      <c r="G14" s="161">
        <v>9095</v>
      </c>
      <c r="H14" s="161">
        <v>542</v>
      </c>
      <c r="I14" s="161">
        <v>41</v>
      </c>
      <c r="J14" s="161">
        <v>431</v>
      </c>
      <c r="K14" s="161">
        <v>17</v>
      </c>
      <c r="L14" s="161">
        <v>2</v>
      </c>
      <c r="M14" s="161">
        <v>651</v>
      </c>
      <c r="N14" s="161">
        <v>17</v>
      </c>
      <c r="O14" s="161">
        <v>3</v>
      </c>
    </row>
    <row r="15" spans="1:15">
      <c r="A15" s="113">
        <v>44573</v>
      </c>
      <c r="B15" s="117" t="str">
        <f t="shared" si="0"/>
        <v>(水)</v>
      </c>
      <c r="C15" s="161">
        <f t="shared" si="1"/>
        <v>19626</v>
      </c>
      <c r="D15" s="161">
        <v>7016</v>
      </c>
      <c r="E15" s="161">
        <v>425</v>
      </c>
      <c r="F15" s="161">
        <v>0</v>
      </c>
      <c r="G15" s="161">
        <v>11578</v>
      </c>
      <c r="H15" s="161">
        <v>604</v>
      </c>
      <c r="I15" s="161">
        <v>3</v>
      </c>
      <c r="J15" s="161">
        <v>504</v>
      </c>
      <c r="K15" s="161">
        <v>22</v>
      </c>
      <c r="L15" s="161">
        <v>0</v>
      </c>
      <c r="M15" s="161">
        <v>830</v>
      </c>
      <c r="N15" s="161">
        <v>22</v>
      </c>
      <c r="O15" s="161">
        <v>1</v>
      </c>
    </row>
    <row r="16" spans="1:15">
      <c r="A16" s="113">
        <v>44572</v>
      </c>
      <c r="B16" s="117" t="str">
        <f t="shared" si="0"/>
        <v>(火)</v>
      </c>
      <c r="C16" s="161">
        <f t="shared" si="1"/>
        <v>21264</v>
      </c>
      <c r="D16" s="161">
        <v>7467</v>
      </c>
      <c r="E16" s="161">
        <v>393</v>
      </c>
      <c r="F16" s="161">
        <v>0</v>
      </c>
      <c r="G16" s="161">
        <v>13053</v>
      </c>
      <c r="H16" s="161">
        <v>337</v>
      </c>
      <c r="I16" s="161">
        <v>14</v>
      </c>
      <c r="J16" s="161">
        <v>465</v>
      </c>
      <c r="K16" s="161">
        <v>31</v>
      </c>
      <c r="L16" s="161">
        <v>0</v>
      </c>
      <c r="M16" s="161">
        <v>863</v>
      </c>
      <c r="N16" s="161">
        <v>9</v>
      </c>
      <c r="O16" s="161">
        <v>2</v>
      </c>
    </row>
    <row r="17" spans="1:15">
      <c r="A17" s="113">
        <v>44571</v>
      </c>
      <c r="B17" s="117" t="str">
        <f t="shared" si="0"/>
        <v>(月)</v>
      </c>
      <c r="C17" s="161">
        <f t="shared" si="1"/>
        <v>3545</v>
      </c>
      <c r="D17" s="161">
        <v>1195</v>
      </c>
      <c r="E17" s="161">
        <v>90</v>
      </c>
      <c r="F17" s="161">
        <v>0</v>
      </c>
      <c r="G17" s="161">
        <v>2138</v>
      </c>
      <c r="H17" s="161">
        <v>122</v>
      </c>
      <c r="I17" s="161">
        <v>0</v>
      </c>
      <c r="J17" s="161">
        <v>53</v>
      </c>
      <c r="K17" s="161">
        <v>1</v>
      </c>
      <c r="L17" s="161">
        <v>0</v>
      </c>
      <c r="M17" s="161">
        <v>125</v>
      </c>
      <c r="N17" s="161">
        <v>8</v>
      </c>
      <c r="O17" s="161">
        <v>0</v>
      </c>
    </row>
    <row r="18" spans="1:15">
      <c r="A18" s="113">
        <v>44570</v>
      </c>
      <c r="B18" s="117" t="str">
        <f t="shared" si="0"/>
        <v>(日)</v>
      </c>
      <c r="C18" s="161">
        <f t="shared" si="1"/>
        <v>23988</v>
      </c>
      <c r="D18" s="161">
        <v>9919</v>
      </c>
      <c r="E18" s="161">
        <v>165</v>
      </c>
      <c r="F18" s="161">
        <v>1</v>
      </c>
      <c r="G18" s="161">
        <v>13617</v>
      </c>
      <c r="H18" s="161">
        <v>283</v>
      </c>
      <c r="I18" s="161">
        <v>3</v>
      </c>
      <c r="J18" s="161">
        <v>515</v>
      </c>
      <c r="K18" s="161">
        <v>6</v>
      </c>
      <c r="L18" s="161">
        <v>0</v>
      </c>
      <c r="M18" s="161">
        <v>652</v>
      </c>
      <c r="N18" s="161">
        <v>16</v>
      </c>
      <c r="O18" s="161">
        <v>2</v>
      </c>
    </row>
    <row r="19" spans="1:15">
      <c r="A19" s="113">
        <v>44569</v>
      </c>
      <c r="B19" s="117" t="str">
        <f t="shared" si="0"/>
        <v>(土)</v>
      </c>
      <c r="C19" s="161">
        <f t="shared" si="1"/>
        <v>61901</v>
      </c>
      <c r="D19" s="161">
        <v>24325</v>
      </c>
      <c r="E19" s="161">
        <v>322</v>
      </c>
      <c r="F19" s="161">
        <v>3</v>
      </c>
      <c r="G19" s="161">
        <v>36539</v>
      </c>
      <c r="H19" s="161">
        <v>701</v>
      </c>
      <c r="I19" s="161">
        <v>11</v>
      </c>
      <c r="J19" s="161">
        <v>1062</v>
      </c>
      <c r="K19" s="161">
        <v>8</v>
      </c>
      <c r="L19" s="161">
        <v>0</v>
      </c>
      <c r="M19" s="161">
        <v>1662</v>
      </c>
      <c r="N19" s="161">
        <v>29</v>
      </c>
      <c r="O19" s="161">
        <v>0</v>
      </c>
    </row>
    <row r="20" spans="1:15">
      <c r="A20" s="113">
        <v>44568</v>
      </c>
      <c r="B20" s="117" t="str">
        <f t="shared" si="0"/>
        <v>(金)</v>
      </c>
      <c r="C20" s="161">
        <f t="shared" si="1"/>
        <v>38006</v>
      </c>
      <c r="D20" s="161">
        <v>14625</v>
      </c>
      <c r="E20" s="161">
        <v>308</v>
      </c>
      <c r="F20" s="161">
        <v>2</v>
      </c>
      <c r="G20" s="161">
        <v>22309</v>
      </c>
      <c r="H20" s="161">
        <v>749</v>
      </c>
      <c r="I20" s="161">
        <v>13</v>
      </c>
      <c r="J20" s="161">
        <v>866</v>
      </c>
      <c r="K20" s="161">
        <v>16</v>
      </c>
      <c r="L20" s="161">
        <v>1</v>
      </c>
      <c r="M20" s="161">
        <v>1318</v>
      </c>
      <c r="N20" s="161">
        <v>26</v>
      </c>
      <c r="O20" s="161">
        <v>2</v>
      </c>
    </row>
    <row r="21" spans="1:15">
      <c r="A21" s="113">
        <v>44567</v>
      </c>
      <c r="B21" s="117" t="str">
        <f t="shared" si="0"/>
        <v>(木)</v>
      </c>
      <c r="C21" s="161">
        <f t="shared" si="1"/>
        <v>16016</v>
      </c>
      <c r="D21" s="161">
        <v>5834</v>
      </c>
      <c r="E21" s="161">
        <v>198</v>
      </c>
      <c r="F21" s="161">
        <v>4</v>
      </c>
      <c r="G21" s="161">
        <v>9506</v>
      </c>
      <c r="H21" s="161">
        <v>452</v>
      </c>
      <c r="I21" s="161">
        <v>22</v>
      </c>
      <c r="J21" s="161">
        <v>457</v>
      </c>
      <c r="K21" s="161">
        <v>7</v>
      </c>
      <c r="L21" s="161">
        <v>1</v>
      </c>
      <c r="M21" s="161">
        <v>632</v>
      </c>
      <c r="N21" s="161">
        <v>21</v>
      </c>
      <c r="O21" s="161">
        <v>0</v>
      </c>
    </row>
    <row r="22" spans="1:15">
      <c r="A22" s="113">
        <v>44566</v>
      </c>
      <c r="B22" s="117" t="str">
        <f t="shared" si="0"/>
        <v>(水)</v>
      </c>
      <c r="C22" s="161">
        <f t="shared" si="1"/>
        <v>15415</v>
      </c>
      <c r="D22" s="161">
        <v>5440</v>
      </c>
      <c r="E22" s="161">
        <v>161</v>
      </c>
      <c r="F22" s="161">
        <v>5</v>
      </c>
      <c r="G22" s="161">
        <v>9254</v>
      </c>
      <c r="H22" s="161">
        <v>520</v>
      </c>
      <c r="I22" s="161">
        <v>35</v>
      </c>
      <c r="J22" s="161">
        <v>356</v>
      </c>
      <c r="K22" s="161">
        <v>2</v>
      </c>
      <c r="L22" s="161">
        <v>2</v>
      </c>
      <c r="M22" s="161">
        <v>597</v>
      </c>
      <c r="N22" s="161">
        <v>29</v>
      </c>
      <c r="O22" s="161">
        <v>5</v>
      </c>
    </row>
    <row r="23" spans="1:15">
      <c r="A23" s="113">
        <v>44565</v>
      </c>
      <c r="B23" s="117" t="str">
        <f t="shared" si="0"/>
        <v>(火)</v>
      </c>
      <c r="C23" s="161">
        <f t="shared" si="1"/>
        <v>9191</v>
      </c>
      <c r="D23" s="161">
        <v>3059</v>
      </c>
      <c r="E23" s="161">
        <v>38</v>
      </c>
      <c r="F23" s="161">
        <v>1</v>
      </c>
      <c r="G23" s="161">
        <v>5985</v>
      </c>
      <c r="H23" s="161">
        <v>107</v>
      </c>
      <c r="I23" s="161">
        <v>1</v>
      </c>
      <c r="J23" s="161">
        <v>174</v>
      </c>
      <c r="K23" s="161">
        <v>2</v>
      </c>
      <c r="L23" s="161">
        <v>0</v>
      </c>
      <c r="M23" s="161">
        <v>366</v>
      </c>
      <c r="N23" s="161">
        <v>3</v>
      </c>
      <c r="O23" s="161">
        <v>0</v>
      </c>
    </row>
    <row r="24" spans="1:15">
      <c r="A24" s="113">
        <v>44564</v>
      </c>
      <c r="B24" s="117" t="str">
        <f t="shared" si="0"/>
        <v>(月)</v>
      </c>
      <c r="C24" s="161">
        <f t="shared" si="1"/>
        <v>289</v>
      </c>
      <c r="D24" s="161">
        <v>82</v>
      </c>
      <c r="E24" s="161">
        <v>12</v>
      </c>
      <c r="F24" s="161">
        <v>0</v>
      </c>
      <c r="G24" s="161">
        <v>106</v>
      </c>
      <c r="H24" s="161">
        <v>89</v>
      </c>
      <c r="I24" s="161">
        <v>0</v>
      </c>
      <c r="J24" s="161">
        <v>1</v>
      </c>
      <c r="K24" s="161">
        <v>3</v>
      </c>
      <c r="L24" s="161">
        <v>0</v>
      </c>
      <c r="M24" s="161">
        <v>8</v>
      </c>
      <c r="N24" s="161">
        <v>2</v>
      </c>
      <c r="O24" s="161">
        <v>0</v>
      </c>
    </row>
    <row r="25" spans="1:15">
      <c r="A25" s="113">
        <v>44563</v>
      </c>
      <c r="B25" s="117" t="str">
        <f t="shared" si="0"/>
        <v>(日)</v>
      </c>
      <c r="C25" s="161">
        <f t="shared" si="1"/>
        <v>309</v>
      </c>
      <c r="D25" s="161">
        <v>115</v>
      </c>
      <c r="E25" s="161">
        <v>9</v>
      </c>
      <c r="F25" s="161">
        <v>0</v>
      </c>
      <c r="G25" s="161">
        <v>58</v>
      </c>
      <c r="H25" s="161">
        <v>127</v>
      </c>
      <c r="I25" s="161">
        <v>0</v>
      </c>
      <c r="J25" s="161">
        <v>0</v>
      </c>
      <c r="K25" s="161">
        <v>0</v>
      </c>
      <c r="L25" s="161">
        <v>0</v>
      </c>
      <c r="M25" s="161">
        <v>0</v>
      </c>
      <c r="N25" s="161">
        <v>3</v>
      </c>
      <c r="O25" s="161">
        <v>0</v>
      </c>
    </row>
    <row r="26" spans="1:15">
      <c r="A26" s="113">
        <v>44562</v>
      </c>
      <c r="B26" s="117" t="str">
        <f t="shared" si="0"/>
        <v>(土)</v>
      </c>
      <c r="C26" s="161">
        <f t="shared" si="1"/>
        <v>27</v>
      </c>
      <c r="D26" s="161">
        <v>5</v>
      </c>
      <c r="E26" s="161">
        <v>0</v>
      </c>
      <c r="F26" s="161">
        <v>0</v>
      </c>
      <c r="G26" s="161">
        <v>22</v>
      </c>
      <c r="H26" s="161">
        <v>0</v>
      </c>
      <c r="I26" s="161">
        <v>0</v>
      </c>
      <c r="J26" s="161">
        <v>0</v>
      </c>
      <c r="K26" s="161">
        <v>0</v>
      </c>
      <c r="L26" s="161">
        <v>0</v>
      </c>
      <c r="M26" s="161">
        <v>2</v>
      </c>
      <c r="N26" s="161">
        <v>0</v>
      </c>
      <c r="O26" s="161">
        <v>0</v>
      </c>
    </row>
    <row r="27" spans="1:15">
      <c r="A27" s="113">
        <v>44561</v>
      </c>
      <c r="B27" s="117" t="str">
        <f t="shared" si="0"/>
        <v>(金)</v>
      </c>
      <c r="C27" s="161">
        <f t="shared" si="1"/>
        <v>389</v>
      </c>
      <c r="D27" s="161">
        <v>177</v>
      </c>
      <c r="E27" s="161">
        <v>18</v>
      </c>
      <c r="F27" s="161">
        <v>1</v>
      </c>
      <c r="G27" s="161">
        <v>129</v>
      </c>
      <c r="H27" s="161">
        <v>64</v>
      </c>
      <c r="I27" s="161">
        <v>0</v>
      </c>
      <c r="J27" s="161">
        <v>6</v>
      </c>
      <c r="K27" s="161">
        <v>1</v>
      </c>
      <c r="L27" s="161">
        <v>0</v>
      </c>
      <c r="M27" s="161">
        <v>9</v>
      </c>
      <c r="N27" s="161">
        <v>3</v>
      </c>
      <c r="O27" s="161">
        <v>0</v>
      </c>
    </row>
    <row r="28" spans="1:15">
      <c r="A28" s="113">
        <v>44560</v>
      </c>
      <c r="B28" s="117" t="str">
        <f t="shared" si="0"/>
        <v>(木)</v>
      </c>
      <c r="C28" s="161">
        <f t="shared" si="1"/>
        <v>1986</v>
      </c>
      <c r="D28" s="161">
        <v>859</v>
      </c>
      <c r="E28" s="161">
        <v>14</v>
      </c>
      <c r="F28" s="161">
        <v>0</v>
      </c>
      <c r="G28" s="161">
        <v>1048</v>
      </c>
      <c r="H28" s="161">
        <v>65</v>
      </c>
      <c r="I28" s="161">
        <v>0</v>
      </c>
      <c r="J28" s="161">
        <v>35</v>
      </c>
      <c r="K28" s="161">
        <v>0</v>
      </c>
      <c r="L28" s="161">
        <v>0</v>
      </c>
      <c r="M28" s="161">
        <v>68</v>
      </c>
      <c r="N28" s="161">
        <v>3</v>
      </c>
      <c r="O28" s="161">
        <v>0</v>
      </c>
    </row>
    <row r="29" spans="1:15">
      <c r="A29" s="113">
        <v>44559</v>
      </c>
      <c r="B29" s="117" t="str">
        <f t="shared" si="0"/>
        <v>(水)</v>
      </c>
      <c r="C29" s="161">
        <f t="shared" si="1"/>
        <v>7252</v>
      </c>
      <c r="D29" s="161">
        <v>2803</v>
      </c>
      <c r="E29" s="161">
        <v>17</v>
      </c>
      <c r="F29" s="161">
        <v>0</v>
      </c>
      <c r="G29" s="161">
        <v>4324</v>
      </c>
      <c r="H29" s="161">
        <v>100</v>
      </c>
      <c r="I29" s="161">
        <v>8</v>
      </c>
      <c r="J29" s="161">
        <v>159</v>
      </c>
      <c r="K29" s="161">
        <v>0</v>
      </c>
      <c r="L29" s="161">
        <v>0</v>
      </c>
      <c r="M29" s="161">
        <v>320</v>
      </c>
      <c r="N29" s="161">
        <v>0</v>
      </c>
      <c r="O29" s="161">
        <v>2</v>
      </c>
    </row>
    <row r="30" spans="1:15">
      <c r="A30" s="113">
        <v>44558</v>
      </c>
      <c r="B30" s="117" t="str">
        <f t="shared" si="0"/>
        <v>(火)</v>
      </c>
      <c r="C30" s="161">
        <f t="shared" si="1"/>
        <v>19408</v>
      </c>
      <c r="D30" s="161">
        <v>6673</v>
      </c>
      <c r="E30" s="161">
        <v>254</v>
      </c>
      <c r="F30" s="161">
        <v>3</v>
      </c>
      <c r="G30" s="161">
        <v>11920</v>
      </c>
      <c r="H30" s="161">
        <v>550</v>
      </c>
      <c r="I30" s="161">
        <v>8</v>
      </c>
      <c r="J30" s="161">
        <v>379</v>
      </c>
      <c r="K30" s="161">
        <v>8</v>
      </c>
      <c r="L30" s="161">
        <v>0</v>
      </c>
      <c r="M30" s="161">
        <v>680</v>
      </c>
      <c r="N30" s="161">
        <v>20</v>
      </c>
      <c r="O30" s="161">
        <v>0</v>
      </c>
    </row>
    <row r="31" spans="1:15">
      <c r="A31" s="113">
        <v>44557</v>
      </c>
      <c r="B31" s="117" t="str">
        <f t="shared" si="0"/>
        <v>(月)</v>
      </c>
      <c r="C31" s="161">
        <f t="shared" si="1"/>
        <v>24408</v>
      </c>
      <c r="D31" s="161">
        <v>8352</v>
      </c>
      <c r="E31" s="161">
        <v>234</v>
      </c>
      <c r="F31" s="161">
        <v>1</v>
      </c>
      <c r="G31" s="161">
        <v>15222</v>
      </c>
      <c r="H31" s="161">
        <v>596</v>
      </c>
      <c r="I31" s="161">
        <v>3</v>
      </c>
      <c r="J31" s="161">
        <v>427</v>
      </c>
      <c r="K31" s="161">
        <v>7</v>
      </c>
      <c r="L31" s="161">
        <v>0</v>
      </c>
      <c r="M31" s="161">
        <v>842</v>
      </c>
      <c r="N31" s="161">
        <v>23</v>
      </c>
      <c r="O31" s="161">
        <v>0</v>
      </c>
    </row>
    <row r="32" spans="1:15">
      <c r="A32" s="113">
        <v>44556</v>
      </c>
      <c r="B32" s="117" t="str">
        <f t="shared" si="0"/>
        <v>(日)</v>
      </c>
      <c r="C32" s="161">
        <f t="shared" si="1"/>
        <v>32425</v>
      </c>
      <c r="D32" s="161">
        <v>10970</v>
      </c>
      <c r="E32" s="161">
        <v>199</v>
      </c>
      <c r="F32" s="161">
        <v>3</v>
      </c>
      <c r="G32" s="161">
        <v>20569</v>
      </c>
      <c r="H32" s="161">
        <v>680</v>
      </c>
      <c r="I32" s="161">
        <v>4</v>
      </c>
      <c r="J32" s="161">
        <v>455</v>
      </c>
      <c r="K32" s="161">
        <v>3</v>
      </c>
      <c r="L32" s="161">
        <v>0</v>
      </c>
      <c r="M32" s="161">
        <v>1010</v>
      </c>
      <c r="N32" s="161">
        <v>25</v>
      </c>
      <c r="O32" s="161">
        <v>0</v>
      </c>
    </row>
    <row r="33" spans="1:15">
      <c r="A33" s="113">
        <v>44555</v>
      </c>
      <c r="B33" s="117" t="str">
        <f t="shared" si="0"/>
        <v>(土)</v>
      </c>
      <c r="C33" s="161">
        <f t="shared" si="1"/>
        <v>77365</v>
      </c>
      <c r="D33" s="161">
        <v>26259</v>
      </c>
      <c r="E33" s="161">
        <v>729</v>
      </c>
      <c r="F33" s="161">
        <v>42</v>
      </c>
      <c r="G33" s="161">
        <v>49085</v>
      </c>
      <c r="H33" s="161">
        <v>1205</v>
      </c>
      <c r="I33" s="161">
        <v>45</v>
      </c>
      <c r="J33" s="161">
        <v>1308</v>
      </c>
      <c r="K33" s="161">
        <v>39</v>
      </c>
      <c r="L33" s="161">
        <v>4</v>
      </c>
      <c r="M33" s="161">
        <v>2192</v>
      </c>
      <c r="N33" s="161">
        <v>62</v>
      </c>
      <c r="O33" s="161">
        <v>5</v>
      </c>
    </row>
    <row r="34" spans="1:15">
      <c r="A34" s="113">
        <v>44554</v>
      </c>
      <c r="B34" s="117" t="str">
        <f t="shared" si="0"/>
        <v>(金)</v>
      </c>
      <c r="C34" s="161">
        <f t="shared" si="1"/>
        <v>49665</v>
      </c>
      <c r="D34" s="161">
        <v>17241</v>
      </c>
      <c r="E34" s="161">
        <v>631</v>
      </c>
      <c r="F34" s="161">
        <v>4</v>
      </c>
      <c r="G34" s="161">
        <v>29818</v>
      </c>
      <c r="H34" s="161">
        <v>1954</v>
      </c>
      <c r="I34" s="161">
        <v>17</v>
      </c>
      <c r="J34" s="161">
        <v>1190</v>
      </c>
      <c r="K34" s="161">
        <v>32</v>
      </c>
      <c r="L34" s="161">
        <v>0</v>
      </c>
      <c r="M34" s="161">
        <v>1784</v>
      </c>
      <c r="N34" s="161">
        <v>116</v>
      </c>
      <c r="O34" s="161">
        <v>1</v>
      </c>
    </row>
    <row r="35" spans="1:15">
      <c r="A35" s="113">
        <v>44553</v>
      </c>
      <c r="B35" s="117" t="str">
        <f t="shared" si="0"/>
        <v>(木)</v>
      </c>
      <c r="C35" s="161">
        <f t="shared" si="1"/>
        <v>26361</v>
      </c>
      <c r="D35" s="161">
        <v>9745</v>
      </c>
      <c r="E35" s="161">
        <v>437</v>
      </c>
      <c r="F35" s="161">
        <v>5</v>
      </c>
      <c r="G35" s="161">
        <v>15508</v>
      </c>
      <c r="H35" s="161">
        <v>604</v>
      </c>
      <c r="I35" s="161">
        <v>62</v>
      </c>
      <c r="J35" s="161">
        <v>668</v>
      </c>
      <c r="K35" s="161">
        <v>18</v>
      </c>
      <c r="L35" s="161">
        <v>1</v>
      </c>
      <c r="M35" s="161">
        <v>1090</v>
      </c>
      <c r="N35" s="161">
        <v>31</v>
      </c>
      <c r="O35" s="161">
        <v>8</v>
      </c>
    </row>
    <row r="36" spans="1:15">
      <c r="A36" s="113">
        <v>44552</v>
      </c>
      <c r="B36" s="117" t="str">
        <f t="shared" si="0"/>
        <v>(水)</v>
      </c>
      <c r="C36" s="161">
        <f t="shared" si="1"/>
        <v>30867</v>
      </c>
      <c r="D36" s="161">
        <v>11877</v>
      </c>
      <c r="E36" s="161">
        <v>557</v>
      </c>
      <c r="F36" s="161">
        <v>6</v>
      </c>
      <c r="G36" s="161">
        <v>17519</v>
      </c>
      <c r="H36" s="161">
        <v>848</v>
      </c>
      <c r="I36" s="161">
        <v>60</v>
      </c>
      <c r="J36" s="161">
        <v>799</v>
      </c>
      <c r="K36" s="161">
        <v>10</v>
      </c>
      <c r="L36" s="161">
        <v>1</v>
      </c>
      <c r="M36" s="161">
        <v>1142</v>
      </c>
      <c r="N36" s="161">
        <v>36</v>
      </c>
      <c r="O36" s="161">
        <v>9</v>
      </c>
    </row>
    <row r="37" spans="1:15">
      <c r="A37" s="113">
        <v>44551</v>
      </c>
      <c r="B37" s="117" t="str">
        <f t="shared" si="0"/>
        <v>(火)</v>
      </c>
      <c r="C37" s="161">
        <f t="shared" si="1"/>
        <v>30533</v>
      </c>
      <c r="D37" s="161">
        <v>12011</v>
      </c>
      <c r="E37" s="161">
        <v>162</v>
      </c>
      <c r="F37" s="161">
        <v>14</v>
      </c>
      <c r="G37" s="161">
        <v>17956</v>
      </c>
      <c r="H37" s="161">
        <v>334</v>
      </c>
      <c r="I37" s="161">
        <v>56</v>
      </c>
      <c r="J37" s="161">
        <v>721</v>
      </c>
      <c r="K37" s="161">
        <v>4</v>
      </c>
      <c r="L37" s="161">
        <v>1</v>
      </c>
      <c r="M37" s="161">
        <v>1053</v>
      </c>
      <c r="N37" s="161">
        <v>5</v>
      </c>
      <c r="O37" s="161">
        <v>4</v>
      </c>
    </row>
    <row r="38" spans="1:15">
      <c r="A38" s="113">
        <v>44550</v>
      </c>
      <c r="B38" s="117" t="str">
        <f t="shared" si="0"/>
        <v>(月)</v>
      </c>
      <c r="C38" s="161">
        <f t="shared" si="1"/>
        <v>25009</v>
      </c>
      <c r="D38" s="161">
        <v>5958</v>
      </c>
      <c r="E38" s="161">
        <v>371</v>
      </c>
      <c r="F38" s="161">
        <v>2</v>
      </c>
      <c r="G38" s="161">
        <v>18049</v>
      </c>
      <c r="H38" s="161">
        <v>606</v>
      </c>
      <c r="I38" s="161">
        <v>23</v>
      </c>
      <c r="J38" s="161">
        <v>414</v>
      </c>
      <c r="K38" s="161">
        <v>4</v>
      </c>
      <c r="L38" s="161">
        <v>0</v>
      </c>
      <c r="M38" s="161">
        <v>921</v>
      </c>
      <c r="N38" s="161">
        <v>18</v>
      </c>
      <c r="O38" s="161">
        <v>2</v>
      </c>
    </row>
    <row r="39" spans="1:15">
      <c r="A39" s="113">
        <v>44549</v>
      </c>
      <c r="B39" s="117" t="str">
        <f t="shared" si="0"/>
        <v>(日)</v>
      </c>
      <c r="C39" s="161">
        <f t="shared" si="1"/>
        <v>36311</v>
      </c>
      <c r="D39" s="161">
        <v>13082</v>
      </c>
      <c r="E39" s="161">
        <v>1241</v>
      </c>
      <c r="F39" s="161">
        <v>9</v>
      </c>
      <c r="G39" s="161">
        <v>20879</v>
      </c>
      <c r="H39" s="161">
        <v>1091</v>
      </c>
      <c r="I39" s="161">
        <v>9</v>
      </c>
      <c r="J39" s="161">
        <v>601</v>
      </c>
      <c r="K39" s="161">
        <v>60</v>
      </c>
      <c r="L39" s="161">
        <v>2</v>
      </c>
      <c r="M39" s="161">
        <v>952</v>
      </c>
      <c r="N39" s="161">
        <v>68</v>
      </c>
      <c r="O39" s="161">
        <v>1</v>
      </c>
    </row>
    <row r="40" spans="1:15">
      <c r="A40" s="113">
        <v>44548</v>
      </c>
      <c r="B40" s="117" t="str">
        <f t="shared" si="0"/>
        <v>(土)</v>
      </c>
      <c r="C40" s="161">
        <f t="shared" si="1"/>
        <v>92899</v>
      </c>
      <c r="D40" s="161">
        <v>34158</v>
      </c>
      <c r="E40" s="161">
        <v>671</v>
      </c>
      <c r="F40" s="161">
        <v>3</v>
      </c>
      <c r="G40" s="161">
        <v>56508</v>
      </c>
      <c r="H40" s="161">
        <v>1488</v>
      </c>
      <c r="I40" s="161">
        <v>71</v>
      </c>
      <c r="J40" s="161">
        <v>1543</v>
      </c>
      <c r="K40" s="161">
        <v>16</v>
      </c>
      <c r="L40" s="161">
        <v>0</v>
      </c>
      <c r="M40" s="161">
        <v>2230</v>
      </c>
      <c r="N40" s="161">
        <v>118</v>
      </c>
      <c r="O40" s="161">
        <v>6</v>
      </c>
    </row>
    <row r="41" spans="1:15">
      <c r="A41" s="113">
        <v>44547</v>
      </c>
      <c r="B41" s="117" t="str">
        <f t="shared" si="0"/>
        <v>(金)</v>
      </c>
      <c r="C41" s="161">
        <f t="shared" si="1"/>
        <v>63165</v>
      </c>
      <c r="D41" s="161">
        <v>21414</v>
      </c>
      <c r="E41" s="161">
        <v>983</v>
      </c>
      <c r="F41" s="161">
        <v>2</v>
      </c>
      <c r="G41" s="161">
        <v>38684</v>
      </c>
      <c r="H41" s="161">
        <v>2057</v>
      </c>
      <c r="I41" s="161">
        <v>25</v>
      </c>
      <c r="J41" s="161">
        <v>1234</v>
      </c>
      <c r="K41" s="161">
        <v>30</v>
      </c>
      <c r="L41" s="161">
        <v>0</v>
      </c>
      <c r="M41" s="161">
        <v>1887</v>
      </c>
      <c r="N41" s="161">
        <v>122</v>
      </c>
      <c r="O41" s="161">
        <v>1</v>
      </c>
    </row>
    <row r="42" spans="1:15">
      <c r="A42" s="113">
        <v>44546</v>
      </c>
      <c r="B42" s="117" t="str">
        <f t="shared" si="0"/>
        <v>(木)</v>
      </c>
      <c r="C42" s="161">
        <f t="shared" si="1"/>
        <v>29937</v>
      </c>
      <c r="D42" s="161">
        <v>9279</v>
      </c>
      <c r="E42" s="161">
        <v>663</v>
      </c>
      <c r="F42" s="161">
        <v>5</v>
      </c>
      <c r="G42" s="161">
        <v>19172</v>
      </c>
      <c r="H42" s="161">
        <v>720</v>
      </c>
      <c r="I42" s="161">
        <v>98</v>
      </c>
      <c r="J42" s="161">
        <v>588</v>
      </c>
      <c r="K42" s="161">
        <v>20</v>
      </c>
      <c r="L42" s="161">
        <v>0</v>
      </c>
      <c r="M42" s="161">
        <v>1182</v>
      </c>
      <c r="N42" s="161">
        <v>32</v>
      </c>
      <c r="O42" s="161">
        <v>8</v>
      </c>
    </row>
    <row r="43" spans="1:15">
      <c r="A43" s="113">
        <v>44545</v>
      </c>
      <c r="B43" s="117" t="str">
        <f t="shared" si="0"/>
        <v>(水)</v>
      </c>
      <c r="C43" s="161">
        <f t="shared" si="1"/>
        <v>31366</v>
      </c>
      <c r="D43" s="161">
        <v>8872</v>
      </c>
      <c r="E43" s="161">
        <v>602</v>
      </c>
      <c r="F43" s="161">
        <v>16</v>
      </c>
      <c r="G43" s="161">
        <v>21071</v>
      </c>
      <c r="H43" s="161">
        <v>776</v>
      </c>
      <c r="I43" s="161">
        <v>29</v>
      </c>
      <c r="J43" s="161">
        <v>535</v>
      </c>
      <c r="K43" s="161">
        <v>17</v>
      </c>
      <c r="L43" s="161">
        <v>1</v>
      </c>
      <c r="M43" s="161">
        <v>1214</v>
      </c>
      <c r="N43" s="161">
        <v>18</v>
      </c>
      <c r="O43" s="161">
        <v>2</v>
      </c>
    </row>
    <row r="44" spans="1:15">
      <c r="A44" s="113">
        <v>44544</v>
      </c>
      <c r="B44" s="117" t="str">
        <f t="shared" si="0"/>
        <v>(火)</v>
      </c>
      <c r="C44" s="161">
        <f t="shared" si="1"/>
        <v>14908</v>
      </c>
      <c r="D44" s="161">
        <v>6936</v>
      </c>
      <c r="E44" s="161">
        <v>258</v>
      </c>
      <c r="F44" s="161">
        <v>15</v>
      </c>
      <c r="G44" s="161">
        <v>6994</v>
      </c>
      <c r="H44" s="161">
        <v>450</v>
      </c>
      <c r="I44" s="161">
        <v>255</v>
      </c>
      <c r="J44" s="161">
        <v>455</v>
      </c>
      <c r="K44" s="161">
        <v>10</v>
      </c>
      <c r="L44" s="161">
        <v>0</v>
      </c>
      <c r="M44" s="161">
        <v>388</v>
      </c>
      <c r="N44" s="161">
        <v>15</v>
      </c>
      <c r="O44" s="161">
        <v>25</v>
      </c>
    </row>
    <row r="45" spans="1:15">
      <c r="A45" s="113">
        <v>44543</v>
      </c>
      <c r="B45" s="117" t="str">
        <f t="shared" si="0"/>
        <v>(月)</v>
      </c>
      <c r="C45" s="161">
        <f t="shared" si="1"/>
        <v>26190</v>
      </c>
      <c r="D45" s="161">
        <v>4388</v>
      </c>
      <c r="E45" s="161">
        <v>194</v>
      </c>
      <c r="F45" s="161">
        <v>0</v>
      </c>
      <c r="G45" s="161">
        <v>20842</v>
      </c>
      <c r="H45" s="161">
        <v>746</v>
      </c>
      <c r="I45" s="161">
        <v>20</v>
      </c>
      <c r="J45" s="161">
        <v>317</v>
      </c>
      <c r="K45" s="161">
        <v>8</v>
      </c>
      <c r="L45" s="161">
        <v>0</v>
      </c>
      <c r="M45" s="161">
        <v>1101</v>
      </c>
      <c r="N45" s="161">
        <v>21</v>
      </c>
      <c r="O45" s="161">
        <v>2</v>
      </c>
    </row>
    <row r="46" spans="1:15">
      <c r="A46" s="113">
        <v>44542</v>
      </c>
      <c r="B46" s="117" t="str">
        <f t="shared" si="0"/>
        <v>(日)</v>
      </c>
      <c r="C46" s="161">
        <f t="shared" si="1"/>
        <v>29091</v>
      </c>
      <c r="D46" s="161">
        <v>4114</v>
      </c>
      <c r="E46" s="161">
        <v>264</v>
      </c>
      <c r="F46" s="161">
        <v>0</v>
      </c>
      <c r="G46" s="161">
        <v>23583</v>
      </c>
      <c r="H46" s="161">
        <v>1122</v>
      </c>
      <c r="I46" s="161">
        <v>8</v>
      </c>
      <c r="J46" s="161">
        <v>195</v>
      </c>
      <c r="K46" s="161">
        <v>14</v>
      </c>
      <c r="L46" s="161">
        <v>0</v>
      </c>
      <c r="M46" s="161">
        <v>1004</v>
      </c>
      <c r="N46" s="161">
        <v>64</v>
      </c>
      <c r="O46" s="161">
        <v>0</v>
      </c>
    </row>
    <row r="47" spans="1:15">
      <c r="A47" s="113">
        <v>44541</v>
      </c>
      <c r="B47" s="117" t="str">
        <f t="shared" si="0"/>
        <v>(土)</v>
      </c>
      <c r="C47" s="161">
        <f t="shared" si="1"/>
        <v>71715</v>
      </c>
      <c r="D47" s="161">
        <v>10262</v>
      </c>
      <c r="E47" s="161">
        <v>591</v>
      </c>
      <c r="F47" s="161">
        <v>4</v>
      </c>
      <c r="G47" s="161">
        <v>58909</v>
      </c>
      <c r="H47" s="161">
        <v>1920</v>
      </c>
      <c r="I47" s="161">
        <v>29</v>
      </c>
      <c r="J47" s="161">
        <v>390</v>
      </c>
      <c r="K47" s="161">
        <v>33</v>
      </c>
      <c r="L47" s="161">
        <v>1</v>
      </c>
      <c r="M47" s="161">
        <v>2233</v>
      </c>
      <c r="N47" s="161">
        <v>94</v>
      </c>
      <c r="O47" s="161">
        <v>1</v>
      </c>
    </row>
    <row r="48" spans="1:15">
      <c r="A48" s="113">
        <v>44540</v>
      </c>
      <c r="B48" s="117" t="str">
        <f t="shared" si="0"/>
        <v>(金)</v>
      </c>
      <c r="C48" s="161">
        <f t="shared" si="1"/>
        <v>51394</v>
      </c>
      <c r="D48" s="161">
        <v>7049</v>
      </c>
      <c r="E48" s="161">
        <v>733</v>
      </c>
      <c r="F48" s="161">
        <v>3</v>
      </c>
      <c r="G48" s="161">
        <v>42124</v>
      </c>
      <c r="H48" s="161">
        <v>1439</v>
      </c>
      <c r="I48" s="161">
        <v>46</v>
      </c>
      <c r="J48" s="161">
        <v>406</v>
      </c>
      <c r="K48" s="161">
        <v>29</v>
      </c>
      <c r="L48" s="161">
        <v>0</v>
      </c>
      <c r="M48" s="161">
        <v>1944</v>
      </c>
      <c r="N48" s="161">
        <v>50</v>
      </c>
      <c r="O48" s="161">
        <v>6</v>
      </c>
    </row>
    <row r="49" spans="1:15">
      <c r="A49" s="113">
        <v>44539</v>
      </c>
      <c r="B49" s="117" t="str">
        <f t="shared" si="0"/>
        <v>(木)</v>
      </c>
      <c r="C49" s="161">
        <f t="shared" si="1"/>
        <v>26313</v>
      </c>
      <c r="D49" s="161">
        <v>4299</v>
      </c>
      <c r="E49" s="161">
        <v>413</v>
      </c>
      <c r="F49" s="161">
        <v>9</v>
      </c>
      <c r="G49" s="161">
        <v>20482</v>
      </c>
      <c r="H49" s="161">
        <v>749</v>
      </c>
      <c r="I49" s="161">
        <v>361</v>
      </c>
      <c r="J49" s="161">
        <v>290</v>
      </c>
      <c r="K49" s="161">
        <v>15</v>
      </c>
      <c r="L49" s="161">
        <v>1</v>
      </c>
      <c r="M49" s="161">
        <v>1150</v>
      </c>
      <c r="N49" s="161">
        <v>28</v>
      </c>
      <c r="O49" s="161">
        <v>22</v>
      </c>
    </row>
    <row r="50" spans="1:15">
      <c r="A50" s="113">
        <v>44538</v>
      </c>
      <c r="B50" s="117" t="str">
        <f t="shared" si="0"/>
        <v>(水)</v>
      </c>
      <c r="C50" s="161">
        <f t="shared" si="1"/>
        <v>30287</v>
      </c>
      <c r="D50" s="161">
        <v>6205</v>
      </c>
      <c r="E50" s="161">
        <v>491</v>
      </c>
      <c r="F50" s="161">
        <v>5</v>
      </c>
      <c r="G50" s="161">
        <v>22615</v>
      </c>
      <c r="H50" s="161">
        <v>938</v>
      </c>
      <c r="I50" s="161">
        <v>33</v>
      </c>
      <c r="J50" s="161">
        <v>514</v>
      </c>
      <c r="K50" s="161">
        <v>23</v>
      </c>
      <c r="L50" s="161">
        <v>2</v>
      </c>
      <c r="M50" s="161">
        <v>1293</v>
      </c>
      <c r="N50" s="161">
        <v>21</v>
      </c>
      <c r="O50" s="161">
        <v>9</v>
      </c>
    </row>
    <row r="51" spans="1:15">
      <c r="A51" s="113">
        <v>44537</v>
      </c>
      <c r="B51" s="117" t="str">
        <f t="shared" si="0"/>
        <v>(火)</v>
      </c>
      <c r="C51" s="161">
        <f t="shared" si="1"/>
        <v>35386</v>
      </c>
      <c r="D51" s="161">
        <v>11394</v>
      </c>
      <c r="E51" s="161">
        <v>162</v>
      </c>
      <c r="F51" s="161">
        <v>2</v>
      </c>
      <c r="G51" s="161">
        <v>23143</v>
      </c>
      <c r="H51" s="161">
        <v>640</v>
      </c>
      <c r="I51" s="161">
        <v>45</v>
      </c>
      <c r="J51" s="161">
        <v>648</v>
      </c>
      <c r="K51" s="161">
        <v>4</v>
      </c>
      <c r="L51" s="161">
        <v>1</v>
      </c>
      <c r="M51" s="161">
        <v>1236</v>
      </c>
      <c r="N51" s="161">
        <v>13</v>
      </c>
      <c r="O51" s="161">
        <v>4</v>
      </c>
    </row>
    <row r="52" spans="1:15">
      <c r="A52" s="113">
        <v>44536</v>
      </c>
      <c r="B52" s="117" t="str">
        <f t="shared" si="0"/>
        <v>(月)</v>
      </c>
      <c r="C52" s="161">
        <f t="shared" si="1"/>
        <v>39291</v>
      </c>
      <c r="D52" s="161">
        <v>13598</v>
      </c>
      <c r="E52" s="161">
        <v>171</v>
      </c>
      <c r="F52" s="161">
        <v>3</v>
      </c>
      <c r="G52" s="161">
        <v>24319</v>
      </c>
      <c r="H52" s="161">
        <v>1153</v>
      </c>
      <c r="I52" s="161">
        <v>47</v>
      </c>
      <c r="J52" s="161">
        <v>762</v>
      </c>
      <c r="K52" s="161">
        <v>3</v>
      </c>
      <c r="L52" s="161">
        <v>0</v>
      </c>
      <c r="M52" s="161">
        <v>1259</v>
      </c>
      <c r="N52" s="161">
        <v>30</v>
      </c>
      <c r="O52" s="161">
        <v>7</v>
      </c>
    </row>
    <row r="53" spans="1:15">
      <c r="A53" s="113">
        <v>44535</v>
      </c>
      <c r="B53" s="117" t="str">
        <f t="shared" si="0"/>
        <v>(日)</v>
      </c>
      <c r="C53" s="161">
        <f t="shared" si="1"/>
        <v>49196</v>
      </c>
      <c r="D53" s="161">
        <v>15957</v>
      </c>
      <c r="E53" s="161">
        <v>196</v>
      </c>
      <c r="F53" s="161">
        <v>1</v>
      </c>
      <c r="G53" s="161">
        <v>30865</v>
      </c>
      <c r="H53" s="161">
        <v>2078</v>
      </c>
      <c r="I53" s="161">
        <v>99</v>
      </c>
      <c r="J53" s="161">
        <v>900</v>
      </c>
      <c r="K53" s="161">
        <v>4</v>
      </c>
      <c r="L53" s="161">
        <v>0</v>
      </c>
      <c r="M53" s="161">
        <v>1227</v>
      </c>
      <c r="N53" s="161">
        <v>98</v>
      </c>
      <c r="O53" s="161">
        <v>6</v>
      </c>
    </row>
    <row r="54" spans="1:15">
      <c r="A54" s="113">
        <v>44534</v>
      </c>
      <c r="B54" s="117" t="str">
        <f t="shared" si="0"/>
        <v>(土)</v>
      </c>
      <c r="C54" s="161">
        <f t="shared" si="1"/>
        <v>120564</v>
      </c>
      <c r="D54" s="161">
        <v>43922</v>
      </c>
      <c r="E54" s="161">
        <v>206</v>
      </c>
      <c r="F54" s="161">
        <v>3</v>
      </c>
      <c r="G54" s="161">
        <v>72644</v>
      </c>
      <c r="H54" s="161">
        <v>3622</v>
      </c>
      <c r="I54" s="161">
        <v>167</v>
      </c>
      <c r="J54" s="161">
        <v>1799</v>
      </c>
      <c r="K54" s="161">
        <v>6</v>
      </c>
      <c r="L54" s="161">
        <v>0</v>
      </c>
      <c r="M54" s="161">
        <v>2725</v>
      </c>
      <c r="N54" s="161">
        <v>127</v>
      </c>
      <c r="O54" s="161">
        <v>7</v>
      </c>
    </row>
    <row r="55" spans="1:15">
      <c r="A55" s="113">
        <v>44533</v>
      </c>
      <c r="B55" s="117" t="str">
        <f t="shared" si="0"/>
        <v>(金)</v>
      </c>
      <c r="C55" s="161">
        <f t="shared" si="1"/>
        <v>81472</v>
      </c>
      <c r="D55" s="161">
        <v>28458</v>
      </c>
      <c r="E55" s="161">
        <v>261</v>
      </c>
      <c r="F55" s="161">
        <v>3</v>
      </c>
      <c r="G55" s="161">
        <v>50814</v>
      </c>
      <c r="H55" s="161">
        <v>1641</v>
      </c>
      <c r="I55" s="161">
        <v>295</v>
      </c>
      <c r="J55" s="161">
        <v>1576</v>
      </c>
      <c r="K55" s="161">
        <v>7</v>
      </c>
      <c r="L55" s="161">
        <v>0</v>
      </c>
      <c r="M55" s="161">
        <v>2204</v>
      </c>
      <c r="N55" s="161">
        <v>44</v>
      </c>
      <c r="O55" s="161">
        <v>45</v>
      </c>
    </row>
    <row r="56" spans="1:15">
      <c r="A56" s="113">
        <v>44532</v>
      </c>
      <c r="B56" s="117" t="str">
        <f t="shared" si="0"/>
        <v>(木)</v>
      </c>
      <c r="C56" s="161">
        <f t="shared" si="1"/>
        <v>44295</v>
      </c>
      <c r="D56" s="161">
        <v>14756</v>
      </c>
      <c r="E56" s="161">
        <v>261</v>
      </c>
      <c r="F56" s="161">
        <v>1</v>
      </c>
      <c r="G56" s="161">
        <v>27794</v>
      </c>
      <c r="H56" s="161">
        <v>1309</v>
      </c>
      <c r="I56" s="161">
        <v>174</v>
      </c>
      <c r="J56" s="161">
        <v>971</v>
      </c>
      <c r="K56" s="161">
        <v>13</v>
      </c>
      <c r="L56" s="161">
        <v>0</v>
      </c>
      <c r="M56" s="161">
        <v>1518</v>
      </c>
      <c r="N56" s="161">
        <v>23</v>
      </c>
      <c r="O56" s="161">
        <v>27</v>
      </c>
    </row>
    <row r="57" spans="1:15">
      <c r="A57" s="113">
        <v>44531</v>
      </c>
      <c r="B57" s="117" t="str">
        <f t="shared" si="0"/>
        <v>(水)</v>
      </c>
      <c r="C57" s="161">
        <f t="shared" si="1"/>
        <v>48433</v>
      </c>
      <c r="D57" s="161">
        <v>15650</v>
      </c>
      <c r="E57" s="161">
        <v>306</v>
      </c>
      <c r="F57" s="161">
        <v>7</v>
      </c>
      <c r="G57" s="161">
        <v>31007</v>
      </c>
      <c r="H57" s="161">
        <v>1342</v>
      </c>
      <c r="I57" s="161">
        <v>121</v>
      </c>
      <c r="J57" s="161">
        <v>1039</v>
      </c>
      <c r="K57" s="161">
        <v>6</v>
      </c>
      <c r="L57" s="161">
        <v>1</v>
      </c>
      <c r="M57" s="161">
        <v>1695</v>
      </c>
      <c r="N57" s="161">
        <v>44</v>
      </c>
      <c r="O57" s="161">
        <v>8</v>
      </c>
    </row>
    <row r="58" spans="1:15">
      <c r="A58" s="113">
        <v>44530</v>
      </c>
      <c r="B58" s="117" t="str">
        <f t="shared" si="0"/>
        <v>(火)</v>
      </c>
      <c r="C58" s="161">
        <f t="shared" si="1"/>
        <v>79498</v>
      </c>
      <c r="D58" s="161">
        <v>17479</v>
      </c>
      <c r="E58" s="161">
        <v>414</v>
      </c>
      <c r="F58" s="161">
        <v>26</v>
      </c>
      <c r="G58" s="161">
        <v>58336</v>
      </c>
      <c r="H58" s="161">
        <v>2793</v>
      </c>
      <c r="I58" s="161">
        <v>450</v>
      </c>
      <c r="J58" s="161">
        <v>1053</v>
      </c>
      <c r="K58" s="161">
        <v>16</v>
      </c>
      <c r="L58" s="161">
        <v>3</v>
      </c>
      <c r="M58" s="161">
        <v>2803</v>
      </c>
      <c r="N58" s="161">
        <v>99</v>
      </c>
      <c r="O58" s="161">
        <v>39</v>
      </c>
    </row>
    <row r="59" spans="1:15">
      <c r="A59" s="113">
        <v>44529</v>
      </c>
      <c r="B59" s="117" t="str">
        <f t="shared" si="0"/>
        <v>(月)</v>
      </c>
      <c r="C59" s="161">
        <f t="shared" si="1"/>
        <v>75042</v>
      </c>
      <c r="D59" s="161">
        <v>17582</v>
      </c>
      <c r="E59" s="161">
        <v>541</v>
      </c>
      <c r="F59" s="161">
        <v>3</v>
      </c>
      <c r="G59" s="161">
        <v>53836</v>
      </c>
      <c r="H59" s="161">
        <v>2889</v>
      </c>
      <c r="I59" s="161">
        <v>191</v>
      </c>
      <c r="J59" s="161">
        <v>929</v>
      </c>
      <c r="K59" s="161">
        <v>22</v>
      </c>
      <c r="L59" s="161">
        <v>0</v>
      </c>
      <c r="M59" s="161">
        <v>2464</v>
      </c>
      <c r="N59" s="161">
        <v>92</v>
      </c>
      <c r="O59" s="161">
        <v>12</v>
      </c>
    </row>
    <row r="60" spans="1:15">
      <c r="A60" s="113">
        <v>44528</v>
      </c>
      <c r="B60" s="117" t="str">
        <f t="shared" si="0"/>
        <v>(日)</v>
      </c>
      <c r="C60" s="161">
        <f t="shared" si="1"/>
        <v>113039</v>
      </c>
      <c r="D60" s="161">
        <v>19229</v>
      </c>
      <c r="E60" s="161">
        <v>607</v>
      </c>
      <c r="F60" s="161">
        <v>0</v>
      </c>
      <c r="G60" s="161">
        <v>83394</v>
      </c>
      <c r="H60" s="161">
        <v>9771</v>
      </c>
      <c r="I60" s="161">
        <v>38</v>
      </c>
      <c r="J60" s="161">
        <v>809</v>
      </c>
      <c r="K60" s="161">
        <v>21</v>
      </c>
      <c r="L60" s="161">
        <v>0</v>
      </c>
      <c r="M60" s="161">
        <v>2861</v>
      </c>
      <c r="N60" s="161">
        <v>279</v>
      </c>
      <c r="O60" s="161">
        <v>4</v>
      </c>
    </row>
    <row r="61" spans="1:15">
      <c r="A61" s="113">
        <v>44527</v>
      </c>
      <c r="B61" s="117" t="str">
        <f t="shared" si="0"/>
        <v>(土)</v>
      </c>
      <c r="C61" s="161">
        <f t="shared" si="1"/>
        <v>206765</v>
      </c>
      <c r="D61" s="161">
        <v>50311</v>
      </c>
      <c r="E61" s="161">
        <v>911</v>
      </c>
      <c r="F61" s="161">
        <v>33</v>
      </c>
      <c r="G61" s="161">
        <v>140254</v>
      </c>
      <c r="H61" s="161">
        <v>14499</v>
      </c>
      <c r="I61" s="161">
        <v>757</v>
      </c>
      <c r="J61" s="161">
        <v>1954</v>
      </c>
      <c r="K61" s="161">
        <v>40</v>
      </c>
      <c r="L61" s="161">
        <v>9</v>
      </c>
      <c r="M61" s="161">
        <v>4453</v>
      </c>
      <c r="N61" s="161">
        <v>365</v>
      </c>
      <c r="O61" s="161">
        <v>71</v>
      </c>
    </row>
    <row r="62" spans="1:15">
      <c r="A62" s="113">
        <v>44526</v>
      </c>
      <c r="B62" s="117" t="str">
        <f t="shared" si="0"/>
        <v>(金)</v>
      </c>
      <c r="C62" s="161">
        <f t="shared" si="1"/>
        <v>148154</v>
      </c>
      <c r="D62" s="161">
        <v>36399</v>
      </c>
      <c r="E62" s="161">
        <v>1705</v>
      </c>
      <c r="F62" s="161">
        <v>5</v>
      </c>
      <c r="G62" s="161">
        <v>101400</v>
      </c>
      <c r="H62" s="161">
        <v>8526</v>
      </c>
      <c r="I62" s="161">
        <v>119</v>
      </c>
      <c r="J62" s="161">
        <v>1760</v>
      </c>
      <c r="K62" s="161">
        <v>103</v>
      </c>
      <c r="L62" s="161">
        <v>0</v>
      </c>
      <c r="M62" s="161">
        <v>3964</v>
      </c>
      <c r="N62" s="161">
        <v>230</v>
      </c>
      <c r="O62" s="161">
        <v>8</v>
      </c>
    </row>
    <row r="63" spans="1:15">
      <c r="A63" s="113">
        <v>44525</v>
      </c>
      <c r="B63" s="117" t="str">
        <f t="shared" si="0"/>
        <v>(木)</v>
      </c>
      <c r="C63" s="161">
        <f t="shared" si="1"/>
        <v>85506</v>
      </c>
      <c r="D63" s="161">
        <v>19296</v>
      </c>
      <c r="E63" s="161">
        <v>690</v>
      </c>
      <c r="F63" s="161">
        <v>37</v>
      </c>
      <c r="G63" s="161">
        <v>58680</v>
      </c>
      <c r="H63" s="161">
        <v>6261</v>
      </c>
      <c r="I63" s="161">
        <v>542</v>
      </c>
      <c r="J63" s="161">
        <v>1187</v>
      </c>
      <c r="K63" s="161">
        <v>31</v>
      </c>
      <c r="L63" s="161">
        <v>5</v>
      </c>
      <c r="M63" s="161">
        <v>2847</v>
      </c>
      <c r="N63" s="161">
        <v>173</v>
      </c>
      <c r="O63" s="161">
        <v>29</v>
      </c>
    </row>
    <row r="64" spans="1:15">
      <c r="A64" s="113">
        <v>44524</v>
      </c>
      <c r="B64" s="117" t="str">
        <f t="shared" si="0"/>
        <v>(水)</v>
      </c>
      <c r="C64" s="161">
        <f t="shared" si="1"/>
        <v>70800</v>
      </c>
      <c r="D64" s="161">
        <v>21547</v>
      </c>
      <c r="E64" s="161">
        <v>762</v>
      </c>
      <c r="F64" s="161">
        <v>13</v>
      </c>
      <c r="G64" s="161">
        <v>40594</v>
      </c>
      <c r="H64" s="161">
        <v>7599</v>
      </c>
      <c r="I64" s="161">
        <v>285</v>
      </c>
      <c r="J64" s="161">
        <v>1204</v>
      </c>
      <c r="K64" s="161">
        <v>42</v>
      </c>
      <c r="L64" s="161">
        <v>3</v>
      </c>
      <c r="M64" s="161">
        <v>1855</v>
      </c>
      <c r="N64" s="161">
        <v>222</v>
      </c>
      <c r="O64" s="161">
        <v>35</v>
      </c>
    </row>
    <row r="65" spans="1:15">
      <c r="A65" s="113">
        <v>44523</v>
      </c>
      <c r="B65" s="117" t="str">
        <f t="shared" si="0"/>
        <v>(火)</v>
      </c>
      <c r="C65" s="161">
        <f t="shared" si="1"/>
        <v>25647</v>
      </c>
      <c r="D65" s="161">
        <v>4722</v>
      </c>
      <c r="E65" s="161">
        <v>239</v>
      </c>
      <c r="F65" s="161">
        <v>7</v>
      </c>
      <c r="G65" s="161">
        <v>16047</v>
      </c>
      <c r="H65" s="161">
        <v>4514</v>
      </c>
      <c r="I65" s="161">
        <v>118</v>
      </c>
      <c r="J65" s="161">
        <v>241</v>
      </c>
      <c r="K65" s="161">
        <v>2</v>
      </c>
      <c r="L65" s="161">
        <v>0</v>
      </c>
      <c r="M65" s="161">
        <v>609</v>
      </c>
      <c r="N65" s="161">
        <v>153</v>
      </c>
      <c r="O65" s="161">
        <v>9</v>
      </c>
    </row>
    <row r="66" spans="1:15">
      <c r="A66" s="113">
        <v>44522</v>
      </c>
      <c r="B66" s="117" t="str">
        <f t="shared" si="0"/>
        <v>(月)</v>
      </c>
      <c r="C66" s="161">
        <f t="shared" si="1"/>
        <v>92240</v>
      </c>
      <c r="D66" s="161">
        <v>21695</v>
      </c>
      <c r="E66" s="161">
        <v>646</v>
      </c>
      <c r="F66" s="161">
        <v>12</v>
      </c>
      <c r="G66" s="161">
        <v>62823</v>
      </c>
      <c r="H66" s="161">
        <v>6348</v>
      </c>
      <c r="I66" s="161">
        <v>716</v>
      </c>
      <c r="J66" s="161">
        <v>1120</v>
      </c>
      <c r="K66" s="161">
        <v>20</v>
      </c>
      <c r="L66" s="161">
        <v>1</v>
      </c>
      <c r="M66" s="161">
        <v>2675</v>
      </c>
      <c r="N66" s="161">
        <v>159</v>
      </c>
      <c r="O66" s="161">
        <v>62</v>
      </c>
    </row>
    <row r="67" spans="1:15">
      <c r="A67" s="113">
        <v>44521</v>
      </c>
      <c r="B67" s="117" t="str">
        <f t="shared" si="0"/>
        <v>(日)</v>
      </c>
      <c r="C67" s="161">
        <f t="shared" si="1"/>
        <v>158185</v>
      </c>
      <c r="D67" s="161">
        <v>23852</v>
      </c>
      <c r="E67" s="161">
        <v>995</v>
      </c>
      <c r="F67" s="161">
        <v>13</v>
      </c>
      <c r="G67" s="161">
        <v>115303</v>
      </c>
      <c r="H67" s="161">
        <v>17229</v>
      </c>
      <c r="I67" s="161">
        <v>793</v>
      </c>
      <c r="J67" s="161">
        <v>1004</v>
      </c>
      <c r="K67" s="161">
        <v>69</v>
      </c>
      <c r="L67" s="161">
        <v>3</v>
      </c>
      <c r="M67" s="161">
        <v>3367</v>
      </c>
      <c r="N67" s="161">
        <v>525</v>
      </c>
      <c r="O67" s="161">
        <v>56</v>
      </c>
    </row>
    <row r="68" spans="1:15">
      <c r="A68" s="113">
        <v>44520</v>
      </c>
      <c r="B68" s="117" t="str">
        <f t="shared" si="0"/>
        <v>(土)</v>
      </c>
      <c r="C68" s="161">
        <f t="shared" si="1"/>
        <v>278632</v>
      </c>
      <c r="D68" s="161">
        <v>54660</v>
      </c>
      <c r="E68" s="161">
        <v>998</v>
      </c>
      <c r="F68" s="161">
        <v>12</v>
      </c>
      <c r="G68" s="161">
        <v>194030</v>
      </c>
      <c r="H68" s="161">
        <v>27291</v>
      </c>
      <c r="I68" s="161">
        <v>1641</v>
      </c>
      <c r="J68" s="161">
        <v>2054</v>
      </c>
      <c r="K68" s="161">
        <v>94</v>
      </c>
      <c r="L68" s="161">
        <v>1</v>
      </c>
      <c r="M68" s="161">
        <v>5355</v>
      </c>
      <c r="N68" s="161">
        <v>680</v>
      </c>
      <c r="O68" s="161">
        <v>102</v>
      </c>
    </row>
    <row r="69" spans="1:15">
      <c r="A69" s="113">
        <v>44519</v>
      </c>
      <c r="B69" s="117" t="str">
        <f t="shared" si="0"/>
        <v>(金)</v>
      </c>
      <c r="C69" s="161">
        <f t="shared" si="1"/>
        <v>198511</v>
      </c>
      <c r="D69" s="161">
        <v>40208</v>
      </c>
      <c r="E69" s="161">
        <v>1712</v>
      </c>
      <c r="F69" s="161">
        <v>21</v>
      </c>
      <c r="G69" s="161">
        <v>141258</v>
      </c>
      <c r="H69" s="161">
        <v>14327</v>
      </c>
      <c r="I69" s="161">
        <v>985</v>
      </c>
      <c r="J69" s="161">
        <v>1877</v>
      </c>
      <c r="K69" s="161">
        <v>113</v>
      </c>
      <c r="L69" s="161">
        <v>2</v>
      </c>
      <c r="M69" s="161">
        <v>4915</v>
      </c>
      <c r="N69" s="161">
        <v>300</v>
      </c>
      <c r="O69" s="161">
        <v>71</v>
      </c>
    </row>
    <row r="70" spans="1:15">
      <c r="A70" s="113">
        <v>44518</v>
      </c>
      <c r="B70" s="117" t="str">
        <f t="shared" si="0"/>
        <v>(木)</v>
      </c>
      <c r="C70" s="161">
        <f t="shared" si="1"/>
        <v>129212</v>
      </c>
      <c r="D70" s="161">
        <v>22434</v>
      </c>
      <c r="E70" s="161">
        <v>719</v>
      </c>
      <c r="F70" s="161">
        <v>4</v>
      </c>
      <c r="G70" s="161">
        <v>96830</v>
      </c>
      <c r="H70" s="161">
        <v>8865</v>
      </c>
      <c r="I70" s="161">
        <v>360</v>
      </c>
      <c r="J70" s="161">
        <v>1211</v>
      </c>
      <c r="K70" s="161">
        <v>28</v>
      </c>
      <c r="L70" s="161">
        <v>0</v>
      </c>
      <c r="M70" s="161">
        <v>4187</v>
      </c>
      <c r="N70" s="161">
        <v>265</v>
      </c>
      <c r="O70" s="161">
        <v>26</v>
      </c>
    </row>
    <row r="71" spans="1:15">
      <c r="A71" s="113">
        <v>44517</v>
      </c>
      <c r="B71" s="117" t="str">
        <f t="shared" ref="B71:B134" si="2">"(" &amp; TEXT(A71,"aaa") &amp; ")"</f>
        <v>(水)</v>
      </c>
      <c r="C71" s="161">
        <f t="shared" ref="C71:C104" si="3">SUM(D71:I71)</f>
        <v>139539</v>
      </c>
      <c r="D71" s="161">
        <v>23817</v>
      </c>
      <c r="E71" s="161">
        <v>887</v>
      </c>
      <c r="F71" s="161">
        <v>4</v>
      </c>
      <c r="G71" s="161">
        <v>102389</v>
      </c>
      <c r="H71" s="161">
        <v>11767</v>
      </c>
      <c r="I71" s="161">
        <v>675</v>
      </c>
      <c r="J71" s="161">
        <v>1388</v>
      </c>
      <c r="K71" s="161">
        <v>26</v>
      </c>
      <c r="L71" s="161">
        <v>0</v>
      </c>
      <c r="M71" s="161">
        <v>4449</v>
      </c>
      <c r="N71" s="161">
        <v>435</v>
      </c>
      <c r="O71" s="161">
        <v>56</v>
      </c>
    </row>
    <row r="72" spans="1:15">
      <c r="A72" s="113">
        <v>44516</v>
      </c>
      <c r="B72" s="117" t="str">
        <f t="shared" si="2"/>
        <v>(火)</v>
      </c>
      <c r="C72" s="161">
        <f t="shared" si="3"/>
        <v>145301</v>
      </c>
      <c r="D72" s="161">
        <v>24462</v>
      </c>
      <c r="E72" s="161">
        <v>651</v>
      </c>
      <c r="F72" s="161">
        <v>28</v>
      </c>
      <c r="G72" s="161">
        <v>111030</v>
      </c>
      <c r="H72" s="161">
        <v>8340</v>
      </c>
      <c r="I72" s="161">
        <v>790</v>
      </c>
      <c r="J72" s="161">
        <v>1349</v>
      </c>
      <c r="K72" s="161">
        <v>26</v>
      </c>
      <c r="L72" s="161">
        <v>2</v>
      </c>
      <c r="M72" s="161">
        <v>4870</v>
      </c>
      <c r="N72" s="161">
        <v>246</v>
      </c>
      <c r="O72" s="161">
        <v>81</v>
      </c>
    </row>
    <row r="73" spans="1:15">
      <c r="A73" s="113">
        <v>44515</v>
      </c>
      <c r="B73" s="117" t="str">
        <f t="shared" si="2"/>
        <v>(月)</v>
      </c>
      <c r="C73" s="161">
        <f t="shared" si="3"/>
        <v>145205</v>
      </c>
      <c r="D73" s="161">
        <v>24963</v>
      </c>
      <c r="E73" s="161">
        <v>719</v>
      </c>
      <c r="F73" s="161">
        <v>1</v>
      </c>
      <c r="G73" s="161">
        <v>108965</v>
      </c>
      <c r="H73" s="161">
        <v>10193</v>
      </c>
      <c r="I73" s="161">
        <v>364</v>
      </c>
      <c r="J73" s="161">
        <v>1259</v>
      </c>
      <c r="K73" s="161">
        <v>29</v>
      </c>
      <c r="L73" s="161">
        <v>0</v>
      </c>
      <c r="M73" s="161">
        <v>4389</v>
      </c>
      <c r="N73" s="161">
        <v>250</v>
      </c>
      <c r="O73" s="161">
        <v>14</v>
      </c>
    </row>
    <row r="74" spans="1:15">
      <c r="A74" s="113">
        <v>44514</v>
      </c>
      <c r="B74" s="117" t="str">
        <f t="shared" si="2"/>
        <v>(日)</v>
      </c>
      <c r="C74" s="161">
        <f t="shared" si="3"/>
        <v>206588</v>
      </c>
      <c r="D74" s="161">
        <v>29945</v>
      </c>
      <c r="E74" s="161">
        <v>905</v>
      </c>
      <c r="F74" s="161">
        <v>2</v>
      </c>
      <c r="G74" s="161">
        <v>151106</v>
      </c>
      <c r="H74" s="161">
        <v>23275</v>
      </c>
      <c r="I74" s="161">
        <v>1355</v>
      </c>
      <c r="J74" s="161">
        <v>1156</v>
      </c>
      <c r="K74" s="161">
        <v>49</v>
      </c>
      <c r="L74" s="161">
        <v>2</v>
      </c>
      <c r="M74" s="161">
        <v>4478</v>
      </c>
      <c r="N74" s="161">
        <v>610</v>
      </c>
      <c r="O74" s="161">
        <v>65</v>
      </c>
    </row>
    <row r="75" spans="1:15">
      <c r="A75" s="113">
        <v>44513</v>
      </c>
      <c r="B75" s="117" t="str">
        <f t="shared" si="2"/>
        <v>(土)</v>
      </c>
      <c r="C75" s="161">
        <f t="shared" si="3"/>
        <v>357174</v>
      </c>
      <c r="D75" s="161">
        <v>66186</v>
      </c>
      <c r="E75" s="161">
        <v>1271</v>
      </c>
      <c r="F75" s="161">
        <v>15</v>
      </c>
      <c r="G75" s="161">
        <v>259260</v>
      </c>
      <c r="H75" s="161">
        <v>28387</v>
      </c>
      <c r="I75" s="161">
        <v>2055</v>
      </c>
      <c r="J75" s="161">
        <v>2437</v>
      </c>
      <c r="K75" s="161">
        <v>68</v>
      </c>
      <c r="L75" s="161">
        <v>0</v>
      </c>
      <c r="M75" s="161">
        <v>6633</v>
      </c>
      <c r="N75" s="161">
        <v>584</v>
      </c>
      <c r="O75" s="161">
        <v>63</v>
      </c>
    </row>
    <row r="76" spans="1:15">
      <c r="A76" s="113">
        <v>44512</v>
      </c>
      <c r="B76" s="117" t="str">
        <f t="shared" si="2"/>
        <v>(金)</v>
      </c>
      <c r="C76" s="161">
        <f t="shared" si="3"/>
        <v>271248</v>
      </c>
      <c r="D76" s="161">
        <v>49612</v>
      </c>
      <c r="E76" s="161">
        <v>1000</v>
      </c>
      <c r="F76" s="161">
        <v>4</v>
      </c>
      <c r="G76" s="161">
        <v>195275</v>
      </c>
      <c r="H76" s="161">
        <v>23920</v>
      </c>
      <c r="I76" s="161">
        <v>1437</v>
      </c>
      <c r="J76" s="161">
        <v>2166</v>
      </c>
      <c r="K76" s="161">
        <v>25</v>
      </c>
      <c r="L76" s="161">
        <v>0</v>
      </c>
      <c r="M76" s="161">
        <v>5686</v>
      </c>
      <c r="N76" s="161">
        <v>415</v>
      </c>
      <c r="O76" s="161">
        <v>78</v>
      </c>
    </row>
    <row r="77" spans="1:15">
      <c r="A77" s="113">
        <v>44511</v>
      </c>
      <c r="B77" s="117" t="str">
        <f t="shared" si="2"/>
        <v>(木)</v>
      </c>
      <c r="C77" s="161">
        <f t="shared" si="3"/>
        <v>182743</v>
      </c>
      <c r="D77" s="161">
        <v>29668</v>
      </c>
      <c r="E77" s="161">
        <v>762</v>
      </c>
      <c r="F77" s="161">
        <v>39</v>
      </c>
      <c r="G77" s="161">
        <v>134557</v>
      </c>
      <c r="H77" s="161">
        <v>16584</v>
      </c>
      <c r="I77" s="161">
        <v>1133</v>
      </c>
      <c r="J77" s="161">
        <v>1599</v>
      </c>
      <c r="K77" s="161">
        <v>32</v>
      </c>
      <c r="L77" s="161">
        <v>1</v>
      </c>
      <c r="M77" s="161">
        <v>5065</v>
      </c>
      <c r="N77" s="161">
        <v>433</v>
      </c>
      <c r="O77" s="161">
        <v>78</v>
      </c>
    </row>
    <row r="78" spans="1:15">
      <c r="A78" s="113">
        <v>44510</v>
      </c>
      <c r="B78" s="117" t="str">
        <f t="shared" si="2"/>
        <v>(水)</v>
      </c>
      <c r="C78" s="161">
        <f t="shared" si="3"/>
        <v>206490</v>
      </c>
      <c r="D78" s="161">
        <v>32743</v>
      </c>
      <c r="E78" s="161">
        <v>998</v>
      </c>
      <c r="F78" s="161">
        <v>13</v>
      </c>
      <c r="G78" s="161">
        <v>153523</v>
      </c>
      <c r="H78" s="161">
        <v>17663</v>
      </c>
      <c r="I78" s="161">
        <v>1550</v>
      </c>
      <c r="J78" s="161">
        <v>1794</v>
      </c>
      <c r="K78" s="161">
        <v>22</v>
      </c>
      <c r="L78" s="161">
        <v>1</v>
      </c>
      <c r="M78" s="161">
        <v>6228</v>
      </c>
      <c r="N78" s="161">
        <v>423</v>
      </c>
      <c r="O78" s="161">
        <v>92</v>
      </c>
    </row>
    <row r="79" spans="1:15">
      <c r="A79" s="113">
        <v>44509</v>
      </c>
      <c r="B79" s="117" t="str">
        <f t="shared" si="2"/>
        <v>(火)</v>
      </c>
      <c r="C79" s="161">
        <f t="shared" si="3"/>
        <v>226280</v>
      </c>
      <c r="D79" s="161">
        <v>49308</v>
      </c>
      <c r="E79" s="161">
        <v>508</v>
      </c>
      <c r="F79" s="161">
        <v>18</v>
      </c>
      <c r="G79" s="161">
        <v>159003</v>
      </c>
      <c r="H79" s="161">
        <v>15789</v>
      </c>
      <c r="I79" s="161">
        <v>1654</v>
      </c>
      <c r="J79" s="161">
        <v>2347</v>
      </c>
      <c r="K79" s="161">
        <v>8</v>
      </c>
      <c r="L79" s="161">
        <v>1</v>
      </c>
      <c r="M79" s="161">
        <v>6118</v>
      </c>
      <c r="N79" s="161">
        <v>419</v>
      </c>
      <c r="O79" s="161">
        <v>123</v>
      </c>
    </row>
    <row r="80" spans="1:15">
      <c r="A80" s="113">
        <v>44508</v>
      </c>
      <c r="B80" s="117" t="str">
        <f t="shared" si="2"/>
        <v>(月)</v>
      </c>
      <c r="C80" s="161">
        <f t="shared" si="3"/>
        <v>229689</v>
      </c>
      <c r="D80" s="161">
        <v>46988</v>
      </c>
      <c r="E80" s="161">
        <v>830</v>
      </c>
      <c r="F80" s="161">
        <v>15</v>
      </c>
      <c r="G80" s="161">
        <v>161874</v>
      </c>
      <c r="H80" s="161">
        <v>18085</v>
      </c>
      <c r="I80" s="161">
        <v>1897</v>
      </c>
      <c r="J80" s="161">
        <v>2235</v>
      </c>
      <c r="K80" s="161">
        <v>15</v>
      </c>
      <c r="L80" s="161">
        <v>0</v>
      </c>
      <c r="M80" s="161">
        <v>5895</v>
      </c>
      <c r="N80" s="161">
        <v>368</v>
      </c>
      <c r="O80" s="161">
        <v>153</v>
      </c>
    </row>
    <row r="81" spans="1:15">
      <c r="A81" s="113">
        <v>44507</v>
      </c>
      <c r="B81" s="117" t="str">
        <f t="shared" si="2"/>
        <v>(日)</v>
      </c>
      <c r="C81" s="161">
        <f t="shared" si="3"/>
        <v>350331</v>
      </c>
      <c r="D81" s="161">
        <v>71174</v>
      </c>
      <c r="E81" s="161">
        <v>2166</v>
      </c>
      <c r="F81" s="161">
        <v>9</v>
      </c>
      <c r="G81" s="161">
        <v>234046</v>
      </c>
      <c r="H81" s="161">
        <v>41376</v>
      </c>
      <c r="I81" s="161">
        <v>1560</v>
      </c>
      <c r="J81" s="161">
        <v>2570</v>
      </c>
      <c r="K81" s="161">
        <v>98</v>
      </c>
      <c r="L81" s="161">
        <v>2</v>
      </c>
      <c r="M81" s="161">
        <v>5863</v>
      </c>
      <c r="N81" s="161">
        <v>821</v>
      </c>
      <c r="O81" s="161">
        <v>54</v>
      </c>
    </row>
    <row r="82" spans="1:15">
      <c r="A82" s="113">
        <v>44506</v>
      </c>
      <c r="B82" s="117" t="str">
        <f t="shared" si="2"/>
        <v>(土)</v>
      </c>
      <c r="C82" s="161">
        <f t="shared" si="3"/>
        <v>553724</v>
      </c>
      <c r="D82" s="161">
        <v>112983</v>
      </c>
      <c r="E82" s="161">
        <v>2970</v>
      </c>
      <c r="F82" s="161">
        <v>12</v>
      </c>
      <c r="G82" s="161">
        <v>387759</v>
      </c>
      <c r="H82" s="161">
        <v>48545</v>
      </c>
      <c r="I82" s="161">
        <v>1455</v>
      </c>
      <c r="J82" s="161">
        <v>3636</v>
      </c>
      <c r="K82" s="161">
        <v>104</v>
      </c>
      <c r="L82" s="161">
        <v>2</v>
      </c>
      <c r="M82" s="161">
        <v>8614</v>
      </c>
      <c r="N82" s="161">
        <v>797</v>
      </c>
      <c r="O82" s="161">
        <v>53</v>
      </c>
    </row>
    <row r="83" spans="1:15">
      <c r="A83" s="113">
        <v>44505</v>
      </c>
      <c r="B83" s="117" t="str">
        <f t="shared" si="2"/>
        <v>(金)</v>
      </c>
      <c r="C83" s="161">
        <f t="shared" si="3"/>
        <v>410120</v>
      </c>
      <c r="D83" s="161">
        <v>82763</v>
      </c>
      <c r="E83" s="161">
        <v>1300</v>
      </c>
      <c r="F83" s="161">
        <v>12</v>
      </c>
      <c r="G83" s="161">
        <v>293137</v>
      </c>
      <c r="H83" s="161">
        <v>31369</v>
      </c>
      <c r="I83" s="161">
        <v>1539</v>
      </c>
      <c r="J83" s="161">
        <v>3386</v>
      </c>
      <c r="K83" s="161">
        <v>37</v>
      </c>
      <c r="L83" s="161">
        <v>1</v>
      </c>
      <c r="M83" s="161">
        <v>8674</v>
      </c>
      <c r="N83" s="161">
        <v>493</v>
      </c>
      <c r="O83" s="161">
        <v>85</v>
      </c>
    </row>
    <row r="84" spans="1:15">
      <c r="A84" s="113">
        <v>44504</v>
      </c>
      <c r="B84" s="117" t="str">
        <f t="shared" si="2"/>
        <v>(木)</v>
      </c>
      <c r="C84" s="161">
        <f t="shared" si="3"/>
        <v>326450</v>
      </c>
      <c r="D84" s="161">
        <v>53092</v>
      </c>
      <c r="E84" s="161">
        <v>1382</v>
      </c>
      <c r="F84" s="161">
        <v>9</v>
      </c>
      <c r="G84" s="161">
        <v>244542</v>
      </c>
      <c r="H84" s="161">
        <v>25943</v>
      </c>
      <c r="I84" s="161">
        <v>1482</v>
      </c>
      <c r="J84" s="161">
        <v>2484</v>
      </c>
      <c r="K84" s="161">
        <v>28</v>
      </c>
      <c r="L84" s="161">
        <v>0</v>
      </c>
      <c r="M84" s="161">
        <v>9269</v>
      </c>
      <c r="N84" s="161">
        <v>620</v>
      </c>
      <c r="O84" s="161">
        <v>82</v>
      </c>
    </row>
    <row r="85" spans="1:15">
      <c r="A85" s="113">
        <v>44503</v>
      </c>
      <c r="B85" s="117" t="str">
        <f t="shared" si="2"/>
        <v>(水)</v>
      </c>
      <c r="C85" s="161">
        <f t="shared" si="3"/>
        <v>98950</v>
      </c>
      <c r="D85" s="161">
        <v>20685</v>
      </c>
      <c r="E85" s="161">
        <v>959</v>
      </c>
      <c r="F85" s="161">
        <v>2</v>
      </c>
      <c r="G85" s="161">
        <v>55313</v>
      </c>
      <c r="H85" s="161">
        <v>20968</v>
      </c>
      <c r="I85" s="161">
        <v>1023</v>
      </c>
      <c r="J85" s="161">
        <v>832</v>
      </c>
      <c r="K85" s="161">
        <v>24</v>
      </c>
      <c r="L85" s="161">
        <v>1</v>
      </c>
      <c r="M85" s="161">
        <v>1599</v>
      </c>
      <c r="N85" s="161">
        <v>530</v>
      </c>
      <c r="O85" s="161">
        <v>48</v>
      </c>
    </row>
    <row r="86" spans="1:15">
      <c r="A86" s="113">
        <v>44502</v>
      </c>
      <c r="B86" s="117" t="str">
        <f t="shared" si="2"/>
        <v>(火)</v>
      </c>
      <c r="C86" s="161">
        <f t="shared" si="3"/>
        <v>312007</v>
      </c>
      <c r="D86" s="161">
        <v>36217</v>
      </c>
      <c r="E86" s="161">
        <v>2167</v>
      </c>
      <c r="F86" s="161">
        <v>52</v>
      </c>
      <c r="G86" s="161">
        <v>245181</v>
      </c>
      <c r="H86" s="161">
        <v>26289</v>
      </c>
      <c r="I86" s="161">
        <v>2101</v>
      </c>
      <c r="J86" s="161">
        <v>1710</v>
      </c>
      <c r="K86" s="161">
        <v>81</v>
      </c>
      <c r="L86" s="161">
        <v>3</v>
      </c>
      <c r="M86" s="161">
        <v>9227</v>
      </c>
      <c r="N86" s="161">
        <v>571</v>
      </c>
      <c r="O86" s="161">
        <v>100</v>
      </c>
    </row>
    <row r="87" spans="1:15">
      <c r="A87" s="113">
        <v>44501</v>
      </c>
      <c r="B87" s="117" t="str">
        <f t="shared" si="2"/>
        <v>(月)</v>
      </c>
      <c r="C87" s="161">
        <f t="shared" si="3"/>
        <v>332497</v>
      </c>
      <c r="D87" s="161">
        <v>54281</v>
      </c>
      <c r="E87" s="161">
        <v>2514</v>
      </c>
      <c r="F87" s="161">
        <v>6</v>
      </c>
      <c r="G87" s="161">
        <v>249860</v>
      </c>
      <c r="H87" s="161">
        <v>23885</v>
      </c>
      <c r="I87" s="161">
        <v>1951</v>
      </c>
      <c r="J87" s="161">
        <v>2468</v>
      </c>
      <c r="K87" s="161">
        <v>99</v>
      </c>
      <c r="L87" s="161">
        <v>0</v>
      </c>
      <c r="M87" s="161">
        <v>9596</v>
      </c>
      <c r="N87" s="161">
        <v>550</v>
      </c>
      <c r="O87" s="161">
        <v>100</v>
      </c>
    </row>
    <row r="88" spans="1:15">
      <c r="A88" s="113">
        <v>44500</v>
      </c>
      <c r="B88" s="117" t="str">
        <f t="shared" si="2"/>
        <v>(日)</v>
      </c>
      <c r="C88" s="161">
        <f t="shared" si="3"/>
        <v>526244</v>
      </c>
      <c r="D88" s="161">
        <v>109653</v>
      </c>
      <c r="E88" s="161">
        <v>9823</v>
      </c>
      <c r="F88" s="161">
        <v>6</v>
      </c>
      <c r="G88" s="161">
        <v>345292</v>
      </c>
      <c r="H88" s="161">
        <v>60300</v>
      </c>
      <c r="I88" s="161">
        <v>1170</v>
      </c>
      <c r="J88" s="161">
        <v>3218</v>
      </c>
      <c r="K88" s="161">
        <v>286</v>
      </c>
      <c r="L88" s="161">
        <v>0</v>
      </c>
      <c r="M88" s="161">
        <v>8036</v>
      </c>
      <c r="N88" s="161">
        <v>1110</v>
      </c>
      <c r="O88" s="161">
        <v>50</v>
      </c>
    </row>
    <row r="89" spans="1:15">
      <c r="A89" s="113">
        <v>44499</v>
      </c>
      <c r="B89" s="117" t="str">
        <f t="shared" si="2"/>
        <v>(土)</v>
      </c>
      <c r="C89" s="161">
        <f t="shared" si="3"/>
        <v>749869</v>
      </c>
      <c r="D89" s="161">
        <v>168977</v>
      </c>
      <c r="E89" s="161">
        <v>12937</v>
      </c>
      <c r="F89" s="161">
        <v>19</v>
      </c>
      <c r="G89" s="161">
        <v>494539</v>
      </c>
      <c r="H89" s="161">
        <v>71822</v>
      </c>
      <c r="I89" s="161">
        <v>1575</v>
      </c>
      <c r="J89" s="161">
        <v>4612</v>
      </c>
      <c r="K89" s="161">
        <v>354</v>
      </c>
      <c r="L89" s="161">
        <v>2</v>
      </c>
      <c r="M89" s="161">
        <v>10454</v>
      </c>
      <c r="N89" s="161">
        <v>897</v>
      </c>
      <c r="O89" s="161">
        <v>49</v>
      </c>
    </row>
    <row r="90" spans="1:15">
      <c r="A90" s="113">
        <v>44498</v>
      </c>
      <c r="B90" s="117" t="str">
        <f t="shared" si="2"/>
        <v>(金)</v>
      </c>
      <c r="C90" s="161">
        <f t="shared" si="3"/>
        <v>555931</v>
      </c>
      <c r="D90" s="161">
        <v>123457</v>
      </c>
      <c r="E90" s="161">
        <v>7350</v>
      </c>
      <c r="F90" s="161">
        <v>33</v>
      </c>
      <c r="G90" s="161">
        <v>371132</v>
      </c>
      <c r="H90" s="161">
        <v>51698</v>
      </c>
      <c r="I90" s="161">
        <v>2261</v>
      </c>
      <c r="J90" s="161">
        <v>4340</v>
      </c>
      <c r="K90" s="161">
        <v>206</v>
      </c>
      <c r="L90" s="161">
        <v>4</v>
      </c>
      <c r="M90" s="161">
        <v>10507</v>
      </c>
      <c r="N90" s="161">
        <v>543</v>
      </c>
      <c r="O90" s="161">
        <v>99</v>
      </c>
    </row>
    <row r="91" spans="1:15">
      <c r="A91" s="113">
        <v>44497</v>
      </c>
      <c r="B91" s="117" t="str">
        <f t="shared" si="2"/>
        <v>(木)</v>
      </c>
      <c r="C91" s="161">
        <f t="shared" si="3"/>
        <v>435607</v>
      </c>
      <c r="D91" s="161">
        <v>95882</v>
      </c>
      <c r="E91" s="161">
        <v>6602</v>
      </c>
      <c r="F91" s="161">
        <v>63</v>
      </c>
      <c r="G91" s="161">
        <v>289779</v>
      </c>
      <c r="H91" s="161">
        <v>41898</v>
      </c>
      <c r="I91" s="161">
        <v>1383</v>
      </c>
      <c r="J91" s="161">
        <v>4126</v>
      </c>
      <c r="K91" s="161">
        <v>180</v>
      </c>
      <c r="L91" s="161">
        <v>9</v>
      </c>
      <c r="M91" s="161">
        <v>10742</v>
      </c>
      <c r="N91" s="161">
        <v>564</v>
      </c>
      <c r="O91" s="161">
        <v>83</v>
      </c>
    </row>
    <row r="92" spans="1:15">
      <c r="A92" s="113">
        <v>44496</v>
      </c>
      <c r="B92" s="117" t="str">
        <f t="shared" si="2"/>
        <v>(水)</v>
      </c>
      <c r="C92" s="161">
        <f t="shared" si="3"/>
        <v>450437</v>
      </c>
      <c r="D92" s="161">
        <v>98142</v>
      </c>
      <c r="E92" s="161">
        <v>7504</v>
      </c>
      <c r="F92" s="161">
        <v>54</v>
      </c>
      <c r="G92" s="161">
        <v>301497</v>
      </c>
      <c r="H92" s="161">
        <v>41306</v>
      </c>
      <c r="I92" s="161">
        <v>1934</v>
      </c>
      <c r="J92" s="161">
        <v>4283</v>
      </c>
      <c r="K92" s="161">
        <v>213</v>
      </c>
      <c r="L92" s="161">
        <v>9</v>
      </c>
      <c r="M92" s="161">
        <v>11613</v>
      </c>
      <c r="N92" s="161">
        <v>522</v>
      </c>
      <c r="O92" s="161">
        <v>103</v>
      </c>
    </row>
    <row r="93" spans="1:15">
      <c r="A93" s="113">
        <v>44495</v>
      </c>
      <c r="B93" s="117" t="str">
        <f t="shared" si="2"/>
        <v>(火)</v>
      </c>
      <c r="C93" s="161">
        <f t="shared" si="3"/>
        <v>472989</v>
      </c>
      <c r="D93" s="161">
        <v>108275</v>
      </c>
      <c r="E93" s="161">
        <v>4970</v>
      </c>
      <c r="F93" s="161">
        <v>60</v>
      </c>
      <c r="G93" s="161">
        <v>317188</v>
      </c>
      <c r="H93" s="161">
        <v>41159</v>
      </c>
      <c r="I93" s="161">
        <v>1337</v>
      </c>
      <c r="J93" s="161">
        <v>4926</v>
      </c>
      <c r="K93" s="161">
        <v>151</v>
      </c>
      <c r="L93" s="161">
        <v>4</v>
      </c>
      <c r="M93" s="161">
        <v>12792</v>
      </c>
      <c r="N93" s="161">
        <v>673</v>
      </c>
      <c r="O93" s="161">
        <v>63</v>
      </c>
    </row>
    <row r="94" spans="1:15">
      <c r="A94" s="113">
        <v>44494</v>
      </c>
      <c r="B94" s="117" t="str">
        <f t="shared" si="2"/>
        <v>(月)</v>
      </c>
      <c r="C94" s="161">
        <f t="shared" si="3"/>
        <v>464201</v>
      </c>
      <c r="D94" s="161">
        <v>103999</v>
      </c>
      <c r="E94" s="161">
        <v>5834</v>
      </c>
      <c r="F94" s="161">
        <v>29</v>
      </c>
      <c r="G94" s="161">
        <v>309060</v>
      </c>
      <c r="H94" s="161">
        <v>44082</v>
      </c>
      <c r="I94" s="161">
        <v>1197</v>
      </c>
      <c r="J94" s="161">
        <v>4310</v>
      </c>
      <c r="K94" s="161">
        <v>166</v>
      </c>
      <c r="L94" s="161">
        <v>5</v>
      </c>
      <c r="M94" s="161">
        <v>12105</v>
      </c>
      <c r="N94" s="161">
        <v>578</v>
      </c>
      <c r="O94" s="161">
        <v>64</v>
      </c>
    </row>
    <row r="95" spans="1:15">
      <c r="A95" s="113">
        <v>44493</v>
      </c>
      <c r="B95" s="117" t="str">
        <f t="shared" si="2"/>
        <v>(日)</v>
      </c>
      <c r="C95" s="161">
        <f t="shared" si="3"/>
        <v>670810</v>
      </c>
      <c r="D95" s="161">
        <v>150141</v>
      </c>
      <c r="E95" s="161">
        <v>17045</v>
      </c>
      <c r="F95" s="161">
        <v>22</v>
      </c>
      <c r="G95" s="161">
        <v>418539</v>
      </c>
      <c r="H95" s="161">
        <v>83923</v>
      </c>
      <c r="I95" s="161">
        <v>1140</v>
      </c>
      <c r="J95" s="161">
        <v>4464</v>
      </c>
      <c r="K95" s="161">
        <v>537</v>
      </c>
      <c r="L95" s="161">
        <v>2</v>
      </c>
      <c r="M95" s="161">
        <v>8944</v>
      </c>
      <c r="N95" s="161">
        <v>1080</v>
      </c>
      <c r="O95" s="161">
        <v>51</v>
      </c>
    </row>
    <row r="96" spans="1:15">
      <c r="A96" s="113">
        <v>44492</v>
      </c>
      <c r="B96" s="117" t="str">
        <f t="shared" si="2"/>
        <v>(土)</v>
      </c>
      <c r="C96" s="161">
        <f t="shared" si="3"/>
        <v>928642</v>
      </c>
      <c r="D96" s="161">
        <v>239288</v>
      </c>
      <c r="E96" s="161">
        <v>26245</v>
      </c>
      <c r="F96" s="161">
        <v>57</v>
      </c>
      <c r="G96" s="161">
        <v>552858</v>
      </c>
      <c r="H96" s="161">
        <v>109383</v>
      </c>
      <c r="I96" s="161">
        <v>811</v>
      </c>
      <c r="J96" s="161">
        <v>5858</v>
      </c>
      <c r="K96" s="161">
        <v>728</v>
      </c>
      <c r="L96" s="161">
        <v>4</v>
      </c>
      <c r="M96" s="161">
        <v>10905</v>
      </c>
      <c r="N96" s="161">
        <v>981</v>
      </c>
      <c r="O96" s="161">
        <v>30</v>
      </c>
    </row>
    <row r="97" spans="1:15">
      <c r="A97" s="113">
        <v>44491</v>
      </c>
      <c r="B97" s="117" t="str">
        <f t="shared" si="2"/>
        <v>(金)</v>
      </c>
      <c r="C97" s="161">
        <f t="shared" si="3"/>
        <v>692927</v>
      </c>
      <c r="D97" s="161">
        <v>180255</v>
      </c>
      <c r="E97" s="161">
        <v>13590</v>
      </c>
      <c r="F97" s="161">
        <v>43</v>
      </c>
      <c r="G97" s="161">
        <v>413966</v>
      </c>
      <c r="H97" s="161">
        <v>83966</v>
      </c>
      <c r="I97" s="161">
        <v>1107</v>
      </c>
      <c r="J97" s="161">
        <v>5221</v>
      </c>
      <c r="K97" s="161">
        <v>286</v>
      </c>
      <c r="L97" s="161">
        <v>4</v>
      </c>
      <c r="M97" s="161">
        <v>11795</v>
      </c>
      <c r="N97" s="161">
        <v>598</v>
      </c>
      <c r="O97" s="161">
        <v>32</v>
      </c>
    </row>
    <row r="98" spans="1:15">
      <c r="A98" s="113">
        <v>44490</v>
      </c>
      <c r="B98" s="117" t="str">
        <f t="shared" si="2"/>
        <v>(木)</v>
      </c>
      <c r="C98" s="161">
        <f t="shared" si="3"/>
        <v>537520</v>
      </c>
      <c r="D98" s="161">
        <v>138790</v>
      </c>
      <c r="E98" s="161">
        <v>9362</v>
      </c>
      <c r="F98" s="161">
        <v>83</v>
      </c>
      <c r="G98" s="161">
        <v>336853</v>
      </c>
      <c r="H98" s="161">
        <v>50115</v>
      </c>
      <c r="I98" s="161">
        <v>2317</v>
      </c>
      <c r="J98" s="161">
        <v>5382</v>
      </c>
      <c r="K98" s="161">
        <v>275</v>
      </c>
      <c r="L98" s="161">
        <v>6</v>
      </c>
      <c r="M98" s="161">
        <v>11639</v>
      </c>
      <c r="N98" s="161">
        <v>643</v>
      </c>
      <c r="O98" s="161">
        <v>90</v>
      </c>
    </row>
    <row r="99" spans="1:15">
      <c r="A99" s="113">
        <v>44489</v>
      </c>
      <c r="B99" s="117" t="str">
        <f t="shared" si="2"/>
        <v>(水)</v>
      </c>
      <c r="C99" s="161">
        <f t="shared" si="3"/>
        <v>579816</v>
      </c>
      <c r="D99" s="161">
        <v>153380</v>
      </c>
      <c r="E99" s="161">
        <v>11923</v>
      </c>
      <c r="F99" s="161">
        <v>30</v>
      </c>
      <c r="G99" s="161">
        <v>351520</v>
      </c>
      <c r="H99" s="161">
        <v>60996</v>
      </c>
      <c r="I99" s="161">
        <v>1967</v>
      </c>
      <c r="J99" s="161">
        <v>6312</v>
      </c>
      <c r="K99" s="161">
        <v>449</v>
      </c>
      <c r="L99" s="161">
        <v>4</v>
      </c>
      <c r="M99" s="161">
        <v>12934</v>
      </c>
      <c r="N99" s="161">
        <v>635</v>
      </c>
      <c r="O99" s="161">
        <v>72</v>
      </c>
    </row>
    <row r="100" spans="1:15">
      <c r="A100" s="113">
        <v>44488</v>
      </c>
      <c r="B100" s="117" t="str">
        <f t="shared" si="2"/>
        <v>(火)</v>
      </c>
      <c r="C100" s="161">
        <f t="shared" si="3"/>
        <v>593687</v>
      </c>
      <c r="D100" s="161">
        <v>165399</v>
      </c>
      <c r="E100" s="161">
        <v>8114</v>
      </c>
      <c r="F100" s="161">
        <v>73</v>
      </c>
      <c r="G100" s="161">
        <v>355254</v>
      </c>
      <c r="H100" s="161">
        <v>64259</v>
      </c>
      <c r="I100" s="161">
        <v>588</v>
      </c>
      <c r="J100" s="161">
        <v>6579</v>
      </c>
      <c r="K100" s="161">
        <v>256</v>
      </c>
      <c r="L100" s="161">
        <v>14</v>
      </c>
      <c r="M100" s="161">
        <v>13717</v>
      </c>
      <c r="N100" s="161">
        <v>775</v>
      </c>
      <c r="O100" s="161">
        <v>20</v>
      </c>
    </row>
    <row r="101" spans="1:15">
      <c r="A101" s="113">
        <v>44487</v>
      </c>
      <c r="B101" s="117" t="str">
        <f t="shared" si="2"/>
        <v>(月)</v>
      </c>
      <c r="C101" s="161">
        <f t="shared" si="3"/>
        <v>554747</v>
      </c>
      <c r="D101" s="161">
        <v>166233</v>
      </c>
      <c r="E101" s="161">
        <v>10008</v>
      </c>
      <c r="F101" s="161">
        <v>29</v>
      </c>
      <c r="G101" s="161">
        <v>325863</v>
      </c>
      <c r="H101" s="161">
        <v>52545</v>
      </c>
      <c r="I101" s="161">
        <v>69</v>
      </c>
      <c r="J101" s="161">
        <v>6138</v>
      </c>
      <c r="K101" s="161">
        <v>258</v>
      </c>
      <c r="L101" s="161">
        <v>3</v>
      </c>
      <c r="M101" s="161">
        <v>12014</v>
      </c>
      <c r="N101" s="161">
        <v>652</v>
      </c>
      <c r="O101" s="161">
        <v>3</v>
      </c>
    </row>
    <row r="102" spans="1:15">
      <c r="A102" s="113">
        <v>44486</v>
      </c>
      <c r="B102" s="117" t="str">
        <f t="shared" si="2"/>
        <v>(日)</v>
      </c>
      <c r="C102" s="161">
        <f t="shared" si="3"/>
        <v>745868</v>
      </c>
      <c r="D102" s="161">
        <v>226425</v>
      </c>
      <c r="E102" s="161">
        <v>22942</v>
      </c>
      <c r="F102" s="161">
        <v>13</v>
      </c>
      <c r="G102" s="161">
        <v>375659</v>
      </c>
      <c r="H102" s="161">
        <v>120229</v>
      </c>
      <c r="I102" s="161">
        <v>600</v>
      </c>
      <c r="J102" s="161">
        <v>5667</v>
      </c>
      <c r="K102" s="161">
        <v>612</v>
      </c>
      <c r="L102" s="161">
        <v>0</v>
      </c>
      <c r="M102" s="161">
        <v>7100</v>
      </c>
      <c r="N102" s="161">
        <v>1186</v>
      </c>
      <c r="O102" s="161">
        <v>36</v>
      </c>
    </row>
    <row r="103" spans="1:15">
      <c r="A103" s="113">
        <v>44485</v>
      </c>
      <c r="B103" s="117" t="str">
        <f t="shared" si="2"/>
        <v>(土)</v>
      </c>
      <c r="C103" s="161">
        <f t="shared" si="3"/>
        <v>1056521</v>
      </c>
      <c r="D103" s="161">
        <v>370038</v>
      </c>
      <c r="E103" s="161">
        <v>28155</v>
      </c>
      <c r="F103" s="161">
        <v>17</v>
      </c>
      <c r="G103" s="161">
        <v>507472</v>
      </c>
      <c r="H103" s="161">
        <v>150489</v>
      </c>
      <c r="I103" s="161">
        <v>350</v>
      </c>
      <c r="J103" s="161">
        <v>7895</v>
      </c>
      <c r="K103" s="161">
        <v>545</v>
      </c>
      <c r="L103" s="161">
        <v>1</v>
      </c>
      <c r="M103" s="161">
        <v>9313</v>
      </c>
      <c r="N103" s="161">
        <v>980</v>
      </c>
      <c r="O103" s="161">
        <v>19</v>
      </c>
    </row>
    <row r="104" spans="1:15">
      <c r="A104" s="113">
        <v>44484</v>
      </c>
      <c r="B104" s="117" t="str">
        <f t="shared" si="2"/>
        <v>(金)</v>
      </c>
      <c r="C104" s="161">
        <f t="shared" si="3"/>
        <v>818674</v>
      </c>
      <c r="D104" s="161">
        <v>282492</v>
      </c>
      <c r="E104" s="161">
        <v>20658</v>
      </c>
      <c r="F104" s="161">
        <v>234</v>
      </c>
      <c r="G104" s="161">
        <v>384520</v>
      </c>
      <c r="H104" s="161">
        <v>130645</v>
      </c>
      <c r="I104" s="161">
        <v>125</v>
      </c>
      <c r="J104" s="161">
        <v>7971</v>
      </c>
      <c r="K104" s="161">
        <v>385</v>
      </c>
      <c r="L104" s="161">
        <v>18</v>
      </c>
      <c r="M104" s="161">
        <v>10739</v>
      </c>
      <c r="N104" s="161">
        <v>671</v>
      </c>
      <c r="O104" s="161">
        <v>4</v>
      </c>
    </row>
    <row r="105" spans="1:15">
      <c r="A105" s="113">
        <v>44483</v>
      </c>
      <c r="B105" s="117" t="str">
        <f t="shared" si="2"/>
        <v>(木)</v>
      </c>
      <c r="C105" s="161">
        <f>SUM(D105:I105)</f>
        <v>515266</v>
      </c>
      <c r="D105" s="161">
        <v>246512</v>
      </c>
      <c r="E105" s="161">
        <v>16210</v>
      </c>
      <c r="F105" s="161">
        <v>73</v>
      </c>
      <c r="G105" s="161">
        <v>149493</v>
      </c>
      <c r="H105" s="161">
        <v>102632</v>
      </c>
      <c r="I105" s="161">
        <v>346</v>
      </c>
      <c r="J105" s="161">
        <v>8998</v>
      </c>
      <c r="K105" s="161">
        <v>414</v>
      </c>
      <c r="L105" s="161">
        <v>5</v>
      </c>
      <c r="M105" s="161">
        <v>4116</v>
      </c>
      <c r="N105" s="161">
        <v>798</v>
      </c>
      <c r="O105" s="161">
        <v>41</v>
      </c>
    </row>
    <row r="106" spans="1:15">
      <c r="A106" s="113">
        <v>44482</v>
      </c>
      <c r="B106" s="117" t="str">
        <f t="shared" si="2"/>
        <v>(水)</v>
      </c>
      <c r="C106" s="161">
        <f t="shared" ref="C106" si="4">SUM(D106:I106)</f>
        <v>578714</v>
      </c>
      <c r="D106" s="161">
        <v>124274</v>
      </c>
      <c r="E106" s="161">
        <v>17396</v>
      </c>
      <c r="F106" s="161">
        <v>33</v>
      </c>
      <c r="G106" s="161">
        <v>341770</v>
      </c>
      <c r="H106" s="161">
        <v>95166</v>
      </c>
      <c r="I106" s="161">
        <v>75</v>
      </c>
      <c r="J106" s="161">
        <v>4441</v>
      </c>
      <c r="K106" s="161">
        <v>409</v>
      </c>
      <c r="L106" s="161">
        <v>10</v>
      </c>
      <c r="M106" s="161">
        <v>11871</v>
      </c>
      <c r="N106" s="161">
        <v>795</v>
      </c>
      <c r="O106" s="161">
        <v>2</v>
      </c>
    </row>
    <row r="107" spans="1:15">
      <c r="A107" s="113">
        <v>44481</v>
      </c>
      <c r="B107" s="117" t="str">
        <f t="shared" si="2"/>
        <v>(火)</v>
      </c>
      <c r="C107" s="161">
        <f>SUM(D107:I107)</f>
        <v>714495</v>
      </c>
      <c r="D107" s="161">
        <v>255077</v>
      </c>
      <c r="E107" s="161">
        <v>14792</v>
      </c>
      <c r="F107" s="161">
        <v>62</v>
      </c>
      <c r="G107" s="161">
        <v>340438</v>
      </c>
      <c r="H107" s="161">
        <v>104040</v>
      </c>
      <c r="I107" s="161">
        <v>86</v>
      </c>
      <c r="J107" s="161">
        <v>9651</v>
      </c>
      <c r="K107" s="161">
        <v>333</v>
      </c>
      <c r="L107" s="161">
        <v>6</v>
      </c>
      <c r="M107" s="161">
        <v>12446</v>
      </c>
      <c r="N107" s="161">
        <v>872</v>
      </c>
      <c r="O107" s="161">
        <v>4</v>
      </c>
    </row>
    <row r="108" spans="1:15">
      <c r="A108" s="113">
        <v>44480</v>
      </c>
      <c r="B108" s="117" t="str">
        <f t="shared" si="2"/>
        <v>(月)</v>
      </c>
      <c r="C108" s="161">
        <f t="shared" ref="C108:C119" si="5">SUM(D108:I108)</f>
        <v>500947</v>
      </c>
      <c r="D108" s="161">
        <v>268078</v>
      </c>
      <c r="E108" s="161">
        <v>16138</v>
      </c>
      <c r="F108" s="161">
        <v>47</v>
      </c>
      <c r="G108" s="161">
        <v>115466</v>
      </c>
      <c r="H108" s="161">
        <v>101068</v>
      </c>
      <c r="I108" s="161">
        <v>150</v>
      </c>
      <c r="J108" s="161">
        <v>10110</v>
      </c>
      <c r="K108" s="161">
        <v>312</v>
      </c>
      <c r="L108" s="161">
        <v>6</v>
      </c>
      <c r="M108" s="161">
        <v>3162</v>
      </c>
      <c r="N108" s="161">
        <v>761</v>
      </c>
      <c r="O108" s="161">
        <v>5</v>
      </c>
    </row>
    <row r="109" spans="1:15">
      <c r="A109" s="113">
        <v>44479</v>
      </c>
      <c r="B109" s="117" t="str">
        <f t="shared" si="2"/>
        <v>(日)</v>
      </c>
      <c r="C109" s="161">
        <f t="shared" si="5"/>
        <v>978809</v>
      </c>
      <c r="D109" s="161">
        <v>337383</v>
      </c>
      <c r="E109" s="161">
        <v>41739</v>
      </c>
      <c r="F109" s="161">
        <v>55</v>
      </c>
      <c r="G109" s="161">
        <v>445372</v>
      </c>
      <c r="H109" s="161">
        <v>153952</v>
      </c>
      <c r="I109" s="161">
        <v>308</v>
      </c>
      <c r="J109" s="161">
        <v>7850</v>
      </c>
      <c r="K109" s="161">
        <v>833</v>
      </c>
      <c r="L109" s="161">
        <v>3</v>
      </c>
      <c r="M109" s="161">
        <v>8136</v>
      </c>
      <c r="N109" s="161">
        <v>1251</v>
      </c>
      <c r="O109" s="161">
        <v>7</v>
      </c>
    </row>
    <row r="110" spans="1:15">
      <c r="A110" s="113">
        <v>44478</v>
      </c>
      <c r="B110" s="117" t="str">
        <f t="shared" si="2"/>
        <v>(土)</v>
      </c>
      <c r="C110" s="161">
        <f t="shared" si="5"/>
        <v>1329283</v>
      </c>
      <c r="D110" s="161">
        <v>460915</v>
      </c>
      <c r="E110" s="161">
        <v>46875</v>
      </c>
      <c r="F110" s="161">
        <v>130</v>
      </c>
      <c r="G110" s="161">
        <v>618454</v>
      </c>
      <c r="H110" s="161">
        <v>202546</v>
      </c>
      <c r="I110" s="161">
        <v>363</v>
      </c>
      <c r="J110" s="161">
        <v>9517</v>
      </c>
      <c r="K110" s="161">
        <v>756</v>
      </c>
      <c r="L110" s="161">
        <v>6</v>
      </c>
      <c r="M110" s="161">
        <v>11159</v>
      </c>
      <c r="N110" s="161">
        <v>1210</v>
      </c>
      <c r="O110" s="161">
        <v>9</v>
      </c>
    </row>
    <row r="111" spans="1:15">
      <c r="A111" s="113">
        <v>44477</v>
      </c>
      <c r="B111" s="117" t="str">
        <f t="shared" si="2"/>
        <v>(金)</v>
      </c>
      <c r="C111" s="161">
        <f t="shared" si="5"/>
        <v>1035142</v>
      </c>
      <c r="D111" s="161">
        <v>347372</v>
      </c>
      <c r="E111" s="161">
        <v>28908</v>
      </c>
      <c r="F111" s="161">
        <v>285</v>
      </c>
      <c r="G111" s="161">
        <v>473444</v>
      </c>
      <c r="H111" s="161">
        <v>184866</v>
      </c>
      <c r="I111" s="161">
        <v>267</v>
      </c>
      <c r="J111" s="161">
        <v>9683</v>
      </c>
      <c r="K111" s="161">
        <v>469</v>
      </c>
      <c r="L111" s="161">
        <v>53</v>
      </c>
      <c r="M111" s="161">
        <v>11922</v>
      </c>
      <c r="N111" s="161">
        <v>649</v>
      </c>
      <c r="O111" s="161">
        <v>7</v>
      </c>
    </row>
    <row r="112" spans="1:15">
      <c r="A112" s="113">
        <v>44476</v>
      </c>
      <c r="B112" s="117" t="str">
        <f t="shared" si="2"/>
        <v>(木)</v>
      </c>
      <c r="C112" s="161">
        <f t="shared" si="5"/>
        <v>853254</v>
      </c>
      <c r="D112" s="161">
        <v>292977</v>
      </c>
      <c r="E112" s="161">
        <v>23951</v>
      </c>
      <c r="F112" s="161">
        <v>450</v>
      </c>
      <c r="G112" s="161">
        <v>382049</v>
      </c>
      <c r="H112" s="161">
        <v>153316</v>
      </c>
      <c r="I112" s="161">
        <v>511</v>
      </c>
      <c r="J112" s="161">
        <v>10669</v>
      </c>
      <c r="K112" s="161">
        <v>559</v>
      </c>
      <c r="L112" s="161">
        <v>39</v>
      </c>
      <c r="M112" s="161">
        <v>12596</v>
      </c>
      <c r="N112" s="161">
        <v>912</v>
      </c>
      <c r="O112" s="161">
        <v>31</v>
      </c>
    </row>
    <row r="113" spans="1:15">
      <c r="A113" s="113">
        <v>44475</v>
      </c>
      <c r="B113" s="117" t="str">
        <f t="shared" si="2"/>
        <v>(水)</v>
      </c>
      <c r="C113" s="161">
        <f t="shared" si="5"/>
        <v>869752</v>
      </c>
      <c r="D113" s="161">
        <v>305014</v>
      </c>
      <c r="E113" s="161">
        <v>25267</v>
      </c>
      <c r="F113" s="161">
        <v>109</v>
      </c>
      <c r="G113" s="161">
        <v>392688</v>
      </c>
      <c r="H113" s="161">
        <v>146427</v>
      </c>
      <c r="I113" s="161">
        <v>247</v>
      </c>
      <c r="J113" s="161">
        <v>11607</v>
      </c>
      <c r="K113" s="161">
        <v>586</v>
      </c>
      <c r="L113" s="161">
        <v>6</v>
      </c>
      <c r="M113" s="161">
        <v>13825</v>
      </c>
      <c r="N113" s="161">
        <v>975</v>
      </c>
      <c r="O113" s="161">
        <v>8</v>
      </c>
    </row>
    <row r="114" spans="1:15">
      <c r="A114" s="113">
        <v>44474</v>
      </c>
      <c r="B114" s="117" t="str">
        <f t="shared" si="2"/>
        <v>(火)</v>
      </c>
      <c r="C114" s="161">
        <f t="shared" si="5"/>
        <v>899922</v>
      </c>
      <c r="D114" s="161">
        <v>320631</v>
      </c>
      <c r="E114" s="161">
        <v>24548</v>
      </c>
      <c r="F114" s="161">
        <v>110</v>
      </c>
      <c r="G114" s="161">
        <v>409133</v>
      </c>
      <c r="H114" s="161">
        <v>145249</v>
      </c>
      <c r="I114" s="161">
        <v>251</v>
      </c>
      <c r="J114" s="161">
        <v>12729</v>
      </c>
      <c r="K114" s="161">
        <v>548</v>
      </c>
      <c r="L114" s="161">
        <v>15</v>
      </c>
      <c r="M114" s="161">
        <v>14792</v>
      </c>
      <c r="N114" s="161">
        <v>813</v>
      </c>
      <c r="O114" s="161">
        <v>10</v>
      </c>
    </row>
    <row r="115" spans="1:15">
      <c r="A115" s="113">
        <v>44473</v>
      </c>
      <c r="B115" s="117" t="str">
        <f t="shared" si="2"/>
        <v>(月)</v>
      </c>
      <c r="C115" s="161">
        <f t="shared" si="5"/>
        <v>861146</v>
      </c>
      <c r="D115" s="161">
        <v>307192</v>
      </c>
      <c r="E115" s="161">
        <v>23063</v>
      </c>
      <c r="F115" s="161">
        <v>182</v>
      </c>
      <c r="G115" s="161">
        <v>384237</v>
      </c>
      <c r="H115" s="161">
        <v>146377</v>
      </c>
      <c r="I115" s="161">
        <v>95</v>
      </c>
      <c r="J115" s="161">
        <v>11938</v>
      </c>
      <c r="K115" s="161">
        <v>489</v>
      </c>
      <c r="L115" s="161">
        <v>12</v>
      </c>
      <c r="M115" s="161">
        <v>13663</v>
      </c>
      <c r="N115" s="161">
        <v>832</v>
      </c>
      <c r="O115" s="161">
        <v>5</v>
      </c>
    </row>
    <row r="116" spans="1:15">
      <c r="A116" s="113">
        <v>44472</v>
      </c>
      <c r="B116" s="117" t="str">
        <f t="shared" si="2"/>
        <v>(日)</v>
      </c>
      <c r="C116" s="161">
        <f t="shared" si="5"/>
        <v>1075746</v>
      </c>
      <c r="D116" s="161">
        <v>407989</v>
      </c>
      <c r="E116" s="161">
        <v>59918</v>
      </c>
      <c r="F116" s="161">
        <v>185</v>
      </c>
      <c r="G116" s="161">
        <v>442250</v>
      </c>
      <c r="H116" s="161">
        <v>165039</v>
      </c>
      <c r="I116" s="161">
        <v>365</v>
      </c>
      <c r="J116" s="161">
        <v>8567</v>
      </c>
      <c r="K116" s="161">
        <v>1104</v>
      </c>
      <c r="L116" s="161">
        <v>9</v>
      </c>
      <c r="M116" s="161">
        <v>8495</v>
      </c>
      <c r="N116" s="161">
        <v>1113</v>
      </c>
      <c r="O116" s="161">
        <v>6</v>
      </c>
    </row>
    <row r="117" spans="1:15">
      <c r="A117" s="113">
        <v>44471</v>
      </c>
      <c r="B117" s="117" t="str">
        <f t="shared" si="2"/>
        <v>(土)</v>
      </c>
      <c r="C117" s="161">
        <f t="shared" si="5"/>
        <v>1376916</v>
      </c>
      <c r="D117" s="161">
        <v>525811</v>
      </c>
      <c r="E117" s="161">
        <v>70849</v>
      </c>
      <c r="F117" s="161">
        <v>555</v>
      </c>
      <c r="G117" s="161">
        <v>595660</v>
      </c>
      <c r="H117" s="161">
        <v>183639</v>
      </c>
      <c r="I117" s="161">
        <v>402</v>
      </c>
      <c r="J117" s="161">
        <v>10325</v>
      </c>
      <c r="K117" s="161">
        <v>959</v>
      </c>
      <c r="L117" s="161">
        <v>65</v>
      </c>
      <c r="M117" s="161">
        <v>11268</v>
      </c>
      <c r="N117" s="161">
        <v>1014</v>
      </c>
      <c r="O117" s="161">
        <v>22</v>
      </c>
    </row>
    <row r="118" spans="1:15">
      <c r="A118" s="113">
        <v>44470</v>
      </c>
      <c r="B118" s="117" t="str">
        <f t="shared" si="2"/>
        <v>(金)</v>
      </c>
      <c r="C118" s="161">
        <f t="shared" si="5"/>
        <v>1078420</v>
      </c>
      <c r="D118" s="161">
        <v>393941</v>
      </c>
      <c r="E118" s="161">
        <v>44777</v>
      </c>
      <c r="F118" s="161">
        <v>239</v>
      </c>
      <c r="G118" s="161">
        <v>478015</v>
      </c>
      <c r="H118" s="161">
        <v>161341</v>
      </c>
      <c r="I118" s="161">
        <v>107</v>
      </c>
      <c r="J118" s="161">
        <v>11358</v>
      </c>
      <c r="K118" s="161">
        <v>514</v>
      </c>
      <c r="L118" s="161">
        <v>17</v>
      </c>
      <c r="M118" s="161">
        <v>12608</v>
      </c>
      <c r="N118" s="161">
        <v>664</v>
      </c>
      <c r="O118" s="161">
        <v>2</v>
      </c>
    </row>
    <row r="119" spans="1:15">
      <c r="A119" s="113">
        <v>44469</v>
      </c>
      <c r="B119" s="117" t="str">
        <f t="shared" si="2"/>
        <v>(木)</v>
      </c>
      <c r="C119" s="161">
        <f t="shared" si="5"/>
        <v>987807</v>
      </c>
      <c r="D119" s="161">
        <v>347085</v>
      </c>
      <c r="E119" s="161">
        <v>41148</v>
      </c>
      <c r="F119" s="161">
        <v>378</v>
      </c>
      <c r="G119" s="161">
        <v>439355</v>
      </c>
      <c r="H119" s="161">
        <v>159473</v>
      </c>
      <c r="I119" s="161">
        <v>368</v>
      </c>
      <c r="J119" s="161">
        <v>11921</v>
      </c>
      <c r="K119" s="161">
        <v>599</v>
      </c>
      <c r="L119" s="161">
        <v>28</v>
      </c>
      <c r="M119" s="161">
        <v>15194</v>
      </c>
      <c r="N119" s="161">
        <v>874</v>
      </c>
      <c r="O119" s="161">
        <v>22</v>
      </c>
    </row>
    <row r="120" spans="1:15">
      <c r="A120" s="113">
        <v>44468</v>
      </c>
      <c r="B120" s="117" t="str">
        <f t="shared" si="2"/>
        <v>(水)</v>
      </c>
      <c r="C120" s="161">
        <f>SUM(D120:I120)</f>
        <v>995491</v>
      </c>
      <c r="D120" s="161">
        <v>360255</v>
      </c>
      <c r="E120" s="161">
        <v>42451</v>
      </c>
      <c r="F120" s="161">
        <v>510</v>
      </c>
      <c r="G120" s="161">
        <v>449849</v>
      </c>
      <c r="H120" s="161">
        <v>142345</v>
      </c>
      <c r="I120" s="161">
        <v>81</v>
      </c>
      <c r="J120" s="161">
        <v>12797</v>
      </c>
      <c r="K120" s="161">
        <v>591</v>
      </c>
      <c r="L120" s="161">
        <v>29</v>
      </c>
      <c r="M120" s="161">
        <v>16414</v>
      </c>
      <c r="N120" s="161">
        <v>949</v>
      </c>
      <c r="O120" s="161">
        <v>5</v>
      </c>
    </row>
    <row r="121" spans="1:15">
      <c r="A121" s="113">
        <v>44467</v>
      </c>
      <c r="B121" s="117" t="str">
        <f t="shared" si="2"/>
        <v>(火)</v>
      </c>
      <c r="C121" s="161">
        <f t="shared" ref="C121:C126" si="6">SUM(D121:I121)</f>
        <v>1027469</v>
      </c>
      <c r="D121" s="161">
        <v>364893</v>
      </c>
      <c r="E121" s="161">
        <v>41416</v>
      </c>
      <c r="F121" s="161">
        <v>350</v>
      </c>
      <c r="G121" s="161">
        <v>485725</v>
      </c>
      <c r="H121" s="161">
        <v>134968</v>
      </c>
      <c r="I121" s="161">
        <v>117</v>
      </c>
      <c r="J121" s="161">
        <v>13705</v>
      </c>
      <c r="K121" s="161">
        <v>657</v>
      </c>
      <c r="L121" s="161">
        <v>46</v>
      </c>
      <c r="M121" s="161">
        <v>18320</v>
      </c>
      <c r="N121" s="161">
        <v>881</v>
      </c>
      <c r="O121" s="161">
        <v>10</v>
      </c>
    </row>
    <row r="122" spans="1:15">
      <c r="A122" s="113">
        <v>44466</v>
      </c>
      <c r="B122" s="117" t="str">
        <f t="shared" si="2"/>
        <v>(月)</v>
      </c>
      <c r="C122" s="161">
        <f t="shared" si="6"/>
        <v>991855</v>
      </c>
      <c r="D122" s="161">
        <v>332330</v>
      </c>
      <c r="E122" s="161">
        <v>43956</v>
      </c>
      <c r="F122" s="161">
        <v>448</v>
      </c>
      <c r="G122" s="161">
        <v>477966</v>
      </c>
      <c r="H122" s="161">
        <v>137137</v>
      </c>
      <c r="I122" s="161">
        <v>18</v>
      </c>
      <c r="J122" s="161">
        <v>12073</v>
      </c>
      <c r="K122" s="161">
        <v>551</v>
      </c>
      <c r="L122" s="161">
        <v>44</v>
      </c>
      <c r="M122" s="161">
        <v>18365</v>
      </c>
      <c r="N122" s="161">
        <v>816</v>
      </c>
      <c r="O122" s="161">
        <v>0</v>
      </c>
    </row>
    <row r="123" spans="1:15">
      <c r="A123" s="113">
        <v>44465</v>
      </c>
      <c r="B123" s="117" t="str">
        <f t="shared" si="2"/>
        <v>(日)</v>
      </c>
      <c r="C123" s="161">
        <f t="shared" si="6"/>
        <v>1175969</v>
      </c>
      <c r="D123" s="161">
        <v>366262</v>
      </c>
      <c r="E123" s="161">
        <v>80158</v>
      </c>
      <c r="F123" s="161">
        <v>775</v>
      </c>
      <c r="G123" s="161">
        <v>610748</v>
      </c>
      <c r="H123" s="161">
        <v>118009</v>
      </c>
      <c r="I123" s="161">
        <v>17</v>
      </c>
      <c r="J123" s="161">
        <v>6646</v>
      </c>
      <c r="K123" s="161">
        <v>1059</v>
      </c>
      <c r="L123" s="161">
        <v>53</v>
      </c>
      <c r="M123" s="161">
        <v>12480</v>
      </c>
      <c r="N123" s="161">
        <v>976</v>
      </c>
      <c r="O123" s="161">
        <v>1</v>
      </c>
    </row>
    <row r="124" spans="1:15">
      <c r="A124" s="113">
        <v>44464</v>
      </c>
      <c r="B124" s="117" t="str">
        <f t="shared" si="2"/>
        <v>(土)</v>
      </c>
      <c r="C124" s="161">
        <f t="shared" si="6"/>
        <v>1515958</v>
      </c>
      <c r="D124" s="161">
        <v>469353</v>
      </c>
      <c r="E124" s="161">
        <v>103914</v>
      </c>
      <c r="F124" s="161">
        <v>1476</v>
      </c>
      <c r="G124" s="161">
        <v>792912</v>
      </c>
      <c r="H124" s="161">
        <v>148285</v>
      </c>
      <c r="I124" s="161">
        <v>18</v>
      </c>
      <c r="J124" s="161">
        <v>8643</v>
      </c>
      <c r="K124" s="161">
        <v>907</v>
      </c>
      <c r="L124" s="161">
        <v>83</v>
      </c>
      <c r="M124" s="161">
        <v>16477</v>
      </c>
      <c r="N124" s="161">
        <v>868</v>
      </c>
      <c r="O124" s="161">
        <v>1</v>
      </c>
    </row>
    <row r="125" spans="1:15">
      <c r="A125" s="113">
        <v>44463</v>
      </c>
      <c r="B125" s="117" t="str">
        <f t="shared" si="2"/>
        <v>(金)</v>
      </c>
      <c r="C125" s="161">
        <f t="shared" si="6"/>
        <v>1203021</v>
      </c>
      <c r="D125" s="161">
        <v>359030</v>
      </c>
      <c r="E125" s="161">
        <v>75785</v>
      </c>
      <c r="F125" s="161">
        <v>816</v>
      </c>
      <c r="G125" s="161">
        <v>634397</v>
      </c>
      <c r="H125" s="161">
        <v>132971</v>
      </c>
      <c r="I125" s="161">
        <v>22</v>
      </c>
      <c r="J125" s="161">
        <v>10355</v>
      </c>
      <c r="K125" s="161">
        <v>618</v>
      </c>
      <c r="L125" s="161">
        <v>61</v>
      </c>
      <c r="M125" s="161">
        <v>20395</v>
      </c>
      <c r="N125" s="161">
        <v>670</v>
      </c>
      <c r="O125" s="161">
        <v>1</v>
      </c>
    </row>
    <row r="126" spans="1:15">
      <c r="A126" s="113">
        <v>44462</v>
      </c>
      <c r="B126" s="117" t="str">
        <f t="shared" si="2"/>
        <v>(木)</v>
      </c>
      <c r="C126" s="161">
        <f t="shared" si="6"/>
        <v>432306</v>
      </c>
      <c r="D126" s="161">
        <v>144829</v>
      </c>
      <c r="E126" s="161">
        <v>48952</v>
      </c>
      <c r="F126" s="161">
        <v>888</v>
      </c>
      <c r="G126" s="161">
        <v>148541</v>
      </c>
      <c r="H126" s="161">
        <v>89095</v>
      </c>
      <c r="I126" s="161">
        <v>1</v>
      </c>
      <c r="J126" s="161">
        <v>3000</v>
      </c>
      <c r="K126" s="161">
        <v>669</v>
      </c>
      <c r="L126" s="161">
        <v>84</v>
      </c>
      <c r="M126" s="161">
        <v>3466</v>
      </c>
      <c r="N126" s="161">
        <v>728</v>
      </c>
      <c r="O126" s="161">
        <v>1</v>
      </c>
    </row>
    <row r="127" spans="1:15">
      <c r="A127" s="113">
        <v>44461</v>
      </c>
      <c r="B127" s="117" t="str">
        <f t="shared" si="2"/>
        <v>(水)</v>
      </c>
      <c r="C127" s="161">
        <f>SUM(D127:I127)</f>
        <v>1075031</v>
      </c>
      <c r="D127" s="161">
        <v>350628</v>
      </c>
      <c r="E127" s="161">
        <v>68484</v>
      </c>
      <c r="F127" s="161">
        <v>1031</v>
      </c>
      <c r="G127" s="161">
        <v>527579</v>
      </c>
      <c r="H127" s="161">
        <v>127291</v>
      </c>
      <c r="I127" s="161">
        <v>18</v>
      </c>
      <c r="J127" s="161">
        <v>11684</v>
      </c>
      <c r="K127" s="161">
        <v>677</v>
      </c>
      <c r="L127" s="161">
        <v>62</v>
      </c>
      <c r="M127" s="161">
        <v>21621</v>
      </c>
      <c r="N127" s="161">
        <v>858</v>
      </c>
      <c r="O127" s="161">
        <v>1</v>
      </c>
    </row>
    <row r="128" spans="1:15">
      <c r="A128" s="113">
        <v>44460</v>
      </c>
      <c r="B128" s="117" t="str">
        <f t="shared" si="2"/>
        <v>(火)</v>
      </c>
      <c r="C128" s="161">
        <f t="shared" ref="C128" si="7">SUM(D128:I128)</f>
        <v>1097786</v>
      </c>
      <c r="D128" s="161">
        <v>341221</v>
      </c>
      <c r="E128" s="161">
        <v>69093</v>
      </c>
      <c r="F128" s="161">
        <v>633</v>
      </c>
      <c r="G128" s="161">
        <v>562646</v>
      </c>
      <c r="H128" s="161">
        <v>124181</v>
      </c>
      <c r="I128" s="161">
        <v>12</v>
      </c>
      <c r="J128" s="161">
        <v>12154</v>
      </c>
      <c r="K128" s="161">
        <v>797</v>
      </c>
      <c r="L128" s="161">
        <v>67</v>
      </c>
      <c r="M128" s="161">
        <v>25744</v>
      </c>
      <c r="N128" s="161">
        <v>856</v>
      </c>
      <c r="O128" s="161">
        <v>2</v>
      </c>
    </row>
    <row r="129" spans="1:15">
      <c r="A129" s="113">
        <v>44459</v>
      </c>
      <c r="B129" s="117" t="str">
        <f t="shared" si="2"/>
        <v>(月)</v>
      </c>
      <c r="C129" s="161">
        <f>SUM(D129:I129)</f>
        <v>312651</v>
      </c>
      <c r="D129" s="161">
        <v>102004</v>
      </c>
      <c r="E129" s="161">
        <v>53433</v>
      </c>
      <c r="F129" s="161">
        <v>670</v>
      </c>
      <c r="G129" s="161">
        <v>80567</v>
      </c>
      <c r="H129" s="161">
        <v>75976</v>
      </c>
      <c r="I129" s="161">
        <v>1</v>
      </c>
      <c r="J129" s="161">
        <v>2126</v>
      </c>
      <c r="K129" s="161">
        <v>737</v>
      </c>
      <c r="L129" s="161">
        <v>39</v>
      </c>
      <c r="M129" s="161">
        <v>2074</v>
      </c>
      <c r="N129" s="161">
        <v>818</v>
      </c>
      <c r="O129" s="161">
        <v>0</v>
      </c>
    </row>
    <row r="130" spans="1:15">
      <c r="A130" s="113">
        <v>44458</v>
      </c>
      <c r="B130" s="117" t="str">
        <f t="shared" si="2"/>
        <v>(日)</v>
      </c>
      <c r="C130" s="161">
        <f t="shared" ref="C130:C132" si="8">SUM(D130:I130)</f>
        <v>1144583</v>
      </c>
      <c r="D130" s="161">
        <v>457717</v>
      </c>
      <c r="E130" s="161">
        <v>116480</v>
      </c>
      <c r="F130" s="161">
        <v>1557</v>
      </c>
      <c r="G130" s="161">
        <v>464018</v>
      </c>
      <c r="H130" s="161">
        <v>104797</v>
      </c>
      <c r="I130" s="161">
        <v>14</v>
      </c>
      <c r="J130" s="161">
        <v>7798</v>
      </c>
      <c r="K130" s="161">
        <v>1177</v>
      </c>
      <c r="L130" s="161">
        <v>81</v>
      </c>
      <c r="M130" s="161">
        <v>9808</v>
      </c>
      <c r="N130" s="161">
        <v>917</v>
      </c>
      <c r="O130" s="161">
        <v>0</v>
      </c>
    </row>
    <row r="131" spans="1:15">
      <c r="A131" s="113">
        <v>44457</v>
      </c>
      <c r="B131" s="117" t="str">
        <f t="shared" si="2"/>
        <v>(土)</v>
      </c>
      <c r="C131" s="161">
        <f t="shared" si="8"/>
        <v>1464463</v>
      </c>
      <c r="D131" s="161">
        <v>597508</v>
      </c>
      <c r="E131" s="161">
        <v>138492</v>
      </c>
      <c r="F131" s="161">
        <v>2399</v>
      </c>
      <c r="G131" s="161">
        <v>615176</v>
      </c>
      <c r="H131" s="161">
        <v>110880</v>
      </c>
      <c r="I131" s="161">
        <v>8</v>
      </c>
      <c r="J131" s="161">
        <v>10331</v>
      </c>
      <c r="K131" s="161">
        <v>904</v>
      </c>
      <c r="L131" s="161">
        <v>83</v>
      </c>
      <c r="M131" s="161">
        <v>15052</v>
      </c>
      <c r="N131" s="161">
        <v>722</v>
      </c>
      <c r="O131" s="161">
        <v>0</v>
      </c>
    </row>
    <row r="132" spans="1:15">
      <c r="A132" s="113">
        <v>44456</v>
      </c>
      <c r="B132" s="117" t="str">
        <f t="shared" si="2"/>
        <v>(金)</v>
      </c>
      <c r="C132" s="161">
        <f t="shared" si="8"/>
        <v>1216707</v>
      </c>
      <c r="D132" s="161">
        <v>456269</v>
      </c>
      <c r="E132" s="161">
        <v>117635</v>
      </c>
      <c r="F132" s="161">
        <v>1989</v>
      </c>
      <c r="G132" s="161">
        <v>533834</v>
      </c>
      <c r="H132" s="161">
        <v>106975</v>
      </c>
      <c r="I132" s="161">
        <v>5</v>
      </c>
      <c r="J132" s="161">
        <v>11314</v>
      </c>
      <c r="K132" s="161">
        <v>626</v>
      </c>
      <c r="L132" s="161">
        <v>96</v>
      </c>
      <c r="M132" s="161">
        <v>19410</v>
      </c>
      <c r="N132" s="161">
        <v>555</v>
      </c>
      <c r="O132" s="161">
        <v>0</v>
      </c>
    </row>
    <row r="133" spans="1:15">
      <c r="A133" s="113">
        <v>44455</v>
      </c>
      <c r="B133" s="117" t="str">
        <f t="shared" si="2"/>
        <v>(木)</v>
      </c>
      <c r="C133" s="161">
        <f>SUM(D133:I133)</f>
        <v>1058747</v>
      </c>
      <c r="D133" s="161">
        <v>396879</v>
      </c>
      <c r="E133" s="161">
        <v>101067</v>
      </c>
      <c r="F133" s="161">
        <v>1729</v>
      </c>
      <c r="G133" s="161">
        <v>455804</v>
      </c>
      <c r="H133" s="161">
        <v>103252</v>
      </c>
      <c r="I133" s="161">
        <v>16</v>
      </c>
      <c r="J133" s="161">
        <v>12330</v>
      </c>
      <c r="K133" s="161">
        <v>794</v>
      </c>
      <c r="L133" s="161">
        <v>128</v>
      </c>
      <c r="M133" s="161">
        <v>19835</v>
      </c>
      <c r="N133" s="161">
        <v>694</v>
      </c>
      <c r="O133" s="161">
        <v>3</v>
      </c>
    </row>
    <row r="134" spans="1:15">
      <c r="A134" s="113">
        <v>44454</v>
      </c>
      <c r="B134" s="117" t="str">
        <f t="shared" si="2"/>
        <v>(水)</v>
      </c>
      <c r="C134" s="161">
        <f>SUM(D134:I134)</f>
        <v>1069044</v>
      </c>
      <c r="D134" s="161">
        <v>414624</v>
      </c>
      <c r="E134" s="161">
        <v>97755</v>
      </c>
      <c r="F134" s="161">
        <v>1579</v>
      </c>
      <c r="G134" s="161">
        <v>466573</v>
      </c>
      <c r="H134" s="161">
        <v>88510</v>
      </c>
      <c r="I134" s="161">
        <v>3</v>
      </c>
      <c r="J134" s="161">
        <v>13650</v>
      </c>
      <c r="K134" s="161">
        <v>843</v>
      </c>
      <c r="L134" s="161">
        <v>92</v>
      </c>
      <c r="M134" s="161">
        <v>22713</v>
      </c>
      <c r="N134" s="161">
        <v>713</v>
      </c>
      <c r="O134" s="161">
        <v>0</v>
      </c>
    </row>
    <row r="135" spans="1:15">
      <c r="A135" s="113">
        <v>44453</v>
      </c>
      <c r="B135" s="117" t="str">
        <f t="shared" ref="B135:B198" si="9">"(" &amp; TEXT(A135,"aaa") &amp; ")"</f>
        <v>(火)</v>
      </c>
      <c r="C135" s="161">
        <f>SUM(D135:I135)</f>
        <v>1089853</v>
      </c>
      <c r="D135" s="161">
        <v>430084</v>
      </c>
      <c r="E135" s="161">
        <v>104219</v>
      </c>
      <c r="F135" s="161">
        <v>1895</v>
      </c>
      <c r="G135" s="161">
        <v>467456</v>
      </c>
      <c r="H135" s="161">
        <v>86194</v>
      </c>
      <c r="I135" s="161">
        <v>5</v>
      </c>
      <c r="J135" s="161">
        <v>14729</v>
      </c>
      <c r="K135" s="161">
        <v>837</v>
      </c>
      <c r="L135" s="161">
        <v>133</v>
      </c>
      <c r="M135" s="161">
        <v>26321</v>
      </c>
      <c r="N135" s="161">
        <v>726</v>
      </c>
      <c r="O135" s="161">
        <v>1</v>
      </c>
    </row>
    <row r="136" spans="1:15">
      <c r="A136" s="113">
        <v>44452</v>
      </c>
      <c r="B136" s="117" t="str">
        <f t="shared" si="9"/>
        <v>(月)</v>
      </c>
      <c r="C136" s="161">
        <f>SUM(D136:I136)</f>
        <v>1028035</v>
      </c>
      <c r="D136" s="161">
        <v>399200</v>
      </c>
      <c r="E136" s="161">
        <v>109238</v>
      </c>
      <c r="F136" s="161">
        <v>2307</v>
      </c>
      <c r="G136" s="161">
        <v>436681</v>
      </c>
      <c r="H136" s="161">
        <v>80604</v>
      </c>
      <c r="I136" s="161">
        <v>5</v>
      </c>
      <c r="J136" s="161">
        <v>13795</v>
      </c>
      <c r="K136" s="161">
        <v>774</v>
      </c>
      <c r="L136" s="161">
        <v>165</v>
      </c>
      <c r="M136" s="161">
        <v>25135</v>
      </c>
      <c r="N136" s="161">
        <v>682</v>
      </c>
      <c r="O136" s="161">
        <v>1</v>
      </c>
    </row>
    <row r="137" spans="1:15">
      <c r="A137" s="113">
        <v>44451</v>
      </c>
      <c r="B137" s="117" t="str">
        <f t="shared" si="9"/>
        <v>(日)</v>
      </c>
      <c r="C137" s="161">
        <f t="shared" ref="C137:C200" si="10">SUM(D137:I137)</f>
        <v>1213614</v>
      </c>
      <c r="D137" s="161">
        <v>457395</v>
      </c>
      <c r="E137" s="161">
        <v>159205</v>
      </c>
      <c r="F137" s="161">
        <v>1647</v>
      </c>
      <c r="G137" s="161">
        <v>502936</v>
      </c>
      <c r="H137" s="161">
        <v>92429</v>
      </c>
      <c r="I137" s="161">
        <v>2</v>
      </c>
      <c r="J137" s="161">
        <v>8280</v>
      </c>
      <c r="K137" s="161">
        <v>1317</v>
      </c>
      <c r="L137" s="161">
        <v>60</v>
      </c>
      <c r="M137" s="161">
        <v>12574</v>
      </c>
      <c r="N137" s="161">
        <v>1063</v>
      </c>
      <c r="O137" s="161">
        <v>1</v>
      </c>
    </row>
    <row r="138" spans="1:15">
      <c r="A138" s="113">
        <v>44450</v>
      </c>
      <c r="B138" s="117" t="str">
        <f t="shared" si="9"/>
        <v>(土)</v>
      </c>
      <c r="C138" s="161">
        <f t="shared" si="10"/>
        <v>1509433</v>
      </c>
      <c r="D138" s="161">
        <v>582876</v>
      </c>
      <c r="E138" s="161">
        <v>200659</v>
      </c>
      <c r="F138" s="161">
        <v>1823</v>
      </c>
      <c r="G138" s="161">
        <v>623151</v>
      </c>
      <c r="H138" s="161">
        <v>100920</v>
      </c>
      <c r="I138" s="161">
        <v>4</v>
      </c>
      <c r="J138" s="161">
        <v>10522</v>
      </c>
      <c r="K138" s="161">
        <v>1189</v>
      </c>
      <c r="L138" s="161">
        <v>59</v>
      </c>
      <c r="M138" s="161">
        <v>18743</v>
      </c>
      <c r="N138" s="161">
        <v>884</v>
      </c>
      <c r="O138" s="161">
        <v>1</v>
      </c>
    </row>
    <row r="139" spans="1:15">
      <c r="A139" s="113">
        <v>44449</v>
      </c>
      <c r="B139" s="117" t="str">
        <f t="shared" si="9"/>
        <v>(金)</v>
      </c>
      <c r="C139" s="161">
        <f t="shared" si="10"/>
        <v>1261942</v>
      </c>
      <c r="D139" s="161">
        <v>466100</v>
      </c>
      <c r="E139" s="161">
        <v>180783</v>
      </c>
      <c r="F139" s="161">
        <v>1618</v>
      </c>
      <c r="G139" s="161">
        <v>516338</v>
      </c>
      <c r="H139" s="161">
        <v>97097</v>
      </c>
      <c r="I139" s="161">
        <v>6</v>
      </c>
      <c r="J139" s="161">
        <v>12041</v>
      </c>
      <c r="K139" s="161">
        <v>657</v>
      </c>
      <c r="L139" s="161">
        <v>88</v>
      </c>
      <c r="M139" s="161">
        <v>25768</v>
      </c>
      <c r="N139" s="161">
        <v>601</v>
      </c>
      <c r="O139" s="161">
        <v>0</v>
      </c>
    </row>
    <row r="140" spans="1:15">
      <c r="A140" s="113">
        <v>44448</v>
      </c>
      <c r="B140" s="117" t="str">
        <f t="shared" si="9"/>
        <v>(木)</v>
      </c>
      <c r="C140" s="161">
        <f t="shared" si="10"/>
        <v>1126956</v>
      </c>
      <c r="D140" s="161">
        <v>423453</v>
      </c>
      <c r="E140" s="161">
        <v>159511</v>
      </c>
      <c r="F140" s="161">
        <v>1849</v>
      </c>
      <c r="G140" s="161">
        <v>448146</v>
      </c>
      <c r="H140" s="161">
        <v>93995</v>
      </c>
      <c r="I140" s="161">
        <v>2</v>
      </c>
      <c r="J140" s="161">
        <v>13832</v>
      </c>
      <c r="K140" s="161">
        <v>953</v>
      </c>
      <c r="L140" s="161">
        <v>108</v>
      </c>
      <c r="M140" s="161">
        <v>25839</v>
      </c>
      <c r="N140" s="161">
        <v>578</v>
      </c>
      <c r="O140" s="161">
        <v>0</v>
      </c>
    </row>
    <row r="141" spans="1:15">
      <c r="A141" s="113">
        <v>44447</v>
      </c>
      <c r="B141" s="117" t="str">
        <f t="shared" si="9"/>
        <v>(水)</v>
      </c>
      <c r="C141" s="161">
        <f t="shared" si="10"/>
        <v>1151355</v>
      </c>
      <c r="D141" s="161">
        <v>445899</v>
      </c>
      <c r="E141" s="161">
        <v>149933</v>
      </c>
      <c r="F141" s="161">
        <v>1517</v>
      </c>
      <c r="G141" s="161">
        <v>462652</v>
      </c>
      <c r="H141" s="161">
        <v>91352</v>
      </c>
      <c r="I141" s="161">
        <v>2</v>
      </c>
      <c r="J141" s="161">
        <v>15265</v>
      </c>
      <c r="K141" s="161">
        <v>996</v>
      </c>
      <c r="L141" s="161">
        <v>73</v>
      </c>
      <c r="M141" s="161">
        <v>29153</v>
      </c>
      <c r="N141" s="161">
        <v>721</v>
      </c>
      <c r="O141" s="161">
        <v>0</v>
      </c>
    </row>
    <row r="142" spans="1:15">
      <c r="A142" s="113">
        <v>44446</v>
      </c>
      <c r="B142" s="117" t="str">
        <f t="shared" si="9"/>
        <v>(火)</v>
      </c>
      <c r="C142" s="161">
        <f t="shared" si="10"/>
        <v>1158816</v>
      </c>
      <c r="D142" s="161">
        <v>474182</v>
      </c>
      <c r="E142" s="161">
        <v>154484</v>
      </c>
      <c r="F142" s="161">
        <v>1742</v>
      </c>
      <c r="G142" s="161">
        <v>434124</v>
      </c>
      <c r="H142" s="161">
        <v>94282</v>
      </c>
      <c r="I142" s="161">
        <v>2</v>
      </c>
      <c r="J142" s="161">
        <v>17111</v>
      </c>
      <c r="K142" s="161">
        <v>893</v>
      </c>
      <c r="L142" s="161">
        <v>96</v>
      </c>
      <c r="M142" s="161">
        <v>31867</v>
      </c>
      <c r="N142" s="161">
        <v>817</v>
      </c>
      <c r="O142" s="161">
        <v>0</v>
      </c>
    </row>
    <row r="143" spans="1:15">
      <c r="A143" s="113">
        <v>44445</v>
      </c>
      <c r="B143" s="117" t="str">
        <f t="shared" si="9"/>
        <v>(月)</v>
      </c>
      <c r="C143" s="161">
        <f t="shared" si="10"/>
        <v>1037062</v>
      </c>
      <c r="D143" s="161">
        <v>463058</v>
      </c>
      <c r="E143" s="161">
        <v>153154</v>
      </c>
      <c r="F143" s="161">
        <v>1513</v>
      </c>
      <c r="G143" s="161">
        <v>340785</v>
      </c>
      <c r="H143" s="161">
        <v>78547</v>
      </c>
      <c r="I143" s="161">
        <v>5</v>
      </c>
      <c r="J143" s="161">
        <v>16796</v>
      </c>
      <c r="K143" s="161">
        <v>892</v>
      </c>
      <c r="L143" s="161">
        <v>82</v>
      </c>
      <c r="M143" s="161">
        <v>25484</v>
      </c>
      <c r="N143" s="161">
        <v>614</v>
      </c>
      <c r="O143" s="161">
        <v>0</v>
      </c>
    </row>
    <row r="144" spans="1:15">
      <c r="A144" s="113">
        <v>44444</v>
      </c>
      <c r="B144" s="117" t="str">
        <f t="shared" si="9"/>
        <v>(日)</v>
      </c>
      <c r="C144" s="161">
        <f t="shared" si="10"/>
        <v>1179248</v>
      </c>
      <c r="D144" s="161">
        <v>605038</v>
      </c>
      <c r="E144" s="161">
        <v>169820</v>
      </c>
      <c r="F144" s="161">
        <v>1579</v>
      </c>
      <c r="G144" s="161">
        <v>285434</v>
      </c>
      <c r="H144" s="161">
        <v>117373</v>
      </c>
      <c r="I144" s="161">
        <v>4</v>
      </c>
      <c r="J144" s="161">
        <v>11787</v>
      </c>
      <c r="K144" s="161">
        <v>1126</v>
      </c>
      <c r="L144" s="161">
        <v>57</v>
      </c>
      <c r="M144" s="161">
        <v>8718</v>
      </c>
      <c r="N144" s="161">
        <v>1978</v>
      </c>
      <c r="O144" s="161">
        <v>1</v>
      </c>
    </row>
    <row r="145" spans="1:15">
      <c r="A145" s="113">
        <v>44443</v>
      </c>
      <c r="B145" s="117" t="str">
        <f t="shared" si="9"/>
        <v>(土)</v>
      </c>
      <c r="C145" s="161">
        <f t="shared" si="10"/>
        <v>1410278</v>
      </c>
      <c r="D145" s="161">
        <v>766359</v>
      </c>
      <c r="E145" s="161">
        <v>187276</v>
      </c>
      <c r="F145" s="161">
        <v>1942</v>
      </c>
      <c r="G145" s="161">
        <v>329554</v>
      </c>
      <c r="H145" s="161">
        <v>125145</v>
      </c>
      <c r="I145" s="161">
        <v>2</v>
      </c>
      <c r="J145" s="161">
        <v>14939</v>
      </c>
      <c r="K145" s="161">
        <v>957</v>
      </c>
      <c r="L145" s="161">
        <v>69</v>
      </c>
      <c r="M145" s="161">
        <v>11212</v>
      </c>
      <c r="N145" s="161">
        <v>2041</v>
      </c>
      <c r="O145" s="161">
        <v>0</v>
      </c>
    </row>
    <row r="146" spans="1:15">
      <c r="A146" s="113">
        <v>44442</v>
      </c>
      <c r="B146" s="117" t="str">
        <f t="shared" si="9"/>
        <v>(金)</v>
      </c>
      <c r="C146" s="161">
        <f t="shared" si="10"/>
        <v>1159811</v>
      </c>
      <c r="D146" s="161">
        <v>574994</v>
      </c>
      <c r="E146" s="161">
        <v>162684</v>
      </c>
      <c r="F146" s="161">
        <v>2070</v>
      </c>
      <c r="G146" s="161">
        <v>288652</v>
      </c>
      <c r="H146" s="161">
        <v>131403</v>
      </c>
      <c r="I146" s="161">
        <v>8</v>
      </c>
      <c r="J146" s="161">
        <v>17081</v>
      </c>
      <c r="K146" s="161">
        <v>606</v>
      </c>
      <c r="L146" s="161">
        <v>71</v>
      </c>
      <c r="M146" s="161">
        <v>16234</v>
      </c>
      <c r="N146" s="161">
        <v>955</v>
      </c>
      <c r="O146" s="161">
        <v>1</v>
      </c>
    </row>
    <row r="147" spans="1:15">
      <c r="A147" s="113">
        <v>44441</v>
      </c>
      <c r="B147" s="117" t="str">
        <f t="shared" si="9"/>
        <v>(木)</v>
      </c>
      <c r="C147" s="161">
        <f t="shared" si="10"/>
        <v>926224</v>
      </c>
      <c r="D147" s="161">
        <v>262804</v>
      </c>
      <c r="E147" s="161">
        <v>156998</v>
      </c>
      <c r="F147" s="161">
        <v>1994</v>
      </c>
      <c r="G147" s="161">
        <v>377834</v>
      </c>
      <c r="H147" s="161">
        <v>126591</v>
      </c>
      <c r="I147" s="161">
        <v>3</v>
      </c>
      <c r="J147" s="161">
        <v>7770</v>
      </c>
      <c r="K147" s="161">
        <v>781</v>
      </c>
      <c r="L147" s="161">
        <v>112</v>
      </c>
      <c r="M147" s="161">
        <v>25770</v>
      </c>
      <c r="N147" s="161">
        <v>1075</v>
      </c>
      <c r="O147" s="161">
        <v>0</v>
      </c>
    </row>
    <row r="148" spans="1:15">
      <c r="A148" s="113">
        <v>44440</v>
      </c>
      <c r="B148" s="117" t="str">
        <f t="shared" si="9"/>
        <v>(水)</v>
      </c>
      <c r="C148" s="161">
        <f t="shared" si="10"/>
        <v>1139624</v>
      </c>
      <c r="D148" s="161">
        <v>496660</v>
      </c>
      <c r="E148" s="161">
        <v>146296</v>
      </c>
      <c r="F148" s="161">
        <v>1839</v>
      </c>
      <c r="G148" s="161">
        <v>377229</v>
      </c>
      <c r="H148" s="161">
        <v>117595</v>
      </c>
      <c r="I148" s="161">
        <v>5</v>
      </c>
      <c r="J148" s="161">
        <v>19785</v>
      </c>
      <c r="K148" s="161">
        <v>868</v>
      </c>
      <c r="L148" s="161">
        <v>106</v>
      </c>
      <c r="M148" s="161">
        <v>28872</v>
      </c>
      <c r="N148" s="161">
        <v>1214</v>
      </c>
      <c r="O148" s="161">
        <v>0</v>
      </c>
    </row>
    <row r="149" spans="1:15">
      <c r="A149" s="113">
        <v>44439</v>
      </c>
      <c r="B149" s="117" t="str">
        <f t="shared" si="9"/>
        <v>(火)</v>
      </c>
      <c r="C149" s="161">
        <f t="shared" si="10"/>
        <v>1185160</v>
      </c>
      <c r="D149" s="161">
        <v>508838</v>
      </c>
      <c r="E149" s="161">
        <v>140412</v>
      </c>
      <c r="F149" s="161">
        <v>1622</v>
      </c>
      <c r="G149" s="161">
        <v>395791</v>
      </c>
      <c r="H149" s="161">
        <v>138496</v>
      </c>
      <c r="I149" s="161">
        <v>1</v>
      </c>
      <c r="J149" s="161">
        <v>22128</v>
      </c>
      <c r="K149" s="161">
        <v>773</v>
      </c>
      <c r="L149" s="161">
        <v>95</v>
      </c>
      <c r="M149" s="161">
        <v>34851</v>
      </c>
      <c r="N149" s="161">
        <v>1385</v>
      </c>
      <c r="O149" s="161">
        <v>0</v>
      </c>
    </row>
    <row r="150" spans="1:15">
      <c r="A150" s="113">
        <v>44438</v>
      </c>
      <c r="B150" s="117" t="str">
        <f t="shared" si="9"/>
        <v>(月)</v>
      </c>
      <c r="C150" s="161">
        <f t="shared" si="10"/>
        <v>677200</v>
      </c>
      <c r="D150" s="161">
        <v>253326</v>
      </c>
      <c r="E150" s="161">
        <v>135334</v>
      </c>
      <c r="F150" s="161">
        <v>1328</v>
      </c>
      <c r="G150" s="161">
        <v>138482</v>
      </c>
      <c r="H150" s="161">
        <v>148730</v>
      </c>
      <c r="I150" s="161">
        <v>0</v>
      </c>
      <c r="J150" s="161">
        <v>9195</v>
      </c>
      <c r="K150" s="161">
        <v>686</v>
      </c>
      <c r="L150" s="161">
        <v>72</v>
      </c>
      <c r="M150" s="161">
        <v>9605</v>
      </c>
      <c r="N150" s="161">
        <v>1320</v>
      </c>
      <c r="O150" s="161">
        <v>0</v>
      </c>
    </row>
    <row r="151" spans="1:15">
      <c r="A151" s="113">
        <v>44437</v>
      </c>
      <c r="B151" s="117" t="str">
        <f t="shared" si="9"/>
        <v>(日)</v>
      </c>
      <c r="C151" s="161">
        <f t="shared" si="10"/>
        <v>1230304</v>
      </c>
      <c r="D151" s="161">
        <v>474616</v>
      </c>
      <c r="E151" s="161">
        <v>123214</v>
      </c>
      <c r="F151" s="161">
        <v>1130</v>
      </c>
      <c r="G151" s="161">
        <v>503423</v>
      </c>
      <c r="H151" s="161">
        <v>127920</v>
      </c>
      <c r="I151" s="161">
        <v>1</v>
      </c>
      <c r="J151" s="161">
        <v>9827</v>
      </c>
      <c r="K151" s="161">
        <v>894</v>
      </c>
      <c r="L151" s="161">
        <v>51</v>
      </c>
      <c r="M151" s="161">
        <v>20349</v>
      </c>
      <c r="N151" s="161">
        <v>2755</v>
      </c>
      <c r="O151" s="161">
        <v>0</v>
      </c>
    </row>
    <row r="152" spans="1:15">
      <c r="A152" s="113">
        <v>44436</v>
      </c>
      <c r="B152" s="117" t="str">
        <f t="shared" si="9"/>
        <v>(土)</v>
      </c>
      <c r="C152" s="161">
        <f t="shared" si="10"/>
        <v>1477884</v>
      </c>
      <c r="D152" s="161">
        <v>589860</v>
      </c>
      <c r="E152" s="161">
        <v>139145</v>
      </c>
      <c r="F152" s="161">
        <v>545</v>
      </c>
      <c r="G152" s="161">
        <v>604852</v>
      </c>
      <c r="H152" s="161">
        <v>143482</v>
      </c>
      <c r="I152" s="161">
        <v>0</v>
      </c>
      <c r="J152" s="161">
        <v>13745</v>
      </c>
      <c r="K152" s="161">
        <v>757</v>
      </c>
      <c r="L152" s="161">
        <v>13</v>
      </c>
      <c r="M152" s="161">
        <v>32501</v>
      </c>
      <c r="N152" s="161">
        <v>3336</v>
      </c>
      <c r="O152" s="161">
        <v>0</v>
      </c>
    </row>
    <row r="153" spans="1:15">
      <c r="A153" s="113">
        <v>44435</v>
      </c>
      <c r="B153" s="117" t="str">
        <f t="shared" si="9"/>
        <v>(金)</v>
      </c>
      <c r="C153" s="161">
        <f t="shared" si="10"/>
        <v>1307333</v>
      </c>
      <c r="D153" s="161">
        <v>523160</v>
      </c>
      <c r="E153" s="161">
        <v>117030</v>
      </c>
      <c r="F153" s="161">
        <v>989</v>
      </c>
      <c r="G153" s="161">
        <v>489141</v>
      </c>
      <c r="H153" s="161">
        <v>177013</v>
      </c>
      <c r="I153" s="161">
        <v>0</v>
      </c>
      <c r="J153" s="161">
        <v>18636</v>
      </c>
      <c r="K153" s="161">
        <v>547</v>
      </c>
      <c r="L153" s="161">
        <v>23</v>
      </c>
      <c r="M153" s="161">
        <v>40109</v>
      </c>
      <c r="N153" s="161">
        <v>1626</v>
      </c>
      <c r="O153" s="161">
        <v>0</v>
      </c>
    </row>
    <row r="154" spans="1:15">
      <c r="A154" s="113">
        <v>44434</v>
      </c>
      <c r="B154" s="117" t="str">
        <f t="shared" si="9"/>
        <v>(木)</v>
      </c>
      <c r="C154" s="161">
        <f t="shared" si="10"/>
        <v>1172294</v>
      </c>
      <c r="D154" s="161">
        <v>468551</v>
      </c>
      <c r="E154" s="161">
        <v>99381</v>
      </c>
      <c r="F154" s="161">
        <v>2037</v>
      </c>
      <c r="G154" s="161">
        <v>441434</v>
      </c>
      <c r="H154" s="161">
        <v>160890</v>
      </c>
      <c r="I154" s="161">
        <v>1</v>
      </c>
      <c r="J154" s="161">
        <v>19367</v>
      </c>
      <c r="K154" s="161">
        <v>665</v>
      </c>
      <c r="L154" s="161">
        <v>68</v>
      </c>
      <c r="M154" s="161">
        <v>40849</v>
      </c>
      <c r="N154" s="161">
        <v>1834</v>
      </c>
      <c r="O154" s="161">
        <v>0</v>
      </c>
    </row>
    <row r="155" spans="1:15">
      <c r="A155" s="113">
        <v>44433</v>
      </c>
      <c r="B155" s="117" t="str">
        <f t="shared" si="9"/>
        <v>(水)</v>
      </c>
      <c r="C155" s="161">
        <f t="shared" si="10"/>
        <v>1239425</v>
      </c>
      <c r="D155" s="161">
        <v>479657</v>
      </c>
      <c r="E155" s="161">
        <v>122387</v>
      </c>
      <c r="F155" s="161">
        <v>1938</v>
      </c>
      <c r="G155" s="161">
        <v>456921</v>
      </c>
      <c r="H155" s="161">
        <v>178521</v>
      </c>
      <c r="I155" s="161">
        <v>1</v>
      </c>
      <c r="J155" s="161">
        <v>21946</v>
      </c>
      <c r="K155" s="161">
        <v>769</v>
      </c>
      <c r="L155" s="161">
        <v>65</v>
      </c>
      <c r="M155" s="161">
        <v>45902</v>
      </c>
      <c r="N155" s="161">
        <v>2103</v>
      </c>
      <c r="O155" s="161">
        <v>0</v>
      </c>
    </row>
    <row r="156" spans="1:15">
      <c r="A156" s="113">
        <v>44432</v>
      </c>
      <c r="B156" s="117" t="str">
        <f t="shared" si="9"/>
        <v>(火)</v>
      </c>
      <c r="C156" s="161">
        <f t="shared" si="10"/>
        <v>1265353</v>
      </c>
      <c r="D156" s="161">
        <v>483908</v>
      </c>
      <c r="E156" s="161">
        <v>127079</v>
      </c>
      <c r="F156" s="161">
        <v>978</v>
      </c>
      <c r="G156" s="161">
        <v>464903</v>
      </c>
      <c r="H156" s="161">
        <v>188483</v>
      </c>
      <c r="I156" s="161">
        <v>2</v>
      </c>
      <c r="J156" s="161">
        <v>25841</v>
      </c>
      <c r="K156" s="161">
        <v>814</v>
      </c>
      <c r="L156" s="161">
        <v>47</v>
      </c>
      <c r="M156" s="161">
        <v>55804</v>
      </c>
      <c r="N156" s="161">
        <v>2348</v>
      </c>
      <c r="O156" s="161">
        <v>1</v>
      </c>
    </row>
    <row r="157" spans="1:15">
      <c r="A157" s="113">
        <v>44431</v>
      </c>
      <c r="B157" s="117" t="str">
        <f t="shared" si="9"/>
        <v>(月)</v>
      </c>
      <c r="C157" s="161">
        <f t="shared" si="10"/>
        <v>1199500</v>
      </c>
      <c r="D157" s="161">
        <v>445067</v>
      </c>
      <c r="E157" s="161">
        <v>102549</v>
      </c>
      <c r="F157" s="161">
        <v>993</v>
      </c>
      <c r="G157" s="161">
        <v>445149</v>
      </c>
      <c r="H157" s="161">
        <v>205741</v>
      </c>
      <c r="I157" s="161">
        <v>1</v>
      </c>
      <c r="J157" s="161">
        <v>24320</v>
      </c>
      <c r="K157" s="161">
        <v>717</v>
      </c>
      <c r="L157" s="161">
        <v>52</v>
      </c>
      <c r="M157" s="161">
        <v>59038</v>
      </c>
      <c r="N157" s="161">
        <v>3100</v>
      </c>
      <c r="O157" s="112">
        <v>1</v>
      </c>
    </row>
    <row r="158" spans="1:15">
      <c r="A158" s="113">
        <v>44430</v>
      </c>
      <c r="B158" s="117" t="str">
        <f t="shared" si="9"/>
        <v>(日)</v>
      </c>
      <c r="C158" s="161">
        <f t="shared" si="10"/>
        <v>1238801</v>
      </c>
      <c r="D158" s="161">
        <v>519223</v>
      </c>
      <c r="E158" s="161">
        <v>108484</v>
      </c>
      <c r="F158" s="161">
        <v>0</v>
      </c>
      <c r="G158" s="161">
        <v>449911</v>
      </c>
      <c r="H158" s="161">
        <v>161183</v>
      </c>
      <c r="I158" s="161">
        <v>0</v>
      </c>
      <c r="J158" s="161">
        <v>11943</v>
      </c>
      <c r="K158" s="161">
        <v>907</v>
      </c>
      <c r="L158" s="161">
        <v>0</v>
      </c>
      <c r="M158" s="161">
        <v>34600</v>
      </c>
      <c r="N158" s="161">
        <v>4558</v>
      </c>
      <c r="O158" s="112">
        <v>0</v>
      </c>
    </row>
    <row r="159" spans="1:15">
      <c r="A159" s="113">
        <v>44429</v>
      </c>
      <c r="B159" s="117" t="str">
        <f t="shared" si="9"/>
        <v>(土)</v>
      </c>
      <c r="C159" s="161">
        <f t="shared" si="10"/>
        <v>1444464</v>
      </c>
      <c r="D159" s="112">
        <v>613617</v>
      </c>
      <c r="E159" s="161">
        <v>107021</v>
      </c>
      <c r="F159" s="161">
        <v>42</v>
      </c>
      <c r="G159" s="161">
        <v>538323</v>
      </c>
      <c r="H159" s="161">
        <v>185461</v>
      </c>
      <c r="I159" s="161">
        <v>0</v>
      </c>
      <c r="J159" s="161">
        <v>17433</v>
      </c>
      <c r="K159" s="161">
        <v>745</v>
      </c>
      <c r="L159" s="161">
        <v>3</v>
      </c>
      <c r="M159" s="161">
        <v>63711</v>
      </c>
      <c r="N159" s="161">
        <v>4815</v>
      </c>
      <c r="O159" s="112">
        <v>0</v>
      </c>
    </row>
    <row r="160" spans="1:15">
      <c r="A160" s="113">
        <v>44428</v>
      </c>
      <c r="B160" s="117" t="str">
        <f t="shared" si="9"/>
        <v>(金)</v>
      </c>
      <c r="C160" s="161">
        <f t="shared" si="10"/>
        <v>1309202</v>
      </c>
      <c r="D160" s="161">
        <v>518474</v>
      </c>
      <c r="E160" s="161">
        <v>96508</v>
      </c>
      <c r="F160" s="161">
        <v>1</v>
      </c>
      <c r="G160" s="161">
        <v>480089</v>
      </c>
      <c r="H160" s="161">
        <v>214129</v>
      </c>
      <c r="I160" s="161">
        <v>1</v>
      </c>
      <c r="J160" s="161">
        <v>25015</v>
      </c>
      <c r="K160" s="161">
        <v>475</v>
      </c>
      <c r="L160" s="161">
        <v>0</v>
      </c>
      <c r="M160" s="161">
        <v>81106</v>
      </c>
      <c r="N160" s="161">
        <v>2773</v>
      </c>
      <c r="O160" s="112">
        <v>0</v>
      </c>
    </row>
    <row r="161" spans="1:15">
      <c r="A161" s="113">
        <v>44427</v>
      </c>
      <c r="B161" s="117" t="str">
        <f t="shared" si="9"/>
        <v>(木)</v>
      </c>
      <c r="C161" s="161">
        <f t="shared" si="10"/>
        <v>1216023</v>
      </c>
      <c r="D161" s="161">
        <v>475078</v>
      </c>
      <c r="E161" s="161">
        <v>101489</v>
      </c>
      <c r="F161" s="161">
        <v>0</v>
      </c>
      <c r="G161" s="161">
        <v>434125</v>
      </c>
      <c r="H161" s="161">
        <v>205331</v>
      </c>
      <c r="I161" s="161">
        <v>0</v>
      </c>
      <c r="J161" s="161">
        <v>25281</v>
      </c>
      <c r="K161" s="161">
        <v>677</v>
      </c>
      <c r="L161" s="161">
        <v>0</v>
      </c>
      <c r="M161" s="161">
        <v>80902</v>
      </c>
      <c r="N161" s="161">
        <v>3564</v>
      </c>
      <c r="O161" s="112">
        <v>0</v>
      </c>
    </row>
    <row r="162" spans="1:15">
      <c r="A162" s="113">
        <v>44426</v>
      </c>
      <c r="B162" s="117" t="str">
        <f t="shared" si="9"/>
        <v>(水)</v>
      </c>
      <c r="C162" s="161">
        <f t="shared" si="10"/>
        <v>1257923</v>
      </c>
      <c r="D162" s="161">
        <v>487620</v>
      </c>
      <c r="E162" s="161">
        <v>89434</v>
      </c>
      <c r="F162" s="161">
        <v>0</v>
      </c>
      <c r="G162" s="161">
        <v>444437</v>
      </c>
      <c r="H162" s="161">
        <v>236432</v>
      </c>
      <c r="I162" s="161">
        <v>0</v>
      </c>
      <c r="J162" s="161">
        <v>28411</v>
      </c>
      <c r="K162" s="161">
        <v>659</v>
      </c>
      <c r="L162" s="161">
        <v>0</v>
      </c>
      <c r="M162" s="161">
        <v>88709</v>
      </c>
      <c r="N162" s="161">
        <v>3128</v>
      </c>
      <c r="O162" s="161">
        <v>0</v>
      </c>
    </row>
    <row r="163" spans="1:15">
      <c r="A163" s="113">
        <v>44425</v>
      </c>
      <c r="B163" s="117" t="str">
        <f t="shared" si="9"/>
        <v>(火)</v>
      </c>
      <c r="C163" s="161">
        <f t="shared" si="10"/>
        <v>1247450</v>
      </c>
      <c r="D163" s="161">
        <v>459223</v>
      </c>
      <c r="E163" s="161">
        <v>87175</v>
      </c>
      <c r="F163" s="161">
        <v>1</v>
      </c>
      <c r="G163" s="161">
        <v>456756</v>
      </c>
      <c r="H163" s="161">
        <v>244295</v>
      </c>
      <c r="I163" s="161">
        <v>0</v>
      </c>
      <c r="J163" s="161">
        <v>31279</v>
      </c>
      <c r="K163" s="161">
        <v>668</v>
      </c>
      <c r="L163" s="161">
        <v>0</v>
      </c>
      <c r="M163" s="161">
        <v>105760</v>
      </c>
      <c r="N163" s="161">
        <v>2931</v>
      </c>
      <c r="O163" s="161">
        <v>0</v>
      </c>
    </row>
    <row r="164" spans="1:15">
      <c r="A164" s="113">
        <v>44424</v>
      </c>
      <c r="B164" s="117" t="str">
        <f t="shared" si="9"/>
        <v>(月)</v>
      </c>
      <c r="C164" s="161">
        <f t="shared" si="10"/>
        <v>1017981</v>
      </c>
      <c r="D164" s="161">
        <v>355653</v>
      </c>
      <c r="E164" s="161">
        <v>79423</v>
      </c>
      <c r="F164" s="161">
        <v>0</v>
      </c>
      <c r="G164" s="161">
        <v>369193</v>
      </c>
      <c r="H164" s="161">
        <v>213712</v>
      </c>
      <c r="I164" s="161">
        <v>0</v>
      </c>
      <c r="J164" s="161">
        <v>24716</v>
      </c>
      <c r="K164" s="161">
        <v>593</v>
      </c>
      <c r="L164" s="161">
        <v>0</v>
      </c>
      <c r="M164" s="161">
        <v>87198</v>
      </c>
      <c r="N164" s="161">
        <v>2821</v>
      </c>
      <c r="O164" s="161">
        <v>0</v>
      </c>
    </row>
    <row r="165" spans="1:15">
      <c r="A165" s="113">
        <v>44423</v>
      </c>
      <c r="B165" s="117" t="str">
        <f t="shared" si="9"/>
        <v>(日)</v>
      </c>
      <c r="C165" s="161">
        <f t="shared" si="10"/>
        <v>747462</v>
      </c>
      <c r="D165" s="161">
        <v>280567</v>
      </c>
      <c r="E165" s="161">
        <v>88655</v>
      </c>
      <c r="F165" s="161">
        <v>0</v>
      </c>
      <c r="G165" s="161">
        <v>247729</v>
      </c>
      <c r="H165" s="161">
        <v>130511</v>
      </c>
      <c r="I165" s="161">
        <v>0</v>
      </c>
      <c r="J165" s="161">
        <v>7364</v>
      </c>
      <c r="K165" s="161">
        <v>980</v>
      </c>
      <c r="L165" s="161">
        <v>0</v>
      </c>
      <c r="M165" s="161">
        <v>36212</v>
      </c>
      <c r="N165" s="161">
        <v>2407</v>
      </c>
      <c r="O165" s="161">
        <v>0</v>
      </c>
    </row>
    <row r="166" spans="1:15">
      <c r="A166" s="113">
        <v>44422</v>
      </c>
      <c r="B166" s="117" t="str">
        <f t="shared" si="9"/>
        <v>(土)</v>
      </c>
      <c r="C166" s="161">
        <f t="shared" si="10"/>
        <v>764490</v>
      </c>
      <c r="D166" s="161">
        <v>269511</v>
      </c>
      <c r="E166" s="161">
        <v>84794</v>
      </c>
      <c r="F166" s="161">
        <v>0</v>
      </c>
      <c r="G166" s="161">
        <v>256933</v>
      </c>
      <c r="H166" s="161">
        <v>153252</v>
      </c>
      <c r="I166" s="161">
        <v>0</v>
      </c>
      <c r="J166" s="161">
        <v>8638</v>
      </c>
      <c r="K166" s="161">
        <v>843</v>
      </c>
      <c r="L166" s="161">
        <v>0</v>
      </c>
      <c r="M166" s="161">
        <v>44345</v>
      </c>
      <c r="N166" s="161">
        <v>2735</v>
      </c>
      <c r="O166" s="161">
        <v>0</v>
      </c>
    </row>
    <row r="167" spans="1:15">
      <c r="A167" s="113">
        <v>44421</v>
      </c>
      <c r="B167" s="117" t="str">
        <f t="shared" si="9"/>
        <v>(金)</v>
      </c>
      <c r="C167" s="161">
        <f t="shared" si="10"/>
        <v>673573</v>
      </c>
      <c r="D167" s="161">
        <v>267204</v>
      </c>
      <c r="E167" s="161">
        <v>78150</v>
      </c>
      <c r="F167" s="161">
        <v>0</v>
      </c>
      <c r="G167" s="161">
        <v>138775</v>
      </c>
      <c r="H167" s="161">
        <v>189444</v>
      </c>
      <c r="I167" s="161">
        <v>0</v>
      </c>
      <c r="J167" s="161">
        <v>14449</v>
      </c>
      <c r="K167" s="161">
        <v>650</v>
      </c>
      <c r="L167" s="161">
        <v>0</v>
      </c>
      <c r="M167" s="161">
        <v>23627</v>
      </c>
      <c r="N167" s="161">
        <v>3948</v>
      </c>
      <c r="O167" s="161">
        <v>0</v>
      </c>
    </row>
    <row r="168" spans="1:15">
      <c r="A168" s="113">
        <v>44420</v>
      </c>
      <c r="B168" s="117" t="str">
        <f t="shared" si="9"/>
        <v>(木)</v>
      </c>
      <c r="C168" s="161">
        <f t="shared" si="10"/>
        <v>927409</v>
      </c>
      <c r="D168" s="161">
        <v>403557</v>
      </c>
      <c r="E168" s="161">
        <v>88054</v>
      </c>
      <c r="F168" s="161">
        <v>0</v>
      </c>
      <c r="G168" s="161">
        <v>230311</v>
      </c>
      <c r="H168" s="161">
        <v>205487</v>
      </c>
      <c r="I168" s="161">
        <v>0</v>
      </c>
      <c r="J168" s="161">
        <v>24770</v>
      </c>
      <c r="K168" s="161">
        <v>826</v>
      </c>
      <c r="L168" s="161">
        <v>0</v>
      </c>
      <c r="M168" s="161">
        <v>49980</v>
      </c>
      <c r="N168" s="161">
        <v>3855</v>
      </c>
      <c r="O168" s="161">
        <v>0</v>
      </c>
    </row>
    <row r="169" spans="1:15">
      <c r="A169" s="113">
        <v>44419</v>
      </c>
      <c r="B169" s="117" t="str">
        <f t="shared" si="9"/>
        <v>(水)</v>
      </c>
      <c r="C169" s="161">
        <f t="shared" si="10"/>
        <v>1237272</v>
      </c>
      <c r="D169" s="161">
        <v>408421</v>
      </c>
      <c r="E169" s="161">
        <v>90031</v>
      </c>
      <c r="F169" s="161">
        <v>0</v>
      </c>
      <c r="G169" s="161">
        <v>507272</v>
      </c>
      <c r="H169" s="161">
        <v>231548</v>
      </c>
      <c r="I169" s="161">
        <v>0</v>
      </c>
      <c r="J169" s="161">
        <v>27525</v>
      </c>
      <c r="K169" s="161">
        <v>773</v>
      </c>
      <c r="L169" s="161">
        <v>0</v>
      </c>
      <c r="M169" s="161">
        <v>141057</v>
      </c>
      <c r="N169" s="161">
        <v>2918</v>
      </c>
      <c r="O169" s="161">
        <v>0</v>
      </c>
    </row>
    <row r="170" spans="1:15">
      <c r="A170" s="113">
        <v>44418</v>
      </c>
      <c r="B170" s="117" t="str">
        <f t="shared" si="9"/>
        <v>(火)</v>
      </c>
      <c r="C170" s="161">
        <f t="shared" si="10"/>
        <v>1322174</v>
      </c>
      <c r="D170" s="161">
        <v>397673</v>
      </c>
      <c r="E170" s="161">
        <v>91146</v>
      </c>
      <c r="F170" s="161">
        <v>0</v>
      </c>
      <c r="G170" s="161">
        <v>584772</v>
      </c>
      <c r="H170" s="161">
        <v>248583</v>
      </c>
      <c r="I170" s="161">
        <v>0</v>
      </c>
      <c r="J170" s="161">
        <v>31675</v>
      </c>
      <c r="K170" s="161">
        <v>765</v>
      </c>
      <c r="L170" s="161">
        <v>0</v>
      </c>
      <c r="M170" s="161">
        <v>179295</v>
      </c>
      <c r="N170" s="161">
        <v>3409</v>
      </c>
      <c r="O170" s="161">
        <v>0</v>
      </c>
    </row>
    <row r="171" spans="1:15">
      <c r="A171" s="113">
        <v>44417</v>
      </c>
      <c r="B171" s="117" t="str">
        <f t="shared" si="9"/>
        <v>(月)</v>
      </c>
      <c r="C171" s="161">
        <f t="shared" si="10"/>
        <v>387996</v>
      </c>
      <c r="D171" s="161">
        <v>103588</v>
      </c>
      <c r="E171" s="161">
        <v>65321</v>
      </c>
      <c r="F171" s="161">
        <v>0</v>
      </c>
      <c r="G171" s="161">
        <v>103310</v>
      </c>
      <c r="H171" s="161">
        <v>115777</v>
      </c>
      <c r="I171" s="161">
        <v>0</v>
      </c>
      <c r="J171" s="161">
        <v>3506</v>
      </c>
      <c r="K171" s="161">
        <v>684</v>
      </c>
      <c r="L171" s="161">
        <v>0</v>
      </c>
      <c r="M171" s="161">
        <v>21494</v>
      </c>
      <c r="N171" s="161">
        <v>2230</v>
      </c>
      <c r="O171" s="161">
        <v>0</v>
      </c>
    </row>
    <row r="172" spans="1:15">
      <c r="A172" s="113">
        <v>44416</v>
      </c>
      <c r="B172" s="117" t="str">
        <f t="shared" si="9"/>
        <v>(日)</v>
      </c>
      <c r="C172" s="161">
        <f t="shared" si="10"/>
        <v>1244475</v>
      </c>
      <c r="D172" s="161">
        <v>497657</v>
      </c>
      <c r="E172" s="161">
        <v>112302</v>
      </c>
      <c r="F172" s="161">
        <v>0</v>
      </c>
      <c r="G172" s="161">
        <v>447107</v>
      </c>
      <c r="H172" s="161">
        <v>187409</v>
      </c>
      <c r="I172" s="161">
        <v>0</v>
      </c>
      <c r="J172" s="161">
        <v>17507</v>
      </c>
      <c r="K172" s="161">
        <v>1951</v>
      </c>
      <c r="L172" s="161">
        <v>0</v>
      </c>
      <c r="M172" s="161">
        <v>101300</v>
      </c>
      <c r="N172" s="161">
        <v>2772</v>
      </c>
      <c r="O172" s="161">
        <v>0</v>
      </c>
    </row>
    <row r="173" spans="1:15">
      <c r="A173" s="113">
        <v>44415</v>
      </c>
      <c r="B173" s="117" t="str">
        <f t="shared" si="9"/>
        <v>(土)</v>
      </c>
      <c r="C173" s="161">
        <f t="shared" si="10"/>
        <v>1587772</v>
      </c>
      <c r="D173" s="161">
        <v>588957</v>
      </c>
      <c r="E173" s="161">
        <v>110295</v>
      </c>
      <c r="F173" s="161">
        <v>0</v>
      </c>
      <c r="G173" s="161">
        <v>640230</v>
      </c>
      <c r="H173" s="161">
        <v>248290</v>
      </c>
      <c r="I173" s="161">
        <v>0</v>
      </c>
      <c r="J173" s="161">
        <v>27615</v>
      </c>
      <c r="K173" s="161">
        <v>2013</v>
      </c>
      <c r="L173" s="161">
        <v>0</v>
      </c>
      <c r="M173" s="161">
        <v>165207</v>
      </c>
      <c r="N173" s="161">
        <v>3029</v>
      </c>
      <c r="O173" s="161">
        <v>0</v>
      </c>
    </row>
    <row r="174" spans="1:15">
      <c r="A174" s="113">
        <v>44414</v>
      </c>
      <c r="B174" s="117" t="str">
        <f t="shared" si="9"/>
        <v>(金)</v>
      </c>
      <c r="C174" s="161">
        <f t="shared" si="10"/>
        <v>1524612</v>
      </c>
      <c r="D174" s="161">
        <v>473558</v>
      </c>
      <c r="E174" s="161">
        <v>109530</v>
      </c>
      <c r="F174" s="161">
        <v>0</v>
      </c>
      <c r="G174" s="161">
        <v>628267</v>
      </c>
      <c r="H174" s="161">
        <v>313257</v>
      </c>
      <c r="I174" s="161">
        <v>0</v>
      </c>
      <c r="J174" s="161">
        <v>36271</v>
      </c>
      <c r="K174" s="161">
        <v>775</v>
      </c>
      <c r="L174" s="161">
        <v>0</v>
      </c>
      <c r="M174" s="161">
        <v>218705</v>
      </c>
      <c r="N174" s="161">
        <v>3439</v>
      </c>
      <c r="O174" s="161">
        <v>0</v>
      </c>
    </row>
    <row r="175" spans="1:15">
      <c r="A175" s="113">
        <v>44413</v>
      </c>
      <c r="B175" s="117" t="str">
        <f t="shared" si="9"/>
        <v>(木)</v>
      </c>
      <c r="C175" s="161">
        <f t="shared" si="10"/>
        <v>1446883</v>
      </c>
      <c r="D175" s="161">
        <v>445549</v>
      </c>
      <c r="E175" s="161">
        <v>117066</v>
      </c>
      <c r="F175" s="161">
        <v>0</v>
      </c>
      <c r="G175" s="161">
        <v>592178</v>
      </c>
      <c r="H175" s="161">
        <v>292090</v>
      </c>
      <c r="I175" s="161">
        <v>0</v>
      </c>
      <c r="J175" s="161">
        <v>36873</v>
      </c>
      <c r="K175" s="161">
        <v>992</v>
      </c>
      <c r="L175" s="161">
        <v>0</v>
      </c>
      <c r="M175" s="161">
        <v>224016</v>
      </c>
      <c r="N175" s="161">
        <v>3588</v>
      </c>
      <c r="O175" s="161">
        <v>0</v>
      </c>
    </row>
    <row r="176" spans="1:15">
      <c r="A176" s="113">
        <v>44412</v>
      </c>
      <c r="B176" s="117" t="str">
        <f t="shared" si="9"/>
        <v>(水)</v>
      </c>
      <c r="C176" s="161">
        <f t="shared" si="10"/>
        <v>1438264</v>
      </c>
      <c r="D176" s="161">
        <v>460571</v>
      </c>
      <c r="E176" s="161">
        <v>114888</v>
      </c>
      <c r="F176" s="161">
        <v>0</v>
      </c>
      <c r="G176" s="161">
        <v>603463</v>
      </c>
      <c r="H176" s="161">
        <v>259342</v>
      </c>
      <c r="I176" s="161">
        <v>0</v>
      </c>
      <c r="J176" s="161">
        <v>40974</v>
      </c>
      <c r="K176" s="161">
        <v>1023</v>
      </c>
      <c r="L176" s="161">
        <v>0</v>
      </c>
      <c r="M176" s="161">
        <v>242749</v>
      </c>
      <c r="N176" s="161">
        <v>3666</v>
      </c>
      <c r="O176" s="161">
        <v>0</v>
      </c>
    </row>
    <row r="177" spans="1:15">
      <c r="A177" s="113">
        <v>44411</v>
      </c>
      <c r="B177" s="117" t="str">
        <f t="shared" si="9"/>
        <v>(火)</v>
      </c>
      <c r="C177" s="161">
        <f t="shared" si="10"/>
        <v>1454321</v>
      </c>
      <c r="D177" s="161">
        <v>464836</v>
      </c>
      <c r="E177" s="161">
        <v>122164</v>
      </c>
      <c r="F177" s="161">
        <v>0</v>
      </c>
      <c r="G177" s="161">
        <v>610175</v>
      </c>
      <c r="H177" s="161">
        <v>257146</v>
      </c>
      <c r="I177" s="161">
        <v>0</v>
      </c>
      <c r="J177" s="161">
        <v>49838</v>
      </c>
      <c r="K177" s="161">
        <v>1064</v>
      </c>
      <c r="L177" s="161">
        <v>0</v>
      </c>
      <c r="M177" s="161">
        <v>271491</v>
      </c>
      <c r="N177" s="161">
        <v>3392</v>
      </c>
      <c r="O177" s="161">
        <v>0</v>
      </c>
    </row>
    <row r="178" spans="1:15">
      <c r="A178" s="113">
        <v>44410</v>
      </c>
      <c r="B178" s="117" t="str">
        <f t="shared" si="9"/>
        <v>(月)</v>
      </c>
      <c r="C178" s="161">
        <f t="shared" si="10"/>
        <v>1387097</v>
      </c>
      <c r="D178" s="161">
        <v>442501</v>
      </c>
      <c r="E178" s="161">
        <v>127035</v>
      </c>
      <c r="F178" s="161">
        <v>0</v>
      </c>
      <c r="G178" s="161">
        <v>573761</v>
      </c>
      <c r="H178" s="161">
        <v>243800</v>
      </c>
      <c r="I178" s="161">
        <v>0</v>
      </c>
      <c r="J178" s="161">
        <v>52777</v>
      </c>
      <c r="K178" s="161">
        <v>1052</v>
      </c>
      <c r="L178" s="161">
        <v>0</v>
      </c>
      <c r="M178" s="161">
        <v>262600</v>
      </c>
      <c r="N178" s="161">
        <v>3610</v>
      </c>
      <c r="O178" s="161">
        <v>0</v>
      </c>
    </row>
    <row r="179" spans="1:15">
      <c r="A179" s="113">
        <v>44409</v>
      </c>
      <c r="B179" s="117" t="str">
        <f t="shared" si="9"/>
        <v>(日)</v>
      </c>
      <c r="C179" s="161">
        <f t="shared" si="10"/>
        <v>1259269</v>
      </c>
      <c r="D179" s="161">
        <v>437118</v>
      </c>
      <c r="E179" s="161">
        <v>123455</v>
      </c>
      <c r="F179" s="161">
        <v>0</v>
      </c>
      <c r="G179" s="161">
        <v>544370</v>
      </c>
      <c r="H179" s="161">
        <v>154326</v>
      </c>
      <c r="I179" s="161">
        <v>0</v>
      </c>
      <c r="J179" s="161">
        <v>27075</v>
      </c>
      <c r="K179" s="161">
        <v>2641</v>
      </c>
      <c r="L179" s="161">
        <v>0</v>
      </c>
      <c r="M179" s="161">
        <v>213133</v>
      </c>
      <c r="N179" s="161">
        <v>6093</v>
      </c>
      <c r="O179" s="161">
        <v>0</v>
      </c>
    </row>
    <row r="180" spans="1:15">
      <c r="A180" s="113">
        <v>44408</v>
      </c>
      <c r="B180" s="117" t="str">
        <f t="shared" si="9"/>
        <v>(土)</v>
      </c>
      <c r="C180" s="161">
        <f t="shared" si="10"/>
        <v>1642694</v>
      </c>
      <c r="D180" s="161">
        <v>503308</v>
      </c>
      <c r="E180" s="161">
        <v>137301</v>
      </c>
      <c r="F180" s="161">
        <v>0</v>
      </c>
      <c r="G180" s="161">
        <v>804154</v>
      </c>
      <c r="H180" s="161">
        <v>197931</v>
      </c>
      <c r="I180" s="161">
        <v>0</v>
      </c>
      <c r="J180" s="161">
        <v>54367</v>
      </c>
      <c r="K180" s="161">
        <v>3365</v>
      </c>
      <c r="L180" s="161">
        <v>0</v>
      </c>
      <c r="M180" s="161">
        <v>403668</v>
      </c>
      <c r="N180" s="161">
        <v>12024</v>
      </c>
      <c r="O180" s="161">
        <v>0</v>
      </c>
    </row>
    <row r="181" spans="1:15">
      <c r="A181" s="113">
        <v>44407</v>
      </c>
      <c r="B181" s="117" t="str">
        <f t="shared" si="9"/>
        <v>(金)</v>
      </c>
      <c r="C181" s="161">
        <f t="shared" si="10"/>
        <v>1637080</v>
      </c>
      <c r="D181" s="161">
        <v>463317</v>
      </c>
      <c r="E181" s="161">
        <v>171070</v>
      </c>
      <c r="F181" s="161">
        <v>0</v>
      </c>
      <c r="G181" s="161">
        <v>757031</v>
      </c>
      <c r="H181" s="161">
        <v>245662</v>
      </c>
      <c r="I181" s="161">
        <v>0</v>
      </c>
      <c r="J181" s="161">
        <v>75046</v>
      </c>
      <c r="K181" s="161">
        <v>1553</v>
      </c>
      <c r="L181" s="161">
        <v>0</v>
      </c>
      <c r="M181" s="161">
        <v>421218</v>
      </c>
      <c r="N181" s="161">
        <v>10104</v>
      </c>
      <c r="O181" s="161">
        <v>0</v>
      </c>
    </row>
    <row r="182" spans="1:15">
      <c r="A182" s="113">
        <v>44406</v>
      </c>
      <c r="B182" s="117" t="str">
        <f t="shared" si="9"/>
        <v>(木)</v>
      </c>
      <c r="C182" s="161">
        <f t="shared" si="10"/>
        <v>1572527</v>
      </c>
      <c r="D182" s="161">
        <v>432878</v>
      </c>
      <c r="E182" s="161">
        <v>172676</v>
      </c>
      <c r="F182" s="161">
        <v>0</v>
      </c>
      <c r="G182" s="161">
        <v>757744</v>
      </c>
      <c r="H182" s="161">
        <v>209229</v>
      </c>
      <c r="I182" s="161">
        <v>0</v>
      </c>
      <c r="J182" s="161">
        <v>73719</v>
      </c>
      <c r="K182" s="161">
        <v>1550</v>
      </c>
      <c r="L182" s="161">
        <v>0</v>
      </c>
      <c r="M182" s="161">
        <v>468653</v>
      </c>
      <c r="N182" s="161">
        <v>9931</v>
      </c>
      <c r="O182" s="161">
        <v>0</v>
      </c>
    </row>
    <row r="183" spans="1:15">
      <c r="A183" s="113">
        <v>44405</v>
      </c>
      <c r="B183" s="117" t="str">
        <f t="shared" si="9"/>
        <v>(水)</v>
      </c>
      <c r="C183" s="161">
        <f t="shared" si="10"/>
        <v>1581752</v>
      </c>
      <c r="D183" s="161">
        <v>433835</v>
      </c>
      <c r="E183" s="161">
        <v>167153</v>
      </c>
      <c r="F183" s="161">
        <v>0</v>
      </c>
      <c r="G183" s="161">
        <v>774387</v>
      </c>
      <c r="H183" s="161">
        <v>206377</v>
      </c>
      <c r="I183" s="161">
        <v>0</v>
      </c>
      <c r="J183" s="161">
        <v>79785</v>
      </c>
      <c r="K183" s="161">
        <v>1542</v>
      </c>
      <c r="L183" s="161">
        <v>0</v>
      </c>
      <c r="M183" s="161">
        <v>495845</v>
      </c>
      <c r="N183" s="161">
        <v>13852</v>
      </c>
      <c r="O183" s="161">
        <v>0</v>
      </c>
    </row>
    <row r="184" spans="1:15">
      <c r="A184" s="113">
        <v>44404</v>
      </c>
      <c r="B184" s="117" t="str">
        <f t="shared" si="9"/>
        <v>(火)</v>
      </c>
      <c r="C184" s="161">
        <f t="shared" si="10"/>
        <v>1556214</v>
      </c>
      <c r="D184" s="161">
        <v>439401</v>
      </c>
      <c r="E184" s="161">
        <v>168353</v>
      </c>
      <c r="F184" s="161">
        <v>0</v>
      </c>
      <c r="G184" s="161">
        <v>760634</v>
      </c>
      <c r="H184" s="161">
        <v>187826</v>
      </c>
      <c r="I184" s="161">
        <v>0</v>
      </c>
      <c r="J184" s="161">
        <v>93774</v>
      </c>
      <c r="K184" s="161">
        <v>1566</v>
      </c>
      <c r="L184" s="161">
        <v>0</v>
      </c>
      <c r="M184" s="161">
        <v>499887</v>
      </c>
      <c r="N184" s="161">
        <v>13361</v>
      </c>
      <c r="O184" s="161">
        <v>0</v>
      </c>
    </row>
    <row r="185" spans="1:15">
      <c r="A185" s="113">
        <v>44403</v>
      </c>
      <c r="B185" s="117" t="str">
        <f t="shared" si="9"/>
        <v>(月)</v>
      </c>
      <c r="C185" s="161">
        <f t="shared" si="10"/>
        <v>1481761</v>
      </c>
      <c r="D185" s="161">
        <v>370364</v>
      </c>
      <c r="E185" s="161">
        <v>187818</v>
      </c>
      <c r="F185" s="161">
        <v>0</v>
      </c>
      <c r="G185" s="161">
        <v>743465</v>
      </c>
      <c r="H185" s="161">
        <v>180114</v>
      </c>
      <c r="I185" s="161">
        <v>0</v>
      </c>
      <c r="J185" s="161">
        <v>81301</v>
      </c>
      <c r="K185" s="161">
        <v>1859</v>
      </c>
      <c r="L185" s="161">
        <v>0</v>
      </c>
      <c r="M185" s="161">
        <v>504172</v>
      </c>
      <c r="N185" s="161">
        <v>15507</v>
      </c>
      <c r="O185" s="161">
        <v>0</v>
      </c>
    </row>
    <row r="186" spans="1:15">
      <c r="A186" s="113">
        <v>44402</v>
      </c>
      <c r="B186" s="117" t="str">
        <f t="shared" si="9"/>
        <v>(日)</v>
      </c>
      <c r="C186" s="161">
        <f t="shared" si="10"/>
        <v>1208791</v>
      </c>
      <c r="D186" s="161">
        <v>272569</v>
      </c>
      <c r="E186" s="161">
        <v>147173</v>
      </c>
      <c r="F186" s="161">
        <v>0</v>
      </c>
      <c r="G186" s="161">
        <v>692164</v>
      </c>
      <c r="H186" s="161">
        <v>96885</v>
      </c>
      <c r="I186" s="161">
        <v>0</v>
      </c>
      <c r="J186" s="161">
        <v>39380</v>
      </c>
      <c r="K186" s="161">
        <v>4526</v>
      </c>
      <c r="L186" s="161">
        <v>0</v>
      </c>
      <c r="M186" s="161">
        <v>467006</v>
      </c>
      <c r="N186" s="161">
        <v>17535</v>
      </c>
      <c r="O186" s="161">
        <v>0</v>
      </c>
    </row>
    <row r="187" spans="1:15">
      <c r="A187" s="113">
        <v>44401</v>
      </c>
      <c r="B187" s="117" t="str">
        <f t="shared" si="9"/>
        <v>(土)</v>
      </c>
      <c r="C187" s="161">
        <f t="shared" si="10"/>
        <v>1315706</v>
      </c>
      <c r="D187" s="161">
        <v>303938</v>
      </c>
      <c r="E187" s="161">
        <v>161625</v>
      </c>
      <c r="F187" s="161">
        <v>0</v>
      </c>
      <c r="G187" s="161">
        <v>747977</v>
      </c>
      <c r="H187" s="161">
        <v>102166</v>
      </c>
      <c r="I187" s="161">
        <v>0</v>
      </c>
      <c r="J187" s="161">
        <v>50583</v>
      </c>
      <c r="K187" s="161">
        <v>4806</v>
      </c>
      <c r="L187" s="161">
        <v>0</v>
      </c>
      <c r="M187" s="161">
        <v>516099</v>
      </c>
      <c r="N187" s="161">
        <v>22498</v>
      </c>
      <c r="O187" s="161">
        <v>0</v>
      </c>
    </row>
    <row r="188" spans="1:15">
      <c r="A188" s="113">
        <v>44400</v>
      </c>
      <c r="B188" s="117" t="str">
        <f t="shared" si="9"/>
        <v>(金)</v>
      </c>
      <c r="C188" s="161">
        <f t="shared" si="10"/>
        <v>526602</v>
      </c>
      <c r="D188" s="161">
        <v>128222</v>
      </c>
      <c r="E188" s="161">
        <v>124130</v>
      </c>
      <c r="F188" s="161">
        <v>0</v>
      </c>
      <c r="G188" s="161">
        <v>199420</v>
      </c>
      <c r="H188" s="161">
        <v>74830</v>
      </c>
      <c r="I188" s="161">
        <v>0</v>
      </c>
      <c r="J188" s="161">
        <v>16335</v>
      </c>
      <c r="K188" s="161">
        <v>2268</v>
      </c>
      <c r="L188" s="161">
        <v>0</v>
      </c>
      <c r="M188" s="161">
        <v>136294</v>
      </c>
      <c r="N188" s="161">
        <v>18611</v>
      </c>
      <c r="O188" s="161">
        <v>0</v>
      </c>
    </row>
    <row r="189" spans="1:15">
      <c r="A189" s="113">
        <v>44399</v>
      </c>
      <c r="B189" s="117" t="str">
        <f t="shared" si="9"/>
        <v>(木)</v>
      </c>
      <c r="C189" s="161">
        <f t="shared" si="10"/>
        <v>668566</v>
      </c>
      <c r="D189" s="161">
        <v>188085</v>
      </c>
      <c r="E189" s="161">
        <v>134635</v>
      </c>
      <c r="F189" s="161">
        <v>0</v>
      </c>
      <c r="G189" s="161">
        <v>279295</v>
      </c>
      <c r="H189" s="161">
        <v>66551</v>
      </c>
      <c r="I189" s="161">
        <v>0</v>
      </c>
      <c r="J189" s="161">
        <v>30212</v>
      </c>
      <c r="K189" s="161">
        <v>3269</v>
      </c>
      <c r="L189" s="161">
        <v>0</v>
      </c>
      <c r="M189" s="161">
        <v>211955</v>
      </c>
      <c r="N189" s="161">
        <v>19344</v>
      </c>
      <c r="O189" s="161">
        <v>0</v>
      </c>
    </row>
    <row r="190" spans="1:15">
      <c r="A190" s="113">
        <v>44398</v>
      </c>
      <c r="B190" s="117" t="str">
        <f t="shared" si="9"/>
        <v>(水)</v>
      </c>
      <c r="C190" s="161">
        <f t="shared" si="10"/>
        <v>1512885</v>
      </c>
      <c r="D190" s="161">
        <v>499241</v>
      </c>
      <c r="E190" s="161">
        <v>242553</v>
      </c>
      <c r="F190" s="161">
        <v>0</v>
      </c>
      <c r="G190" s="161">
        <v>662788</v>
      </c>
      <c r="H190" s="161">
        <v>108303</v>
      </c>
      <c r="I190" s="161">
        <v>0</v>
      </c>
      <c r="J190" s="161">
        <v>127216</v>
      </c>
      <c r="K190" s="161">
        <v>2965</v>
      </c>
      <c r="L190" s="161">
        <v>0</v>
      </c>
      <c r="M190" s="161">
        <v>515169</v>
      </c>
      <c r="N190" s="161">
        <v>20792</v>
      </c>
      <c r="O190" s="161">
        <v>0</v>
      </c>
    </row>
    <row r="191" spans="1:15">
      <c r="A191" s="113">
        <v>44397</v>
      </c>
      <c r="B191" s="117" t="str">
        <f t="shared" si="9"/>
        <v>(火)</v>
      </c>
      <c r="C191" s="161">
        <f t="shared" si="10"/>
        <v>1497517</v>
      </c>
      <c r="D191" s="161">
        <v>536740</v>
      </c>
      <c r="E191" s="161">
        <v>237293</v>
      </c>
      <c r="F191" s="161">
        <v>0</v>
      </c>
      <c r="G191" s="161">
        <v>625624</v>
      </c>
      <c r="H191" s="161">
        <v>97860</v>
      </c>
      <c r="I191" s="161">
        <v>0</v>
      </c>
      <c r="J191" s="161">
        <v>153756</v>
      </c>
      <c r="K191" s="161">
        <v>2849</v>
      </c>
      <c r="L191" s="161">
        <v>0</v>
      </c>
      <c r="M191" s="161">
        <v>500204</v>
      </c>
      <c r="N191" s="161">
        <v>24334</v>
      </c>
      <c r="O191" s="161">
        <v>0</v>
      </c>
    </row>
    <row r="192" spans="1:15">
      <c r="A192" s="113">
        <v>44396</v>
      </c>
      <c r="B192" s="117" t="str">
        <f t="shared" si="9"/>
        <v>(月)</v>
      </c>
      <c r="C192" s="161">
        <f t="shared" si="10"/>
        <v>1157942</v>
      </c>
      <c r="D192" s="161">
        <v>275155</v>
      </c>
      <c r="E192" s="161">
        <v>223347</v>
      </c>
      <c r="F192" s="161">
        <v>0</v>
      </c>
      <c r="G192" s="161">
        <v>574665</v>
      </c>
      <c r="H192" s="161">
        <v>84775</v>
      </c>
      <c r="I192" s="161">
        <v>0</v>
      </c>
      <c r="J192" s="161">
        <v>69013</v>
      </c>
      <c r="K192" s="161">
        <v>3339</v>
      </c>
      <c r="L192" s="161">
        <v>0</v>
      </c>
      <c r="M192" s="161">
        <v>464888</v>
      </c>
      <c r="N192" s="161">
        <v>23780</v>
      </c>
      <c r="O192" s="161">
        <v>0</v>
      </c>
    </row>
    <row r="193" spans="1:15">
      <c r="A193" s="113">
        <v>44395</v>
      </c>
      <c r="B193" s="117" t="str">
        <f t="shared" si="9"/>
        <v>(日)</v>
      </c>
      <c r="C193" s="161">
        <f t="shared" si="10"/>
        <v>1332091</v>
      </c>
      <c r="D193" s="161">
        <v>462493</v>
      </c>
      <c r="E193" s="161">
        <v>152260</v>
      </c>
      <c r="F193" s="161">
        <v>0</v>
      </c>
      <c r="G193" s="161">
        <v>664779</v>
      </c>
      <c r="H193" s="161">
        <v>52559</v>
      </c>
      <c r="I193" s="161">
        <v>0</v>
      </c>
      <c r="J193" s="161">
        <v>97229</v>
      </c>
      <c r="K193" s="161">
        <v>3440</v>
      </c>
      <c r="L193" s="161">
        <v>0</v>
      </c>
      <c r="M193" s="161">
        <v>548864</v>
      </c>
      <c r="N193" s="161">
        <v>29376</v>
      </c>
      <c r="O193" s="161">
        <v>0</v>
      </c>
    </row>
    <row r="194" spans="1:15">
      <c r="A194" s="113">
        <v>44394</v>
      </c>
      <c r="B194" s="117" t="str">
        <f t="shared" si="9"/>
        <v>(土)</v>
      </c>
      <c r="C194" s="161">
        <f t="shared" si="10"/>
        <v>1522642</v>
      </c>
      <c r="D194" s="161">
        <v>633574</v>
      </c>
      <c r="E194" s="161">
        <v>193478</v>
      </c>
      <c r="F194" s="161">
        <v>0</v>
      </c>
      <c r="G194" s="161">
        <v>648748</v>
      </c>
      <c r="H194" s="161">
        <v>46842</v>
      </c>
      <c r="I194" s="161">
        <v>0</v>
      </c>
      <c r="J194" s="161">
        <v>157954</v>
      </c>
      <c r="K194" s="161">
        <v>3132</v>
      </c>
      <c r="L194" s="161">
        <v>0</v>
      </c>
      <c r="M194" s="161">
        <v>537124</v>
      </c>
      <c r="N194" s="161">
        <v>30459</v>
      </c>
      <c r="O194" s="161">
        <v>0</v>
      </c>
    </row>
    <row r="195" spans="1:15">
      <c r="A195" s="113">
        <v>44393</v>
      </c>
      <c r="B195" s="117" t="str">
        <f t="shared" si="9"/>
        <v>(金)</v>
      </c>
      <c r="C195" s="161">
        <f t="shared" si="10"/>
        <v>1523413</v>
      </c>
      <c r="D195" s="161">
        <v>621271</v>
      </c>
      <c r="E195" s="161">
        <v>247740</v>
      </c>
      <c r="F195" s="161">
        <v>0</v>
      </c>
      <c r="G195" s="161">
        <v>611179</v>
      </c>
      <c r="H195" s="161">
        <v>43223</v>
      </c>
      <c r="I195" s="161">
        <v>0</v>
      </c>
      <c r="J195" s="161">
        <v>208041</v>
      </c>
      <c r="K195" s="161">
        <v>2389</v>
      </c>
      <c r="L195" s="161">
        <v>0</v>
      </c>
      <c r="M195" s="161">
        <v>509276</v>
      </c>
      <c r="N195" s="161">
        <v>25273</v>
      </c>
      <c r="O195" s="161">
        <v>0</v>
      </c>
    </row>
    <row r="196" spans="1:15">
      <c r="A196" s="113">
        <v>44392</v>
      </c>
      <c r="B196" s="117" t="str">
        <f t="shared" si="9"/>
        <v>(木)</v>
      </c>
      <c r="C196" s="161">
        <f t="shared" si="10"/>
        <v>1506156</v>
      </c>
      <c r="D196" s="161">
        <v>595846</v>
      </c>
      <c r="E196" s="161">
        <v>242829</v>
      </c>
      <c r="F196" s="161">
        <v>0</v>
      </c>
      <c r="G196" s="161">
        <v>624134</v>
      </c>
      <c r="H196" s="161">
        <v>43347</v>
      </c>
      <c r="I196" s="161">
        <v>0</v>
      </c>
      <c r="J196" s="161">
        <v>213904</v>
      </c>
      <c r="K196" s="161">
        <v>5459</v>
      </c>
      <c r="L196" s="161">
        <v>0</v>
      </c>
      <c r="M196" s="161">
        <v>543110</v>
      </c>
      <c r="N196" s="161">
        <v>29494</v>
      </c>
      <c r="O196" s="161">
        <v>0</v>
      </c>
    </row>
    <row r="197" spans="1:15">
      <c r="A197" s="113">
        <v>44391</v>
      </c>
      <c r="B197" s="117" t="str">
        <f t="shared" si="9"/>
        <v>(水)</v>
      </c>
      <c r="C197" s="161">
        <f t="shared" si="10"/>
        <v>1540554</v>
      </c>
      <c r="D197" s="161">
        <v>610734</v>
      </c>
      <c r="E197" s="161">
        <v>247022</v>
      </c>
      <c r="F197" s="161">
        <v>0</v>
      </c>
      <c r="G197" s="161">
        <v>641380</v>
      </c>
      <c r="H197" s="161">
        <v>41418</v>
      </c>
      <c r="I197" s="161">
        <v>0</v>
      </c>
      <c r="J197" s="161">
        <v>236064</v>
      </c>
      <c r="K197" s="161">
        <v>2166</v>
      </c>
      <c r="L197" s="161">
        <v>0</v>
      </c>
      <c r="M197" s="161">
        <v>563329</v>
      </c>
      <c r="N197" s="161">
        <v>29134</v>
      </c>
      <c r="O197" s="161">
        <v>0</v>
      </c>
    </row>
    <row r="198" spans="1:15">
      <c r="A198" s="113">
        <v>44390</v>
      </c>
      <c r="B198" s="117" t="str">
        <f t="shared" si="9"/>
        <v>(火)</v>
      </c>
      <c r="C198" s="161">
        <f t="shared" si="10"/>
        <v>1544297</v>
      </c>
      <c r="D198" s="161">
        <v>612675</v>
      </c>
      <c r="E198" s="161">
        <v>257740</v>
      </c>
      <c r="F198" s="161">
        <v>0</v>
      </c>
      <c r="G198" s="161">
        <v>634290</v>
      </c>
      <c r="H198" s="161">
        <v>39592</v>
      </c>
      <c r="I198" s="161">
        <v>0</v>
      </c>
      <c r="J198" s="161">
        <v>263497</v>
      </c>
      <c r="K198" s="161">
        <v>2543</v>
      </c>
      <c r="L198" s="161">
        <v>0</v>
      </c>
      <c r="M198" s="161">
        <v>563481</v>
      </c>
      <c r="N198" s="161">
        <v>29435</v>
      </c>
      <c r="O198" s="161">
        <v>0</v>
      </c>
    </row>
    <row r="199" spans="1:15">
      <c r="A199" s="113">
        <v>44389</v>
      </c>
      <c r="B199" s="117" t="str">
        <f t="shared" ref="B199:B262" si="11">"(" &amp; TEXT(A199,"aaa") &amp; ")"</f>
        <v>(月)</v>
      </c>
      <c r="C199" s="161">
        <f t="shared" si="10"/>
        <v>1452257</v>
      </c>
      <c r="D199" s="161">
        <v>575566</v>
      </c>
      <c r="E199" s="161">
        <v>225264</v>
      </c>
      <c r="F199" s="161">
        <v>0</v>
      </c>
      <c r="G199" s="161">
        <v>613178</v>
      </c>
      <c r="H199" s="161">
        <v>38249</v>
      </c>
      <c r="I199" s="161">
        <v>0</v>
      </c>
      <c r="J199" s="161">
        <v>257704</v>
      </c>
      <c r="K199" s="161">
        <v>2057</v>
      </c>
      <c r="L199" s="161">
        <v>0</v>
      </c>
      <c r="M199" s="161">
        <v>553194</v>
      </c>
      <c r="N199" s="161">
        <v>29586</v>
      </c>
      <c r="O199" s="161">
        <v>0</v>
      </c>
    </row>
    <row r="200" spans="1:15">
      <c r="A200" s="113">
        <v>44388</v>
      </c>
      <c r="B200" s="117" t="str">
        <f t="shared" si="11"/>
        <v>(日)</v>
      </c>
      <c r="C200" s="161">
        <f t="shared" si="10"/>
        <v>1434628</v>
      </c>
      <c r="D200" s="161">
        <v>568801</v>
      </c>
      <c r="E200" s="161">
        <v>196314</v>
      </c>
      <c r="F200" s="161">
        <v>0</v>
      </c>
      <c r="G200" s="161">
        <v>630213</v>
      </c>
      <c r="H200" s="161">
        <v>39300</v>
      </c>
      <c r="I200" s="161">
        <v>0</v>
      </c>
      <c r="J200" s="161">
        <v>214996</v>
      </c>
      <c r="K200" s="161">
        <v>3564</v>
      </c>
      <c r="L200" s="161">
        <v>0</v>
      </c>
      <c r="M200" s="161">
        <v>568039</v>
      </c>
      <c r="N200" s="161">
        <v>31382</v>
      </c>
      <c r="O200" s="161">
        <v>0</v>
      </c>
    </row>
    <row r="201" spans="1:15">
      <c r="A201" s="113">
        <v>44387</v>
      </c>
      <c r="B201" s="117" t="str">
        <f t="shared" si="11"/>
        <v>(土)</v>
      </c>
      <c r="C201" s="161">
        <f t="shared" ref="C201:C264" si="12">SUM(D201:I201)</f>
        <v>1700122</v>
      </c>
      <c r="D201" s="161">
        <v>777532</v>
      </c>
      <c r="E201" s="161">
        <v>261512</v>
      </c>
      <c r="F201" s="161">
        <v>0</v>
      </c>
      <c r="G201" s="161">
        <v>622059</v>
      </c>
      <c r="H201" s="161">
        <v>39019</v>
      </c>
      <c r="I201" s="161">
        <v>0</v>
      </c>
      <c r="J201" s="161">
        <v>375871</v>
      </c>
      <c r="K201" s="161">
        <v>3919</v>
      </c>
      <c r="L201" s="161">
        <v>0</v>
      </c>
      <c r="M201" s="161">
        <v>563181</v>
      </c>
      <c r="N201" s="161">
        <v>31282</v>
      </c>
      <c r="O201" s="161">
        <v>0</v>
      </c>
    </row>
    <row r="202" spans="1:15">
      <c r="A202" s="113">
        <v>44386</v>
      </c>
      <c r="B202" s="117" t="str">
        <f t="shared" si="11"/>
        <v>(金)</v>
      </c>
      <c r="C202" s="161">
        <f t="shared" si="12"/>
        <v>1671892</v>
      </c>
      <c r="D202" s="161">
        <v>728362</v>
      </c>
      <c r="E202" s="161">
        <v>305599</v>
      </c>
      <c r="F202" s="161">
        <v>0</v>
      </c>
      <c r="G202" s="161">
        <v>601923</v>
      </c>
      <c r="H202" s="161">
        <v>36008</v>
      </c>
      <c r="I202" s="161">
        <v>0</v>
      </c>
      <c r="J202" s="161">
        <v>394166</v>
      </c>
      <c r="K202" s="161">
        <v>3561</v>
      </c>
      <c r="L202" s="161">
        <v>0</v>
      </c>
      <c r="M202" s="161">
        <v>545101</v>
      </c>
      <c r="N202" s="161">
        <v>27665</v>
      </c>
      <c r="O202" s="161">
        <v>0</v>
      </c>
    </row>
    <row r="203" spans="1:15">
      <c r="A203" s="113">
        <v>44385</v>
      </c>
      <c r="B203" s="117" t="str">
        <f t="shared" si="11"/>
        <v>(木)</v>
      </c>
      <c r="C203" s="161">
        <f t="shared" si="12"/>
        <v>1656836</v>
      </c>
      <c r="D203" s="161">
        <v>727627</v>
      </c>
      <c r="E203" s="161">
        <v>294564</v>
      </c>
      <c r="F203" s="161">
        <v>0</v>
      </c>
      <c r="G203" s="161">
        <v>601926</v>
      </c>
      <c r="H203" s="161">
        <v>32719</v>
      </c>
      <c r="I203" s="161">
        <v>0</v>
      </c>
      <c r="J203" s="161">
        <v>437225</v>
      </c>
      <c r="K203" s="161">
        <v>3575</v>
      </c>
      <c r="L203" s="161">
        <v>0</v>
      </c>
      <c r="M203" s="161">
        <v>555743</v>
      </c>
      <c r="N203" s="161">
        <v>27120</v>
      </c>
      <c r="O203" s="161">
        <v>0</v>
      </c>
    </row>
    <row r="204" spans="1:15">
      <c r="A204" s="113">
        <v>44384</v>
      </c>
      <c r="B204" s="117" t="str">
        <f t="shared" si="11"/>
        <v>(水)</v>
      </c>
      <c r="C204" s="161">
        <f t="shared" si="12"/>
        <v>1658693</v>
      </c>
      <c r="D204" s="161">
        <v>754764</v>
      </c>
      <c r="E204" s="161">
        <v>266854</v>
      </c>
      <c r="F204" s="161">
        <v>0</v>
      </c>
      <c r="G204" s="161">
        <v>605996</v>
      </c>
      <c r="H204" s="161">
        <v>31079</v>
      </c>
      <c r="I204" s="161">
        <v>0</v>
      </c>
      <c r="J204" s="161">
        <v>473419</v>
      </c>
      <c r="K204" s="161">
        <v>3738</v>
      </c>
      <c r="L204" s="161">
        <v>0</v>
      </c>
      <c r="M204" s="161">
        <v>560569</v>
      </c>
      <c r="N204" s="161">
        <v>25963</v>
      </c>
      <c r="O204" s="161">
        <v>0</v>
      </c>
    </row>
    <row r="205" spans="1:15">
      <c r="A205" s="113">
        <v>44383</v>
      </c>
      <c r="B205" s="117" t="str">
        <f t="shared" si="11"/>
        <v>(火)</v>
      </c>
      <c r="C205" s="161">
        <f t="shared" si="12"/>
        <v>1649881</v>
      </c>
      <c r="D205" s="161">
        <v>726138</v>
      </c>
      <c r="E205" s="161">
        <v>267509</v>
      </c>
      <c r="F205" s="161">
        <v>0</v>
      </c>
      <c r="G205" s="161">
        <v>623883</v>
      </c>
      <c r="H205" s="161">
        <v>32351</v>
      </c>
      <c r="I205" s="161">
        <v>0</v>
      </c>
      <c r="J205" s="161">
        <v>466549</v>
      </c>
      <c r="K205" s="161">
        <v>3475</v>
      </c>
      <c r="L205" s="161">
        <v>0</v>
      </c>
      <c r="M205" s="161">
        <v>582601</v>
      </c>
      <c r="N205" s="161">
        <v>27854</v>
      </c>
      <c r="O205" s="161">
        <v>0</v>
      </c>
    </row>
    <row r="206" spans="1:15">
      <c r="A206" s="113">
        <v>44382</v>
      </c>
      <c r="B206" s="117" t="str">
        <f t="shared" si="11"/>
        <v>(月)</v>
      </c>
      <c r="C206" s="161">
        <f t="shared" si="12"/>
        <v>1547114</v>
      </c>
      <c r="D206" s="161">
        <v>685782</v>
      </c>
      <c r="E206" s="161">
        <v>252504</v>
      </c>
      <c r="F206" s="161">
        <v>0</v>
      </c>
      <c r="G206" s="161">
        <v>579859</v>
      </c>
      <c r="H206" s="161">
        <v>28969</v>
      </c>
      <c r="I206" s="161">
        <v>0</v>
      </c>
      <c r="J206" s="161">
        <v>456290</v>
      </c>
      <c r="K206" s="161">
        <v>3621</v>
      </c>
      <c r="L206" s="161">
        <v>0</v>
      </c>
      <c r="M206" s="161">
        <v>543986</v>
      </c>
      <c r="N206" s="161">
        <v>27497</v>
      </c>
      <c r="O206" s="161">
        <v>0</v>
      </c>
    </row>
    <row r="207" spans="1:15">
      <c r="A207" s="113">
        <v>44381</v>
      </c>
      <c r="B207" s="117" t="str">
        <f t="shared" si="11"/>
        <v>(日)</v>
      </c>
      <c r="C207" s="161">
        <f t="shared" si="12"/>
        <v>1406551</v>
      </c>
      <c r="D207" s="161">
        <v>687311</v>
      </c>
      <c r="E207" s="161">
        <v>152723</v>
      </c>
      <c r="F207" s="161">
        <v>0</v>
      </c>
      <c r="G207" s="161">
        <v>544105</v>
      </c>
      <c r="H207" s="161">
        <v>22412</v>
      </c>
      <c r="I207" s="161">
        <v>0</v>
      </c>
      <c r="J207" s="161">
        <v>456362</v>
      </c>
      <c r="K207" s="161">
        <v>5306</v>
      </c>
      <c r="L207" s="161">
        <v>0</v>
      </c>
      <c r="M207" s="161">
        <v>515571</v>
      </c>
      <c r="N207" s="161">
        <v>21722</v>
      </c>
      <c r="O207" s="161">
        <v>0</v>
      </c>
    </row>
    <row r="208" spans="1:15">
      <c r="A208" s="113">
        <v>44380</v>
      </c>
      <c r="B208" s="117" t="str">
        <f t="shared" si="11"/>
        <v>(土)</v>
      </c>
      <c r="C208" s="161">
        <f t="shared" si="12"/>
        <v>1521724</v>
      </c>
      <c r="D208" s="161">
        <v>689946</v>
      </c>
      <c r="E208" s="161">
        <v>198270</v>
      </c>
      <c r="F208" s="161">
        <v>0</v>
      </c>
      <c r="G208" s="161">
        <v>613799</v>
      </c>
      <c r="H208" s="161">
        <v>19709</v>
      </c>
      <c r="I208" s="161">
        <v>0</v>
      </c>
      <c r="J208" s="161">
        <v>464623</v>
      </c>
      <c r="K208" s="161">
        <v>10585</v>
      </c>
      <c r="L208" s="161">
        <v>0</v>
      </c>
      <c r="M208" s="161">
        <v>579648</v>
      </c>
      <c r="N208" s="161">
        <v>19033</v>
      </c>
      <c r="O208" s="161">
        <v>0</v>
      </c>
    </row>
    <row r="209" spans="1:15">
      <c r="A209" s="113">
        <v>44379</v>
      </c>
      <c r="B209" s="117" t="str">
        <f t="shared" si="11"/>
        <v>(金)</v>
      </c>
      <c r="C209" s="161">
        <f t="shared" si="12"/>
        <v>1286580</v>
      </c>
      <c r="D209" s="161">
        <v>358111</v>
      </c>
      <c r="E209" s="161">
        <v>237806</v>
      </c>
      <c r="F209" s="161">
        <v>0</v>
      </c>
      <c r="G209" s="161">
        <v>671215</v>
      </c>
      <c r="H209" s="161">
        <v>19448</v>
      </c>
      <c r="I209" s="161">
        <v>0</v>
      </c>
      <c r="J209" s="161">
        <v>240102</v>
      </c>
      <c r="K209" s="161">
        <v>8187</v>
      </c>
      <c r="L209" s="161">
        <v>0</v>
      </c>
      <c r="M209" s="161">
        <v>628612</v>
      </c>
      <c r="N209" s="161">
        <v>18749</v>
      </c>
      <c r="O209" s="161">
        <v>0</v>
      </c>
    </row>
    <row r="210" spans="1:15">
      <c r="A210" s="113">
        <v>44378</v>
      </c>
      <c r="B210" s="117" t="str">
        <f t="shared" si="11"/>
        <v>(木)</v>
      </c>
      <c r="C210" s="161">
        <f t="shared" si="12"/>
        <v>1313499</v>
      </c>
      <c r="D210" s="161">
        <v>418482</v>
      </c>
      <c r="E210" s="161">
        <v>216770</v>
      </c>
      <c r="F210" s="161">
        <v>0</v>
      </c>
      <c r="G210" s="161">
        <v>658794</v>
      </c>
      <c r="H210" s="161">
        <v>19453</v>
      </c>
      <c r="I210" s="161">
        <v>0</v>
      </c>
      <c r="J210" s="161">
        <v>310640</v>
      </c>
      <c r="K210" s="161">
        <v>8317</v>
      </c>
      <c r="L210" s="161">
        <v>0</v>
      </c>
      <c r="M210" s="161">
        <v>621493</v>
      </c>
      <c r="N210" s="161">
        <v>18809</v>
      </c>
      <c r="O210" s="161">
        <v>0</v>
      </c>
    </row>
    <row r="211" spans="1:15">
      <c r="A211" s="113">
        <v>44377</v>
      </c>
      <c r="B211" s="117" t="str">
        <f t="shared" si="11"/>
        <v>(水)</v>
      </c>
      <c r="C211" s="161">
        <f t="shared" si="12"/>
        <v>1536233</v>
      </c>
      <c r="D211" s="161">
        <v>628006</v>
      </c>
      <c r="E211" s="161">
        <v>200304</v>
      </c>
      <c r="F211" s="161">
        <v>0</v>
      </c>
      <c r="G211" s="161">
        <v>689035</v>
      </c>
      <c r="H211" s="161">
        <v>18888</v>
      </c>
      <c r="I211" s="161">
        <v>0</v>
      </c>
      <c r="J211" s="161">
        <v>488660</v>
      </c>
      <c r="K211" s="161">
        <v>12082</v>
      </c>
      <c r="L211" s="161">
        <v>0</v>
      </c>
      <c r="M211" s="161">
        <v>648855</v>
      </c>
      <c r="N211" s="161">
        <v>18322</v>
      </c>
      <c r="O211" s="161">
        <v>0</v>
      </c>
    </row>
    <row r="212" spans="1:15">
      <c r="A212" s="113">
        <v>44376</v>
      </c>
      <c r="B212" s="117" t="str">
        <f t="shared" si="11"/>
        <v>(火)</v>
      </c>
      <c r="C212" s="161">
        <f t="shared" si="12"/>
        <v>1497793</v>
      </c>
      <c r="D212" s="161">
        <v>609653</v>
      </c>
      <c r="E212" s="161">
        <v>176648</v>
      </c>
      <c r="F212" s="161">
        <v>0</v>
      </c>
      <c r="G212" s="161">
        <v>692647</v>
      </c>
      <c r="H212" s="161">
        <v>18845</v>
      </c>
      <c r="I212" s="161">
        <v>0</v>
      </c>
      <c r="J212" s="161">
        <v>482051</v>
      </c>
      <c r="K212" s="161">
        <v>11505</v>
      </c>
      <c r="L212" s="161">
        <v>0</v>
      </c>
      <c r="M212" s="161">
        <v>655862</v>
      </c>
      <c r="N212" s="161">
        <v>18171</v>
      </c>
      <c r="O212" s="161">
        <v>0</v>
      </c>
    </row>
    <row r="213" spans="1:15">
      <c r="A213" s="113">
        <v>44375</v>
      </c>
      <c r="B213" s="117" t="str">
        <f t="shared" si="11"/>
        <v>(月)</v>
      </c>
      <c r="C213" s="161">
        <f t="shared" si="12"/>
        <v>1379987</v>
      </c>
      <c r="D213" s="161">
        <v>569339</v>
      </c>
      <c r="E213" s="161">
        <v>162231</v>
      </c>
      <c r="F213" s="161">
        <v>0</v>
      </c>
      <c r="G213" s="161">
        <v>630158</v>
      </c>
      <c r="H213" s="161">
        <v>18259</v>
      </c>
      <c r="I213" s="161">
        <v>0</v>
      </c>
      <c r="J213" s="161">
        <v>457276</v>
      </c>
      <c r="K213" s="161">
        <v>13159</v>
      </c>
      <c r="L213" s="161">
        <v>0</v>
      </c>
      <c r="M213" s="161">
        <v>599395</v>
      </c>
      <c r="N213" s="161">
        <v>17662</v>
      </c>
      <c r="O213" s="161">
        <v>0</v>
      </c>
    </row>
    <row r="214" spans="1:15">
      <c r="A214" s="113">
        <v>44374</v>
      </c>
      <c r="B214" s="117" t="str">
        <f t="shared" si="11"/>
        <v>(日)</v>
      </c>
      <c r="C214" s="161">
        <f t="shared" si="12"/>
        <v>1332901</v>
      </c>
      <c r="D214" s="161">
        <v>678116</v>
      </c>
      <c r="E214" s="161">
        <v>106819</v>
      </c>
      <c r="F214" s="161">
        <v>0</v>
      </c>
      <c r="G214" s="161">
        <v>543318</v>
      </c>
      <c r="H214" s="161">
        <v>4648</v>
      </c>
      <c r="I214" s="161">
        <v>0</v>
      </c>
      <c r="J214" s="161">
        <v>550911</v>
      </c>
      <c r="K214" s="161">
        <v>16160</v>
      </c>
      <c r="L214" s="161">
        <v>0</v>
      </c>
      <c r="M214" s="161">
        <v>521693</v>
      </c>
      <c r="N214" s="161">
        <v>4533</v>
      </c>
      <c r="O214" s="161">
        <v>0</v>
      </c>
    </row>
    <row r="215" spans="1:15">
      <c r="A215" s="113">
        <v>44373</v>
      </c>
      <c r="B215" s="117" t="str">
        <f t="shared" si="11"/>
        <v>(土)</v>
      </c>
      <c r="C215" s="161">
        <f t="shared" si="12"/>
        <v>1352436</v>
      </c>
      <c r="D215" s="161">
        <v>647323</v>
      </c>
      <c r="E215" s="161">
        <v>110351</v>
      </c>
      <c r="F215" s="161">
        <v>0</v>
      </c>
      <c r="G215" s="161">
        <v>590899</v>
      </c>
      <c r="H215" s="161">
        <v>3863</v>
      </c>
      <c r="I215" s="161">
        <v>0</v>
      </c>
      <c r="J215" s="161">
        <v>525594</v>
      </c>
      <c r="K215" s="161">
        <v>19874</v>
      </c>
      <c r="L215" s="161">
        <v>0</v>
      </c>
      <c r="M215" s="161">
        <v>564450</v>
      </c>
      <c r="N215" s="161">
        <v>3682</v>
      </c>
      <c r="O215" s="161">
        <v>0</v>
      </c>
    </row>
    <row r="216" spans="1:15">
      <c r="A216" s="113">
        <v>44372</v>
      </c>
      <c r="B216" s="117" t="str">
        <f t="shared" si="11"/>
        <v>(金)</v>
      </c>
      <c r="C216" s="161">
        <f t="shared" si="12"/>
        <v>1353424</v>
      </c>
      <c r="D216" s="161">
        <v>599051</v>
      </c>
      <c r="E216" s="161">
        <v>118683</v>
      </c>
      <c r="F216" s="161">
        <v>0</v>
      </c>
      <c r="G216" s="161">
        <v>631922</v>
      </c>
      <c r="H216" s="161">
        <v>3768</v>
      </c>
      <c r="I216" s="161">
        <v>0</v>
      </c>
      <c r="J216" s="161">
        <v>494000</v>
      </c>
      <c r="K216" s="161">
        <v>14964</v>
      </c>
      <c r="L216" s="161">
        <v>0</v>
      </c>
      <c r="M216" s="161">
        <v>595165</v>
      </c>
      <c r="N216" s="161">
        <v>3597</v>
      </c>
      <c r="O216" s="161">
        <v>0</v>
      </c>
    </row>
    <row r="217" spans="1:15">
      <c r="A217" s="113">
        <v>44371</v>
      </c>
      <c r="B217" s="117" t="str">
        <f t="shared" si="11"/>
        <v>(木)</v>
      </c>
      <c r="C217" s="161">
        <f t="shared" si="12"/>
        <v>1371779</v>
      </c>
      <c r="D217" s="161">
        <v>620006</v>
      </c>
      <c r="E217" s="161">
        <v>109561</v>
      </c>
      <c r="F217" s="161">
        <v>0</v>
      </c>
      <c r="G217" s="161">
        <v>638854</v>
      </c>
      <c r="H217" s="161">
        <v>3358</v>
      </c>
      <c r="I217" s="161">
        <v>0</v>
      </c>
      <c r="J217" s="161">
        <v>532030</v>
      </c>
      <c r="K217" s="161">
        <v>15076</v>
      </c>
      <c r="L217" s="161">
        <v>0</v>
      </c>
      <c r="M217" s="161">
        <v>603479</v>
      </c>
      <c r="N217" s="161">
        <v>3204</v>
      </c>
      <c r="O217" s="161">
        <v>0</v>
      </c>
    </row>
    <row r="218" spans="1:15">
      <c r="A218" s="113">
        <v>44370</v>
      </c>
      <c r="B218" s="117" t="str">
        <f t="shared" si="11"/>
        <v>(水)</v>
      </c>
      <c r="C218" s="161">
        <f t="shared" si="12"/>
        <v>1393220</v>
      </c>
      <c r="D218" s="161">
        <v>634682</v>
      </c>
      <c r="E218" s="161">
        <v>117098</v>
      </c>
      <c r="F218" s="161">
        <v>0</v>
      </c>
      <c r="G218" s="161">
        <v>638019</v>
      </c>
      <c r="H218" s="161">
        <v>3421</v>
      </c>
      <c r="I218" s="161">
        <v>0</v>
      </c>
      <c r="J218" s="161">
        <v>552936</v>
      </c>
      <c r="K218" s="161">
        <v>15750</v>
      </c>
      <c r="L218" s="161">
        <v>0</v>
      </c>
      <c r="M218" s="161">
        <v>603302</v>
      </c>
      <c r="N218" s="161">
        <v>3286</v>
      </c>
      <c r="O218" s="161">
        <v>0</v>
      </c>
    </row>
    <row r="219" spans="1:15">
      <c r="A219" s="113">
        <v>44369</v>
      </c>
      <c r="B219" s="117" t="str">
        <f t="shared" si="11"/>
        <v>(火)</v>
      </c>
      <c r="C219" s="161">
        <f t="shared" si="12"/>
        <v>1359235</v>
      </c>
      <c r="D219" s="161">
        <v>630133</v>
      </c>
      <c r="E219" s="161">
        <v>109814</v>
      </c>
      <c r="F219" s="161">
        <v>0</v>
      </c>
      <c r="G219" s="161">
        <v>616541</v>
      </c>
      <c r="H219" s="161">
        <v>2747</v>
      </c>
      <c r="I219" s="161">
        <v>0</v>
      </c>
      <c r="J219" s="161">
        <v>555537</v>
      </c>
      <c r="K219" s="161">
        <v>19464</v>
      </c>
      <c r="L219" s="161">
        <v>0</v>
      </c>
      <c r="M219" s="161">
        <v>584744</v>
      </c>
      <c r="N219" s="161">
        <v>2637</v>
      </c>
      <c r="O219" s="161">
        <v>0</v>
      </c>
    </row>
    <row r="220" spans="1:15">
      <c r="A220" s="113">
        <v>44368</v>
      </c>
      <c r="B220" s="117" t="str">
        <f t="shared" si="11"/>
        <v>(月)</v>
      </c>
      <c r="C220" s="161">
        <f t="shared" si="12"/>
        <v>1214160</v>
      </c>
      <c r="D220" s="161">
        <v>607116</v>
      </c>
      <c r="E220" s="161">
        <v>97336</v>
      </c>
      <c r="F220" s="161">
        <v>0</v>
      </c>
      <c r="G220" s="161">
        <v>506441</v>
      </c>
      <c r="H220" s="161">
        <v>3267</v>
      </c>
      <c r="I220" s="161">
        <v>0</v>
      </c>
      <c r="J220" s="161">
        <v>545126</v>
      </c>
      <c r="K220" s="161">
        <v>19558</v>
      </c>
      <c r="L220" s="161">
        <v>0</v>
      </c>
      <c r="M220" s="161">
        <v>482018</v>
      </c>
      <c r="N220" s="161">
        <v>3167</v>
      </c>
      <c r="O220" s="161">
        <v>0</v>
      </c>
    </row>
    <row r="221" spans="1:15">
      <c r="A221" s="113">
        <v>44367</v>
      </c>
      <c r="B221" s="117" t="str">
        <f t="shared" si="11"/>
        <v>(日)</v>
      </c>
      <c r="C221" s="161">
        <f t="shared" si="12"/>
        <v>1115029</v>
      </c>
      <c r="D221" s="161">
        <v>623363</v>
      </c>
      <c r="E221" s="161">
        <v>50313</v>
      </c>
      <c r="F221" s="161">
        <v>0</v>
      </c>
      <c r="G221" s="161">
        <v>441353</v>
      </c>
      <c r="H221" s="161">
        <v>0</v>
      </c>
      <c r="I221" s="161">
        <v>0</v>
      </c>
      <c r="J221" s="161">
        <v>558022</v>
      </c>
      <c r="K221" s="161">
        <v>24230</v>
      </c>
      <c r="L221" s="161">
        <v>0</v>
      </c>
      <c r="M221" s="161">
        <v>426387</v>
      </c>
      <c r="N221" s="161">
        <v>0</v>
      </c>
      <c r="O221" s="161">
        <v>0</v>
      </c>
    </row>
    <row r="222" spans="1:15">
      <c r="A222" s="113">
        <v>44366</v>
      </c>
      <c r="B222" s="117" t="str">
        <f t="shared" si="11"/>
        <v>(土)</v>
      </c>
      <c r="C222" s="161">
        <f t="shared" si="12"/>
        <v>1121632</v>
      </c>
      <c r="D222" s="161">
        <v>626534</v>
      </c>
      <c r="E222" s="161">
        <v>47369</v>
      </c>
      <c r="F222" s="161">
        <v>0</v>
      </c>
      <c r="G222" s="161">
        <v>447729</v>
      </c>
      <c r="H222" s="161">
        <v>0</v>
      </c>
      <c r="I222" s="161">
        <v>0</v>
      </c>
      <c r="J222" s="161">
        <v>563223</v>
      </c>
      <c r="K222" s="161">
        <v>25570</v>
      </c>
      <c r="L222" s="161">
        <v>0</v>
      </c>
      <c r="M222" s="161">
        <v>426519</v>
      </c>
      <c r="N222" s="161">
        <v>0</v>
      </c>
      <c r="O222" s="161">
        <v>0</v>
      </c>
    </row>
    <row r="223" spans="1:15">
      <c r="A223" s="113">
        <v>44365</v>
      </c>
      <c r="B223" s="117" t="str">
        <f t="shared" si="11"/>
        <v>(金)</v>
      </c>
      <c r="C223" s="161">
        <f t="shared" si="12"/>
        <v>1144259</v>
      </c>
      <c r="D223" s="161">
        <v>597620</v>
      </c>
      <c r="E223" s="161">
        <v>39871</v>
      </c>
      <c r="F223" s="161">
        <v>0</v>
      </c>
      <c r="G223" s="161">
        <v>506768</v>
      </c>
      <c r="H223" s="161">
        <v>0</v>
      </c>
      <c r="I223" s="161">
        <v>0</v>
      </c>
      <c r="J223" s="161">
        <v>539506</v>
      </c>
      <c r="K223" s="161">
        <v>20570</v>
      </c>
      <c r="L223" s="161">
        <v>0</v>
      </c>
      <c r="M223" s="161">
        <v>474965</v>
      </c>
      <c r="N223" s="161">
        <v>0</v>
      </c>
      <c r="O223" s="161">
        <v>0</v>
      </c>
    </row>
    <row r="224" spans="1:15">
      <c r="A224" s="113">
        <v>44364</v>
      </c>
      <c r="B224" s="117" t="str">
        <f t="shared" si="11"/>
        <v>(木)</v>
      </c>
      <c r="C224" s="161">
        <f t="shared" si="12"/>
        <v>1184163</v>
      </c>
      <c r="D224" s="161">
        <v>614143</v>
      </c>
      <c r="E224" s="161">
        <v>41156</v>
      </c>
      <c r="F224" s="161">
        <v>0</v>
      </c>
      <c r="G224" s="161">
        <v>528864</v>
      </c>
      <c r="H224" s="161">
        <v>0</v>
      </c>
      <c r="I224" s="161">
        <v>0</v>
      </c>
      <c r="J224" s="161">
        <v>562769</v>
      </c>
      <c r="K224" s="161">
        <v>25011</v>
      </c>
      <c r="L224" s="161">
        <v>0</v>
      </c>
      <c r="M224" s="161">
        <v>496214</v>
      </c>
      <c r="N224" s="161">
        <v>0</v>
      </c>
      <c r="O224" s="161">
        <v>0</v>
      </c>
    </row>
    <row r="225" spans="1:15">
      <c r="A225" s="113">
        <v>44363</v>
      </c>
      <c r="B225" s="117" t="str">
        <f t="shared" si="11"/>
        <v>(水)</v>
      </c>
      <c r="C225" s="161">
        <f t="shared" si="12"/>
        <v>1190635</v>
      </c>
      <c r="D225" s="161">
        <v>607823</v>
      </c>
      <c r="E225" s="161">
        <v>40037</v>
      </c>
      <c r="F225" s="161">
        <v>0</v>
      </c>
      <c r="G225" s="161">
        <v>542775</v>
      </c>
      <c r="H225" s="161">
        <v>0</v>
      </c>
      <c r="I225" s="161">
        <v>0</v>
      </c>
      <c r="J225" s="161">
        <v>559283</v>
      </c>
      <c r="K225" s="161">
        <v>26587</v>
      </c>
      <c r="L225" s="161">
        <v>0</v>
      </c>
      <c r="M225" s="161">
        <v>509291</v>
      </c>
      <c r="N225" s="161">
        <v>0</v>
      </c>
      <c r="O225" s="161">
        <v>0</v>
      </c>
    </row>
    <row r="226" spans="1:15">
      <c r="A226" s="113">
        <v>44362</v>
      </c>
      <c r="B226" s="117" t="str">
        <f t="shared" si="11"/>
        <v>(火)</v>
      </c>
      <c r="C226" s="161">
        <f t="shared" si="12"/>
        <v>1157098</v>
      </c>
      <c r="D226" s="162">
        <v>628452</v>
      </c>
      <c r="E226" s="162">
        <v>38737</v>
      </c>
      <c r="F226" s="161">
        <v>0</v>
      </c>
      <c r="G226" s="162">
        <v>489909</v>
      </c>
      <c r="H226" s="161">
        <v>0</v>
      </c>
      <c r="I226" s="161">
        <v>0</v>
      </c>
      <c r="J226" s="162">
        <v>583858</v>
      </c>
      <c r="K226" s="162">
        <v>26975</v>
      </c>
      <c r="L226" s="161">
        <v>0</v>
      </c>
      <c r="M226" s="162">
        <v>458211</v>
      </c>
      <c r="N226" s="161">
        <v>0</v>
      </c>
      <c r="O226" s="161">
        <v>0</v>
      </c>
    </row>
    <row r="227" spans="1:15">
      <c r="A227" s="113">
        <v>44361</v>
      </c>
      <c r="B227" s="117" t="str">
        <f t="shared" si="11"/>
        <v>(月)</v>
      </c>
      <c r="C227" s="161">
        <f t="shared" si="12"/>
        <v>1039968</v>
      </c>
      <c r="D227" s="162">
        <v>580386</v>
      </c>
      <c r="E227" s="162">
        <v>37931</v>
      </c>
      <c r="F227" s="161">
        <v>0</v>
      </c>
      <c r="G227" s="162">
        <v>421651</v>
      </c>
      <c r="H227" s="161">
        <v>0</v>
      </c>
      <c r="I227" s="161">
        <v>0</v>
      </c>
      <c r="J227" s="162">
        <v>542176</v>
      </c>
      <c r="K227" s="162">
        <v>27804</v>
      </c>
      <c r="L227" s="161">
        <v>0</v>
      </c>
      <c r="M227" s="162">
        <v>396718</v>
      </c>
      <c r="N227" s="161">
        <v>0</v>
      </c>
      <c r="O227" s="161">
        <v>0</v>
      </c>
    </row>
    <row r="228" spans="1:15">
      <c r="A228" s="113">
        <v>44360</v>
      </c>
      <c r="B228" s="117" t="str">
        <f t="shared" si="11"/>
        <v>(日)</v>
      </c>
      <c r="C228" s="161">
        <f t="shared" si="12"/>
        <v>928369</v>
      </c>
      <c r="D228" s="162">
        <v>569688</v>
      </c>
      <c r="E228" s="162">
        <v>40302</v>
      </c>
      <c r="F228" s="161">
        <v>0</v>
      </c>
      <c r="G228" s="162">
        <v>318379</v>
      </c>
      <c r="H228" s="161">
        <v>0</v>
      </c>
      <c r="I228" s="161">
        <v>0</v>
      </c>
      <c r="J228" s="162">
        <v>537966</v>
      </c>
      <c r="K228" s="162">
        <v>31723</v>
      </c>
      <c r="L228" s="161">
        <v>0</v>
      </c>
      <c r="M228" s="162">
        <v>306783</v>
      </c>
      <c r="N228" s="161">
        <v>0</v>
      </c>
      <c r="O228" s="161">
        <v>0</v>
      </c>
    </row>
    <row r="229" spans="1:15">
      <c r="A229" s="113">
        <v>44359</v>
      </c>
      <c r="B229" s="117" t="str">
        <f t="shared" si="11"/>
        <v>(土)</v>
      </c>
      <c r="C229" s="161">
        <f t="shared" si="12"/>
        <v>949173</v>
      </c>
      <c r="D229" s="162">
        <v>631311</v>
      </c>
      <c r="E229" s="162">
        <v>39353</v>
      </c>
      <c r="F229" s="161">
        <v>0</v>
      </c>
      <c r="G229" s="162">
        <v>278509</v>
      </c>
      <c r="H229" s="161">
        <v>0</v>
      </c>
      <c r="I229" s="161">
        <v>0</v>
      </c>
      <c r="J229" s="162">
        <v>595923</v>
      </c>
      <c r="K229" s="162">
        <v>31692</v>
      </c>
      <c r="L229" s="161">
        <v>0</v>
      </c>
      <c r="M229" s="162">
        <v>261377</v>
      </c>
      <c r="N229" s="161">
        <v>0</v>
      </c>
      <c r="O229" s="161">
        <v>0</v>
      </c>
    </row>
    <row r="230" spans="1:15">
      <c r="A230" s="113">
        <v>44358</v>
      </c>
      <c r="B230" s="117" t="str">
        <f t="shared" si="11"/>
        <v>(金)</v>
      </c>
      <c r="C230" s="161">
        <f t="shared" si="12"/>
        <v>987153</v>
      </c>
      <c r="D230" s="162">
        <v>677341</v>
      </c>
      <c r="E230" s="162">
        <v>36787</v>
      </c>
      <c r="F230" s="161">
        <v>0</v>
      </c>
      <c r="G230" s="162">
        <v>273025</v>
      </c>
      <c r="H230" s="161">
        <v>0</v>
      </c>
      <c r="I230" s="161">
        <v>0</v>
      </c>
      <c r="J230" s="162">
        <v>633303</v>
      </c>
      <c r="K230" s="162">
        <v>28220</v>
      </c>
      <c r="L230" s="161">
        <v>0</v>
      </c>
      <c r="M230" s="162">
        <v>245786</v>
      </c>
      <c r="N230" s="161">
        <v>0</v>
      </c>
      <c r="O230" s="161">
        <v>0</v>
      </c>
    </row>
    <row r="231" spans="1:15">
      <c r="A231" s="113">
        <v>44357</v>
      </c>
      <c r="B231" s="117" t="str">
        <f t="shared" si="11"/>
        <v>(木)</v>
      </c>
      <c r="C231" s="161">
        <f t="shared" si="12"/>
        <v>1016622</v>
      </c>
      <c r="D231" s="162">
        <v>673005</v>
      </c>
      <c r="E231" s="162">
        <v>33563</v>
      </c>
      <c r="F231" s="161">
        <v>0</v>
      </c>
      <c r="G231" s="162">
        <v>310054</v>
      </c>
      <c r="H231" s="161">
        <v>0</v>
      </c>
      <c r="I231" s="161">
        <v>0</v>
      </c>
      <c r="J231" s="162">
        <v>632976</v>
      </c>
      <c r="K231" s="162">
        <v>27952</v>
      </c>
      <c r="L231" s="161">
        <v>0</v>
      </c>
      <c r="M231" s="162">
        <v>281103</v>
      </c>
      <c r="N231" s="161">
        <v>0</v>
      </c>
      <c r="O231" s="161">
        <v>0</v>
      </c>
    </row>
    <row r="232" spans="1:15">
      <c r="A232" s="113">
        <v>44356</v>
      </c>
      <c r="B232" s="117" t="str">
        <f t="shared" si="11"/>
        <v>(水)</v>
      </c>
      <c r="C232" s="161">
        <f t="shared" si="12"/>
        <v>1017199</v>
      </c>
      <c r="D232" s="162">
        <v>692673</v>
      </c>
      <c r="E232" s="162">
        <v>31253</v>
      </c>
      <c r="F232" s="161">
        <v>0</v>
      </c>
      <c r="G232" s="162">
        <v>293273</v>
      </c>
      <c r="H232" s="161">
        <v>0</v>
      </c>
      <c r="I232" s="161">
        <v>0</v>
      </c>
      <c r="J232" s="162">
        <v>650372</v>
      </c>
      <c r="K232" s="162">
        <v>26561</v>
      </c>
      <c r="L232" s="161">
        <v>0</v>
      </c>
      <c r="M232" s="162">
        <v>266747</v>
      </c>
      <c r="N232" s="161">
        <v>0</v>
      </c>
      <c r="O232" s="161">
        <v>0</v>
      </c>
    </row>
    <row r="233" spans="1:15">
      <c r="A233" s="113">
        <v>44355</v>
      </c>
      <c r="B233" s="117" t="str">
        <f t="shared" si="11"/>
        <v>(火)</v>
      </c>
      <c r="C233" s="161">
        <f t="shared" si="12"/>
        <v>976475</v>
      </c>
      <c r="D233" s="162">
        <v>705637</v>
      </c>
      <c r="E233" s="162">
        <v>32718</v>
      </c>
      <c r="F233" s="161">
        <v>0</v>
      </c>
      <c r="G233" s="162">
        <v>238120</v>
      </c>
      <c r="H233" s="161">
        <v>0</v>
      </c>
      <c r="I233" s="161">
        <v>0</v>
      </c>
      <c r="J233" s="162">
        <v>666576</v>
      </c>
      <c r="K233" s="162">
        <v>28630</v>
      </c>
      <c r="L233" s="161">
        <v>0</v>
      </c>
      <c r="M233" s="162">
        <v>215190</v>
      </c>
      <c r="N233" s="161">
        <v>0</v>
      </c>
      <c r="O233" s="161">
        <v>0</v>
      </c>
    </row>
    <row r="234" spans="1:15">
      <c r="A234" s="113">
        <v>44354</v>
      </c>
      <c r="B234" s="117" t="str">
        <f t="shared" si="11"/>
        <v>(月)</v>
      </c>
      <c r="C234" s="161">
        <f t="shared" si="12"/>
        <v>870064</v>
      </c>
      <c r="D234" s="162">
        <v>645209</v>
      </c>
      <c r="E234" s="162">
        <v>29600</v>
      </c>
      <c r="F234" s="161">
        <v>0</v>
      </c>
      <c r="G234" s="162">
        <v>195255</v>
      </c>
      <c r="H234" s="161">
        <v>0</v>
      </c>
      <c r="I234" s="161">
        <v>0</v>
      </c>
      <c r="J234" s="162">
        <v>612008</v>
      </c>
      <c r="K234" s="162">
        <v>28265</v>
      </c>
      <c r="L234" s="161">
        <v>0</v>
      </c>
      <c r="M234" s="162">
        <v>177277</v>
      </c>
      <c r="N234" s="161">
        <v>0</v>
      </c>
      <c r="O234" s="161">
        <v>0</v>
      </c>
    </row>
    <row r="235" spans="1:15">
      <c r="A235" s="113">
        <v>44353</v>
      </c>
      <c r="B235" s="117" t="str">
        <f t="shared" si="11"/>
        <v>(日)</v>
      </c>
      <c r="C235" s="161">
        <f t="shared" si="12"/>
        <v>752290</v>
      </c>
      <c r="D235" s="162">
        <v>546364</v>
      </c>
      <c r="E235" s="162">
        <v>23162</v>
      </c>
      <c r="F235" s="161">
        <v>0</v>
      </c>
      <c r="G235" s="162">
        <v>182764</v>
      </c>
      <c r="H235" s="161">
        <v>0</v>
      </c>
      <c r="I235" s="161">
        <v>0</v>
      </c>
      <c r="J235" s="162">
        <v>523136</v>
      </c>
      <c r="K235" s="162">
        <v>22420</v>
      </c>
      <c r="L235" s="161">
        <v>0</v>
      </c>
      <c r="M235" s="162">
        <v>173805</v>
      </c>
      <c r="N235" s="161">
        <v>0</v>
      </c>
      <c r="O235" s="161">
        <v>0</v>
      </c>
    </row>
    <row r="236" spans="1:15">
      <c r="A236" s="113">
        <v>44352</v>
      </c>
      <c r="B236" s="117" t="str">
        <f t="shared" si="11"/>
        <v>(土)</v>
      </c>
      <c r="C236" s="161">
        <f t="shared" si="12"/>
        <v>755928</v>
      </c>
      <c r="D236" s="162">
        <v>604654</v>
      </c>
      <c r="E236" s="162">
        <v>20633</v>
      </c>
      <c r="F236" s="161">
        <v>0</v>
      </c>
      <c r="G236" s="162">
        <v>130641</v>
      </c>
      <c r="H236" s="161">
        <v>0</v>
      </c>
      <c r="I236" s="161">
        <v>0</v>
      </c>
      <c r="J236" s="162">
        <v>576544</v>
      </c>
      <c r="K236" s="162">
        <v>19897</v>
      </c>
      <c r="L236" s="161">
        <v>0</v>
      </c>
      <c r="M236" s="162">
        <v>117793</v>
      </c>
      <c r="N236" s="161">
        <v>0</v>
      </c>
      <c r="O236" s="161">
        <v>0</v>
      </c>
    </row>
    <row r="237" spans="1:15">
      <c r="A237" s="113">
        <v>44351</v>
      </c>
      <c r="B237" s="117" t="str">
        <f t="shared" si="11"/>
        <v>(金)</v>
      </c>
      <c r="C237" s="161">
        <f t="shared" si="12"/>
        <v>791837</v>
      </c>
      <c r="D237" s="162">
        <v>646339</v>
      </c>
      <c r="E237" s="162">
        <v>20399</v>
      </c>
      <c r="F237" s="161">
        <v>0</v>
      </c>
      <c r="G237" s="162">
        <v>125099</v>
      </c>
      <c r="H237" s="161">
        <v>0</v>
      </c>
      <c r="I237" s="161">
        <v>0</v>
      </c>
      <c r="J237" s="162">
        <v>608955</v>
      </c>
      <c r="K237" s="162">
        <v>19682</v>
      </c>
      <c r="L237" s="161">
        <v>0</v>
      </c>
      <c r="M237" s="162">
        <v>104104</v>
      </c>
      <c r="N237" s="161">
        <v>0</v>
      </c>
      <c r="O237" s="161">
        <v>0</v>
      </c>
    </row>
    <row r="238" spans="1:15">
      <c r="A238" s="113">
        <v>44350</v>
      </c>
      <c r="B238" s="117" t="str">
        <f t="shared" si="11"/>
        <v>(木)</v>
      </c>
      <c r="C238" s="161">
        <f t="shared" si="12"/>
        <v>831683</v>
      </c>
      <c r="D238" s="162">
        <v>664563</v>
      </c>
      <c r="E238" s="162">
        <v>20231</v>
      </c>
      <c r="F238" s="161">
        <v>0</v>
      </c>
      <c r="G238" s="162">
        <v>146889</v>
      </c>
      <c r="H238" s="161">
        <v>0</v>
      </c>
      <c r="I238" s="161">
        <v>0</v>
      </c>
      <c r="J238" s="162">
        <v>625700</v>
      </c>
      <c r="K238" s="162">
        <v>19618</v>
      </c>
      <c r="L238" s="161">
        <v>0</v>
      </c>
      <c r="M238" s="162">
        <v>125774</v>
      </c>
      <c r="N238" s="161">
        <v>0</v>
      </c>
      <c r="O238" s="161">
        <v>0</v>
      </c>
    </row>
    <row r="239" spans="1:15">
      <c r="A239" s="113">
        <v>44349</v>
      </c>
      <c r="B239" s="117" t="str">
        <f t="shared" si="11"/>
        <v>(水)</v>
      </c>
      <c r="C239" s="161">
        <f t="shared" si="12"/>
        <v>829257</v>
      </c>
      <c r="D239" s="162">
        <v>660922</v>
      </c>
      <c r="E239" s="162">
        <v>19773</v>
      </c>
      <c r="F239" s="161">
        <v>0</v>
      </c>
      <c r="G239" s="162">
        <v>148562</v>
      </c>
      <c r="H239" s="161">
        <v>0</v>
      </c>
      <c r="I239" s="161">
        <v>0</v>
      </c>
      <c r="J239" s="162">
        <v>623187</v>
      </c>
      <c r="K239" s="162">
        <v>19228</v>
      </c>
      <c r="L239" s="161">
        <v>0</v>
      </c>
      <c r="M239" s="162">
        <v>127164</v>
      </c>
      <c r="N239" s="161">
        <v>0</v>
      </c>
      <c r="O239" s="161">
        <v>0</v>
      </c>
    </row>
    <row r="240" spans="1:15">
      <c r="A240" s="113">
        <v>44348</v>
      </c>
      <c r="B240" s="117" t="str">
        <f t="shared" si="11"/>
        <v>(火)</v>
      </c>
      <c r="C240" s="161">
        <f t="shared" si="12"/>
        <v>780102</v>
      </c>
      <c r="D240" s="162">
        <v>639261</v>
      </c>
      <c r="E240" s="162">
        <v>19425</v>
      </c>
      <c r="F240" s="161">
        <v>0</v>
      </c>
      <c r="G240" s="162">
        <v>121416</v>
      </c>
      <c r="H240" s="161">
        <v>0</v>
      </c>
      <c r="I240" s="161">
        <v>0</v>
      </c>
      <c r="J240" s="162">
        <v>604531</v>
      </c>
      <c r="K240" s="162">
        <v>18876</v>
      </c>
      <c r="L240" s="161">
        <v>0</v>
      </c>
      <c r="M240" s="162">
        <v>100913</v>
      </c>
      <c r="N240" s="161">
        <v>0</v>
      </c>
      <c r="O240" s="161">
        <v>0</v>
      </c>
    </row>
    <row r="241" spans="1:15">
      <c r="A241" s="113">
        <v>44347</v>
      </c>
      <c r="B241" s="117" t="str">
        <f t="shared" si="11"/>
        <v>(月)</v>
      </c>
      <c r="C241" s="161">
        <f t="shared" si="12"/>
        <v>633223</v>
      </c>
      <c r="D241" s="162">
        <v>519827</v>
      </c>
      <c r="E241" s="162">
        <v>18176</v>
      </c>
      <c r="F241" s="161">
        <v>0</v>
      </c>
      <c r="G241" s="162">
        <v>95220</v>
      </c>
      <c r="H241" s="161">
        <v>0</v>
      </c>
      <c r="I241" s="161">
        <v>0</v>
      </c>
      <c r="J241" s="162">
        <v>493802</v>
      </c>
      <c r="K241" s="162">
        <v>17669</v>
      </c>
      <c r="L241" s="161">
        <v>0</v>
      </c>
      <c r="M241" s="162">
        <v>77448</v>
      </c>
      <c r="N241" s="161">
        <v>0</v>
      </c>
      <c r="O241" s="161">
        <v>0</v>
      </c>
    </row>
    <row r="242" spans="1:15">
      <c r="A242" s="113">
        <v>44346</v>
      </c>
      <c r="B242" s="117" t="str">
        <f t="shared" si="11"/>
        <v>(日)</v>
      </c>
      <c r="C242" s="161">
        <f t="shared" si="12"/>
        <v>532751</v>
      </c>
      <c r="D242" s="162">
        <v>449301</v>
      </c>
      <c r="E242" s="162">
        <v>15707</v>
      </c>
      <c r="F242" s="161">
        <v>0</v>
      </c>
      <c r="G242" s="162">
        <v>67743</v>
      </c>
      <c r="H242" s="161">
        <v>0</v>
      </c>
      <c r="I242" s="161">
        <v>0</v>
      </c>
      <c r="J242" s="162">
        <v>433407</v>
      </c>
      <c r="K242" s="162">
        <v>15277</v>
      </c>
      <c r="L242" s="161">
        <v>0</v>
      </c>
      <c r="M242" s="162">
        <v>59996</v>
      </c>
      <c r="N242" s="161">
        <v>0</v>
      </c>
      <c r="O242" s="161">
        <v>0</v>
      </c>
    </row>
    <row r="243" spans="1:15">
      <c r="A243" s="113">
        <v>44345</v>
      </c>
      <c r="B243" s="117" t="str">
        <f t="shared" si="11"/>
        <v>(土)</v>
      </c>
      <c r="C243" s="161">
        <f t="shared" si="12"/>
        <v>537571</v>
      </c>
      <c r="D243" s="162">
        <v>462947</v>
      </c>
      <c r="E243" s="162">
        <v>15170</v>
      </c>
      <c r="F243" s="161">
        <v>0</v>
      </c>
      <c r="G243" s="162">
        <v>59454</v>
      </c>
      <c r="H243" s="161">
        <v>0</v>
      </c>
      <c r="I243" s="161">
        <v>0</v>
      </c>
      <c r="J243" s="162">
        <v>440842</v>
      </c>
      <c r="K243" s="162">
        <v>14732</v>
      </c>
      <c r="L243" s="161">
        <v>0</v>
      </c>
      <c r="M243" s="162">
        <v>46895</v>
      </c>
      <c r="N243" s="161">
        <v>0</v>
      </c>
      <c r="O243" s="161">
        <v>0</v>
      </c>
    </row>
    <row r="244" spans="1:15">
      <c r="A244" s="113">
        <v>44344</v>
      </c>
      <c r="B244" s="117" t="str">
        <f t="shared" si="11"/>
        <v>(金)</v>
      </c>
      <c r="C244" s="161">
        <f t="shared" si="12"/>
        <v>584098</v>
      </c>
      <c r="D244" s="162">
        <v>522577</v>
      </c>
      <c r="E244" s="162">
        <v>13880</v>
      </c>
      <c r="F244" s="161">
        <v>0</v>
      </c>
      <c r="G244" s="162">
        <v>47641</v>
      </c>
      <c r="H244" s="161">
        <v>0</v>
      </c>
      <c r="I244" s="161">
        <v>0</v>
      </c>
      <c r="J244" s="162">
        <v>489491</v>
      </c>
      <c r="K244" s="162">
        <v>13548</v>
      </c>
      <c r="L244" s="161">
        <v>0</v>
      </c>
      <c r="M244" s="162">
        <v>29876</v>
      </c>
      <c r="N244" s="161">
        <v>0</v>
      </c>
      <c r="O244" s="161">
        <v>0</v>
      </c>
    </row>
    <row r="245" spans="1:15">
      <c r="A245" s="113">
        <v>44343</v>
      </c>
      <c r="B245" s="117" t="str">
        <f t="shared" si="11"/>
        <v>(木)</v>
      </c>
      <c r="C245" s="161">
        <f t="shared" si="12"/>
        <v>606765</v>
      </c>
      <c r="D245" s="162">
        <v>549740</v>
      </c>
      <c r="E245" s="162">
        <v>12187</v>
      </c>
      <c r="F245" s="161">
        <v>0</v>
      </c>
      <c r="G245" s="162">
        <v>44838</v>
      </c>
      <c r="H245" s="161">
        <v>0</v>
      </c>
      <c r="I245" s="161">
        <v>0</v>
      </c>
      <c r="J245" s="162">
        <v>514271</v>
      </c>
      <c r="K245" s="162">
        <v>11886</v>
      </c>
      <c r="L245" s="161">
        <v>0</v>
      </c>
      <c r="M245" s="162">
        <v>31711</v>
      </c>
      <c r="N245" s="161">
        <v>0</v>
      </c>
      <c r="O245" s="161">
        <v>0</v>
      </c>
    </row>
    <row r="246" spans="1:15">
      <c r="A246" s="113">
        <v>44342</v>
      </c>
      <c r="B246" s="117" t="str">
        <f t="shared" si="11"/>
        <v>(水)</v>
      </c>
      <c r="C246" s="161">
        <f t="shared" si="12"/>
        <v>593162</v>
      </c>
      <c r="D246" s="162">
        <v>569394</v>
      </c>
      <c r="E246" s="162">
        <v>11242</v>
      </c>
      <c r="F246" s="161">
        <v>0</v>
      </c>
      <c r="G246" s="162">
        <v>12526</v>
      </c>
      <c r="H246" s="161">
        <v>0</v>
      </c>
      <c r="I246" s="161">
        <v>0</v>
      </c>
      <c r="J246" s="162">
        <v>532281</v>
      </c>
      <c r="K246" s="162">
        <v>10933</v>
      </c>
      <c r="L246" s="161">
        <v>0</v>
      </c>
      <c r="M246" s="162">
        <v>8866</v>
      </c>
      <c r="N246" s="161">
        <v>0</v>
      </c>
      <c r="O246" s="161">
        <v>0</v>
      </c>
    </row>
    <row r="247" spans="1:15">
      <c r="A247" s="113">
        <v>44341</v>
      </c>
      <c r="B247" s="117" t="str">
        <f t="shared" si="11"/>
        <v>(火)</v>
      </c>
      <c r="C247" s="161">
        <f t="shared" si="12"/>
        <v>535164</v>
      </c>
      <c r="D247" s="162">
        <v>514820</v>
      </c>
      <c r="E247" s="162">
        <v>9400</v>
      </c>
      <c r="F247" s="161">
        <v>0</v>
      </c>
      <c r="G247" s="162">
        <v>10944</v>
      </c>
      <c r="H247" s="161">
        <v>0</v>
      </c>
      <c r="I247" s="161">
        <v>0</v>
      </c>
      <c r="J247" s="162">
        <v>480438</v>
      </c>
      <c r="K247" s="162">
        <v>9189</v>
      </c>
      <c r="L247" s="161">
        <v>0</v>
      </c>
      <c r="M247" s="162">
        <v>7428</v>
      </c>
      <c r="N247" s="161">
        <v>0</v>
      </c>
      <c r="O247" s="161">
        <v>0</v>
      </c>
    </row>
    <row r="248" spans="1:15">
      <c r="A248" s="113">
        <v>44340</v>
      </c>
      <c r="B248" s="117" t="str">
        <f t="shared" si="11"/>
        <v>(月)</v>
      </c>
      <c r="C248" s="161">
        <f t="shared" si="12"/>
        <v>463687</v>
      </c>
      <c r="D248" s="162">
        <v>443369</v>
      </c>
      <c r="E248" s="162">
        <v>10088</v>
      </c>
      <c r="F248" s="161">
        <v>0</v>
      </c>
      <c r="G248" s="162">
        <v>10230</v>
      </c>
      <c r="H248" s="161">
        <v>0</v>
      </c>
      <c r="I248" s="161">
        <v>0</v>
      </c>
      <c r="J248" s="162">
        <v>416412</v>
      </c>
      <c r="K248" s="162">
        <v>9813</v>
      </c>
      <c r="L248" s="161">
        <v>0</v>
      </c>
      <c r="M248" s="162">
        <v>6717</v>
      </c>
      <c r="N248" s="161">
        <v>0</v>
      </c>
      <c r="O248" s="161">
        <v>0</v>
      </c>
    </row>
    <row r="249" spans="1:15">
      <c r="A249" s="113">
        <v>44339</v>
      </c>
      <c r="B249" s="117" t="str">
        <f t="shared" si="11"/>
        <v>(日)</v>
      </c>
      <c r="C249" s="161">
        <f t="shared" si="12"/>
        <v>355201</v>
      </c>
      <c r="D249" s="162">
        <v>327325</v>
      </c>
      <c r="E249" s="162">
        <v>0</v>
      </c>
      <c r="F249" s="161">
        <v>0</v>
      </c>
      <c r="G249" s="162">
        <v>27876</v>
      </c>
      <c r="H249" s="161">
        <v>0</v>
      </c>
      <c r="I249" s="161">
        <v>0</v>
      </c>
      <c r="J249" s="162">
        <v>315011</v>
      </c>
      <c r="K249" s="162">
        <v>0</v>
      </c>
      <c r="L249" s="161">
        <v>0</v>
      </c>
      <c r="M249" s="162">
        <v>20946</v>
      </c>
      <c r="N249" s="161">
        <v>0</v>
      </c>
      <c r="O249" s="161">
        <v>0</v>
      </c>
    </row>
    <row r="250" spans="1:15">
      <c r="A250" s="113">
        <v>44338</v>
      </c>
      <c r="B250" s="117" t="str">
        <f t="shared" si="11"/>
        <v>(土)</v>
      </c>
      <c r="C250" s="161">
        <f t="shared" si="12"/>
        <v>329486</v>
      </c>
      <c r="D250" s="162">
        <v>287684</v>
      </c>
      <c r="E250" s="162">
        <v>0</v>
      </c>
      <c r="F250" s="161">
        <v>0</v>
      </c>
      <c r="G250" s="162">
        <v>41802</v>
      </c>
      <c r="H250" s="161">
        <v>0</v>
      </c>
      <c r="I250" s="161">
        <v>0</v>
      </c>
      <c r="J250" s="162">
        <v>269774</v>
      </c>
      <c r="K250" s="162">
        <v>0</v>
      </c>
      <c r="L250" s="161">
        <v>0</v>
      </c>
      <c r="M250" s="162">
        <v>22784</v>
      </c>
      <c r="N250" s="161">
        <v>0</v>
      </c>
      <c r="O250" s="161">
        <v>0</v>
      </c>
    </row>
    <row r="251" spans="1:15">
      <c r="A251" s="113">
        <v>44337</v>
      </c>
      <c r="B251" s="117" t="str">
        <f t="shared" si="11"/>
        <v>(金)</v>
      </c>
      <c r="C251" s="161">
        <f t="shared" si="12"/>
        <v>342870</v>
      </c>
      <c r="D251" s="162">
        <v>283841</v>
      </c>
      <c r="E251" s="162">
        <v>0</v>
      </c>
      <c r="F251" s="161">
        <v>0</v>
      </c>
      <c r="G251" s="162">
        <v>59029</v>
      </c>
      <c r="H251" s="161">
        <v>0</v>
      </c>
      <c r="I251" s="161">
        <v>0</v>
      </c>
      <c r="J251" s="162">
        <v>255922</v>
      </c>
      <c r="K251" s="162">
        <v>0</v>
      </c>
      <c r="L251" s="161">
        <v>0</v>
      </c>
      <c r="M251" s="162">
        <v>24913</v>
      </c>
      <c r="N251" s="161">
        <v>0</v>
      </c>
      <c r="O251" s="161">
        <v>0</v>
      </c>
    </row>
    <row r="252" spans="1:15">
      <c r="A252" s="113">
        <v>44336</v>
      </c>
      <c r="B252" s="117" t="str">
        <f t="shared" si="11"/>
        <v>(木)</v>
      </c>
      <c r="C252" s="161">
        <f t="shared" si="12"/>
        <v>353536</v>
      </c>
      <c r="D252" s="162">
        <v>326032</v>
      </c>
      <c r="E252" s="162">
        <v>0</v>
      </c>
      <c r="F252" s="161">
        <v>0</v>
      </c>
      <c r="G252" s="162">
        <v>27504</v>
      </c>
      <c r="H252" s="161">
        <v>0</v>
      </c>
      <c r="I252" s="161">
        <v>0</v>
      </c>
      <c r="J252" s="162">
        <v>294815</v>
      </c>
      <c r="K252" s="162">
        <v>0</v>
      </c>
      <c r="L252" s="161">
        <v>0</v>
      </c>
      <c r="M252" s="162">
        <v>13890</v>
      </c>
      <c r="N252" s="161">
        <v>0</v>
      </c>
      <c r="O252" s="161">
        <v>0</v>
      </c>
    </row>
    <row r="253" spans="1:15">
      <c r="A253" s="113">
        <v>44335</v>
      </c>
      <c r="B253" s="117" t="str">
        <f t="shared" si="11"/>
        <v>(水)</v>
      </c>
      <c r="C253" s="161">
        <f t="shared" si="12"/>
        <v>382417</v>
      </c>
      <c r="D253" s="162">
        <v>312272</v>
      </c>
      <c r="E253" s="162">
        <v>0</v>
      </c>
      <c r="F253" s="161">
        <v>0</v>
      </c>
      <c r="G253" s="162">
        <v>70145</v>
      </c>
      <c r="H253" s="161">
        <v>0</v>
      </c>
      <c r="I253" s="161">
        <v>0</v>
      </c>
      <c r="J253" s="162">
        <v>283795</v>
      </c>
      <c r="K253" s="162">
        <v>0</v>
      </c>
      <c r="L253" s="161">
        <v>0</v>
      </c>
      <c r="M253" s="162">
        <v>33584</v>
      </c>
      <c r="N253" s="161">
        <v>0</v>
      </c>
      <c r="O253" s="161">
        <v>0</v>
      </c>
    </row>
    <row r="254" spans="1:15">
      <c r="A254" s="113">
        <v>44334</v>
      </c>
      <c r="B254" s="117" t="str">
        <f t="shared" si="11"/>
        <v>(火)</v>
      </c>
      <c r="C254" s="161">
        <f t="shared" si="12"/>
        <v>323376</v>
      </c>
      <c r="D254" s="162">
        <v>256969</v>
      </c>
      <c r="E254" s="162">
        <v>0</v>
      </c>
      <c r="F254" s="161">
        <v>0</v>
      </c>
      <c r="G254" s="162">
        <v>66407</v>
      </c>
      <c r="H254" s="161">
        <v>0</v>
      </c>
      <c r="I254" s="161">
        <v>0</v>
      </c>
      <c r="J254" s="162">
        <v>232079</v>
      </c>
      <c r="K254" s="162">
        <v>0</v>
      </c>
      <c r="L254" s="161">
        <v>0</v>
      </c>
      <c r="M254" s="162">
        <v>34399</v>
      </c>
      <c r="N254" s="161">
        <v>0</v>
      </c>
      <c r="O254" s="161">
        <v>0</v>
      </c>
    </row>
    <row r="255" spans="1:15">
      <c r="A255" s="113">
        <v>44333</v>
      </c>
      <c r="B255" s="117" t="str">
        <f t="shared" si="11"/>
        <v>(月)</v>
      </c>
      <c r="C255" s="161">
        <f t="shared" si="12"/>
        <v>262011</v>
      </c>
      <c r="D255" s="162">
        <v>211113</v>
      </c>
      <c r="E255" s="162">
        <v>0</v>
      </c>
      <c r="F255" s="161">
        <v>0</v>
      </c>
      <c r="G255" s="162">
        <v>50898</v>
      </c>
      <c r="H255" s="161">
        <v>0</v>
      </c>
      <c r="I255" s="161">
        <v>0</v>
      </c>
      <c r="J255" s="162">
        <v>191525</v>
      </c>
      <c r="K255" s="162">
        <v>0</v>
      </c>
      <c r="L255" s="161">
        <v>0</v>
      </c>
      <c r="M255" s="162">
        <v>25774</v>
      </c>
      <c r="N255" s="161">
        <v>0</v>
      </c>
      <c r="O255" s="161">
        <v>0</v>
      </c>
    </row>
    <row r="256" spans="1:15">
      <c r="A256" s="113">
        <v>44332</v>
      </c>
      <c r="B256" s="117" t="str">
        <f t="shared" si="11"/>
        <v>(日)</v>
      </c>
      <c r="C256" s="161">
        <f t="shared" si="12"/>
        <v>214151</v>
      </c>
      <c r="D256" s="162">
        <v>190121</v>
      </c>
      <c r="E256" s="162">
        <v>0</v>
      </c>
      <c r="F256" s="161">
        <v>0</v>
      </c>
      <c r="G256" s="162">
        <v>24030</v>
      </c>
      <c r="H256" s="161">
        <v>0</v>
      </c>
      <c r="I256" s="161">
        <v>0</v>
      </c>
      <c r="J256" s="162">
        <v>180684</v>
      </c>
      <c r="K256" s="162">
        <v>0</v>
      </c>
      <c r="L256" s="161">
        <v>0</v>
      </c>
      <c r="M256" s="162">
        <v>15365</v>
      </c>
      <c r="N256" s="161">
        <v>0</v>
      </c>
      <c r="O256" s="161">
        <v>0</v>
      </c>
    </row>
    <row r="257" spans="1:15">
      <c r="A257" s="113">
        <v>44331</v>
      </c>
      <c r="B257" s="117" t="str">
        <f t="shared" si="11"/>
        <v>(土)</v>
      </c>
      <c r="C257" s="161">
        <f t="shared" si="12"/>
        <v>173298</v>
      </c>
      <c r="D257" s="162">
        <v>139214</v>
      </c>
      <c r="E257" s="162">
        <v>0</v>
      </c>
      <c r="F257" s="161">
        <v>0</v>
      </c>
      <c r="G257" s="162">
        <v>34084</v>
      </c>
      <c r="H257" s="161">
        <v>0</v>
      </c>
      <c r="I257" s="161">
        <v>0</v>
      </c>
      <c r="J257" s="162">
        <v>126360</v>
      </c>
      <c r="K257" s="162">
        <v>0</v>
      </c>
      <c r="L257" s="161">
        <v>0</v>
      </c>
      <c r="M257" s="162">
        <v>15925</v>
      </c>
      <c r="N257" s="161">
        <v>0</v>
      </c>
      <c r="O257" s="161">
        <v>0</v>
      </c>
    </row>
    <row r="258" spans="1:15">
      <c r="A258" s="113">
        <v>44330</v>
      </c>
      <c r="B258" s="117" t="str">
        <f t="shared" si="11"/>
        <v>(金)</v>
      </c>
      <c r="C258" s="161">
        <f t="shared" si="12"/>
        <v>184643</v>
      </c>
      <c r="D258" s="162">
        <v>135688</v>
      </c>
      <c r="E258" s="162">
        <v>0</v>
      </c>
      <c r="F258" s="161">
        <v>0</v>
      </c>
      <c r="G258" s="162">
        <v>48955</v>
      </c>
      <c r="H258" s="161">
        <v>0</v>
      </c>
      <c r="I258" s="161">
        <v>0</v>
      </c>
      <c r="J258" s="162">
        <v>113481</v>
      </c>
      <c r="K258" s="162">
        <v>0</v>
      </c>
      <c r="L258" s="161">
        <v>0</v>
      </c>
      <c r="M258" s="162">
        <v>18172</v>
      </c>
      <c r="N258" s="161">
        <v>0</v>
      </c>
      <c r="O258" s="161">
        <v>0</v>
      </c>
    </row>
    <row r="259" spans="1:15">
      <c r="A259" s="113">
        <v>44329</v>
      </c>
      <c r="B259" s="117" t="str">
        <f t="shared" si="11"/>
        <v>(木)</v>
      </c>
      <c r="C259" s="161">
        <f t="shared" si="12"/>
        <v>209706</v>
      </c>
      <c r="D259" s="162">
        <v>159146</v>
      </c>
      <c r="E259" s="162">
        <v>0</v>
      </c>
      <c r="F259" s="161">
        <v>0</v>
      </c>
      <c r="G259" s="162">
        <v>50560</v>
      </c>
      <c r="H259" s="161">
        <v>0</v>
      </c>
      <c r="I259" s="161">
        <v>0</v>
      </c>
      <c r="J259" s="162">
        <v>136554</v>
      </c>
      <c r="K259" s="162">
        <v>0</v>
      </c>
      <c r="L259" s="161">
        <v>0</v>
      </c>
      <c r="M259" s="162">
        <v>24223</v>
      </c>
      <c r="N259" s="161">
        <v>0</v>
      </c>
      <c r="O259" s="161">
        <v>0</v>
      </c>
    </row>
    <row r="260" spans="1:15">
      <c r="A260" s="113">
        <v>44328</v>
      </c>
      <c r="B260" s="117" t="str">
        <f t="shared" si="11"/>
        <v>(水)</v>
      </c>
      <c r="C260" s="161">
        <f t="shared" si="12"/>
        <v>214320</v>
      </c>
      <c r="D260" s="162">
        <v>162309</v>
      </c>
      <c r="E260" s="162">
        <v>0</v>
      </c>
      <c r="F260" s="161">
        <v>0</v>
      </c>
      <c r="G260" s="162">
        <v>52011</v>
      </c>
      <c r="H260" s="161">
        <v>0</v>
      </c>
      <c r="I260" s="161">
        <v>0</v>
      </c>
      <c r="J260" s="162">
        <v>139182</v>
      </c>
      <c r="K260" s="162">
        <v>0</v>
      </c>
      <c r="L260" s="161">
        <v>0</v>
      </c>
      <c r="M260" s="162">
        <v>25300</v>
      </c>
      <c r="N260" s="161">
        <v>0</v>
      </c>
      <c r="O260" s="161">
        <v>0</v>
      </c>
    </row>
    <row r="261" spans="1:15">
      <c r="A261" s="113">
        <v>44327</v>
      </c>
      <c r="B261" s="117" t="str">
        <f t="shared" si="11"/>
        <v>(火)</v>
      </c>
      <c r="C261" s="161">
        <f t="shared" si="12"/>
        <v>176211</v>
      </c>
      <c r="D261" s="162">
        <v>132509</v>
      </c>
      <c r="E261" s="162">
        <v>0</v>
      </c>
      <c r="F261" s="161">
        <v>0</v>
      </c>
      <c r="G261" s="162">
        <v>43702</v>
      </c>
      <c r="H261" s="161">
        <v>0</v>
      </c>
      <c r="I261" s="161">
        <v>0</v>
      </c>
      <c r="J261" s="162">
        <v>109861</v>
      </c>
      <c r="K261" s="162">
        <v>0</v>
      </c>
      <c r="L261" s="161">
        <v>0</v>
      </c>
      <c r="M261" s="162">
        <v>21341</v>
      </c>
      <c r="N261" s="161">
        <v>0</v>
      </c>
      <c r="O261" s="161">
        <v>0</v>
      </c>
    </row>
    <row r="262" spans="1:15">
      <c r="A262" s="113">
        <v>44326</v>
      </c>
      <c r="B262" s="117" t="str">
        <f t="shared" si="11"/>
        <v>(月)</v>
      </c>
      <c r="C262" s="161">
        <f t="shared" si="12"/>
        <v>133491</v>
      </c>
      <c r="D262" s="162">
        <v>105406</v>
      </c>
      <c r="E262" s="162">
        <v>0</v>
      </c>
      <c r="F262" s="161">
        <v>0</v>
      </c>
      <c r="G262" s="162">
        <v>28085</v>
      </c>
      <c r="H262" s="161">
        <v>0</v>
      </c>
      <c r="I262" s="161">
        <v>0</v>
      </c>
      <c r="J262" s="162">
        <v>86020</v>
      </c>
      <c r="K262" s="162">
        <v>0</v>
      </c>
      <c r="L262" s="161">
        <v>0</v>
      </c>
      <c r="M262" s="162">
        <v>13493</v>
      </c>
      <c r="N262" s="161">
        <v>0</v>
      </c>
      <c r="O262" s="161">
        <v>0</v>
      </c>
    </row>
    <row r="263" spans="1:15">
      <c r="A263" s="113">
        <v>44325</v>
      </c>
      <c r="B263" s="117" t="str">
        <f t="shared" ref="B263:B290" si="13">"(" &amp; TEXT(A263,"aaa") &amp; ")"</f>
        <v>(日)</v>
      </c>
      <c r="C263" s="161">
        <f t="shared" si="12"/>
        <v>84005</v>
      </c>
      <c r="D263" s="162">
        <v>75847</v>
      </c>
      <c r="E263" s="162">
        <v>0</v>
      </c>
      <c r="F263" s="161">
        <v>0</v>
      </c>
      <c r="G263" s="162">
        <v>8158</v>
      </c>
      <c r="H263" s="161">
        <v>0</v>
      </c>
      <c r="I263" s="161">
        <v>0</v>
      </c>
      <c r="J263" s="162">
        <v>67479</v>
      </c>
      <c r="K263" s="162">
        <v>0</v>
      </c>
      <c r="L263" s="161">
        <v>0</v>
      </c>
      <c r="M263" s="162">
        <v>5817</v>
      </c>
      <c r="N263" s="161">
        <v>0</v>
      </c>
      <c r="O263" s="161">
        <v>0</v>
      </c>
    </row>
    <row r="264" spans="1:15">
      <c r="A264" s="113">
        <v>44324</v>
      </c>
      <c r="B264" s="117" t="str">
        <f t="shared" si="13"/>
        <v>(土)</v>
      </c>
      <c r="C264" s="161">
        <f t="shared" si="12"/>
        <v>70099</v>
      </c>
      <c r="D264" s="162">
        <v>62536</v>
      </c>
      <c r="E264" s="162">
        <v>0</v>
      </c>
      <c r="F264" s="161">
        <v>0</v>
      </c>
      <c r="G264" s="162">
        <v>7563</v>
      </c>
      <c r="H264" s="161">
        <v>0</v>
      </c>
      <c r="I264" s="161">
        <v>0</v>
      </c>
      <c r="J264" s="162">
        <v>49877</v>
      </c>
      <c r="K264" s="162">
        <v>0</v>
      </c>
      <c r="L264" s="161">
        <v>0</v>
      </c>
      <c r="M264" s="162">
        <v>3944</v>
      </c>
      <c r="N264" s="161">
        <v>0</v>
      </c>
      <c r="O264" s="161">
        <v>0</v>
      </c>
    </row>
    <row r="265" spans="1:15">
      <c r="A265" s="113">
        <v>44323</v>
      </c>
      <c r="B265" s="117" t="str">
        <f t="shared" si="13"/>
        <v>(金)</v>
      </c>
      <c r="C265" s="161">
        <f t="shared" ref="C265:C290" si="14">SUM(D265:I265)</f>
        <v>61474</v>
      </c>
      <c r="D265" s="162">
        <v>49979</v>
      </c>
      <c r="E265" s="162">
        <v>0</v>
      </c>
      <c r="F265" s="161">
        <v>0</v>
      </c>
      <c r="G265" s="162">
        <v>11495</v>
      </c>
      <c r="H265" s="161">
        <v>0</v>
      </c>
      <c r="I265" s="161">
        <v>0</v>
      </c>
      <c r="J265" s="162">
        <v>32405</v>
      </c>
      <c r="K265" s="162">
        <v>0</v>
      </c>
      <c r="L265" s="161">
        <v>0</v>
      </c>
      <c r="M265" s="162">
        <v>4506</v>
      </c>
      <c r="N265" s="161">
        <v>0</v>
      </c>
      <c r="O265" s="161">
        <v>0</v>
      </c>
    </row>
    <row r="266" spans="1:15">
      <c r="A266" s="113">
        <v>44322</v>
      </c>
      <c r="B266" s="117" t="str">
        <f t="shared" si="13"/>
        <v>(木)</v>
      </c>
      <c r="C266" s="161">
        <f t="shared" si="14"/>
        <v>56214</v>
      </c>
      <c r="D266" s="162">
        <v>47214</v>
      </c>
      <c r="E266" s="162">
        <v>0</v>
      </c>
      <c r="F266" s="161">
        <v>0</v>
      </c>
      <c r="G266" s="162">
        <v>9000</v>
      </c>
      <c r="H266" s="161">
        <v>0</v>
      </c>
      <c r="I266" s="161">
        <v>0</v>
      </c>
      <c r="J266" s="162">
        <v>33831</v>
      </c>
      <c r="K266" s="162">
        <v>0</v>
      </c>
      <c r="L266" s="161">
        <v>0</v>
      </c>
      <c r="M266" s="162">
        <v>4983</v>
      </c>
      <c r="N266" s="161">
        <v>0</v>
      </c>
      <c r="O266" s="161">
        <v>0</v>
      </c>
    </row>
    <row r="267" spans="1:15">
      <c r="A267" s="113">
        <v>44321</v>
      </c>
      <c r="B267" s="117" t="str">
        <f t="shared" si="13"/>
        <v>(水)</v>
      </c>
      <c r="C267" s="161">
        <f t="shared" si="14"/>
        <v>10704</v>
      </c>
      <c r="D267" s="162">
        <v>9805</v>
      </c>
      <c r="E267" s="162">
        <v>0</v>
      </c>
      <c r="F267" s="161">
        <v>0</v>
      </c>
      <c r="G267" s="162">
        <v>899</v>
      </c>
      <c r="H267" s="161">
        <v>0</v>
      </c>
      <c r="I267" s="161">
        <v>0</v>
      </c>
      <c r="J267" s="162">
        <v>8227</v>
      </c>
      <c r="K267" s="162">
        <v>0</v>
      </c>
      <c r="L267" s="161">
        <v>0</v>
      </c>
      <c r="M267" s="162">
        <v>694</v>
      </c>
      <c r="N267" s="161">
        <v>0</v>
      </c>
      <c r="O267" s="161">
        <v>0</v>
      </c>
    </row>
    <row r="268" spans="1:15">
      <c r="A268" s="113">
        <v>44320</v>
      </c>
      <c r="B268" s="117" t="str">
        <f t="shared" si="13"/>
        <v>(火)</v>
      </c>
      <c r="C268" s="161">
        <f t="shared" si="14"/>
        <v>9144</v>
      </c>
      <c r="D268" s="162">
        <v>8440</v>
      </c>
      <c r="E268" s="162">
        <v>0</v>
      </c>
      <c r="F268" s="161">
        <v>0</v>
      </c>
      <c r="G268" s="162">
        <v>704</v>
      </c>
      <c r="H268" s="161">
        <v>0</v>
      </c>
      <c r="I268" s="161">
        <v>0</v>
      </c>
      <c r="J268" s="162">
        <v>6829</v>
      </c>
      <c r="K268" s="162">
        <v>0</v>
      </c>
      <c r="L268" s="161">
        <v>0</v>
      </c>
      <c r="M268" s="162">
        <v>496</v>
      </c>
      <c r="N268" s="161">
        <v>0</v>
      </c>
      <c r="O268" s="161">
        <v>0</v>
      </c>
    </row>
    <row r="269" spans="1:15">
      <c r="A269" s="113">
        <v>44319</v>
      </c>
      <c r="B269" s="117" t="str">
        <f t="shared" si="13"/>
        <v>(月)</v>
      </c>
      <c r="C269" s="161">
        <f t="shared" si="14"/>
        <v>8171</v>
      </c>
      <c r="D269" s="162">
        <v>7387</v>
      </c>
      <c r="E269" s="162">
        <v>0</v>
      </c>
      <c r="F269" s="161">
        <v>0</v>
      </c>
      <c r="G269" s="162">
        <v>784</v>
      </c>
      <c r="H269" s="161">
        <v>0</v>
      </c>
      <c r="I269" s="161">
        <v>0</v>
      </c>
      <c r="J269" s="162">
        <v>5749</v>
      </c>
      <c r="K269" s="162">
        <v>0</v>
      </c>
      <c r="L269" s="161">
        <v>0</v>
      </c>
      <c r="M269" s="162">
        <v>697</v>
      </c>
      <c r="N269" s="161">
        <v>0</v>
      </c>
      <c r="O269" s="161">
        <v>0</v>
      </c>
    </row>
    <row r="270" spans="1:15">
      <c r="A270" s="113">
        <v>44318</v>
      </c>
      <c r="B270" s="117" t="str">
        <f t="shared" si="13"/>
        <v>(日)</v>
      </c>
      <c r="C270" s="161">
        <f t="shared" si="14"/>
        <v>27212</v>
      </c>
      <c r="D270" s="162">
        <v>27212</v>
      </c>
      <c r="E270" s="162">
        <v>0</v>
      </c>
      <c r="F270" s="161">
        <v>0</v>
      </c>
      <c r="G270" s="162">
        <v>0</v>
      </c>
      <c r="H270" s="161">
        <v>0</v>
      </c>
      <c r="I270" s="161">
        <v>0</v>
      </c>
      <c r="J270" s="162">
        <v>20835</v>
      </c>
      <c r="K270" s="162">
        <v>0</v>
      </c>
      <c r="L270" s="161">
        <v>0</v>
      </c>
      <c r="M270" s="162">
        <v>0</v>
      </c>
      <c r="N270" s="161">
        <v>0</v>
      </c>
      <c r="O270" s="161">
        <v>0</v>
      </c>
    </row>
    <row r="271" spans="1:15">
      <c r="A271" s="113">
        <v>44317</v>
      </c>
      <c r="B271" s="117" t="str">
        <f t="shared" si="13"/>
        <v>(土)</v>
      </c>
      <c r="C271" s="161">
        <f t="shared" si="14"/>
        <v>39603</v>
      </c>
      <c r="D271" s="162">
        <v>39603</v>
      </c>
      <c r="E271" s="162">
        <v>0</v>
      </c>
      <c r="F271" s="161">
        <v>0</v>
      </c>
      <c r="G271" s="162">
        <v>0</v>
      </c>
      <c r="H271" s="161">
        <v>0</v>
      </c>
      <c r="I271" s="161">
        <v>0</v>
      </c>
      <c r="J271" s="162">
        <v>21852</v>
      </c>
      <c r="K271" s="162">
        <v>0</v>
      </c>
      <c r="L271" s="161">
        <v>0</v>
      </c>
      <c r="M271" s="162">
        <v>0</v>
      </c>
      <c r="N271" s="161">
        <v>0</v>
      </c>
      <c r="O271" s="161">
        <v>0</v>
      </c>
    </row>
    <row r="272" spans="1:15">
      <c r="A272" s="113">
        <v>44316</v>
      </c>
      <c r="B272" s="117" t="str">
        <f t="shared" si="13"/>
        <v>(金)</v>
      </c>
      <c r="C272" s="161">
        <f t="shared" si="14"/>
        <v>59669</v>
      </c>
      <c r="D272" s="162">
        <v>59669</v>
      </c>
      <c r="E272" s="162">
        <v>0</v>
      </c>
      <c r="F272" s="161">
        <v>0</v>
      </c>
      <c r="G272" s="162">
        <v>0</v>
      </c>
      <c r="H272" s="161">
        <v>0</v>
      </c>
      <c r="I272" s="161">
        <v>0</v>
      </c>
      <c r="J272" s="162">
        <v>26642</v>
      </c>
      <c r="K272" s="162">
        <v>0</v>
      </c>
      <c r="L272" s="161">
        <v>0</v>
      </c>
      <c r="M272" s="162">
        <v>0</v>
      </c>
      <c r="N272" s="161">
        <v>0</v>
      </c>
      <c r="O272" s="161">
        <v>0</v>
      </c>
    </row>
    <row r="273" spans="1:15">
      <c r="A273" s="113">
        <v>44315</v>
      </c>
      <c r="B273" s="117" t="str">
        <f t="shared" si="13"/>
        <v>(木)</v>
      </c>
      <c r="C273" s="161">
        <f t="shared" si="14"/>
        <v>20018</v>
      </c>
      <c r="D273" s="162">
        <v>20018</v>
      </c>
      <c r="E273" s="162">
        <v>0</v>
      </c>
      <c r="F273" s="161">
        <v>0</v>
      </c>
      <c r="G273" s="162">
        <v>0</v>
      </c>
      <c r="H273" s="161">
        <v>0</v>
      </c>
      <c r="I273" s="161">
        <v>0</v>
      </c>
      <c r="J273" s="162">
        <v>12913</v>
      </c>
      <c r="K273" s="162">
        <v>0</v>
      </c>
      <c r="L273" s="161">
        <v>0</v>
      </c>
      <c r="M273" s="162">
        <v>0</v>
      </c>
      <c r="N273" s="161">
        <v>0</v>
      </c>
      <c r="O273" s="161">
        <v>0</v>
      </c>
    </row>
    <row r="274" spans="1:15">
      <c r="A274" s="113">
        <v>44314</v>
      </c>
      <c r="B274" s="117" t="str">
        <f t="shared" si="13"/>
        <v>(水)</v>
      </c>
      <c r="C274" s="161">
        <f t="shared" si="14"/>
        <v>79029</v>
      </c>
      <c r="D274" s="162">
        <v>79029</v>
      </c>
      <c r="E274" s="162">
        <v>0</v>
      </c>
      <c r="F274" s="161">
        <v>0</v>
      </c>
      <c r="G274" s="162">
        <v>0</v>
      </c>
      <c r="H274" s="161">
        <v>0</v>
      </c>
      <c r="I274" s="161">
        <v>0</v>
      </c>
      <c r="J274" s="162">
        <v>36669</v>
      </c>
      <c r="K274" s="162">
        <v>0</v>
      </c>
      <c r="L274" s="161">
        <v>0</v>
      </c>
      <c r="M274" s="162">
        <v>0</v>
      </c>
      <c r="N274" s="161">
        <v>0</v>
      </c>
      <c r="O274" s="161">
        <v>0</v>
      </c>
    </row>
    <row r="275" spans="1:15">
      <c r="A275" s="113">
        <v>44313</v>
      </c>
      <c r="B275" s="117" t="str">
        <f t="shared" si="13"/>
        <v>(火)</v>
      </c>
      <c r="C275" s="161">
        <f t="shared" si="14"/>
        <v>72832</v>
      </c>
      <c r="D275" s="162">
        <v>72832</v>
      </c>
      <c r="E275" s="162">
        <v>0</v>
      </c>
      <c r="F275" s="161">
        <v>0</v>
      </c>
      <c r="G275" s="162">
        <v>0</v>
      </c>
      <c r="H275" s="161">
        <v>0</v>
      </c>
      <c r="I275" s="161">
        <v>0</v>
      </c>
      <c r="J275" s="162">
        <v>36702</v>
      </c>
      <c r="K275" s="162">
        <v>0</v>
      </c>
      <c r="L275" s="161">
        <v>0</v>
      </c>
      <c r="M275" s="162">
        <v>0</v>
      </c>
      <c r="N275" s="161">
        <v>0</v>
      </c>
      <c r="O275" s="161">
        <v>0</v>
      </c>
    </row>
    <row r="276" spans="1:15">
      <c r="A276" s="113">
        <v>44312</v>
      </c>
      <c r="B276" s="117" t="str">
        <f t="shared" si="13"/>
        <v>(月)</v>
      </c>
      <c r="C276" s="161">
        <f t="shared" si="14"/>
        <v>54622</v>
      </c>
      <c r="D276" s="162">
        <v>54622</v>
      </c>
      <c r="E276" s="162">
        <v>0</v>
      </c>
      <c r="F276" s="161">
        <v>0</v>
      </c>
      <c r="G276" s="162">
        <v>0</v>
      </c>
      <c r="H276" s="161">
        <v>0</v>
      </c>
      <c r="I276" s="161">
        <v>0</v>
      </c>
      <c r="J276" s="162">
        <v>27143</v>
      </c>
      <c r="K276" s="162">
        <v>0</v>
      </c>
      <c r="L276" s="161">
        <v>0</v>
      </c>
      <c r="M276" s="162">
        <v>0</v>
      </c>
      <c r="N276" s="161">
        <v>0</v>
      </c>
      <c r="O276" s="161">
        <v>0</v>
      </c>
    </row>
    <row r="277" spans="1:15">
      <c r="A277" s="113">
        <v>44311</v>
      </c>
      <c r="B277" s="117" t="str">
        <f t="shared" si="13"/>
        <v>(日)</v>
      </c>
      <c r="C277" s="161">
        <f t="shared" si="14"/>
        <v>25304</v>
      </c>
      <c r="D277" s="162">
        <v>25304</v>
      </c>
      <c r="E277" s="162">
        <v>0</v>
      </c>
      <c r="F277" s="161">
        <v>0</v>
      </c>
      <c r="G277" s="162">
        <v>0</v>
      </c>
      <c r="H277" s="161">
        <v>0</v>
      </c>
      <c r="I277" s="161">
        <v>0</v>
      </c>
      <c r="J277" s="162">
        <v>15824</v>
      </c>
      <c r="K277" s="162">
        <v>0</v>
      </c>
      <c r="L277" s="161">
        <v>0</v>
      </c>
      <c r="M277" s="162">
        <v>0</v>
      </c>
      <c r="N277" s="161">
        <v>0</v>
      </c>
      <c r="O277" s="161">
        <v>0</v>
      </c>
    </row>
    <row r="278" spans="1:15">
      <c r="A278" s="113">
        <v>44310</v>
      </c>
      <c r="B278" s="117" t="str">
        <f t="shared" si="13"/>
        <v>(土)</v>
      </c>
      <c r="C278" s="161">
        <f t="shared" si="14"/>
        <v>34544</v>
      </c>
      <c r="D278" s="162">
        <v>34544</v>
      </c>
      <c r="E278" s="162">
        <v>0</v>
      </c>
      <c r="F278" s="161">
        <v>0</v>
      </c>
      <c r="G278" s="162">
        <v>0</v>
      </c>
      <c r="H278" s="161">
        <v>0</v>
      </c>
      <c r="I278" s="161">
        <v>0</v>
      </c>
      <c r="J278" s="162">
        <v>16549</v>
      </c>
      <c r="K278" s="162">
        <v>0</v>
      </c>
      <c r="L278" s="161">
        <v>0</v>
      </c>
      <c r="M278" s="162">
        <v>0</v>
      </c>
      <c r="N278" s="161">
        <v>0</v>
      </c>
      <c r="O278" s="161">
        <v>0</v>
      </c>
    </row>
    <row r="279" spans="1:15">
      <c r="A279" s="113">
        <v>44309</v>
      </c>
      <c r="B279" s="117" t="str">
        <f t="shared" si="13"/>
        <v>(金)</v>
      </c>
      <c r="C279" s="161">
        <f t="shared" si="14"/>
        <v>49894</v>
      </c>
      <c r="D279" s="162">
        <v>49894</v>
      </c>
      <c r="E279" s="162">
        <v>0</v>
      </c>
      <c r="F279" s="161">
        <v>0</v>
      </c>
      <c r="G279" s="162">
        <v>0</v>
      </c>
      <c r="H279" s="161">
        <v>0</v>
      </c>
      <c r="I279" s="161">
        <v>0</v>
      </c>
      <c r="J279" s="162">
        <v>18582</v>
      </c>
      <c r="K279" s="162">
        <v>0</v>
      </c>
      <c r="L279" s="161">
        <v>0</v>
      </c>
      <c r="M279" s="162">
        <v>0</v>
      </c>
      <c r="N279" s="161">
        <v>0</v>
      </c>
      <c r="O279" s="161">
        <v>0</v>
      </c>
    </row>
    <row r="280" spans="1:15">
      <c r="A280" s="113">
        <v>44308</v>
      </c>
      <c r="B280" s="117" t="str">
        <f t="shared" si="13"/>
        <v>(木)</v>
      </c>
      <c r="C280" s="161">
        <f t="shared" si="14"/>
        <v>53372</v>
      </c>
      <c r="D280" s="162">
        <v>53372</v>
      </c>
      <c r="E280" s="162">
        <v>0</v>
      </c>
      <c r="F280" s="161">
        <v>0</v>
      </c>
      <c r="G280" s="162">
        <v>0</v>
      </c>
      <c r="H280" s="161">
        <v>0</v>
      </c>
      <c r="I280" s="161">
        <v>0</v>
      </c>
      <c r="J280" s="162">
        <v>25031</v>
      </c>
      <c r="K280" s="162">
        <v>0</v>
      </c>
      <c r="L280" s="161">
        <v>0</v>
      </c>
      <c r="M280" s="162">
        <v>0</v>
      </c>
      <c r="N280" s="161">
        <v>0</v>
      </c>
      <c r="O280" s="161">
        <v>0</v>
      </c>
    </row>
    <row r="281" spans="1:15">
      <c r="A281" s="113">
        <v>44307</v>
      </c>
      <c r="B281" s="117" t="str">
        <f t="shared" si="13"/>
        <v>(水)</v>
      </c>
      <c r="C281" s="161">
        <f t="shared" si="14"/>
        <v>55532</v>
      </c>
      <c r="D281" s="162">
        <v>55532</v>
      </c>
      <c r="E281" s="162">
        <v>0</v>
      </c>
      <c r="F281" s="161">
        <v>0</v>
      </c>
      <c r="G281" s="162">
        <v>0</v>
      </c>
      <c r="H281" s="161">
        <v>0</v>
      </c>
      <c r="I281" s="161">
        <v>0</v>
      </c>
      <c r="J281" s="162">
        <v>26275</v>
      </c>
      <c r="K281" s="162">
        <v>0</v>
      </c>
      <c r="L281" s="161">
        <v>0</v>
      </c>
      <c r="M281" s="162">
        <v>0</v>
      </c>
      <c r="N281" s="161">
        <v>0</v>
      </c>
      <c r="O281" s="161">
        <v>0</v>
      </c>
    </row>
    <row r="282" spans="1:15">
      <c r="A282" s="113">
        <v>44306</v>
      </c>
      <c r="B282" s="117" t="str">
        <f t="shared" si="13"/>
        <v>(火)</v>
      </c>
      <c r="C282" s="161">
        <f t="shared" si="14"/>
        <v>46598</v>
      </c>
      <c r="D282" s="162">
        <v>46598</v>
      </c>
      <c r="E282" s="162">
        <v>0</v>
      </c>
      <c r="F282" s="161">
        <v>0</v>
      </c>
      <c r="G282" s="162">
        <v>0</v>
      </c>
      <c r="H282" s="161">
        <v>0</v>
      </c>
      <c r="I282" s="161">
        <v>0</v>
      </c>
      <c r="J282" s="162">
        <v>22085</v>
      </c>
      <c r="K282" s="162">
        <v>0</v>
      </c>
      <c r="L282" s="161">
        <v>0</v>
      </c>
      <c r="M282" s="162">
        <v>0</v>
      </c>
      <c r="N282" s="161">
        <v>0</v>
      </c>
      <c r="O282" s="161">
        <v>0</v>
      </c>
    </row>
    <row r="283" spans="1:15">
      <c r="A283" s="113">
        <v>44305</v>
      </c>
      <c r="B283" s="117" t="str">
        <f t="shared" si="13"/>
        <v>(月)</v>
      </c>
      <c r="C283" s="161">
        <f t="shared" si="14"/>
        <v>30285</v>
      </c>
      <c r="D283" s="162">
        <v>30285</v>
      </c>
      <c r="E283" s="162">
        <v>0</v>
      </c>
      <c r="F283" s="161">
        <v>0</v>
      </c>
      <c r="G283" s="162">
        <v>0</v>
      </c>
      <c r="H283" s="161">
        <v>0</v>
      </c>
      <c r="I283" s="161">
        <v>0</v>
      </c>
      <c r="J283" s="162">
        <v>13761</v>
      </c>
      <c r="K283" s="162">
        <v>0</v>
      </c>
      <c r="L283" s="161">
        <v>0</v>
      </c>
      <c r="M283" s="162">
        <v>0</v>
      </c>
      <c r="N283" s="161">
        <v>0</v>
      </c>
      <c r="O283" s="161">
        <v>0</v>
      </c>
    </row>
    <row r="284" spans="1:15">
      <c r="A284" s="113">
        <v>44304</v>
      </c>
      <c r="B284" s="117" t="str">
        <f t="shared" si="13"/>
        <v>(日)</v>
      </c>
      <c r="C284" s="161">
        <f t="shared" si="14"/>
        <v>8356</v>
      </c>
      <c r="D284" s="162">
        <v>8356</v>
      </c>
      <c r="E284" s="162">
        <v>0</v>
      </c>
      <c r="F284" s="161">
        <v>0</v>
      </c>
      <c r="G284" s="162">
        <v>0</v>
      </c>
      <c r="H284" s="161">
        <v>0</v>
      </c>
      <c r="I284" s="161">
        <v>0</v>
      </c>
      <c r="J284" s="162">
        <v>5817</v>
      </c>
      <c r="K284" s="162">
        <v>0</v>
      </c>
      <c r="L284" s="161">
        <v>0</v>
      </c>
      <c r="M284" s="162">
        <v>0</v>
      </c>
      <c r="N284" s="161">
        <v>0</v>
      </c>
      <c r="O284" s="161">
        <v>0</v>
      </c>
    </row>
    <row r="285" spans="1:15">
      <c r="A285" s="113">
        <v>44303</v>
      </c>
      <c r="B285" s="117" t="str">
        <f t="shared" si="13"/>
        <v>(土)</v>
      </c>
      <c r="C285" s="161">
        <f t="shared" si="14"/>
        <v>7577</v>
      </c>
      <c r="D285" s="162">
        <v>7577</v>
      </c>
      <c r="E285" s="162">
        <v>0</v>
      </c>
      <c r="F285" s="161">
        <v>0</v>
      </c>
      <c r="G285" s="162">
        <v>0</v>
      </c>
      <c r="H285" s="161">
        <v>0</v>
      </c>
      <c r="I285" s="161">
        <v>0</v>
      </c>
      <c r="J285" s="162">
        <v>3771</v>
      </c>
      <c r="K285" s="162">
        <v>0</v>
      </c>
      <c r="L285" s="161">
        <v>0</v>
      </c>
      <c r="M285" s="162">
        <v>0</v>
      </c>
      <c r="N285" s="161">
        <v>0</v>
      </c>
      <c r="O285" s="161">
        <v>0</v>
      </c>
    </row>
    <row r="286" spans="1:15">
      <c r="A286" s="113">
        <v>44302</v>
      </c>
      <c r="B286" s="117" t="str">
        <f t="shared" si="13"/>
        <v>(金)</v>
      </c>
      <c r="C286" s="161">
        <f t="shared" si="14"/>
        <v>10444</v>
      </c>
      <c r="D286" s="162">
        <v>10444</v>
      </c>
      <c r="E286" s="162">
        <v>0</v>
      </c>
      <c r="F286" s="161">
        <v>0</v>
      </c>
      <c r="G286" s="162">
        <v>0</v>
      </c>
      <c r="H286" s="161">
        <v>0</v>
      </c>
      <c r="I286" s="161">
        <v>0</v>
      </c>
      <c r="J286" s="162">
        <v>3549</v>
      </c>
      <c r="K286" s="162">
        <v>0</v>
      </c>
      <c r="L286" s="161">
        <v>0</v>
      </c>
      <c r="M286" s="162">
        <v>0</v>
      </c>
      <c r="N286" s="161">
        <v>0</v>
      </c>
      <c r="O286" s="161">
        <v>0</v>
      </c>
    </row>
    <row r="287" spans="1:15">
      <c r="A287" s="113">
        <v>44301</v>
      </c>
      <c r="B287" s="117" t="str">
        <f t="shared" si="13"/>
        <v>(木)</v>
      </c>
      <c r="C287" s="161">
        <f t="shared" si="14"/>
        <v>8690</v>
      </c>
      <c r="D287" s="162">
        <v>8690</v>
      </c>
      <c r="E287" s="162">
        <v>0</v>
      </c>
      <c r="F287" s="161">
        <v>0</v>
      </c>
      <c r="G287" s="162">
        <v>0</v>
      </c>
      <c r="H287" s="161">
        <v>0</v>
      </c>
      <c r="I287" s="161">
        <v>0</v>
      </c>
      <c r="J287" s="162">
        <v>4226</v>
      </c>
      <c r="K287" s="162">
        <v>0</v>
      </c>
      <c r="L287" s="161">
        <v>0</v>
      </c>
      <c r="M287" s="162">
        <v>0</v>
      </c>
      <c r="N287" s="161">
        <v>0</v>
      </c>
      <c r="O287" s="161">
        <v>0</v>
      </c>
    </row>
    <row r="288" spans="1:15">
      <c r="A288" s="113">
        <v>44300</v>
      </c>
      <c r="B288" s="117" t="str">
        <f t="shared" si="13"/>
        <v>(水)</v>
      </c>
      <c r="C288" s="161">
        <f t="shared" si="14"/>
        <v>5276</v>
      </c>
      <c r="D288" s="162">
        <v>5276</v>
      </c>
      <c r="E288" s="162">
        <v>0</v>
      </c>
      <c r="F288" s="161">
        <v>0</v>
      </c>
      <c r="G288" s="162">
        <v>0</v>
      </c>
      <c r="H288" s="161">
        <v>0</v>
      </c>
      <c r="I288" s="161">
        <v>0</v>
      </c>
      <c r="J288" s="162">
        <v>3150</v>
      </c>
      <c r="K288" s="162">
        <v>0</v>
      </c>
      <c r="L288" s="161">
        <v>0</v>
      </c>
      <c r="M288" s="162">
        <v>0</v>
      </c>
      <c r="N288" s="161">
        <v>0</v>
      </c>
      <c r="O288" s="161">
        <v>0</v>
      </c>
    </row>
    <row r="289" spans="1:15">
      <c r="A289" s="113">
        <v>44299</v>
      </c>
      <c r="B289" s="117" t="str">
        <f t="shared" si="13"/>
        <v>(火)</v>
      </c>
      <c r="C289" s="161">
        <f t="shared" si="14"/>
        <v>4308</v>
      </c>
      <c r="D289" s="162">
        <v>4308</v>
      </c>
      <c r="E289" s="162">
        <v>0</v>
      </c>
      <c r="F289" s="161">
        <v>0</v>
      </c>
      <c r="G289" s="162">
        <v>0</v>
      </c>
      <c r="H289" s="161">
        <v>0</v>
      </c>
      <c r="I289" s="161">
        <v>0</v>
      </c>
      <c r="J289" s="162">
        <v>2752</v>
      </c>
      <c r="K289" s="162">
        <v>0</v>
      </c>
      <c r="L289" s="161">
        <v>0</v>
      </c>
      <c r="M289" s="162">
        <v>0</v>
      </c>
      <c r="N289" s="161">
        <v>0</v>
      </c>
      <c r="O289" s="161">
        <v>0</v>
      </c>
    </row>
    <row r="290" spans="1:15">
      <c r="A290" s="113">
        <v>44298</v>
      </c>
      <c r="B290" s="117" t="str">
        <f t="shared" si="13"/>
        <v>(月)</v>
      </c>
      <c r="C290" s="161">
        <f t="shared" si="14"/>
        <v>4689</v>
      </c>
      <c r="D290" s="163">
        <v>4689</v>
      </c>
      <c r="E290" s="163">
        <v>0</v>
      </c>
      <c r="F290" s="161">
        <v>0</v>
      </c>
      <c r="G290" s="163">
        <v>0</v>
      </c>
      <c r="H290" s="161">
        <v>0</v>
      </c>
      <c r="I290" s="161">
        <v>0</v>
      </c>
      <c r="J290" s="163">
        <v>3258</v>
      </c>
      <c r="K290" s="163">
        <v>0</v>
      </c>
      <c r="L290" s="161">
        <v>0</v>
      </c>
      <c r="M290" s="163">
        <v>0</v>
      </c>
      <c r="N290" s="161">
        <v>0</v>
      </c>
      <c r="O290" s="161">
        <v>0</v>
      </c>
    </row>
    <row r="291" spans="1:15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</row>
    <row r="292" spans="1:15">
      <c r="A292" s="75" t="s">
        <v>325</v>
      </c>
      <c r="B292" s="75"/>
    </row>
    <row r="293" spans="1:15">
      <c r="A293" s="77"/>
    </row>
  </sheetData>
  <mergeCells count="10">
    <mergeCell ref="A6:B6"/>
    <mergeCell ref="A3:A5"/>
    <mergeCell ref="B3:B5"/>
    <mergeCell ref="C3:C5"/>
    <mergeCell ref="D3:I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7.7"/>
  <cols>
    <col min="1" max="1" width="18.76171875" style="64" customWidth="1"/>
    <col min="2" max="2" width="5" style="64" customWidth="1"/>
    <col min="3" max="4" width="13.85546875" style="64" customWidth="1"/>
    <col min="5" max="5" width="15.85546875" style="64" customWidth="1"/>
    <col min="6" max="6" width="13.85546875" style="64" customWidth="1"/>
    <col min="7" max="7" width="15.76171875" style="64" customWidth="1"/>
    <col min="8" max="9" width="13.85546875" style="64" customWidth="1"/>
    <col min="10" max="16384" width="8.76171875" style="64"/>
  </cols>
  <sheetData>
    <row r="1" spans="1:9">
      <c r="A1" s="64" t="s">
        <v>302</v>
      </c>
    </row>
    <row r="2" spans="1:9">
      <c r="G2" s="80" t="s">
        <v>327</v>
      </c>
    </row>
    <row r="3" spans="1:9">
      <c r="A3" s="155" t="s">
        <v>295</v>
      </c>
      <c r="B3" s="153" t="s">
        <v>296</v>
      </c>
      <c r="C3" s="151" t="s">
        <v>297</v>
      </c>
      <c r="D3" s="151" t="s">
        <v>298</v>
      </c>
      <c r="E3" s="154"/>
      <c r="F3" s="151" t="s">
        <v>299</v>
      </c>
      <c r="G3" s="154"/>
      <c r="H3" s="73"/>
      <c r="I3" s="73"/>
    </row>
    <row r="4" spans="1:9">
      <c r="A4" s="154"/>
      <c r="B4" s="156"/>
      <c r="C4" s="154"/>
      <c r="D4" s="65" t="s">
        <v>300</v>
      </c>
      <c r="E4" s="65" t="s">
        <v>301</v>
      </c>
      <c r="F4" s="65" t="s">
        <v>300</v>
      </c>
      <c r="G4" s="65" t="s">
        <v>301</v>
      </c>
      <c r="H4" s="72"/>
      <c r="I4" s="72"/>
    </row>
    <row r="5" spans="1:9">
      <c r="A5" s="152" t="s">
        <v>286</v>
      </c>
      <c r="B5" s="154"/>
      <c r="C5" s="60">
        <f t="shared" ref="C5:C68" si="0">SUM(D5:G5)</f>
        <v>12294115</v>
      </c>
      <c r="D5" s="60">
        <v>6378205</v>
      </c>
      <c r="E5" s="60">
        <v>153959</v>
      </c>
      <c r="F5" s="60">
        <v>5709228</v>
      </c>
      <c r="G5" s="60">
        <v>52723</v>
      </c>
      <c r="H5" s="72"/>
      <c r="I5" s="72"/>
    </row>
    <row r="6" spans="1:9">
      <c r="A6" s="108">
        <v>44407</v>
      </c>
      <c r="B6" s="97" t="s">
        <v>303</v>
      </c>
      <c r="C6" s="60">
        <f t="shared" si="0"/>
        <v>40588</v>
      </c>
      <c r="D6" s="60">
        <v>11403</v>
      </c>
      <c r="E6" s="60">
        <v>57</v>
      </c>
      <c r="F6" s="60">
        <v>23694</v>
      </c>
      <c r="G6" s="60">
        <v>5434</v>
      </c>
      <c r="H6" s="72"/>
      <c r="I6" s="72"/>
    </row>
    <row r="7" spans="1:9">
      <c r="A7" s="108">
        <v>44406</v>
      </c>
      <c r="B7" s="97" t="s">
        <v>304</v>
      </c>
      <c r="C7" s="60">
        <f t="shared" si="0"/>
        <v>30372</v>
      </c>
      <c r="D7" s="60">
        <v>9074</v>
      </c>
      <c r="E7" s="60">
        <v>23</v>
      </c>
      <c r="F7" s="60">
        <v>21242</v>
      </c>
      <c r="G7" s="60">
        <v>33</v>
      </c>
      <c r="H7" s="72"/>
      <c r="I7" s="72"/>
    </row>
    <row r="8" spans="1:9">
      <c r="A8" s="108">
        <v>44405</v>
      </c>
      <c r="B8" s="97" t="s">
        <v>305</v>
      </c>
      <c r="C8" s="60">
        <f t="shared" si="0"/>
        <v>30247</v>
      </c>
      <c r="D8" s="60">
        <v>11517</v>
      </c>
      <c r="E8" s="60">
        <v>283</v>
      </c>
      <c r="F8" s="60">
        <v>18441</v>
      </c>
      <c r="G8" s="60">
        <v>6</v>
      </c>
      <c r="H8" s="72"/>
      <c r="I8" s="72"/>
    </row>
    <row r="9" spans="1:9">
      <c r="A9" s="108">
        <v>44404</v>
      </c>
      <c r="B9" s="97" t="s">
        <v>294</v>
      </c>
      <c r="C9" s="60">
        <f t="shared" si="0"/>
        <v>42721</v>
      </c>
      <c r="D9" s="60">
        <v>7285</v>
      </c>
      <c r="E9" s="60">
        <v>9238</v>
      </c>
      <c r="F9" s="60">
        <v>19283</v>
      </c>
      <c r="G9" s="60">
        <v>6915</v>
      </c>
      <c r="H9" s="72"/>
      <c r="I9" s="72"/>
    </row>
    <row r="10" spans="1:9">
      <c r="A10" s="108">
        <v>44403</v>
      </c>
      <c r="B10" s="97" t="s">
        <v>293</v>
      </c>
      <c r="C10" s="60">
        <f t="shared" si="0"/>
        <v>69145</v>
      </c>
      <c r="D10" s="60">
        <v>20343</v>
      </c>
      <c r="E10" s="60">
        <v>5887</v>
      </c>
      <c r="F10" s="60">
        <v>40920</v>
      </c>
      <c r="G10" s="60">
        <v>1995</v>
      </c>
      <c r="H10" s="72"/>
      <c r="I10" s="72"/>
    </row>
    <row r="11" spans="1:9">
      <c r="A11" s="108">
        <v>44398</v>
      </c>
      <c r="B11" s="97" t="s">
        <v>305</v>
      </c>
      <c r="C11" s="60">
        <f t="shared" si="0"/>
        <v>46866</v>
      </c>
      <c r="D11" s="60">
        <v>371</v>
      </c>
      <c r="E11" s="60">
        <v>3619</v>
      </c>
      <c r="F11" s="60">
        <v>35406</v>
      </c>
      <c r="G11" s="60">
        <v>7470</v>
      </c>
      <c r="H11" s="72"/>
      <c r="I11" s="72"/>
    </row>
    <row r="12" spans="1:9">
      <c r="A12" s="108">
        <v>44397</v>
      </c>
      <c r="B12" s="97" t="s">
        <v>294</v>
      </c>
      <c r="C12" s="60">
        <f t="shared" si="0"/>
        <v>73571</v>
      </c>
      <c r="D12" s="60">
        <v>34550</v>
      </c>
      <c r="E12" s="60">
        <v>5981</v>
      </c>
      <c r="F12" s="60">
        <v>30208</v>
      </c>
      <c r="G12" s="60">
        <v>2832</v>
      </c>
      <c r="H12" s="72"/>
      <c r="I12" s="72"/>
    </row>
    <row r="13" spans="1:9">
      <c r="A13" s="108">
        <v>44396</v>
      </c>
      <c r="B13" s="97" t="s">
        <v>293</v>
      </c>
      <c r="C13" s="60">
        <f t="shared" si="0"/>
        <v>112168</v>
      </c>
      <c r="D13" s="60">
        <v>29457</v>
      </c>
      <c r="E13" s="60">
        <v>14740</v>
      </c>
      <c r="F13" s="60">
        <v>60294</v>
      </c>
      <c r="G13" s="60">
        <v>7677</v>
      </c>
      <c r="H13" s="72"/>
      <c r="I13" s="72"/>
    </row>
    <row r="14" spans="1:9">
      <c r="A14" s="108">
        <v>44393</v>
      </c>
      <c r="B14" s="97" t="s">
        <v>303</v>
      </c>
      <c r="C14" s="60">
        <f t="shared" si="0"/>
        <v>65454</v>
      </c>
      <c r="D14" s="60">
        <v>23717</v>
      </c>
      <c r="E14" s="60">
        <v>4551</v>
      </c>
      <c r="F14" s="60">
        <v>35455</v>
      </c>
      <c r="G14" s="60">
        <v>1731</v>
      </c>
      <c r="H14" s="72"/>
      <c r="I14" s="72"/>
    </row>
    <row r="15" spans="1:9">
      <c r="A15" s="108">
        <v>44392</v>
      </c>
      <c r="B15" s="97" t="s">
        <v>304</v>
      </c>
      <c r="C15" s="60">
        <f t="shared" si="0"/>
        <v>58287</v>
      </c>
      <c r="D15" s="60">
        <v>24563</v>
      </c>
      <c r="E15" s="60">
        <v>533</v>
      </c>
      <c r="F15" s="60">
        <v>31996</v>
      </c>
      <c r="G15" s="60">
        <v>1195</v>
      </c>
      <c r="H15" s="72"/>
      <c r="I15" s="72"/>
    </row>
    <row r="16" spans="1:9">
      <c r="A16" s="108">
        <v>44391</v>
      </c>
      <c r="B16" s="97" t="s">
        <v>305</v>
      </c>
      <c r="C16" s="60">
        <f t="shared" si="0"/>
        <v>62157</v>
      </c>
      <c r="D16" s="60">
        <v>22176</v>
      </c>
      <c r="E16" s="60">
        <v>178</v>
      </c>
      <c r="F16" s="60">
        <v>37839</v>
      </c>
      <c r="G16" s="60">
        <v>1964</v>
      </c>
      <c r="H16" s="72"/>
      <c r="I16" s="72"/>
    </row>
    <row r="17" spans="1:9">
      <c r="A17" s="108">
        <v>44390</v>
      </c>
      <c r="B17" s="97" t="s">
        <v>294</v>
      </c>
      <c r="C17" s="60">
        <f t="shared" si="0"/>
        <v>73445</v>
      </c>
      <c r="D17" s="60">
        <v>25653</v>
      </c>
      <c r="E17" s="60">
        <v>9453</v>
      </c>
      <c r="F17" s="60">
        <v>37198</v>
      </c>
      <c r="G17" s="60">
        <v>1141</v>
      </c>
      <c r="H17" s="72"/>
      <c r="I17" s="72"/>
    </row>
    <row r="18" spans="1:9">
      <c r="A18" s="108">
        <v>44389</v>
      </c>
      <c r="B18" s="97" t="s">
        <v>293</v>
      </c>
      <c r="C18" s="60">
        <f t="shared" si="0"/>
        <v>141584</v>
      </c>
      <c r="D18" s="60">
        <v>47667</v>
      </c>
      <c r="E18" s="60">
        <v>22048</v>
      </c>
      <c r="F18" s="60">
        <v>67841</v>
      </c>
      <c r="G18" s="60">
        <v>4028</v>
      </c>
      <c r="H18" s="72"/>
      <c r="I18" s="72"/>
    </row>
    <row r="19" spans="1:9">
      <c r="A19" s="108">
        <v>44386</v>
      </c>
      <c r="B19" s="97" t="s">
        <v>303</v>
      </c>
      <c r="C19" s="60">
        <f t="shared" si="0"/>
        <v>78312</v>
      </c>
      <c r="D19" s="60">
        <v>31738</v>
      </c>
      <c r="E19" s="60">
        <v>221</v>
      </c>
      <c r="F19" s="60">
        <v>44589</v>
      </c>
      <c r="G19" s="60">
        <v>1764</v>
      </c>
      <c r="H19" s="72"/>
      <c r="I19" s="72"/>
    </row>
    <row r="20" spans="1:9">
      <c r="A20" s="108">
        <v>44385</v>
      </c>
      <c r="B20" s="97" t="s">
        <v>304</v>
      </c>
      <c r="C20" s="60">
        <f t="shared" si="0"/>
        <v>83340</v>
      </c>
      <c r="D20" s="60">
        <v>34199</v>
      </c>
      <c r="E20" s="60">
        <v>2537</v>
      </c>
      <c r="F20" s="60">
        <v>44991</v>
      </c>
      <c r="G20" s="60">
        <v>1613</v>
      </c>
      <c r="H20" s="72"/>
      <c r="I20" s="72"/>
    </row>
    <row r="21" spans="1:9">
      <c r="A21" s="108">
        <v>44384</v>
      </c>
      <c r="B21" s="97" t="s">
        <v>305</v>
      </c>
      <c r="C21" s="60">
        <f t="shared" si="0"/>
        <v>76653</v>
      </c>
      <c r="D21" s="60">
        <v>28661</v>
      </c>
      <c r="E21" s="60">
        <v>2304</v>
      </c>
      <c r="F21" s="60">
        <v>44525</v>
      </c>
      <c r="G21" s="60">
        <v>1163</v>
      </c>
      <c r="H21" s="72"/>
      <c r="I21" s="72"/>
    </row>
    <row r="22" spans="1:9">
      <c r="A22" s="108">
        <v>44383</v>
      </c>
      <c r="B22" s="97" t="s">
        <v>294</v>
      </c>
      <c r="C22" s="60">
        <f t="shared" si="0"/>
        <v>99765</v>
      </c>
      <c r="D22" s="60">
        <v>45037</v>
      </c>
      <c r="E22" s="60">
        <v>1554</v>
      </c>
      <c r="F22" s="60">
        <v>52475</v>
      </c>
      <c r="G22" s="60">
        <v>699</v>
      </c>
      <c r="H22" s="72"/>
      <c r="I22" s="72"/>
    </row>
    <row r="23" spans="1:9">
      <c r="A23" s="108">
        <v>44382</v>
      </c>
      <c r="B23" s="97" t="s">
        <v>293</v>
      </c>
      <c r="C23" s="60">
        <f t="shared" si="0"/>
        <v>145089</v>
      </c>
      <c r="D23" s="60">
        <v>57890</v>
      </c>
      <c r="E23" s="60">
        <v>5788</v>
      </c>
      <c r="F23" s="60">
        <v>79320</v>
      </c>
      <c r="G23" s="60">
        <v>2091</v>
      </c>
      <c r="H23" s="72"/>
      <c r="I23" s="72"/>
    </row>
    <row r="24" spans="1:9">
      <c r="A24" s="108">
        <v>44379</v>
      </c>
      <c r="B24" s="97" t="s">
        <v>303</v>
      </c>
      <c r="C24" s="60">
        <f t="shared" si="0"/>
        <v>81824</v>
      </c>
      <c r="D24" s="60">
        <v>25406</v>
      </c>
      <c r="E24" s="60">
        <v>978</v>
      </c>
      <c r="F24" s="60">
        <v>55293</v>
      </c>
      <c r="G24" s="60">
        <v>147</v>
      </c>
      <c r="H24" s="72"/>
      <c r="I24" s="72"/>
    </row>
    <row r="25" spans="1:9">
      <c r="A25" s="108">
        <v>44378</v>
      </c>
      <c r="B25" s="97" t="s">
        <v>304</v>
      </c>
      <c r="C25" s="60">
        <f t="shared" si="0"/>
        <v>94797</v>
      </c>
      <c r="D25" s="60">
        <v>36346</v>
      </c>
      <c r="E25" s="60">
        <v>589</v>
      </c>
      <c r="F25" s="60">
        <v>57754</v>
      </c>
      <c r="G25" s="60">
        <v>108</v>
      </c>
      <c r="H25" s="72"/>
      <c r="I25" s="72"/>
    </row>
    <row r="26" spans="1:9">
      <c r="A26" s="108">
        <v>44377</v>
      </c>
      <c r="B26" s="97" t="s">
        <v>305</v>
      </c>
      <c r="C26" s="60">
        <f t="shared" si="0"/>
        <v>79179</v>
      </c>
      <c r="D26" s="60">
        <v>30313</v>
      </c>
      <c r="E26" s="60">
        <v>1788</v>
      </c>
      <c r="F26" s="60">
        <v>46697</v>
      </c>
      <c r="G26" s="60">
        <v>381</v>
      </c>
      <c r="H26" s="72"/>
      <c r="I26" s="72"/>
    </row>
    <row r="27" spans="1:9">
      <c r="A27" s="108">
        <v>44376</v>
      </c>
      <c r="B27" s="97" t="s">
        <v>294</v>
      </c>
      <c r="C27" s="60">
        <f t="shared" si="0"/>
        <v>94481</v>
      </c>
      <c r="D27" s="60">
        <v>36069</v>
      </c>
      <c r="E27" s="60">
        <v>3367</v>
      </c>
      <c r="F27" s="60">
        <v>53790</v>
      </c>
      <c r="G27" s="60">
        <v>1255</v>
      </c>
      <c r="H27" s="72"/>
      <c r="I27" s="72"/>
    </row>
    <row r="28" spans="1:9">
      <c r="A28" s="108">
        <v>44375</v>
      </c>
      <c r="B28" s="97" t="s">
        <v>293</v>
      </c>
      <c r="C28" s="60">
        <f t="shared" si="0"/>
        <v>159655</v>
      </c>
      <c r="D28" s="60">
        <v>71303</v>
      </c>
      <c r="E28" s="60">
        <v>7806</v>
      </c>
      <c r="F28" s="60">
        <v>80018</v>
      </c>
      <c r="G28" s="60">
        <v>528</v>
      </c>
      <c r="H28" s="72"/>
      <c r="I28" s="72"/>
    </row>
    <row r="29" spans="1:9">
      <c r="A29" s="108">
        <v>44372</v>
      </c>
      <c r="B29" s="97" t="s">
        <v>308</v>
      </c>
      <c r="C29" s="60">
        <f t="shared" si="0"/>
        <v>128355</v>
      </c>
      <c r="D29" s="60">
        <v>47766</v>
      </c>
      <c r="E29" s="60">
        <v>5529</v>
      </c>
      <c r="F29" s="60">
        <v>74926</v>
      </c>
      <c r="G29" s="60">
        <v>134</v>
      </c>
      <c r="H29" s="72"/>
      <c r="I29" s="72"/>
    </row>
    <row r="30" spans="1:9">
      <c r="A30" s="108">
        <v>44371</v>
      </c>
      <c r="B30" s="97" t="s">
        <v>315</v>
      </c>
      <c r="C30" s="60">
        <f t="shared" si="0"/>
        <v>109421</v>
      </c>
      <c r="D30" s="60">
        <v>43798</v>
      </c>
      <c r="E30" s="60">
        <v>1584</v>
      </c>
      <c r="F30" s="60">
        <v>63930</v>
      </c>
      <c r="G30" s="60">
        <v>109</v>
      </c>
      <c r="H30" s="72"/>
      <c r="I30" s="72"/>
    </row>
    <row r="31" spans="1:9">
      <c r="A31" s="108">
        <v>44370</v>
      </c>
      <c r="B31" s="97" t="s">
        <v>305</v>
      </c>
      <c r="C31" s="60">
        <f t="shared" si="0"/>
        <v>111486</v>
      </c>
      <c r="D31" s="60">
        <v>46971</v>
      </c>
      <c r="E31" s="60">
        <v>4683</v>
      </c>
      <c r="F31" s="60">
        <v>59733</v>
      </c>
      <c r="G31" s="60">
        <v>99</v>
      </c>
      <c r="H31" s="72"/>
      <c r="I31" s="72"/>
    </row>
    <row r="32" spans="1:9">
      <c r="A32" s="108">
        <v>44369</v>
      </c>
      <c r="B32" s="97" t="s">
        <v>294</v>
      </c>
      <c r="C32" s="60">
        <f t="shared" si="0"/>
        <v>94135</v>
      </c>
      <c r="D32" s="60">
        <v>44473</v>
      </c>
      <c r="E32" s="60">
        <v>1946</v>
      </c>
      <c r="F32" s="60">
        <v>47609</v>
      </c>
      <c r="G32" s="60">
        <v>107</v>
      </c>
      <c r="H32" s="72"/>
      <c r="I32" s="72"/>
    </row>
    <row r="33" spans="1:9">
      <c r="A33" s="108">
        <v>44368</v>
      </c>
      <c r="B33" s="97" t="s">
        <v>293</v>
      </c>
      <c r="C33" s="60">
        <f t="shared" si="0"/>
        <v>198780</v>
      </c>
      <c r="D33" s="60">
        <v>67154</v>
      </c>
      <c r="E33" s="60">
        <v>7843</v>
      </c>
      <c r="F33" s="60">
        <v>123679</v>
      </c>
      <c r="G33" s="60">
        <v>104</v>
      </c>
      <c r="H33" s="72"/>
      <c r="I33" s="72"/>
    </row>
    <row r="34" spans="1:9">
      <c r="A34" s="108">
        <v>44365</v>
      </c>
      <c r="B34" s="97" t="s">
        <v>303</v>
      </c>
      <c r="C34" s="60">
        <f t="shared" si="0"/>
        <v>125948</v>
      </c>
      <c r="D34" s="60">
        <v>50112</v>
      </c>
      <c r="E34" s="60">
        <v>2145</v>
      </c>
      <c r="F34" s="60">
        <v>73691</v>
      </c>
      <c r="G34" s="60">
        <v>0</v>
      </c>
      <c r="H34" s="72"/>
      <c r="I34" s="72"/>
    </row>
    <row r="35" spans="1:9">
      <c r="A35" s="108">
        <v>44364</v>
      </c>
      <c r="B35" s="97" t="s">
        <v>315</v>
      </c>
      <c r="C35" s="60">
        <f t="shared" si="0"/>
        <v>129330</v>
      </c>
      <c r="D35" s="60">
        <v>46926</v>
      </c>
      <c r="E35" s="60">
        <v>4611</v>
      </c>
      <c r="F35" s="60">
        <v>77793</v>
      </c>
      <c r="G35" s="60">
        <v>0</v>
      </c>
      <c r="H35" s="72"/>
      <c r="I35" s="72"/>
    </row>
    <row r="36" spans="1:9">
      <c r="A36" s="108">
        <v>44363</v>
      </c>
      <c r="B36" s="97" t="s">
        <v>305</v>
      </c>
      <c r="C36" s="60">
        <f t="shared" si="0"/>
        <v>118735</v>
      </c>
      <c r="D36" s="60">
        <v>43912</v>
      </c>
      <c r="E36" s="60">
        <v>2782</v>
      </c>
      <c r="F36" s="60">
        <v>72041</v>
      </c>
      <c r="G36" s="60">
        <v>0</v>
      </c>
      <c r="H36" s="72"/>
      <c r="I36" s="72"/>
    </row>
    <row r="37" spans="1:9">
      <c r="A37" s="108">
        <v>44362</v>
      </c>
      <c r="B37" s="97" t="s">
        <v>294</v>
      </c>
      <c r="C37" s="60">
        <f t="shared" si="0"/>
        <v>115363</v>
      </c>
      <c r="D37" s="60">
        <v>40459</v>
      </c>
      <c r="E37" s="60">
        <v>2956</v>
      </c>
      <c r="F37" s="60">
        <v>71948</v>
      </c>
      <c r="G37" s="60">
        <v>0</v>
      </c>
      <c r="H37" s="72"/>
      <c r="I37" s="72"/>
    </row>
    <row r="38" spans="1:9">
      <c r="A38" s="108">
        <v>44361</v>
      </c>
      <c r="B38" s="97" t="s">
        <v>293</v>
      </c>
      <c r="C38" s="60">
        <f t="shared" si="0"/>
        <v>214965</v>
      </c>
      <c r="D38" s="60">
        <v>85819</v>
      </c>
      <c r="E38" s="60">
        <v>5610</v>
      </c>
      <c r="F38" s="60">
        <v>123536</v>
      </c>
      <c r="G38" s="60">
        <v>0</v>
      </c>
      <c r="H38" s="72"/>
      <c r="I38" s="72"/>
    </row>
    <row r="39" spans="1:9">
      <c r="A39" s="108">
        <v>44358</v>
      </c>
      <c r="B39" s="97" t="s">
        <v>303</v>
      </c>
      <c r="C39" s="60">
        <f t="shared" si="0"/>
        <v>147983</v>
      </c>
      <c r="D39" s="60">
        <v>54834</v>
      </c>
      <c r="E39" s="60">
        <v>1669</v>
      </c>
      <c r="F39" s="60">
        <v>91480</v>
      </c>
      <c r="G39" s="60">
        <v>0</v>
      </c>
      <c r="H39" s="72"/>
      <c r="I39" s="72"/>
    </row>
    <row r="40" spans="1:9">
      <c r="A40" s="108">
        <v>44357</v>
      </c>
      <c r="B40" s="97" t="s">
        <v>304</v>
      </c>
      <c r="C40" s="60">
        <f t="shared" si="0"/>
        <v>136591</v>
      </c>
      <c r="D40" s="60">
        <v>52250</v>
      </c>
      <c r="E40" s="60">
        <v>1719</v>
      </c>
      <c r="F40" s="60">
        <v>82622</v>
      </c>
      <c r="G40" s="60">
        <v>0</v>
      </c>
      <c r="H40" s="72"/>
      <c r="I40" s="72"/>
    </row>
    <row r="41" spans="1:9">
      <c r="A41" s="108">
        <v>44356</v>
      </c>
      <c r="B41" s="97" t="s">
        <v>305</v>
      </c>
      <c r="C41" s="60">
        <f t="shared" si="0"/>
        <v>167384</v>
      </c>
      <c r="D41" s="60">
        <v>67694</v>
      </c>
      <c r="E41" s="60">
        <v>1047</v>
      </c>
      <c r="F41" s="60">
        <v>98643</v>
      </c>
      <c r="G41" s="60">
        <v>0</v>
      </c>
      <c r="H41" s="72"/>
      <c r="I41" s="72"/>
    </row>
    <row r="42" spans="1:9">
      <c r="A42" s="108">
        <v>44355</v>
      </c>
      <c r="B42" s="97" t="s">
        <v>294</v>
      </c>
      <c r="C42" s="60">
        <f t="shared" si="0"/>
        <v>161922</v>
      </c>
      <c r="D42" s="60">
        <v>71689</v>
      </c>
      <c r="E42" s="60">
        <v>990</v>
      </c>
      <c r="F42" s="60">
        <v>89243</v>
      </c>
      <c r="G42" s="60">
        <v>0</v>
      </c>
      <c r="H42" s="72"/>
      <c r="I42" s="72"/>
    </row>
    <row r="43" spans="1:9">
      <c r="A43" s="108">
        <v>44354</v>
      </c>
      <c r="B43" s="97" t="s">
        <v>293</v>
      </c>
      <c r="C43" s="60">
        <f t="shared" si="0"/>
        <v>239337</v>
      </c>
      <c r="D43" s="60">
        <v>104435</v>
      </c>
      <c r="E43" s="60">
        <v>2146</v>
      </c>
      <c r="F43" s="60">
        <v>132756</v>
      </c>
      <c r="G43" s="60">
        <v>0</v>
      </c>
      <c r="H43" s="72"/>
      <c r="I43" s="72"/>
    </row>
    <row r="44" spans="1:9">
      <c r="A44" s="108">
        <v>44351</v>
      </c>
      <c r="B44" s="97" t="s">
        <v>303</v>
      </c>
      <c r="C44" s="60">
        <f t="shared" si="0"/>
        <v>159203</v>
      </c>
      <c r="D44" s="60">
        <v>62634</v>
      </c>
      <c r="E44" s="60">
        <v>929</v>
      </c>
      <c r="F44" s="60">
        <v>95640</v>
      </c>
      <c r="G44" s="60">
        <v>0</v>
      </c>
      <c r="H44" s="72"/>
      <c r="I44" s="72"/>
    </row>
    <row r="45" spans="1:9">
      <c r="A45" s="63">
        <v>44350</v>
      </c>
      <c r="B45" s="109" t="s">
        <v>304</v>
      </c>
      <c r="C45" s="60">
        <f t="shared" si="0"/>
        <v>143157</v>
      </c>
      <c r="D45" s="60">
        <v>59654</v>
      </c>
      <c r="E45" s="60">
        <v>112</v>
      </c>
      <c r="F45" s="60">
        <v>83391</v>
      </c>
      <c r="G45" s="60">
        <v>0</v>
      </c>
      <c r="H45" s="72"/>
      <c r="I45" s="72"/>
    </row>
    <row r="46" spans="1:9">
      <c r="A46" s="63">
        <v>44349</v>
      </c>
      <c r="B46" s="109" t="s">
        <v>305</v>
      </c>
      <c r="C46" s="60">
        <f t="shared" si="0"/>
        <v>159126</v>
      </c>
      <c r="D46" s="60">
        <v>71140</v>
      </c>
      <c r="E46" s="60">
        <v>316</v>
      </c>
      <c r="F46" s="60">
        <v>87670</v>
      </c>
      <c r="G46" s="60">
        <v>0</v>
      </c>
      <c r="H46" s="72"/>
      <c r="I46" s="72"/>
    </row>
    <row r="47" spans="1:9">
      <c r="A47" s="63">
        <v>44348</v>
      </c>
      <c r="B47" s="109" t="s">
        <v>294</v>
      </c>
      <c r="C47" s="60">
        <f t="shared" si="0"/>
        <v>159057</v>
      </c>
      <c r="D47" s="60">
        <v>66264</v>
      </c>
      <c r="E47" s="60">
        <v>123</v>
      </c>
      <c r="F47" s="60">
        <v>92670</v>
      </c>
      <c r="G47" s="60">
        <v>0</v>
      </c>
      <c r="H47" s="72"/>
      <c r="I47" s="72"/>
    </row>
    <row r="48" spans="1:9">
      <c r="A48" s="63">
        <v>44347</v>
      </c>
      <c r="B48" s="109" t="s">
        <v>293</v>
      </c>
      <c r="C48" s="60">
        <f t="shared" si="0"/>
        <v>273255</v>
      </c>
      <c r="D48" s="60">
        <v>131423</v>
      </c>
      <c r="E48" s="60">
        <v>582</v>
      </c>
      <c r="F48" s="60">
        <v>141250</v>
      </c>
      <c r="G48" s="60">
        <v>0</v>
      </c>
      <c r="H48" s="72"/>
      <c r="I48" s="72"/>
    </row>
    <row r="49" spans="1:9">
      <c r="A49" s="63">
        <v>44344</v>
      </c>
      <c r="B49" s="109" t="s">
        <v>303</v>
      </c>
      <c r="C49" s="60">
        <f t="shared" si="0"/>
        <v>164516</v>
      </c>
      <c r="D49" s="60">
        <v>87584</v>
      </c>
      <c r="E49" s="60">
        <v>157</v>
      </c>
      <c r="F49" s="60">
        <v>76775</v>
      </c>
      <c r="G49" s="60">
        <v>0</v>
      </c>
      <c r="H49" s="72"/>
      <c r="I49" s="72"/>
    </row>
    <row r="50" spans="1:9">
      <c r="A50" s="63">
        <v>44343</v>
      </c>
      <c r="B50" s="109" t="s">
        <v>304</v>
      </c>
      <c r="C50" s="60">
        <f t="shared" si="0"/>
        <v>145149</v>
      </c>
      <c r="D50" s="60">
        <v>84217</v>
      </c>
      <c r="E50" s="60">
        <v>40</v>
      </c>
      <c r="F50" s="60">
        <v>60892</v>
      </c>
      <c r="G50" s="60">
        <v>0</v>
      </c>
      <c r="H50" s="72"/>
      <c r="I50" s="72"/>
    </row>
    <row r="51" spans="1:9">
      <c r="A51" s="63">
        <v>44342</v>
      </c>
      <c r="B51" s="109" t="s">
        <v>305</v>
      </c>
      <c r="C51" s="60">
        <f t="shared" si="0"/>
        <v>142589</v>
      </c>
      <c r="D51" s="60">
        <v>93243</v>
      </c>
      <c r="E51" s="60">
        <v>172</v>
      </c>
      <c r="F51" s="60">
        <v>49174</v>
      </c>
      <c r="G51" s="60">
        <v>0</v>
      </c>
      <c r="H51" s="72"/>
      <c r="I51" s="72"/>
    </row>
    <row r="52" spans="1:9">
      <c r="A52" s="63">
        <v>44341</v>
      </c>
      <c r="B52" s="109" t="s">
        <v>294</v>
      </c>
      <c r="C52" s="60">
        <f t="shared" si="0"/>
        <v>139652</v>
      </c>
      <c r="D52" s="60">
        <v>87114</v>
      </c>
      <c r="E52" s="60">
        <v>476</v>
      </c>
      <c r="F52" s="60">
        <v>52062</v>
      </c>
      <c r="G52" s="60">
        <v>0</v>
      </c>
      <c r="H52" s="72"/>
      <c r="I52" s="72"/>
    </row>
    <row r="53" spans="1:9">
      <c r="A53" s="63">
        <v>44340</v>
      </c>
      <c r="B53" s="109" t="s">
        <v>293</v>
      </c>
      <c r="C53" s="60">
        <f t="shared" si="0"/>
        <v>330589</v>
      </c>
      <c r="D53" s="60">
        <v>136491</v>
      </c>
      <c r="E53" s="60">
        <v>269</v>
      </c>
      <c r="F53" s="60">
        <v>193829</v>
      </c>
      <c r="G53" s="60">
        <v>0</v>
      </c>
      <c r="H53" s="72"/>
      <c r="I53" s="72"/>
    </row>
    <row r="54" spans="1:9">
      <c r="A54" s="63">
        <v>44337</v>
      </c>
      <c r="B54" s="109" t="s">
        <v>303</v>
      </c>
      <c r="C54" s="60">
        <f t="shared" si="0"/>
        <v>249021</v>
      </c>
      <c r="D54" s="60">
        <v>99918</v>
      </c>
      <c r="E54" s="60"/>
      <c r="F54" s="60">
        <v>149103</v>
      </c>
      <c r="G54" s="60"/>
      <c r="H54" s="72"/>
      <c r="I54" s="72"/>
    </row>
    <row r="55" spans="1:9">
      <c r="A55" s="63">
        <v>44336</v>
      </c>
      <c r="B55" s="109" t="s">
        <v>304</v>
      </c>
      <c r="C55" s="60">
        <f t="shared" si="0"/>
        <v>190533</v>
      </c>
      <c r="D55" s="60">
        <v>81422</v>
      </c>
      <c r="E55" s="60"/>
      <c r="F55" s="60">
        <v>109111</v>
      </c>
      <c r="G55" s="60"/>
      <c r="H55" s="72"/>
      <c r="I55" s="72"/>
    </row>
    <row r="56" spans="1:9">
      <c r="A56" s="63">
        <v>44335</v>
      </c>
      <c r="B56" s="109" t="s">
        <v>305</v>
      </c>
      <c r="C56" s="60">
        <f t="shared" si="0"/>
        <v>267866</v>
      </c>
      <c r="D56" s="60">
        <v>88163</v>
      </c>
      <c r="E56" s="60"/>
      <c r="F56" s="60">
        <v>179703</v>
      </c>
      <c r="G56" s="60"/>
      <c r="H56" s="72"/>
      <c r="I56" s="72"/>
    </row>
    <row r="57" spans="1:9">
      <c r="A57" s="63">
        <v>44334</v>
      </c>
      <c r="B57" s="109" t="s">
        <v>294</v>
      </c>
      <c r="C57" s="60">
        <f t="shared" si="0"/>
        <v>250244</v>
      </c>
      <c r="D57" s="60">
        <v>94577</v>
      </c>
      <c r="E57" s="60"/>
      <c r="F57" s="60">
        <v>155667</v>
      </c>
      <c r="G57" s="60"/>
      <c r="H57" s="72"/>
      <c r="I57" s="72"/>
    </row>
    <row r="58" spans="1:9">
      <c r="A58" s="63">
        <v>44333</v>
      </c>
      <c r="B58" s="109" t="s">
        <v>293</v>
      </c>
      <c r="C58" s="60">
        <f t="shared" si="0"/>
        <v>349566</v>
      </c>
      <c r="D58" s="60">
        <v>133843</v>
      </c>
      <c r="E58" s="60"/>
      <c r="F58" s="60">
        <v>215723</v>
      </c>
      <c r="G58" s="60"/>
      <c r="H58" s="72"/>
      <c r="I58" s="72"/>
    </row>
    <row r="59" spans="1:9">
      <c r="A59" s="63">
        <v>44330</v>
      </c>
      <c r="B59" s="109" t="s">
        <v>303</v>
      </c>
      <c r="C59" s="60">
        <f t="shared" si="0"/>
        <v>242878</v>
      </c>
      <c r="D59" s="60">
        <v>99493</v>
      </c>
      <c r="E59" s="60"/>
      <c r="F59" s="60">
        <v>143385</v>
      </c>
      <c r="G59" s="60"/>
      <c r="H59" s="72"/>
      <c r="I59" s="72"/>
    </row>
    <row r="60" spans="1:9">
      <c r="A60" s="63">
        <v>44329</v>
      </c>
      <c r="B60" s="109" t="s">
        <v>304</v>
      </c>
      <c r="C60" s="60">
        <f t="shared" si="0"/>
        <v>219139</v>
      </c>
      <c r="D60" s="60">
        <v>93429</v>
      </c>
      <c r="E60" s="60"/>
      <c r="F60" s="60">
        <v>125710</v>
      </c>
      <c r="G60" s="60"/>
      <c r="H60" s="72"/>
      <c r="I60" s="72"/>
    </row>
    <row r="61" spans="1:9">
      <c r="A61" s="63">
        <v>44328</v>
      </c>
      <c r="B61" s="109" t="s">
        <v>305</v>
      </c>
      <c r="C61" s="60">
        <f t="shared" si="0"/>
        <v>181720</v>
      </c>
      <c r="D61" s="60">
        <v>82959</v>
      </c>
      <c r="E61" s="60"/>
      <c r="F61" s="60">
        <v>98761</v>
      </c>
      <c r="G61" s="60"/>
      <c r="H61" s="72"/>
      <c r="I61" s="72"/>
    </row>
    <row r="62" spans="1:9">
      <c r="A62" s="63">
        <v>44327</v>
      </c>
      <c r="B62" s="109" t="s">
        <v>306</v>
      </c>
      <c r="C62" s="60">
        <f t="shared" si="0"/>
        <v>168738</v>
      </c>
      <c r="D62" s="60">
        <v>90287</v>
      </c>
      <c r="E62" s="60"/>
      <c r="F62" s="60">
        <v>78451</v>
      </c>
      <c r="G62" s="60"/>
      <c r="H62" s="72"/>
      <c r="I62" s="72"/>
    </row>
    <row r="63" spans="1:9">
      <c r="A63" s="63">
        <v>44326</v>
      </c>
      <c r="B63" s="109" t="s">
        <v>293</v>
      </c>
      <c r="C63" s="60">
        <f t="shared" si="0"/>
        <v>223504</v>
      </c>
      <c r="D63" s="60">
        <v>155255</v>
      </c>
      <c r="E63" s="60"/>
      <c r="F63" s="60">
        <v>68249</v>
      </c>
      <c r="G63" s="60"/>
      <c r="H63" s="72"/>
      <c r="I63" s="72"/>
    </row>
    <row r="64" spans="1:9">
      <c r="A64" s="63">
        <v>44323</v>
      </c>
      <c r="B64" s="109" t="s">
        <v>303</v>
      </c>
      <c r="C64" s="60">
        <f t="shared" si="0"/>
        <v>140344</v>
      </c>
      <c r="D64" s="60">
        <v>97165</v>
      </c>
      <c r="E64" s="60"/>
      <c r="F64" s="60">
        <v>43179</v>
      </c>
      <c r="G64" s="60"/>
      <c r="H64" s="72"/>
      <c r="I64" s="72"/>
    </row>
    <row r="65" spans="1:9">
      <c r="A65" s="63">
        <v>44322</v>
      </c>
      <c r="B65" s="109" t="s">
        <v>304</v>
      </c>
      <c r="C65" s="60">
        <f t="shared" si="0"/>
        <v>331914</v>
      </c>
      <c r="D65" s="60">
        <v>268978</v>
      </c>
      <c r="E65" s="60"/>
      <c r="F65" s="60">
        <v>62936</v>
      </c>
      <c r="G65" s="60"/>
      <c r="H65" s="72"/>
      <c r="I65" s="72"/>
    </row>
    <row r="66" spans="1:9">
      <c r="A66" s="63">
        <v>44316</v>
      </c>
      <c r="B66" s="109" t="s">
        <v>303</v>
      </c>
      <c r="C66" s="60">
        <f t="shared" si="0"/>
        <v>274907</v>
      </c>
      <c r="D66" s="60">
        <v>227667</v>
      </c>
      <c r="E66" s="60"/>
      <c r="F66" s="60">
        <v>47240</v>
      </c>
      <c r="G66" s="60"/>
      <c r="H66" s="72"/>
      <c r="I66" s="72"/>
    </row>
    <row r="67" spans="1:9">
      <c r="A67" s="63">
        <v>44314</v>
      </c>
      <c r="B67" s="109" t="s">
        <v>305</v>
      </c>
      <c r="C67" s="60">
        <f t="shared" si="0"/>
        <v>238273</v>
      </c>
      <c r="D67" s="60">
        <v>194005</v>
      </c>
      <c r="E67" s="60"/>
      <c r="F67" s="60">
        <v>44268</v>
      </c>
      <c r="G67" s="60"/>
      <c r="H67" s="72"/>
      <c r="I67" s="72"/>
    </row>
    <row r="68" spans="1:9">
      <c r="A68" s="63">
        <v>44313</v>
      </c>
      <c r="B68" s="109" t="s">
        <v>294</v>
      </c>
      <c r="C68" s="60">
        <f t="shared" si="0"/>
        <v>203174</v>
      </c>
      <c r="D68" s="60">
        <v>172069</v>
      </c>
      <c r="E68" s="60"/>
      <c r="F68" s="60">
        <v>31105</v>
      </c>
      <c r="G68" s="60"/>
      <c r="H68" s="72"/>
      <c r="I68" s="72"/>
    </row>
    <row r="69" spans="1:9">
      <c r="A69" s="63">
        <v>44312</v>
      </c>
      <c r="B69" s="109" t="s">
        <v>307</v>
      </c>
      <c r="C69" s="60">
        <f t="shared" ref="C69:C77" si="1">SUM(D69:G69)</f>
        <v>263328</v>
      </c>
      <c r="D69" s="60">
        <v>221677</v>
      </c>
      <c r="E69" s="60"/>
      <c r="F69" s="60">
        <v>41651</v>
      </c>
      <c r="G69" s="60"/>
      <c r="H69" s="72"/>
      <c r="I69" s="72"/>
    </row>
    <row r="70" spans="1:9">
      <c r="A70" s="63">
        <v>44309</v>
      </c>
      <c r="B70" s="109" t="s">
        <v>308</v>
      </c>
      <c r="C70" s="60">
        <f t="shared" si="1"/>
        <v>177672</v>
      </c>
      <c r="D70" s="60">
        <v>147989</v>
      </c>
      <c r="E70" s="60"/>
      <c r="F70" s="60">
        <v>29683</v>
      </c>
      <c r="G70" s="60"/>
      <c r="H70" s="72"/>
      <c r="I70" s="72"/>
    </row>
    <row r="71" spans="1:9">
      <c r="A71" s="63">
        <v>44308</v>
      </c>
      <c r="B71" s="109" t="s">
        <v>309</v>
      </c>
      <c r="C71" s="60">
        <f t="shared" si="1"/>
        <v>150489</v>
      </c>
      <c r="D71" s="60">
        <v>128634</v>
      </c>
      <c r="E71" s="60"/>
      <c r="F71" s="60">
        <v>21855</v>
      </c>
      <c r="G71" s="60"/>
      <c r="H71" s="72"/>
      <c r="I71" s="72"/>
    </row>
    <row r="72" spans="1:9">
      <c r="A72" s="63">
        <v>44307</v>
      </c>
      <c r="B72" s="109" t="s">
        <v>310</v>
      </c>
      <c r="C72" s="60">
        <f t="shared" si="1"/>
        <v>152884</v>
      </c>
      <c r="D72" s="60">
        <v>126188</v>
      </c>
      <c r="E72" s="60"/>
      <c r="F72" s="60">
        <v>26696</v>
      </c>
      <c r="G72" s="60"/>
      <c r="H72" s="72"/>
      <c r="I72" s="72"/>
    </row>
    <row r="73" spans="1:9">
      <c r="A73" s="63">
        <v>44306</v>
      </c>
      <c r="B73" s="109" t="s">
        <v>294</v>
      </c>
      <c r="C73" s="60">
        <f t="shared" si="1"/>
        <v>126419</v>
      </c>
      <c r="D73" s="60">
        <v>98622</v>
      </c>
      <c r="E73" s="60"/>
      <c r="F73" s="60">
        <v>27797</v>
      </c>
      <c r="G73" s="60"/>
      <c r="H73" s="72"/>
      <c r="I73" s="72"/>
    </row>
    <row r="74" spans="1:9">
      <c r="A74" s="66">
        <v>44305</v>
      </c>
      <c r="B74" s="62" t="str">
        <f t="shared" ref="B74:B79" si="2">"("&amp;TEXT(A74,"aaa")&amp;")"</f>
        <v>(月)</v>
      </c>
      <c r="C74" s="60">
        <f t="shared" si="1"/>
        <v>119032</v>
      </c>
      <c r="D74" s="60">
        <v>64725</v>
      </c>
      <c r="E74" s="60"/>
      <c r="F74" s="60">
        <v>54307</v>
      </c>
      <c r="G74" s="60"/>
      <c r="H74" s="72"/>
      <c r="I74" s="72"/>
    </row>
    <row r="75" spans="1:9">
      <c r="A75" s="63">
        <v>44302</v>
      </c>
      <c r="B75" s="62" t="str">
        <f t="shared" si="2"/>
        <v>(金)</v>
      </c>
      <c r="C75" s="60">
        <f t="shared" si="1"/>
        <v>69687</v>
      </c>
      <c r="D75" s="60">
        <v>29696</v>
      </c>
      <c r="E75" s="60"/>
      <c r="F75" s="60">
        <v>39991</v>
      </c>
      <c r="G75" s="60"/>
      <c r="H75" s="72"/>
      <c r="I75" s="72"/>
    </row>
    <row r="76" spans="1:9">
      <c r="A76" s="63">
        <v>44301</v>
      </c>
      <c r="B76" s="62" t="str">
        <f t="shared" si="2"/>
        <v>(木)</v>
      </c>
      <c r="C76" s="60">
        <f t="shared" si="1"/>
        <v>52620</v>
      </c>
      <c r="D76" s="60">
        <v>16637</v>
      </c>
      <c r="E76" s="60"/>
      <c r="F76" s="60">
        <v>35983</v>
      </c>
      <c r="G76" s="60"/>
      <c r="H76" s="72"/>
      <c r="I76" s="72"/>
    </row>
    <row r="77" spans="1:9">
      <c r="A77" s="63">
        <v>44300</v>
      </c>
      <c r="B77" s="62" t="str">
        <f t="shared" si="2"/>
        <v>(水)</v>
      </c>
      <c r="C77" s="60">
        <f t="shared" si="1"/>
        <v>50996</v>
      </c>
      <c r="D77" s="60">
        <v>9569</v>
      </c>
      <c r="E77" s="60"/>
      <c r="F77" s="60">
        <v>41427</v>
      </c>
      <c r="G77" s="60"/>
      <c r="H77" s="72"/>
      <c r="I77" s="72"/>
    </row>
    <row r="78" spans="1:9">
      <c r="A78" s="61">
        <v>44299</v>
      </c>
      <c r="B78" s="62" t="str">
        <f t="shared" si="2"/>
        <v>(火)</v>
      </c>
      <c r="C78" s="60">
        <f t="shared" ref="C78:C79" si="3">SUM(D78:G78)</f>
        <v>53986</v>
      </c>
      <c r="D78" s="60">
        <v>13896</v>
      </c>
      <c r="E78" s="60"/>
      <c r="F78" s="60">
        <v>40090</v>
      </c>
      <c r="G78" s="60"/>
      <c r="H78" s="72"/>
      <c r="I78" s="72"/>
    </row>
    <row r="79" spans="1:9">
      <c r="A79" s="61">
        <v>44298</v>
      </c>
      <c r="B79" s="62" t="str">
        <f t="shared" si="2"/>
        <v>(月)</v>
      </c>
      <c r="C79" s="60">
        <f t="shared" si="3"/>
        <v>96936</v>
      </c>
      <c r="D79" s="60">
        <v>26850</v>
      </c>
      <c r="E79" s="60"/>
      <c r="F79" s="60">
        <v>70086</v>
      </c>
      <c r="G79" s="60"/>
      <c r="H79" s="72"/>
      <c r="I79" s="72"/>
    </row>
    <row r="80" spans="1:9">
      <c r="A80" s="70"/>
      <c r="B80" s="71"/>
      <c r="C80" s="71"/>
      <c r="D80" s="71"/>
      <c r="E80" s="71"/>
      <c r="F80" s="71"/>
      <c r="G80" s="72"/>
      <c r="H80" s="72"/>
    </row>
    <row r="81" spans="1:11">
      <c r="A81" s="73" t="s">
        <v>320</v>
      </c>
      <c r="B81" s="72"/>
      <c r="C81" s="72"/>
      <c r="D81" s="72"/>
      <c r="E81" s="72"/>
      <c r="F81" s="72"/>
      <c r="G81" s="73"/>
      <c r="H81" s="72"/>
    </row>
    <row r="82" spans="1:11">
      <c r="A82" s="64" t="s">
        <v>316</v>
      </c>
      <c r="B82" s="73"/>
      <c r="C82" s="73"/>
      <c r="D82" s="73"/>
      <c r="E82" s="73"/>
      <c r="F82" s="73"/>
      <c r="H82" s="72"/>
    </row>
    <row r="83" spans="1:11">
      <c r="A83" s="64" t="s">
        <v>328</v>
      </c>
      <c r="B83" s="73"/>
      <c r="C83" s="73"/>
      <c r="D83" s="73"/>
      <c r="E83" s="73"/>
      <c r="F83" s="73"/>
      <c r="H83" s="72"/>
    </row>
    <row r="84" spans="1:11">
      <c r="A84" s="64" t="s">
        <v>329</v>
      </c>
      <c r="B84" s="73"/>
      <c r="C84" s="73"/>
      <c r="D84" s="73"/>
      <c r="E84" s="73"/>
      <c r="F84" s="73"/>
      <c r="H84" s="72"/>
    </row>
    <row r="85" spans="1:11">
      <c r="A85" s="64" t="s">
        <v>317</v>
      </c>
      <c r="H85" s="72"/>
    </row>
    <row r="86" spans="1:11">
      <c r="A86" s="64" t="s">
        <v>318</v>
      </c>
      <c r="H86" s="72"/>
    </row>
    <row r="87" spans="1:11">
      <c r="A87" s="64" t="s">
        <v>319</v>
      </c>
      <c r="H87" s="72"/>
      <c r="I87" s="74"/>
      <c r="J87" s="74"/>
      <c r="K87" s="74"/>
    </row>
    <row r="88" spans="1:11">
      <c r="H88" s="7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32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7" width="18.47265625" style="64" customWidth="1"/>
    <col min="8" max="9" width="13.90234375" style="64" customWidth="1"/>
    <col min="10" max="16384" width="8.76171875" style="64"/>
  </cols>
  <sheetData>
    <row r="1" spans="1:9">
      <c r="A1" s="64" t="s">
        <v>332</v>
      </c>
    </row>
    <row r="2" spans="1:9">
      <c r="G2" s="80" t="s">
        <v>368</v>
      </c>
    </row>
    <row r="3" spans="1:9">
      <c r="A3" s="157" t="s">
        <v>330</v>
      </c>
      <c r="B3" s="153" t="s">
        <v>296</v>
      </c>
      <c r="C3" s="153" t="s">
        <v>333</v>
      </c>
      <c r="D3" s="153" t="s">
        <v>296</v>
      </c>
      <c r="E3" s="151" t="s">
        <v>297</v>
      </c>
      <c r="F3" s="114" t="s">
        <v>298</v>
      </c>
      <c r="G3" s="114" t="s">
        <v>299</v>
      </c>
      <c r="H3" s="73"/>
      <c r="I3" s="73"/>
    </row>
    <row r="4" spans="1:9">
      <c r="A4" s="153"/>
      <c r="B4" s="153"/>
      <c r="C4" s="153"/>
      <c r="D4" s="153"/>
      <c r="E4" s="151"/>
      <c r="F4" s="116" t="s">
        <v>301</v>
      </c>
      <c r="G4" s="116" t="s">
        <v>301</v>
      </c>
      <c r="H4" s="72"/>
      <c r="I4" s="72"/>
    </row>
    <row r="5" spans="1:9">
      <c r="A5" s="113">
        <v>44573</v>
      </c>
      <c r="B5" s="115" t="s">
        <v>366</v>
      </c>
      <c r="C5" s="113">
        <v>44570</v>
      </c>
      <c r="D5" s="115" t="s">
        <v>345</v>
      </c>
      <c r="E5" s="102">
        <v>19333787</v>
      </c>
      <c r="F5" s="103">
        <v>9800077</v>
      </c>
      <c r="G5" s="103">
        <v>9533710</v>
      </c>
      <c r="H5" s="72"/>
      <c r="I5" s="72"/>
    </row>
    <row r="6" spans="1:9">
      <c r="A6" s="113">
        <v>44566</v>
      </c>
      <c r="B6" s="115" t="s">
        <v>366</v>
      </c>
      <c r="C6" s="113">
        <v>44563</v>
      </c>
      <c r="D6" s="115" t="s">
        <v>345</v>
      </c>
      <c r="E6" s="102">
        <v>19325629</v>
      </c>
      <c r="F6" s="103">
        <v>9799599</v>
      </c>
      <c r="G6" s="103">
        <v>9526030</v>
      </c>
      <c r="H6" s="72"/>
      <c r="I6" s="72"/>
    </row>
    <row r="7" spans="1:9">
      <c r="A7" s="113">
        <v>44557</v>
      </c>
      <c r="B7" s="115" t="s">
        <v>364</v>
      </c>
      <c r="C7" s="113">
        <v>44556</v>
      </c>
      <c r="D7" s="115" t="s">
        <v>345</v>
      </c>
      <c r="E7" s="102">
        <v>19321813</v>
      </c>
      <c r="F7" s="103">
        <v>9800906</v>
      </c>
      <c r="G7" s="103">
        <v>9520907</v>
      </c>
      <c r="H7" s="72"/>
      <c r="I7" s="72"/>
    </row>
    <row r="8" spans="1:9">
      <c r="A8" s="113">
        <v>44552</v>
      </c>
      <c r="B8" s="115" t="s">
        <v>347</v>
      </c>
      <c r="C8" s="113">
        <v>44549</v>
      </c>
      <c r="D8" s="115" t="s">
        <v>345</v>
      </c>
      <c r="E8" s="102">
        <v>19317095</v>
      </c>
      <c r="F8" s="103">
        <v>9800859</v>
      </c>
      <c r="G8" s="103">
        <v>9516236</v>
      </c>
      <c r="H8" s="72"/>
      <c r="I8" s="72"/>
    </row>
    <row r="9" spans="1:9">
      <c r="A9" s="113">
        <v>44545</v>
      </c>
      <c r="B9" s="115" t="s">
        <v>347</v>
      </c>
      <c r="C9" s="113">
        <v>44542</v>
      </c>
      <c r="D9" s="115" t="s">
        <v>345</v>
      </c>
      <c r="E9" s="102">
        <v>19315219</v>
      </c>
      <c r="F9" s="103">
        <v>9800511</v>
      </c>
      <c r="G9" s="103">
        <v>9514708</v>
      </c>
      <c r="H9" s="72"/>
      <c r="I9" s="72"/>
    </row>
    <row r="10" spans="1:9">
      <c r="A10" s="113">
        <v>44538</v>
      </c>
      <c r="B10" s="115" t="s">
        <v>347</v>
      </c>
      <c r="C10" s="113">
        <v>44535</v>
      </c>
      <c r="D10" s="115" t="s">
        <v>345</v>
      </c>
      <c r="E10" s="102">
        <v>19308290</v>
      </c>
      <c r="F10" s="103">
        <v>9801991</v>
      </c>
      <c r="G10" s="103">
        <v>9506299</v>
      </c>
      <c r="H10" s="72"/>
      <c r="I10" s="72"/>
    </row>
    <row r="11" spans="1:9">
      <c r="A11" s="113">
        <v>44531</v>
      </c>
      <c r="B11" s="115" t="s">
        <v>347</v>
      </c>
      <c r="C11" s="113">
        <v>44528</v>
      </c>
      <c r="D11" s="115" t="s">
        <v>345</v>
      </c>
      <c r="E11" s="102">
        <v>19291446</v>
      </c>
      <c r="F11" s="103">
        <v>9802654</v>
      </c>
      <c r="G11" s="103">
        <v>9488792</v>
      </c>
      <c r="H11" s="72"/>
      <c r="I11" s="72"/>
    </row>
    <row r="12" spans="1:9">
      <c r="A12" s="113">
        <v>44524</v>
      </c>
      <c r="B12" s="115" t="s">
        <v>347</v>
      </c>
      <c r="C12" s="113">
        <v>44521</v>
      </c>
      <c r="D12" s="115" t="s">
        <v>345</v>
      </c>
      <c r="E12" s="102">
        <v>19284713</v>
      </c>
      <c r="F12" s="103">
        <v>9808144</v>
      </c>
      <c r="G12" s="103">
        <v>9476569</v>
      </c>
      <c r="H12" s="72"/>
      <c r="I12" s="72"/>
    </row>
    <row r="13" spans="1:9">
      <c r="A13" s="113">
        <v>44517</v>
      </c>
      <c r="B13" s="115" t="s">
        <v>347</v>
      </c>
      <c r="C13" s="113">
        <v>44514</v>
      </c>
      <c r="D13" s="115" t="s">
        <v>345</v>
      </c>
      <c r="E13" s="102">
        <v>19272217</v>
      </c>
      <c r="F13" s="103">
        <v>9808427</v>
      </c>
      <c r="G13" s="103">
        <v>9463790</v>
      </c>
      <c r="H13" s="72"/>
      <c r="I13" s="72"/>
    </row>
    <row r="14" spans="1:9">
      <c r="A14" s="113">
        <v>44510</v>
      </c>
      <c r="B14" s="115" t="s">
        <v>347</v>
      </c>
      <c r="C14" s="113">
        <v>44507</v>
      </c>
      <c r="D14" s="115" t="s">
        <v>334</v>
      </c>
      <c r="E14" s="102">
        <v>19228810</v>
      </c>
      <c r="F14" s="103">
        <v>9805102</v>
      </c>
      <c r="G14" s="103">
        <v>9423708</v>
      </c>
      <c r="H14" s="72"/>
      <c r="I14" s="72"/>
    </row>
    <row r="15" spans="1:9">
      <c r="A15" s="113">
        <v>44502</v>
      </c>
      <c r="B15" s="115" t="s">
        <v>306</v>
      </c>
      <c r="C15" s="113">
        <v>44500</v>
      </c>
      <c r="D15" s="115" t="s">
        <v>334</v>
      </c>
      <c r="E15" s="102">
        <v>19078083</v>
      </c>
      <c r="F15" s="103">
        <v>9769376</v>
      </c>
      <c r="G15" s="103">
        <v>9308707</v>
      </c>
      <c r="H15" s="72"/>
      <c r="I15" s="72"/>
    </row>
    <row r="16" spans="1:9">
      <c r="A16" s="113">
        <v>44496</v>
      </c>
      <c r="B16" s="115" t="s">
        <v>305</v>
      </c>
      <c r="C16" s="113">
        <v>44493</v>
      </c>
      <c r="D16" s="115" t="s">
        <v>334</v>
      </c>
      <c r="E16" s="102">
        <v>18962749</v>
      </c>
      <c r="F16" s="103">
        <v>9767683</v>
      </c>
      <c r="G16" s="103">
        <v>9195066</v>
      </c>
      <c r="H16" s="72"/>
      <c r="I16" s="72"/>
    </row>
    <row r="17" spans="1:9">
      <c r="A17" s="113">
        <v>44489</v>
      </c>
      <c r="B17" s="115" t="s">
        <v>305</v>
      </c>
      <c r="C17" s="113">
        <v>44486</v>
      </c>
      <c r="D17" s="115" t="s">
        <v>334</v>
      </c>
      <c r="E17" s="102">
        <v>18747243</v>
      </c>
      <c r="F17" s="103">
        <v>9765668</v>
      </c>
      <c r="G17" s="103">
        <v>8981575</v>
      </c>
      <c r="H17" s="72"/>
      <c r="I17" s="72"/>
    </row>
    <row r="18" spans="1:9">
      <c r="A18" s="113">
        <v>44482</v>
      </c>
      <c r="B18" s="115" t="s">
        <v>305</v>
      </c>
      <c r="C18" s="113">
        <v>44479</v>
      </c>
      <c r="D18" s="115" t="s">
        <v>334</v>
      </c>
      <c r="E18" s="81">
        <v>18283165</v>
      </c>
      <c r="F18" s="81">
        <v>9751845</v>
      </c>
      <c r="G18" s="81">
        <v>8531320</v>
      </c>
      <c r="H18" s="72"/>
      <c r="I18" s="72"/>
    </row>
    <row r="19" spans="1:9">
      <c r="A19" s="113">
        <v>44475</v>
      </c>
      <c r="B19" s="115" t="s">
        <v>305</v>
      </c>
      <c r="C19" s="113">
        <v>44472</v>
      </c>
      <c r="D19" s="115" t="s">
        <v>334</v>
      </c>
      <c r="E19" s="81">
        <v>17523553</v>
      </c>
      <c r="F19" s="81">
        <v>9707240</v>
      </c>
      <c r="G19" s="81">
        <v>7816313</v>
      </c>
      <c r="H19" s="72"/>
      <c r="I19" s="72"/>
    </row>
    <row r="20" spans="1:9">
      <c r="A20" s="113">
        <v>44468</v>
      </c>
      <c r="B20" s="115" t="s">
        <v>305</v>
      </c>
      <c r="C20" s="113">
        <v>44465</v>
      </c>
      <c r="D20" s="115" t="s">
        <v>334</v>
      </c>
      <c r="E20" s="81">
        <v>16729009</v>
      </c>
      <c r="F20" s="81">
        <v>9578689</v>
      </c>
      <c r="G20" s="81">
        <v>7150320</v>
      </c>
      <c r="H20" s="72"/>
      <c r="I20" s="72"/>
    </row>
    <row r="21" spans="1:9">
      <c r="A21" s="113">
        <v>44461</v>
      </c>
      <c r="B21" s="115" t="s">
        <v>305</v>
      </c>
      <c r="C21" s="113">
        <v>44458</v>
      </c>
      <c r="D21" s="115" t="s">
        <v>334</v>
      </c>
      <c r="E21" s="81">
        <v>16106155</v>
      </c>
      <c r="F21" s="81">
        <v>9364198</v>
      </c>
      <c r="G21" s="81">
        <v>6741957</v>
      </c>
      <c r="H21" s="72"/>
      <c r="I21" s="72"/>
    </row>
    <row r="22" spans="1:9">
      <c r="A22" s="113">
        <v>44454</v>
      </c>
      <c r="B22" s="115" t="s">
        <v>305</v>
      </c>
      <c r="C22" s="113">
        <v>44451</v>
      </c>
      <c r="D22" s="115" t="s">
        <v>334</v>
      </c>
      <c r="E22" s="81">
        <v>15400219</v>
      </c>
      <c r="F22" s="81">
        <v>8914497</v>
      </c>
      <c r="G22" s="81">
        <v>6485722</v>
      </c>
      <c r="H22" s="72"/>
      <c r="I22" s="72"/>
    </row>
    <row r="23" spans="1:9">
      <c r="A23" s="113">
        <v>44447</v>
      </c>
      <c r="B23" s="115" t="s">
        <v>305</v>
      </c>
      <c r="C23" s="113">
        <v>44444</v>
      </c>
      <c r="D23" s="115" t="s">
        <v>334</v>
      </c>
      <c r="E23" s="81">
        <v>14362075</v>
      </c>
      <c r="F23" s="81">
        <v>8141454</v>
      </c>
      <c r="G23" s="81">
        <v>6220621</v>
      </c>
      <c r="H23" s="72"/>
      <c r="I23" s="72"/>
    </row>
    <row r="24" spans="1:9">
      <c r="A24" s="113">
        <v>44440</v>
      </c>
      <c r="B24" s="115" t="s">
        <v>305</v>
      </c>
      <c r="C24" s="113">
        <v>44437</v>
      </c>
      <c r="D24" s="115" t="s">
        <v>334</v>
      </c>
      <c r="E24" s="81">
        <v>13225021</v>
      </c>
      <c r="F24" s="81">
        <v>7426698</v>
      </c>
      <c r="G24" s="81">
        <v>5798323</v>
      </c>
      <c r="H24" s="72"/>
      <c r="I24" s="72"/>
    </row>
    <row r="25" spans="1:9">
      <c r="A25" s="113">
        <v>44433</v>
      </c>
      <c r="B25" s="115" t="s">
        <v>305</v>
      </c>
      <c r="C25" s="113">
        <v>44430</v>
      </c>
      <c r="D25" s="115" t="s">
        <v>334</v>
      </c>
      <c r="E25" s="81">
        <v>12029002</v>
      </c>
      <c r="F25" s="81">
        <v>7013578</v>
      </c>
      <c r="G25" s="81">
        <v>5015424</v>
      </c>
      <c r="H25" s="72"/>
      <c r="I25" s="72"/>
    </row>
    <row r="26" spans="1:9">
      <c r="A26" s="113">
        <v>44426</v>
      </c>
      <c r="B26" s="115" t="s">
        <v>305</v>
      </c>
      <c r="C26" s="113">
        <v>44423</v>
      </c>
      <c r="D26" s="115" t="s">
        <v>334</v>
      </c>
      <c r="E26" s="81">
        <v>10579702</v>
      </c>
      <c r="F26" s="81">
        <v>6761659</v>
      </c>
      <c r="G26" s="81">
        <v>3818043</v>
      </c>
      <c r="H26" s="72"/>
      <c r="I26" s="72"/>
    </row>
    <row r="27" spans="1:9">
      <c r="A27" s="113">
        <v>44419</v>
      </c>
      <c r="B27" s="115" t="s">
        <v>305</v>
      </c>
      <c r="C27" s="113">
        <v>44416</v>
      </c>
      <c r="D27" s="115" t="s">
        <v>334</v>
      </c>
      <c r="E27" s="81">
        <v>9282019</v>
      </c>
      <c r="F27" s="81">
        <v>6577221</v>
      </c>
      <c r="G27" s="81">
        <v>2704798</v>
      </c>
      <c r="H27" s="72"/>
      <c r="I27" s="72"/>
    </row>
    <row r="28" spans="1:9">
      <c r="A28" s="113">
        <v>44412</v>
      </c>
      <c r="B28" s="115" t="s">
        <v>305</v>
      </c>
      <c r="C28" s="113">
        <v>44409</v>
      </c>
      <c r="D28" s="115" t="s">
        <v>334</v>
      </c>
      <c r="E28" s="81">
        <v>7723380</v>
      </c>
      <c r="F28" s="81">
        <v>6269246</v>
      </c>
      <c r="G28" s="81">
        <v>1454134</v>
      </c>
      <c r="H28" s="72"/>
      <c r="I28" s="72"/>
    </row>
    <row r="29" spans="1:9">
      <c r="A29" s="82"/>
      <c r="B29" s="71"/>
      <c r="C29" s="71"/>
      <c r="D29" s="71"/>
      <c r="E29" s="71"/>
      <c r="F29" s="71"/>
      <c r="G29" s="72"/>
      <c r="H29" s="72"/>
    </row>
    <row r="30" spans="1:9">
      <c r="A30" s="73" t="s">
        <v>331</v>
      </c>
      <c r="B30" s="72"/>
      <c r="C30" s="72"/>
      <c r="D30" s="72"/>
      <c r="E30" s="72"/>
      <c r="F30" s="72"/>
      <c r="G30" s="73"/>
      <c r="H30" s="72"/>
    </row>
    <row r="31" spans="1:9">
      <c r="A31" s="73"/>
      <c r="B31" s="73"/>
      <c r="C31" s="73"/>
      <c r="D31" s="73"/>
      <c r="E31" s="73"/>
      <c r="F31" s="73"/>
      <c r="G31" s="73"/>
      <c r="H31" s="72"/>
    </row>
    <row r="32" spans="1:9">
      <c r="H32" s="73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K120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6" width="16.1875" style="64" bestFit="1" customWidth="1"/>
    <col min="7" max="7" width="18.47265625" style="64" customWidth="1"/>
    <col min="8" max="10" width="8.76171875" style="64"/>
    <col min="11" max="11" width="10.37890625" style="64" bestFit="1" customWidth="1"/>
    <col min="12" max="12" width="9.37890625" style="64" bestFit="1" customWidth="1"/>
    <col min="13" max="16384" width="8.76171875" style="64"/>
  </cols>
  <sheetData>
    <row r="1" spans="1:11">
      <c r="A1" s="64" t="s">
        <v>335</v>
      </c>
    </row>
    <row r="2" spans="1:11">
      <c r="G2" s="94" t="str">
        <f ca="1">"（" &amp; DBCS(MONTH(OFFSET($A$4,1,0))) &amp; "月" &amp; DBCS(DAY(OFFSET($A$4,1,0))) &amp; "日公表時点）"</f>
        <v>（１月２１日公表時点）</v>
      </c>
    </row>
    <row r="3" spans="1:11">
      <c r="A3" s="157" t="s">
        <v>330</v>
      </c>
      <c r="B3" s="153" t="s">
        <v>296</v>
      </c>
      <c r="C3" s="153" t="s">
        <v>333</v>
      </c>
      <c r="D3" s="153" t="s">
        <v>296</v>
      </c>
      <c r="E3" s="151" t="s">
        <v>336</v>
      </c>
      <c r="F3" s="114" t="s">
        <v>298</v>
      </c>
      <c r="G3" s="114" t="s">
        <v>299</v>
      </c>
    </row>
    <row r="4" spans="1:11">
      <c r="A4" s="153"/>
      <c r="B4" s="153"/>
      <c r="C4" s="153"/>
      <c r="D4" s="153"/>
      <c r="E4" s="151"/>
      <c r="F4" s="116" t="s">
        <v>301</v>
      </c>
      <c r="G4" s="116" t="s">
        <v>301</v>
      </c>
    </row>
    <row r="5" spans="1:11">
      <c r="A5" s="113">
        <v>44582</v>
      </c>
      <c r="B5" s="115" t="str">
        <f t="shared" ref="B5:B68" si="0">"(" &amp; TEXT(A5,"aaa") &amp; ")"</f>
        <v>(金)</v>
      </c>
      <c r="C5" s="113">
        <v>44570</v>
      </c>
      <c r="D5" s="115" t="s">
        <v>345</v>
      </c>
      <c r="E5" s="164">
        <v>19036994</v>
      </c>
      <c r="F5" s="164">
        <v>9578226</v>
      </c>
      <c r="G5" s="164">
        <v>9458768</v>
      </c>
    </row>
    <row r="6" spans="1:11">
      <c r="A6" s="113">
        <v>44581</v>
      </c>
      <c r="B6" s="115" t="str">
        <f t="shared" si="0"/>
        <v>(木)</v>
      </c>
      <c r="C6" s="113">
        <v>44570</v>
      </c>
      <c r="D6" s="115" t="s">
        <v>345</v>
      </c>
      <c r="E6" s="164">
        <v>19037485</v>
      </c>
      <c r="F6" s="164">
        <v>9578168</v>
      </c>
      <c r="G6" s="164">
        <v>9459317</v>
      </c>
    </row>
    <row r="7" spans="1:11">
      <c r="A7" s="113">
        <v>44580</v>
      </c>
      <c r="B7" s="115" t="str">
        <f t="shared" si="0"/>
        <v>(水)</v>
      </c>
      <c r="C7" s="113">
        <v>44570</v>
      </c>
      <c r="D7" s="115" t="s">
        <v>345</v>
      </c>
      <c r="E7" s="164">
        <v>19035882</v>
      </c>
      <c r="F7" s="164">
        <v>9577365</v>
      </c>
      <c r="G7" s="164">
        <v>9458517</v>
      </c>
      <c r="I7" s="106"/>
      <c r="J7" s="106"/>
      <c r="K7" s="106"/>
    </row>
    <row r="8" spans="1:11">
      <c r="A8" s="113">
        <v>44579</v>
      </c>
      <c r="B8" s="115" t="str">
        <f t="shared" si="0"/>
        <v>(火)</v>
      </c>
      <c r="C8" s="113">
        <v>44570</v>
      </c>
      <c r="D8" s="115" t="s">
        <v>345</v>
      </c>
      <c r="E8" s="164">
        <v>19032989</v>
      </c>
      <c r="F8" s="164">
        <v>9575927</v>
      </c>
      <c r="G8" s="164">
        <v>9457062</v>
      </c>
    </row>
    <row r="9" spans="1:11">
      <c r="A9" s="113">
        <v>44578</v>
      </c>
      <c r="B9" s="115" t="str">
        <f t="shared" si="0"/>
        <v>(月)</v>
      </c>
      <c r="C9" s="113">
        <v>44570</v>
      </c>
      <c r="D9" s="115" t="s">
        <v>345</v>
      </c>
      <c r="E9" s="164">
        <v>19012867</v>
      </c>
      <c r="F9" s="164">
        <v>9565054</v>
      </c>
      <c r="G9" s="164">
        <v>9447813</v>
      </c>
    </row>
    <row r="10" spans="1:11">
      <c r="A10" s="113">
        <v>44575</v>
      </c>
      <c r="B10" s="115" t="str">
        <f t="shared" si="0"/>
        <v>(金)</v>
      </c>
      <c r="C10" s="113">
        <v>44570</v>
      </c>
      <c r="D10" s="115" t="s">
        <v>345</v>
      </c>
      <c r="E10" s="164">
        <v>19004734</v>
      </c>
      <c r="F10" s="164">
        <v>9559646</v>
      </c>
      <c r="G10" s="164">
        <v>9445088</v>
      </c>
    </row>
    <row r="11" spans="1:11">
      <c r="A11" s="113">
        <v>44574</v>
      </c>
      <c r="B11" s="115" t="str">
        <f t="shared" si="0"/>
        <v>(木)</v>
      </c>
      <c r="C11" s="113">
        <v>44570</v>
      </c>
      <c r="D11" s="115" t="s">
        <v>345</v>
      </c>
      <c r="E11" s="164">
        <v>19005825</v>
      </c>
      <c r="F11" s="164">
        <v>9559289</v>
      </c>
      <c r="G11" s="164">
        <v>9446536</v>
      </c>
    </row>
    <row r="12" spans="1:11">
      <c r="A12" s="113">
        <v>44573</v>
      </c>
      <c r="B12" s="115" t="str">
        <f t="shared" si="0"/>
        <v>(水)</v>
      </c>
      <c r="C12" s="113">
        <v>44570</v>
      </c>
      <c r="D12" s="115" t="s">
        <v>345</v>
      </c>
      <c r="E12" s="164">
        <v>19003004</v>
      </c>
      <c r="F12" s="164">
        <v>9558360</v>
      </c>
      <c r="G12" s="164">
        <v>9444644</v>
      </c>
    </row>
    <row r="13" spans="1:11">
      <c r="A13" s="113">
        <v>44572</v>
      </c>
      <c r="B13" s="115" t="str">
        <f t="shared" si="0"/>
        <v>(火)</v>
      </c>
      <c r="C13" s="113">
        <v>44563</v>
      </c>
      <c r="D13" s="115" t="s">
        <v>345</v>
      </c>
      <c r="E13" s="164">
        <v>19000786</v>
      </c>
      <c r="F13" s="164">
        <v>9557113</v>
      </c>
      <c r="G13" s="164">
        <v>9443673</v>
      </c>
      <c r="I13" s="106"/>
      <c r="J13" s="106"/>
      <c r="K13" s="106"/>
    </row>
    <row r="14" spans="1:11">
      <c r="A14" s="113">
        <v>44568</v>
      </c>
      <c r="B14" s="115" t="str">
        <f t="shared" si="0"/>
        <v>(金)</v>
      </c>
      <c r="C14" s="113">
        <v>44563</v>
      </c>
      <c r="D14" s="115" t="s">
        <v>345</v>
      </c>
      <c r="E14" s="164">
        <v>18990390</v>
      </c>
      <c r="F14" s="164">
        <v>9550496</v>
      </c>
      <c r="G14" s="164">
        <v>9439894</v>
      </c>
      <c r="I14" s="106"/>
      <c r="J14" s="106"/>
      <c r="K14" s="106"/>
    </row>
    <row r="15" spans="1:11">
      <c r="A15" s="113">
        <v>44567</v>
      </c>
      <c r="B15" s="115" t="str">
        <f t="shared" si="0"/>
        <v>(木)</v>
      </c>
      <c r="C15" s="113">
        <v>44563</v>
      </c>
      <c r="D15" s="115" t="s">
        <v>345</v>
      </c>
      <c r="E15" s="164">
        <v>18988676</v>
      </c>
      <c r="F15" s="164">
        <v>9549993</v>
      </c>
      <c r="G15" s="164">
        <v>9438683</v>
      </c>
      <c r="I15" s="106"/>
      <c r="J15" s="106"/>
      <c r="K15" s="106"/>
    </row>
    <row r="16" spans="1:11">
      <c r="A16" s="113">
        <v>44566</v>
      </c>
      <c r="B16" s="115" t="str">
        <f t="shared" si="0"/>
        <v>(水)</v>
      </c>
      <c r="C16" s="113">
        <v>44563</v>
      </c>
      <c r="D16" s="115" t="s">
        <v>345</v>
      </c>
      <c r="E16" s="164">
        <v>18991424</v>
      </c>
      <c r="F16" s="164">
        <v>9551832</v>
      </c>
      <c r="G16" s="164">
        <v>9439592</v>
      </c>
      <c r="I16" s="106"/>
      <c r="J16" s="106"/>
      <c r="K16" s="106"/>
    </row>
    <row r="17" spans="1:11">
      <c r="A17" s="113">
        <v>44565</v>
      </c>
      <c r="B17" s="115" t="str">
        <f t="shared" si="0"/>
        <v>(火)</v>
      </c>
      <c r="C17" s="113">
        <v>44556</v>
      </c>
      <c r="D17" s="115" t="s">
        <v>345</v>
      </c>
      <c r="E17" s="164">
        <v>18990160</v>
      </c>
      <c r="F17" s="164">
        <v>9551101</v>
      </c>
      <c r="G17" s="164">
        <v>9439059</v>
      </c>
      <c r="I17" s="106"/>
      <c r="J17" s="106"/>
      <c r="K17" s="106"/>
    </row>
    <row r="18" spans="1:11">
      <c r="A18" s="113">
        <v>44558</v>
      </c>
      <c r="B18" s="115" t="str">
        <f t="shared" si="0"/>
        <v>(火)</v>
      </c>
      <c r="C18" s="113">
        <v>44556</v>
      </c>
      <c r="D18" s="115" t="s">
        <v>345</v>
      </c>
      <c r="E18" s="164">
        <v>18582222</v>
      </c>
      <c r="F18" s="164">
        <v>9334200</v>
      </c>
      <c r="G18" s="164">
        <v>9248022</v>
      </c>
      <c r="I18" s="106"/>
      <c r="J18" s="106"/>
      <c r="K18" s="106"/>
    </row>
    <row r="19" spans="1:11">
      <c r="A19" s="113">
        <v>44557</v>
      </c>
      <c r="B19" s="115" t="str">
        <f t="shared" si="0"/>
        <v>(月)</v>
      </c>
      <c r="C19" s="113">
        <v>44556</v>
      </c>
      <c r="D19" s="115" t="s">
        <v>345</v>
      </c>
      <c r="E19" s="164">
        <v>18727592</v>
      </c>
      <c r="F19" s="164">
        <v>9418601</v>
      </c>
      <c r="G19" s="164">
        <v>9308991</v>
      </c>
      <c r="I19" s="106"/>
      <c r="J19" s="106"/>
      <c r="K19" s="106"/>
    </row>
    <row r="20" spans="1:11">
      <c r="A20" s="113">
        <v>44554</v>
      </c>
      <c r="B20" s="115" t="str">
        <f t="shared" si="0"/>
        <v>(金)</v>
      </c>
      <c r="C20" s="113">
        <v>44549</v>
      </c>
      <c r="D20" s="115" t="s">
        <v>345</v>
      </c>
      <c r="E20" s="164">
        <v>18717031</v>
      </c>
      <c r="F20" s="164">
        <v>9412660</v>
      </c>
      <c r="G20" s="164">
        <v>9304371</v>
      </c>
      <c r="I20" s="106"/>
      <c r="J20" s="106"/>
      <c r="K20" s="106"/>
    </row>
    <row r="21" spans="1:11">
      <c r="A21" s="113">
        <v>44553</v>
      </c>
      <c r="B21" s="115" t="str">
        <f t="shared" si="0"/>
        <v>(木)</v>
      </c>
      <c r="C21" s="113">
        <v>44549</v>
      </c>
      <c r="D21" s="115" t="s">
        <v>345</v>
      </c>
      <c r="E21" s="164">
        <v>18713282</v>
      </c>
      <c r="F21" s="164">
        <v>9410131</v>
      </c>
      <c r="G21" s="164">
        <v>9303151</v>
      </c>
      <c r="I21" s="106"/>
      <c r="J21" s="106"/>
      <c r="K21" s="106"/>
    </row>
    <row r="22" spans="1:11">
      <c r="A22" s="113">
        <v>44552</v>
      </c>
      <c r="B22" s="115" t="str">
        <f t="shared" si="0"/>
        <v>(水)</v>
      </c>
      <c r="C22" s="113">
        <v>44549</v>
      </c>
      <c r="D22" s="115" t="s">
        <v>345</v>
      </c>
      <c r="E22" s="164">
        <v>18705145</v>
      </c>
      <c r="F22" s="164">
        <v>9405645</v>
      </c>
      <c r="G22" s="164">
        <v>9299500</v>
      </c>
      <c r="I22" s="106"/>
      <c r="J22" s="106"/>
      <c r="K22" s="106"/>
    </row>
    <row r="23" spans="1:11">
      <c r="A23" s="113">
        <v>44551</v>
      </c>
      <c r="B23" s="115" t="str">
        <f t="shared" si="0"/>
        <v>(火)</v>
      </c>
      <c r="C23" s="113">
        <v>44542</v>
      </c>
      <c r="D23" s="115" t="s">
        <v>345</v>
      </c>
      <c r="E23" s="164">
        <v>18690744</v>
      </c>
      <c r="F23" s="164">
        <v>9397871</v>
      </c>
      <c r="G23" s="164">
        <v>9292873</v>
      </c>
      <c r="I23" s="106"/>
      <c r="J23" s="106"/>
      <c r="K23" s="106"/>
    </row>
    <row r="24" spans="1:11">
      <c r="A24" s="113">
        <v>44550</v>
      </c>
      <c r="B24" s="115" t="str">
        <f t="shared" si="0"/>
        <v>(月)</v>
      </c>
      <c r="C24" s="113">
        <v>44542</v>
      </c>
      <c r="D24" s="115" t="s">
        <v>345</v>
      </c>
      <c r="E24" s="164">
        <v>18687741</v>
      </c>
      <c r="F24" s="164">
        <v>9396496</v>
      </c>
      <c r="G24" s="164">
        <v>9291245</v>
      </c>
      <c r="I24" s="106"/>
      <c r="J24" s="106"/>
      <c r="K24" s="106"/>
    </row>
    <row r="25" spans="1:11">
      <c r="A25" s="113">
        <v>44547</v>
      </c>
      <c r="B25" s="115" t="str">
        <f t="shared" si="0"/>
        <v>(金)</v>
      </c>
      <c r="C25" s="113">
        <v>44542</v>
      </c>
      <c r="D25" s="115" t="s">
        <v>345</v>
      </c>
      <c r="E25" s="164">
        <v>18676979</v>
      </c>
      <c r="F25" s="164">
        <v>9389540</v>
      </c>
      <c r="G25" s="164">
        <v>9287439</v>
      </c>
      <c r="I25" s="106"/>
      <c r="J25" s="106"/>
      <c r="K25" s="106"/>
    </row>
    <row r="26" spans="1:11">
      <c r="A26" s="113">
        <v>44546</v>
      </c>
      <c r="B26" s="115" t="str">
        <f t="shared" si="0"/>
        <v>(木)</v>
      </c>
      <c r="C26" s="113">
        <v>44542</v>
      </c>
      <c r="D26" s="115" t="s">
        <v>345</v>
      </c>
      <c r="E26" s="164">
        <v>18675272</v>
      </c>
      <c r="F26" s="164">
        <v>9388578</v>
      </c>
      <c r="G26" s="164">
        <v>9286694</v>
      </c>
      <c r="I26" s="106"/>
      <c r="J26" s="106"/>
      <c r="K26" s="106"/>
    </row>
    <row r="27" spans="1:11">
      <c r="A27" s="113">
        <v>44545</v>
      </c>
      <c r="B27" s="115" t="str">
        <f t="shared" si="0"/>
        <v>(水)</v>
      </c>
      <c r="C27" s="113">
        <v>44542</v>
      </c>
      <c r="D27" s="115" t="s">
        <v>345</v>
      </c>
      <c r="E27" s="164">
        <v>18671027</v>
      </c>
      <c r="F27" s="164">
        <v>9386069</v>
      </c>
      <c r="G27" s="164">
        <v>9284958</v>
      </c>
      <c r="I27" s="106"/>
      <c r="J27" s="106"/>
      <c r="K27" s="106"/>
    </row>
    <row r="28" spans="1:11">
      <c r="A28" s="113">
        <v>44544</v>
      </c>
      <c r="B28" s="115" t="str">
        <f t="shared" si="0"/>
        <v>(火)</v>
      </c>
      <c r="C28" s="113">
        <v>44535</v>
      </c>
      <c r="D28" s="115" t="s">
        <v>345</v>
      </c>
      <c r="E28" s="164">
        <v>18659635</v>
      </c>
      <c r="F28" s="164">
        <v>9380291</v>
      </c>
      <c r="G28" s="164">
        <v>9279344</v>
      </c>
      <c r="I28" s="106"/>
      <c r="J28" s="106"/>
      <c r="K28" s="106"/>
    </row>
    <row r="29" spans="1:11">
      <c r="A29" s="113">
        <v>44543</v>
      </c>
      <c r="B29" s="115" t="str">
        <f t="shared" si="0"/>
        <v>(月)</v>
      </c>
      <c r="C29" s="113">
        <v>44535</v>
      </c>
      <c r="D29" s="115" t="s">
        <v>345</v>
      </c>
      <c r="E29" s="164">
        <v>18640563</v>
      </c>
      <c r="F29" s="164">
        <v>9372275</v>
      </c>
      <c r="G29" s="164">
        <v>9268288</v>
      </c>
      <c r="H29" s="106"/>
      <c r="I29" s="106"/>
      <c r="J29" s="106"/>
      <c r="K29" s="106"/>
    </row>
    <row r="30" spans="1:11">
      <c r="A30" s="113">
        <v>44540</v>
      </c>
      <c r="B30" s="115" t="str">
        <f t="shared" si="0"/>
        <v>(金)</v>
      </c>
      <c r="C30" s="113">
        <v>44535</v>
      </c>
      <c r="D30" s="115" t="s">
        <v>345</v>
      </c>
      <c r="E30" s="164">
        <v>18625772</v>
      </c>
      <c r="F30" s="164">
        <v>9365125</v>
      </c>
      <c r="G30" s="164">
        <v>9260647</v>
      </c>
      <c r="H30" s="106"/>
      <c r="I30" s="106"/>
      <c r="J30" s="106"/>
      <c r="K30" s="106"/>
    </row>
    <row r="31" spans="1:11">
      <c r="A31" s="113">
        <v>44539</v>
      </c>
      <c r="B31" s="115" t="str">
        <f t="shared" si="0"/>
        <v>(木)</v>
      </c>
      <c r="C31" s="113">
        <v>44535</v>
      </c>
      <c r="D31" s="115" t="s">
        <v>345</v>
      </c>
      <c r="E31" s="164">
        <v>18607659</v>
      </c>
      <c r="F31" s="164">
        <v>9354818</v>
      </c>
      <c r="G31" s="164">
        <v>9252841</v>
      </c>
      <c r="H31" s="106"/>
      <c r="I31" s="106"/>
      <c r="J31" s="106"/>
      <c r="K31" s="106"/>
    </row>
    <row r="32" spans="1:11">
      <c r="A32" s="113">
        <v>44538</v>
      </c>
      <c r="B32" s="115" t="str">
        <f t="shared" si="0"/>
        <v>(水)</v>
      </c>
      <c r="C32" s="113">
        <v>44535</v>
      </c>
      <c r="D32" s="115" t="s">
        <v>345</v>
      </c>
      <c r="E32" s="164">
        <v>18598311</v>
      </c>
      <c r="F32" s="164">
        <v>9350330</v>
      </c>
      <c r="G32" s="164">
        <v>9247981</v>
      </c>
      <c r="H32" s="106"/>
      <c r="I32" s="106"/>
      <c r="J32" s="106"/>
      <c r="K32" s="106"/>
    </row>
    <row r="33" spans="1:11">
      <c r="A33" s="113">
        <v>44537</v>
      </c>
      <c r="B33" s="115" t="str">
        <f t="shared" si="0"/>
        <v>(火)</v>
      </c>
      <c r="C33" s="113">
        <v>44528</v>
      </c>
      <c r="D33" s="115" t="s">
        <v>345</v>
      </c>
      <c r="E33" s="164">
        <v>18577321</v>
      </c>
      <c r="F33" s="164">
        <v>9341279</v>
      </c>
      <c r="G33" s="164">
        <v>9236042</v>
      </c>
      <c r="H33" s="106"/>
      <c r="I33" s="106"/>
      <c r="J33" s="106"/>
      <c r="K33" s="106"/>
    </row>
    <row r="34" spans="1:11">
      <c r="A34" s="113">
        <v>44536</v>
      </c>
      <c r="B34" s="115" t="str">
        <f t="shared" si="0"/>
        <v>(月)</v>
      </c>
      <c r="C34" s="113">
        <v>44528</v>
      </c>
      <c r="D34" s="115" t="s">
        <v>345</v>
      </c>
      <c r="E34" s="164">
        <v>18561020</v>
      </c>
      <c r="F34" s="164">
        <v>9328651</v>
      </c>
      <c r="G34" s="164">
        <v>9232369</v>
      </c>
      <c r="H34" s="106"/>
      <c r="I34" s="106"/>
      <c r="J34" s="106"/>
      <c r="K34" s="106"/>
    </row>
    <row r="35" spans="1:11">
      <c r="A35" s="113">
        <v>44533</v>
      </c>
      <c r="B35" s="115" t="str">
        <f t="shared" si="0"/>
        <v>(金)</v>
      </c>
      <c r="C35" s="113">
        <v>44528</v>
      </c>
      <c r="D35" s="115" t="s">
        <v>345</v>
      </c>
      <c r="E35" s="164">
        <v>18533174</v>
      </c>
      <c r="F35" s="164">
        <v>9314823</v>
      </c>
      <c r="G35" s="164">
        <v>9218351</v>
      </c>
      <c r="H35" s="106"/>
      <c r="I35" s="106"/>
    </row>
    <row r="36" spans="1:11">
      <c r="A36" s="113">
        <v>44532</v>
      </c>
      <c r="B36" s="115" t="str">
        <f t="shared" si="0"/>
        <v>(木)</v>
      </c>
      <c r="C36" s="113">
        <v>44528</v>
      </c>
      <c r="D36" s="115" t="s">
        <v>345</v>
      </c>
      <c r="E36" s="164">
        <v>18522039</v>
      </c>
      <c r="F36" s="164">
        <v>9312559</v>
      </c>
      <c r="G36" s="164">
        <v>9209480</v>
      </c>
      <c r="H36" s="106"/>
      <c r="I36" s="106"/>
    </row>
    <row r="37" spans="1:11">
      <c r="A37" s="113">
        <v>44531</v>
      </c>
      <c r="B37" s="115" t="str">
        <f t="shared" si="0"/>
        <v>(水)</v>
      </c>
      <c r="C37" s="113">
        <v>44528</v>
      </c>
      <c r="D37" s="115" t="s">
        <v>345</v>
      </c>
      <c r="E37" s="164">
        <v>18502379</v>
      </c>
      <c r="F37" s="164">
        <v>9303652</v>
      </c>
      <c r="G37" s="164">
        <v>9198727</v>
      </c>
      <c r="H37" s="106"/>
      <c r="I37" s="106"/>
    </row>
    <row r="38" spans="1:11">
      <c r="A38" s="113">
        <v>44530</v>
      </c>
      <c r="B38" s="115" t="str">
        <f t="shared" si="0"/>
        <v>(火)</v>
      </c>
      <c r="C38" s="113">
        <v>44521</v>
      </c>
      <c r="D38" s="115" t="s">
        <v>345</v>
      </c>
      <c r="E38" s="164">
        <v>18481920</v>
      </c>
      <c r="F38" s="164">
        <v>9299559</v>
      </c>
      <c r="G38" s="164">
        <v>9182361</v>
      </c>
      <c r="H38" s="106"/>
      <c r="I38" s="106"/>
    </row>
    <row r="39" spans="1:11">
      <c r="A39" s="113">
        <v>44529</v>
      </c>
      <c r="B39" s="115" t="str">
        <f t="shared" si="0"/>
        <v>(月)</v>
      </c>
      <c r="C39" s="113">
        <v>44521</v>
      </c>
      <c r="D39" s="115" t="s">
        <v>345</v>
      </c>
      <c r="E39" s="164">
        <v>18458304</v>
      </c>
      <c r="F39" s="164">
        <v>9287972</v>
      </c>
      <c r="G39" s="164">
        <v>9170332</v>
      </c>
      <c r="H39" s="106"/>
      <c r="I39" s="106"/>
    </row>
    <row r="40" spans="1:11">
      <c r="A40" s="113">
        <v>44526</v>
      </c>
      <c r="B40" s="115" t="str">
        <f t="shared" si="0"/>
        <v>(金)</v>
      </c>
      <c r="C40" s="113">
        <v>44521</v>
      </c>
      <c r="D40" s="115" t="s">
        <v>345</v>
      </c>
      <c r="E40" s="164">
        <v>18427485</v>
      </c>
      <c r="F40" s="164">
        <v>9274576</v>
      </c>
      <c r="G40" s="164">
        <v>9152909</v>
      </c>
      <c r="H40" s="106"/>
      <c r="I40" s="106"/>
    </row>
    <row r="41" spans="1:11">
      <c r="A41" s="113">
        <v>44525</v>
      </c>
      <c r="B41" s="115" t="str">
        <f t="shared" si="0"/>
        <v>(木)</v>
      </c>
      <c r="C41" s="113">
        <v>44521</v>
      </c>
      <c r="D41" s="115" t="s">
        <v>345</v>
      </c>
      <c r="E41" s="164">
        <v>18385612</v>
      </c>
      <c r="F41" s="164">
        <v>9266788</v>
      </c>
      <c r="G41" s="164">
        <v>9118824</v>
      </c>
      <c r="H41" s="106"/>
      <c r="I41" s="106"/>
    </row>
    <row r="42" spans="1:11">
      <c r="A42" s="113">
        <v>44524</v>
      </c>
      <c r="B42" s="115" t="str">
        <f t="shared" si="0"/>
        <v>(水)</v>
      </c>
      <c r="C42" s="113">
        <v>44521</v>
      </c>
      <c r="D42" s="115" t="s">
        <v>345</v>
      </c>
      <c r="E42" s="164">
        <v>18348886</v>
      </c>
      <c r="F42" s="164">
        <v>9254476</v>
      </c>
      <c r="G42" s="164">
        <v>9094410</v>
      </c>
    </row>
    <row r="43" spans="1:11">
      <c r="A43" s="113">
        <v>44522</v>
      </c>
      <c r="B43" s="115" t="str">
        <f t="shared" si="0"/>
        <v>(月)</v>
      </c>
      <c r="C43" s="113">
        <v>44514</v>
      </c>
      <c r="D43" s="115" t="s">
        <v>345</v>
      </c>
      <c r="E43" s="164">
        <v>18303737</v>
      </c>
      <c r="F43" s="164">
        <v>9238620</v>
      </c>
      <c r="G43" s="164">
        <v>9065117</v>
      </c>
    </row>
    <row r="44" spans="1:11">
      <c r="A44" s="113">
        <v>44519</v>
      </c>
      <c r="B44" s="115" t="str">
        <f t="shared" si="0"/>
        <v>(金)</v>
      </c>
      <c r="C44" s="113">
        <v>44514</v>
      </c>
      <c r="D44" s="115" t="s">
        <v>345</v>
      </c>
      <c r="E44" s="164">
        <v>18262751</v>
      </c>
      <c r="F44" s="164">
        <v>9220629</v>
      </c>
      <c r="G44" s="164">
        <v>9042122</v>
      </c>
    </row>
    <row r="45" spans="1:11">
      <c r="A45" s="113">
        <v>44518</v>
      </c>
      <c r="B45" s="115" t="str">
        <f t="shared" si="0"/>
        <v>(木)</v>
      </c>
      <c r="C45" s="113">
        <v>44514</v>
      </c>
      <c r="D45" s="115" t="s">
        <v>345</v>
      </c>
      <c r="E45" s="164">
        <v>18224500</v>
      </c>
      <c r="F45" s="164">
        <v>9202570</v>
      </c>
      <c r="G45" s="164">
        <v>9021930</v>
      </c>
    </row>
    <row r="46" spans="1:11">
      <c r="A46" s="113">
        <v>44517</v>
      </c>
      <c r="B46" s="115" t="str">
        <f t="shared" si="0"/>
        <v>(水)</v>
      </c>
      <c r="C46" s="113">
        <v>44514</v>
      </c>
      <c r="D46" s="115" t="s">
        <v>345</v>
      </c>
      <c r="E46" s="164">
        <v>18193478</v>
      </c>
      <c r="F46" s="164">
        <v>9187228</v>
      </c>
      <c r="G46" s="164">
        <v>9006250</v>
      </c>
    </row>
    <row r="47" spans="1:11">
      <c r="A47" s="113">
        <v>44516</v>
      </c>
      <c r="B47" s="115" t="str">
        <f t="shared" si="0"/>
        <v>(火)</v>
      </c>
      <c r="C47" s="113">
        <v>44507</v>
      </c>
      <c r="D47" s="115" t="s">
        <v>345</v>
      </c>
      <c r="E47" s="164">
        <v>18144830</v>
      </c>
      <c r="F47" s="164">
        <v>9168539</v>
      </c>
      <c r="G47" s="164">
        <v>8976291</v>
      </c>
    </row>
    <row r="48" spans="1:11">
      <c r="A48" s="113">
        <v>44515</v>
      </c>
      <c r="B48" s="115" t="str">
        <f t="shared" si="0"/>
        <v>(月)</v>
      </c>
      <c r="C48" s="113">
        <v>44507</v>
      </c>
      <c r="D48" s="115" t="s">
        <v>345</v>
      </c>
      <c r="E48" s="164">
        <v>18112044</v>
      </c>
      <c r="F48" s="164">
        <v>9154469</v>
      </c>
      <c r="G48" s="164">
        <v>8957575</v>
      </c>
    </row>
    <row r="49" spans="1:7">
      <c r="A49" s="113">
        <v>44512</v>
      </c>
      <c r="B49" s="115" t="str">
        <f t="shared" si="0"/>
        <v>(金)</v>
      </c>
      <c r="C49" s="113">
        <v>44507</v>
      </c>
      <c r="D49" s="115" t="s">
        <v>345</v>
      </c>
      <c r="E49" s="164">
        <v>18061964</v>
      </c>
      <c r="F49" s="164">
        <v>9133366</v>
      </c>
      <c r="G49" s="164">
        <v>8928598</v>
      </c>
    </row>
    <row r="50" spans="1:7">
      <c r="A50" s="113">
        <v>44511</v>
      </c>
      <c r="B50" s="115" t="str">
        <f t="shared" si="0"/>
        <v>(木)</v>
      </c>
      <c r="C50" s="113">
        <v>44507</v>
      </c>
      <c r="D50" s="115" t="s">
        <v>345</v>
      </c>
      <c r="E50" s="164">
        <v>18018569</v>
      </c>
      <c r="F50" s="164">
        <v>9114005</v>
      </c>
      <c r="G50" s="164">
        <v>8904564</v>
      </c>
    </row>
    <row r="51" spans="1:7">
      <c r="A51" s="113">
        <v>44510</v>
      </c>
      <c r="B51" s="115" t="str">
        <f t="shared" si="0"/>
        <v>(水)</v>
      </c>
      <c r="C51" s="113">
        <v>44507</v>
      </c>
      <c r="D51" s="115" t="s">
        <v>345</v>
      </c>
      <c r="E51" s="164">
        <v>17979727</v>
      </c>
      <c r="F51" s="164">
        <v>9100233</v>
      </c>
      <c r="G51" s="164">
        <v>8879494</v>
      </c>
    </row>
    <row r="52" spans="1:7">
      <c r="A52" s="113">
        <v>44509</v>
      </c>
      <c r="B52" s="115" t="str">
        <f t="shared" si="0"/>
        <v>(火)</v>
      </c>
      <c r="C52" s="113">
        <v>44500</v>
      </c>
      <c r="D52" s="115" t="s">
        <v>345</v>
      </c>
      <c r="E52" s="164">
        <v>17901845</v>
      </c>
      <c r="F52" s="164">
        <v>9076610</v>
      </c>
      <c r="G52" s="164">
        <v>8825235</v>
      </c>
    </row>
    <row r="53" spans="1:7">
      <c r="A53" s="113">
        <v>44508</v>
      </c>
      <c r="B53" s="115" t="str">
        <f t="shared" si="0"/>
        <v>(月)</v>
      </c>
      <c r="C53" s="113">
        <v>44500</v>
      </c>
      <c r="D53" s="115" t="s">
        <v>345</v>
      </c>
      <c r="E53" s="164">
        <v>17857311</v>
      </c>
      <c r="F53" s="164">
        <v>9055812</v>
      </c>
      <c r="G53" s="164">
        <v>8801499</v>
      </c>
    </row>
    <row r="54" spans="1:7">
      <c r="A54" s="113">
        <v>44505</v>
      </c>
      <c r="B54" s="115" t="str">
        <f t="shared" si="0"/>
        <v>(金)</v>
      </c>
      <c r="C54" s="113">
        <v>44500</v>
      </c>
      <c r="D54" s="115" t="s">
        <v>345</v>
      </c>
      <c r="E54" s="164">
        <v>17795815</v>
      </c>
      <c r="F54" s="164">
        <v>9027574</v>
      </c>
      <c r="G54" s="164">
        <v>8768241</v>
      </c>
    </row>
    <row r="55" spans="1:7">
      <c r="A55" s="113">
        <v>44504</v>
      </c>
      <c r="B55" s="115" t="str">
        <f t="shared" si="0"/>
        <v>(木)</v>
      </c>
      <c r="C55" s="113">
        <v>44500</v>
      </c>
      <c r="D55" s="115" t="s">
        <v>345</v>
      </c>
      <c r="E55" s="164">
        <v>17737982</v>
      </c>
      <c r="F55" s="164">
        <v>9001117</v>
      </c>
      <c r="G55" s="164">
        <v>8736865</v>
      </c>
    </row>
    <row r="56" spans="1:7">
      <c r="A56" s="113" t="s">
        <v>357</v>
      </c>
      <c r="B56" s="115" t="str">
        <f t="shared" si="0"/>
        <v>(火)</v>
      </c>
      <c r="C56" s="113">
        <v>44500</v>
      </c>
      <c r="D56" s="115" t="s">
        <v>345</v>
      </c>
      <c r="E56" s="164">
        <v>17680448</v>
      </c>
      <c r="F56" s="164">
        <v>8986466</v>
      </c>
      <c r="G56" s="164">
        <v>8693982</v>
      </c>
    </row>
    <row r="57" spans="1:7">
      <c r="A57" s="113">
        <v>44501</v>
      </c>
      <c r="B57" s="115" t="str">
        <f t="shared" si="0"/>
        <v>(月)</v>
      </c>
      <c r="C57" s="113">
        <v>44493</v>
      </c>
      <c r="D57" s="115" t="s">
        <v>345</v>
      </c>
      <c r="E57" s="164">
        <v>17562669</v>
      </c>
      <c r="F57" s="164">
        <v>8968493</v>
      </c>
      <c r="G57" s="164">
        <v>8594176</v>
      </c>
    </row>
    <row r="58" spans="1:7">
      <c r="A58" s="113">
        <v>44498</v>
      </c>
      <c r="B58" s="115" t="str">
        <f t="shared" si="0"/>
        <v>(金)</v>
      </c>
      <c r="C58" s="113">
        <v>44493</v>
      </c>
      <c r="D58" s="115" t="s">
        <v>345</v>
      </c>
      <c r="E58" s="164">
        <v>17467333</v>
      </c>
      <c r="F58" s="164">
        <v>8934834</v>
      </c>
      <c r="G58" s="164">
        <v>8532499</v>
      </c>
    </row>
    <row r="59" spans="1:7">
      <c r="A59" s="113">
        <v>44497</v>
      </c>
      <c r="B59" s="115" t="str">
        <f t="shared" si="0"/>
        <v>(木)</v>
      </c>
      <c r="C59" s="113">
        <v>44493</v>
      </c>
      <c r="D59" s="115" t="s">
        <v>345</v>
      </c>
      <c r="E59" s="164">
        <v>17390568</v>
      </c>
      <c r="F59" s="164">
        <v>8908641</v>
      </c>
      <c r="G59" s="164">
        <v>8481927</v>
      </c>
    </row>
    <row r="60" spans="1:7">
      <c r="A60" s="113">
        <v>44496</v>
      </c>
      <c r="B60" s="115" t="str">
        <f t="shared" si="0"/>
        <v>(水)</v>
      </c>
      <c r="C60" s="113">
        <v>44493</v>
      </c>
      <c r="D60" s="115" t="s">
        <v>345</v>
      </c>
      <c r="E60" s="164">
        <v>17303688</v>
      </c>
      <c r="F60" s="164">
        <v>8880975</v>
      </c>
      <c r="G60" s="164">
        <v>8422713</v>
      </c>
    </row>
    <row r="61" spans="1:7">
      <c r="A61" s="113">
        <v>44495</v>
      </c>
      <c r="B61" s="115" t="str">
        <f t="shared" si="0"/>
        <v>(火)</v>
      </c>
      <c r="C61" s="113">
        <v>44486</v>
      </c>
      <c r="D61" s="115" t="s">
        <v>345</v>
      </c>
      <c r="E61" s="164">
        <v>17063583</v>
      </c>
      <c r="F61" s="164">
        <v>8847583</v>
      </c>
      <c r="G61" s="164">
        <v>8216000</v>
      </c>
    </row>
    <row r="62" spans="1:7">
      <c r="A62" s="113">
        <v>44494</v>
      </c>
      <c r="B62" s="115" t="str">
        <f t="shared" si="0"/>
        <v>(月)</v>
      </c>
      <c r="C62" s="113">
        <v>44486</v>
      </c>
      <c r="D62" s="115" t="s">
        <v>345</v>
      </c>
      <c r="E62" s="164">
        <v>16987004</v>
      </c>
      <c r="F62" s="164">
        <v>8823450</v>
      </c>
      <c r="G62" s="164">
        <v>8163554</v>
      </c>
    </row>
    <row r="63" spans="1:7">
      <c r="A63" s="113">
        <v>44491</v>
      </c>
      <c r="B63" s="115" t="str">
        <f t="shared" si="0"/>
        <v>(金)</v>
      </c>
      <c r="C63" s="113">
        <v>44486</v>
      </c>
      <c r="D63" s="115" t="s">
        <v>345</v>
      </c>
      <c r="E63" s="164">
        <v>16853213</v>
      </c>
      <c r="F63" s="164">
        <v>8770662</v>
      </c>
      <c r="G63" s="164">
        <v>8082551</v>
      </c>
    </row>
    <row r="64" spans="1:7">
      <c r="A64" s="113">
        <v>44490</v>
      </c>
      <c r="B64" s="115" t="str">
        <f t="shared" si="0"/>
        <v>(木)</v>
      </c>
      <c r="C64" s="113">
        <v>44486</v>
      </c>
      <c r="D64" s="115" t="s">
        <v>345</v>
      </c>
      <c r="E64" s="164">
        <v>16759485</v>
      </c>
      <c r="F64" s="164">
        <v>8738968</v>
      </c>
      <c r="G64" s="164">
        <v>8020517</v>
      </c>
    </row>
    <row r="65" spans="1:7">
      <c r="A65" s="113">
        <v>44489</v>
      </c>
      <c r="B65" s="115" t="str">
        <f t="shared" si="0"/>
        <v>(水)</v>
      </c>
      <c r="C65" s="113">
        <v>44486</v>
      </c>
      <c r="D65" s="115" t="s">
        <v>345</v>
      </c>
      <c r="E65" s="164">
        <v>16650906</v>
      </c>
      <c r="F65" s="164">
        <v>8705231</v>
      </c>
      <c r="G65" s="164">
        <v>7945675</v>
      </c>
    </row>
    <row r="66" spans="1:7">
      <c r="A66" s="113">
        <v>44488</v>
      </c>
      <c r="B66" s="115" t="str">
        <f t="shared" si="0"/>
        <v>(火)</v>
      </c>
      <c r="C66" s="113">
        <v>44479</v>
      </c>
      <c r="D66" s="115" t="s">
        <v>345</v>
      </c>
      <c r="E66" s="164">
        <v>16183152</v>
      </c>
      <c r="F66" s="164">
        <v>8654686</v>
      </c>
      <c r="G66" s="164">
        <v>7528466</v>
      </c>
    </row>
    <row r="67" spans="1:7">
      <c r="A67" s="113">
        <v>44487</v>
      </c>
      <c r="B67" s="115" t="str">
        <f t="shared" si="0"/>
        <v>(月)</v>
      </c>
      <c r="C67" s="113">
        <v>44479</v>
      </c>
      <c r="D67" s="115" t="s">
        <v>345</v>
      </c>
      <c r="E67" s="164">
        <v>16110633</v>
      </c>
      <c r="F67" s="164">
        <v>8628005</v>
      </c>
      <c r="G67" s="164">
        <v>7482628</v>
      </c>
    </row>
    <row r="68" spans="1:7">
      <c r="A68" s="113">
        <v>44484</v>
      </c>
      <c r="B68" s="115" t="str">
        <f t="shared" si="0"/>
        <v>(金)</v>
      </c>
      <c r="C68" s="113">
        <v>44479</v>
      </c>
      <c r="D68" s="115" t="s">
        <v>345</v>
      </c>
      <c r="E68" s="164">
        <v>15951922</v>
      </c>
      <c r="F68" s="164">
        <v>8559513</v>
      </c>
      <c r="G68" s="164">
        <v>7392409</v>
      </c>
    </row>
    <row r="69" spans="1:7">
      <c r="A69" s="113">
        <v>44483</v>
      </c>
      <c r="B69" s="115" t="str">
        <f t="shared" ref="B69:B117" si="1">"(" &amp; TEXT(A69,"aaa") &amp; ")"</f>
        <v>(木)</v>
      </c>
      <c r="C69" s="113">
        <v>44479</v>
      </c>
      <c r="D69" s="115" t="s">
        <v>345</v>
      </c>
      <c r="E69" s="164">
        <v>15823840</v>
      </c>
      <c r="F69" s="164">
        <v>8505482</v>
      </c>
      <c r="G69" s="164">
        <v>7318358</v>
      </c>
    </row>
    <row r="70" spans="1:7">
      <c r="A70" s="113">
        <v>44482</v>
      </c>
      <c r="B70" s="115" t="str">
        <f t="shared" si="1"/>
        <v>(水)</v>
      </c>
      <c r="C70" s="113">
        <v>44479</v>
      </c>
      <c r="D70" s="115" t="s">
        <v>345</v>
      </c>
      <c r="E70" s="164">
        <v>15695448</v>
      </c>
      <c r="F70" s="164">
        <v>8463591</v>
      </c>
      <c r="G70" s="164">
        <v>7231857</v>
      </c>
    </row>
    <row r="71" spans="1:7">
      <c r="A71" s="113">
        <v>44481</v>
      </c>
      <c r="B71" s="115" t="str">
        <f t="shared" si="1"/>
        <v>(火)</v>
      </c>
      <c r="C71" s="113">
        <v>44472</v>
      </c>
      <c r="D71" s="115" t="s">
        <v>345</v>
      </c>
      <c r="E71" s="164">
        <v>15018814</v>
      </c>
      <c r="F71" s="164">
        <v>8397942</v>
      </c>
      <c r="G71" s="164">
        <v>6620872</v>
      </c>
    </row>
    <row r="72" spans="1:7">
      <c r="A72" s="113">
        <v>44480</v>
      </c>
      <c r="B72" s="115" t="str">
        <f t="shared" si="1"/>
        <v>(月)</v>
      </c>
      <c r="C72" s="113">
        <v>44472</v>
      </c>
      <c r="D72" s="115" t="s">
        <v>345</v>
      </c>
      <c r="E72" s="164">
        <v>14905810</v>
      </c>
      <c r="F72" s="164">
        <v>8353267</v>
      </c>
      <c r="G72" s="164">
        <v>6552543</v>
      </c>
    </row>
    <row r="73" spans="1:7">
      <c r="A73" s="113">
        <v>44477</v>
      </c>
      <c r="B73" s="115" t="str">
        <f t="shared" si="1"/>
        <v>(金)</v>
      </c>
      <c r="C73" s="113">
        <v>44472</v>
      </c>
      <c r="D73" s="115" t="s">
        <v>345</v>
      </c>
      <c r="E73" s="164">
        <v>14754420</v>
      </c>
      <c r="F73" s="164">
        <v>8289525</v>
      </c>
      <c r="G73" s="164">
        <v>6464895</v>
      </c>
    </row>
    <row r="74" spans="1:7">
      <c r="A74" s="113">
        <v>44476</v>
      </c>
      <c r="B74" s="115" t="str">
        <f t="shared" si="1"/>
        <v>(木)</v>
      </c>
      <c r="C74" s="113">
        <v>44472</v>
      </c>
      <c r="D74" s="115" t="s">
        <v>345</v>
      </c>
      <c r="E74" s="164">
        <v>14624035</v>
      </c>
      <c r="F74" s="164">
        <v>8232927</v>
      </c>
      <c r="G74" s="164">
        <v>6391108</v>
      </c>
    </row>
    <row r="75" spans="1:7">
      <c r="A75" s="113">
        <v>44475</v>
      </c>
      <c r="B75" s="115" t="str">
        <f t="shared" si="1"/>
        <v>(水)</v>
      </c>
      <c r="C75" s="113">
        <v>44472</v>
      </c>
      <c r="D75" s="115" t="s">
        <v>345</v>
      </c>
      <c r="E75" s="164">
        <v>14481316</v>
      </c>
      <c r="F75" s="164">
        <v>8178927</v>
      </c>
      <c r="G75" s="164">
        <v>6302389</v>
      </c>
    </row>
    <row r="76" spans="1:7">
      <c r="A76" s="113">
        <v>44474</v>
      </c>
      <c r="B76" s="115" t="str">
        <f t="shared" si="1"/>
        <v>(火)</v>
      </c>
      <c r="C76" s="113">
        <v>44465</v>
      </c>
      <c r="D76" s="115" t="s">
        <v>345</v>
      </c>
      <c r="E76" s="164">
        <v>13870464</v>
      </c>
      <c r="F76" s="164">
        <v>8061533</v>
      </c>
      <c r="G76" s="164">
        <v>5808931</v>
      </c>
    </row>
    <row r="77" spans="1:7">
      <c r="A77" s="113">
        <v>44473</v>
      </c>
      <c r="B77" s="115" t="str">
        <f t="shared" si="1"/>
        <v>(月)</v>
      </c>
      <c r="C77" s="113">
        <v>44465</v>
      </c>
      <c r="D77" s="115" t="s">
        <v>345</v>
      </c>
      <c r="E77" s="164">
        <v>13752173</v>
      </c>
      <c r="F77" s="164">
        <v>7997873</v>
      </c>
      <c r="G77" s="164">
        <v>5754300</v>
      </c>
    </row>
    <row r="78" spans="1:7">
      <c r="A78" s="113">
        <v>44470</v>
      </c>
      <c r="B78" s="115" t="str">
        <f t="shared" si="1"/>
        <v>(金)</v>
      </c>
      <c r="C78" s="113">
        <v>44465</v>
      </c>
      <c r="D78" s="115" t="s">
        <v>345</v>
      </c>
      <c r="E78" s="164">
        <v>13619566</v>
      </c>
      <c r="F78" s="164">
        <v>7923835</v>
      </c>
      <c r="G78" s="164">
        <v>5695731</v>
      </c>
    </row>
    <row r="79" spans="1:7">
      <c r="A79" s="113">
        <v>44469</v>
      </c>
      <c r="B79" s="115" t="str">
        <f t="shared" si="1"/>
        <v>(木)</v>
      </c>
      <c r="C79" s="113">
        <v>44465</v>
      </c>
      <c r="D79" s="115" t="s">
        <v>345</v>
      </c>
      <c r="E79" s="164">
        <v>13471048</v>
      </c>
      <c r="F79" s="164">
        <v>7852469</v>
      </c>
      <c r="G79" s="164">
        <v>5618579</v>
      </c>
    </row>
    <row r="80" spans="1:7">
      <c r="A80" s="113">
        <v>44468</v>
      </c>
      <c r="B80" s="115" t="str">
        <f t="shared" si="1"/>
        <v>(水)</v>
      </c>
      <c r="C80" s="113">
        <v>44465</v>
      </c>
      <c r="D80" s="115" t="s">
        <v>345</v>
      </c>
      <c r="E80" s="164">
        <v>13308466</v>
      </c>
      <c r="F80" s="164">
        <v>7774650</v>
      </c>
      <c r="G80" s="164">
        <v>5533816</v>
      </c>
    </row>
    <row r="81" spans="1:7">
      <c r="A81" s="113">
        <v>44467</v>
      </c>
      <c r="B81" s="115" t="str">
        <f t="shared" si="1"/>
        <v>(火)</v>
      </c>
      <c r="C81" s="113">
        <v>44458</v>
      </c>
      <c r="D81" s="115" t="s">
        <v>345</v>
      </c>
      <c r="E81" s="164">
        <v>12796816</v>
      </c>
      <c r="F81" s="164">
        <v>7550051</v>
      </c>
      <c r="G81" s="164">
        <v>5246765</v>
      </c>
    </row>
    <row r="82" spans="1:7">
      <c r="A82" s="113">
        <v>44466</v>
      </c>
      <c r="B82" s="115" t="str">
        <f t="shared" si="1"/>
        <v>(月)</v>
      </c>
      <c r="C82" s="113">
        <v>44458</v>
      </c>
      <c r="D82" s="115" t="s">
        <v>345</v>
      </c>
      <c r="E82" s="164">
        <v>12687469</v>
      </c>
      <c r="F82" s="164">
        <v>7509874</v>
      </c>
      <c r="G82" s="164">
        <v>5177595</v>
      </c>
    </row>
    <row r="83" spans="1:7">
      <c r="A83" s="113">
        <v>44463</v>
      </c>
      <c r="B83" s="115" t="str">
        <f t="shared" si="1"/>
        <v>(金)</v>
      </c>
      <c r="C83" s="113">
        <v>44458</v>
      </c>
      <c r="D83" s="115" t="s">
        <v>345</v>
      </c>
      <c r="E83" s="164">
        <v>12394639</v>
      </c>
      <c r="F83" s="164">
        <v>7338505</v>
      </c>
      <c r="G83" s="164">
        <v>5056134</v>
      </c>
    </row>
    <row r="84" spans="1:7">
      <c r="A84" s="113">
        <v>44461</v>
      </c>
      <c r="B84" s="115" t="str">
        <f t="shared" si="1"/>
        <v>(水)</v>
      </c>
      <c r="C84" s="113">
        <v>44458</v>
      </c>
      <c r="D84" s="115" t="s">
        <v>345</v>
      </c>
      <c r="E84" s="164">
        <v>12127735</v>
      </c>
      <c r="F84" s="164">
        <v>7183591</v>
      </c>
      <c r="G84" s="164">
        <v>4944144</v>
      </c>
    </row>
    <row r="85" spans="1:7">
      <c r="A85" s="113">
        <v>44460</v>
      </c>
      <c r="B85" s="115" t="str">
        <f t="shared" si="1"/>
        <v>(火)</v>
      </c>
      <c r="C85" s="113">
        <v>44451</v>
      </c>
      <c r="D85" s="115" t="s">
        <v>345</v>
      </c>
      <c r="E85" s="164">
        <v>11493995</v>
      </c>
      <c r="F85" s="164">
        <v>6765420</v>
      </c>
      <c r="G85" s="164">
        <v>4728575</v>
      </c>
    </row>
    <row r="86" spans="1:7">
      <c r="A86" s="113">
        <v>44456</v>
      </c>
      <c r="B86" s="115" t="str">
        <f t="shared" si="1"/>
        <v>(金)</v>
      </c>
      <c r="C86" s="113">
        <v>44451</v>
      </c>
      <c r="D86" s="115" t="s">
        <v>345</v>
      </c>
      <c r="E86" s="164">
        <v>11190658</v>
      </c>
      <c r="F86" s="164">
        <v>6593989</v>
      </c>
      <c r="G86" s="164">
        <v>4596669</v>
      </c>
    </row>
    <row r="87" spans="1:7">
      <c r="A87" s="113">
        <v>44455</v>
      </c>
      <c r="B87" s="115" t="str">
        <f t="shared" si="1"/>
        <v>(木)</v>
      </c>
      <c r="C87" s="113">
        <v>44451</v>
      </c>
      <c r="D87" s="115" t="s">
        <v>345</v>
      </c>
      <c r="E87" s="164">
        <v>10948632</v>
      </c>
      <c r="F87" s="164">
        <v>6453594</v>
      </c>
      <c r="G87" s="164">
        <v>4495038</v>
      </c>
    </row>
    <row r="88" spans="1:7">
      <c r="A88" s="113">
        <v>44454</v>
      </c>
      <c r="B88" s="115" t="str">
        <f t="shared" si="1"/>
        <v>(水)</v>
      </c>
      <c r="C88" s="113">
        <v>44451</v>
      </c>
      <c r="D88" s="115" t="s">
        <v>345</v>
      </c>
      <c r="E88" s="164">
        <v>10693135</v>
      </c>
      <c r="F88" s="164">
        <v>6315611</v>
      </c>
      <c r="G88" s="164">
        <v>4377524</v>
      </c>
    </row>
    <row r="89" spans="1:7">
      <c r="A89" s="113">
        <v>44453</v>
      </c>
      <c r="B89" s="115" t="str">
        <f t="shared" si="1"/>
        <v>(火)</v>
      </c>
      <c r="C89" s="113">
        <v>44444</v>
      </c>
      <c r="D89" s="115" t="s">
        <v>345</v>
      </c>
      <c r="E89" s="164">
        <v>9899421</v>
      </c>
      <c r="F89" s="164">
        <v>5741895</v>
      </c>
      <c r="G89" s="164">
        <v>4157526</v>
      </c>
    </row>
    <row r="90" spans="1:7">
      <c r="A90" s="113">
        <v>44452</v>
      </c>
      <c r="B90" s="115" t="str">
        <f t="shared" si="1"/>
        <v>(月)</v>
      </c>
      <c r="C90" s="113">
        <v>44444</v>
      </c>
      <c r="D90" s="115" t="s">
        <v>345</v>
      </c>
      <c r="E90" s="164">
        <v>9673723</v>
      </c>
      <c r="F90" s="164">
        <v>5630938</v>
      </c>
      <c r="G90" s="164">
        <v>4042785</v>
      </c>
    </row>
    <row r="91" spans="1:7">
      <c r="A91" s="113">
        <v>44449</v>
      </c>
      <c r="B91" s="115" t="str">
        <f t="shared" si="1"/>
        <v>(金)</v>
      </c>
      <c r="C91" s="113">
        <v>44444</v>
      </c>
      <c r="D91" s="115" t="s">
        <v>345</v>
      </c>
      <c r="E91" s="164">
        <v>9364622</v>
      </c>
      <c r="F91" s="164">
        <v>5477379</v>
      </c>
      <c r="G91" s="164">
        <v>3887243</v>
      </c>
    </row>
    <row r="92" spans="1:7">
      <c r="A92" s="113">
        <v>44448</v>
      </c>
      <c r="B92" s="115" t="str">
        <f t="shared" si="1"/>
        <v>(木)</v>
      </c>
      <c r="C92" s="113">
        <v>44444</v>
      </c>
      <c r="D92" s="115" t="s">
        <v>345</v>
      </c>
      <c r="E92" s="164">
        <v>9087375</v>
      </c>
      <c r="F92" s="164">
        <v>5323073</v>
      </c>
      <c r="G92" s="164">
        <v>3764302</v>
      </c>
    </row>
    <row r="93" spans="1:7">
      <c r="A93" s="113">
        <v>44447</v>
      </c>
      <c r="B93" s="115" t="str">
        <f t="shared" si="1"/>
        <v>(水)</v>
      </c>
      <c r="C93" s="113">
        <v>44444</v>
      </c>
      <c r="D93" s="115" t="s">
        <v>345</v>
      </c>
      <c r="E93" s="164">
        <v>8831775</v>
      </c>
      <c r="F93" s="164">
        <v>5194005</v>
      </c>
      <c r="G93" s="164">
        <v>3637770</v>
      </c>
    </row>
    <row r="94" spans="1:7">
      <c r="A94" s="113">
        <v>44446</v>
      </c>
      <c r="B94" s="115" t="str">
        <f t="shared" si="1"/>
        <v>(火)</v>
      </c>
      <c r="C94" s="113">
        <v>44437</v>
      </c>
      <c r="D94" s="115" t="s">
        <v>345</v>
      </c>
      <c r="E94" s="164">
        <v>8015343</v>
      </c>
      <c r="F94" s="164">
        <v>4705820</v>
      </c>
      <c r="G94" s="164">
        <v>3309523</v>
      </c>
    </row>
    <row r="95" spans="1:7">
      <c r="A95" s="113">
        <v>44445</v>
      </c>
      <c r="B95" s="115" t="str">
        <f t="shared" si="1"/>
        <v>(月)</v>
      </c>
      <c r="C95" s="113">
        <v>44437</v>
      </c>
      <c r="D95" s="115" t="s">
        <v>345</v>
      </c>
      <c r="E95" s="164">
        <v>7832204</v>
      </c>
      <c r="F95" s="164">
        <v>4609625</v>
      </c>
      <c r="G95" s="164">
        <v>3222579</v>
      </c>
    </row>
    <row r="96" spans="1:7">
      <c r="A96" s="113">
        <v>44442</v>
      </c>
      <c r="B96" s="115" t="str">
        <f t="shared" si="1"/>
        <v>(金)</v>
      </c>
      <c r="C96" s="113">
        <v>44437</v>
      </c>
      <c r="D96" s="115" t="s">
        <v>345</v>
      </c>
      <c r="E96" s="164">
        <v>7532648</v>
      </c>
      <c r="F96" s="164">
        <v>4446465</v>
      </c>
      <c r="G96" s="164">
        <v>3086183</v>
      </c>
    </row>
    <row r="97" spans="1:7">
      <c r="A97" s="113">
        <v>44441</v>
      </c>
      <c r="B97" s="115" t="str">
        <f t="shared" si="1"/>
        <v>(木)</v>
      </c>
      <c r="C97" s="113">
        <v>44437</v>
      </c>
      <c r="D97" s="115" t="s">
        <v>345</v>
      </c>
      <c r="E97" s="164">
        <v>7293150</v>
      </c>
      <c r="F97" s="164">
        <v>4323860</v>
      </c>
      <c r="G97" s="164">
        <v>2969290</v>
      </c>
    </row>
    <row r="98" spans="1:7">
      <c r="A98" s="113">
        <v>44440</v>
      </c>
      <c r="B98" s="115" t="str">
        <f t="shared" si="1"/>
        <v>(水)</v>
      </c>
      <c r="C98" s="113">
        <v>44437</v>
      </c>
      <c r="D98" s="115" t="s">
        <v>345</v>
      </c>
      <c r="E98" s="164">
        <v>7049347</v>
      </c>
      <c r="F98" s="164">
        <v>4206037</v>
      </c>
      <c r="G98" s="164">
        <v>2843310</v>
      </c>
    </row>
    <row r="99" spans="1:7">
      <c r="A99" s="113">
        <v>44439</v>
      </c>
      <c r="B99" s="115" t="str">
        <f t="shared" si="1"/>
        <v>(火)</v>
      </c>
      <c r="C99" s="113">
        <v>44430</v>
      </c>
      <c r="D99" s="115" t="s">
        <v>345</v>
      </c>
      <c r="E99" s="164">
        <v>6366259</v>
      </c>
      <c r="F99" s="164">
        <v>3939155</v>
      </c>
      <c r="G99" s="164">
        <v>2427104</v>
      </c>
    </row>
    <row r="100" spans="1:7">
      <c r="A100" s="113">
        <v>44438</v>
      </c>
      <c r="B100" s="115" t="str">
        <f t="shared" si="1"/>
        <v>(月)</v>
      </c>
      <c r="C100" s="113">
        <v>44430</v>
      </c>
      <c r="D100" s="115" t="s">
        <v>345</v>
      </c>
      <c r="E100" s="164">
        <v>6130651</v>
      </c>
      <c r="F100" s="164">
        <v>3818332</v>
      </c>
      <c r="G100" s="164">
        <v>2312319</v>
      </c>
    </row>
    <row r="101" spans="1:7">
      <c r="A101" s="113">
        <v>44435</v>
      </c>
      <c r="B101" s="115" t="str">
        <f t="shared" si="1"/>
        <v>(金)</v>
      </c>
      <c r="C101" s="113">
        <v>44430</v>
      </c>
      <c r="D101" s="115" t="s">
        <v>345</v>
      </c>
      <c r="E101" s="164">
        <v>5767203</v>
      </c>
      <c r="F101" s="164">
        <v>3613973</v>
      </c>
      <c r="G101" s="164">
        <v>2153230</v>
      </c>
    </row>
    <row r="102" spans="1:7">
      <c r="A102" s="113">
        <v>44434</v>
      </c>
      <c r="B102" s="115" t="str">
        <f t="shared" si="1"/>
        <v>(木)</v>
      </c>
      <c r="C102" s="113">
        <v>44430</v>
      </c>
      <c r="D102" s="115" t="s">
        <v>345</v>
      </c>
      <c r="E102" s="164">
        <v>5515725</v>
      </c>
      <c r="F102" s="164">
        <v>3481057</v>
      </c>
      <c r="G102" s="164">
        <v>2034668</v>
      </c>
    </row>
    <row r="103" spans="1:7">
      <c r="A103" s="113">
        <v>44433</v>
      </c>
      <c r="B103" s="115" t="str">
        <f t="shared" si="1"/>
        <v>(水)</v>
      </c>
      <c r="C103" s="113">
        <v>44430</v>
      </c>
      <c r="D103" s="115" t="s">
        <v>345</v>
      </c>
      <c r="E103" s="164">
        <v>5251138</v>
      </c>
      <c r="F103" s="164">
        <v>3336803</v>
      </c>
      <c r="G103" s="164">
        <v>1914335</v>
      </c>
    </row>
    <row r="104" spans="1:7">
      <c r="A104" s="113">
        <v>44432</v>
      </c>
      <c r="B104" s="115" t="str">
        <f t="shared" si="1"/>
        <v>(火)</v>
      </c>
      <c r="C104" s="113">
        <v>44423</v>
      </c>
      <c r="D104" s="115" t="s">
        <v>345</v>
      </c>
      <c r="E104" s="164">
        <v>4642683</v>
      </c>
      <c r="F104" s="164">
        <v>3121870</v>
      </c>
      <c r="G104" s="164">
        <v>1520813</v>
      </c>
    </row>
    <row r="105" spans="1:7">
      <c r="A105" s="113">
        <v>44431</v>
      </c>
      <c r="B105" s="115" t="str">
        <f t="shared" si="1"/>
        <v>(月)</v>
      </c>
      <c r="C105" s="113">
        <v>44423</v>
      </c>
      <c r="D105" s="115" t="s">
        <v>345</v>
      </c>
      <c r="E105" s="164">
        <v>4441321</v>
      </c>
      <c r="F105" s="164">
        <v>3000348</v>
      </c>
      <c r="G105" s="164">
        <v>1440973</v>
      </c>
    </row>
    <row r="106" spans="1:7">
      <c r="A106" s="113">
        <v>44428</v>
      </c>
      <c r="B106" s="115" t="str">
        <f t="shared" si="1"/>
        <v>(金)</v>
      </c>
      <c r="C106" s="113">
        <v>44423</v>
      </c>
      <c r="D106" s="115" t="s">
        <v>345</v>
      </c>
      <c r="E106" s="164">
        <v>4130976</v>
      </c>
      <c r="F106" s="164">
        <v>2827197</v>
      </c>
      <c r="G106" s="164">
        <v>1303779</v>
      </c>
    </row>
    <row r="107" spans="1:7">
      <c r="A107" s="113">
        <v>44427</v>
      </c>
      <c r="B107" s="115" t="str">
        <f t="shared" si="1"/>
        <v>(木)</v>
      </c>
      <c r="C107" s="113">
        <v>44423</v>
      </c>
      <c r="D107" s="115" t="s">
        <v>345</v>
      </c>
      <c r="E107" s="164">
        <v>3902839</v>
      </c>
      <c r="F107" s="164">
        <v>2705274</v>
      </c>
      <c r="G107" s="164">
        <v>1197565</v>
      </c>
    </row>
    <row r="108" spans="1:7">
      <c r="A108" s="113">
        <v>44426</v>
      </c>
      <c r="B108" s="115" t="str">
        <f t="shared" si="1"/>
        <v>(水)</v>
      </c>
      <c r="C108" s="113">
        <v>44423</v>
      </c>
      <c r="D108" s="115" t="str">
        <f t="shared" ref="D108:D113" si="2">"("&amp;TEXT(C108,"AAA")&amp;")"</f>
        <v>(日)</v>
      </c>
      <c r="E108" s="164">
        <v>3663878</v>
      </c>
      <c r="F108" s="164">
        <v>2572887</v>
      </c>
      <c r="G108" s="164">
        <v>1090991</v>
      </c>
    </row>
    <row r="109" spans="1:7">
      <c r="A109" s="113">
        <v>44425</v>
      </c>
      <c r="B109" s="115" t="str">
        <f t="shared" si="1"/>
        <v>(火)</v>
      </c>
      <c r="C109" s="113">
        <v>44416</v>
      </c>
      <c r="D109" s="115" t="str">
        <f t="shared" si="2"/>
        <v>(日)</v>
      </c>
      <c r="E109" s="164">
        <v>3224734</v>
      </c>
      <c r="F109" s="164">
        <v>2409948</v>
      </c>
      <c r="G109" s="164">
        <v>814786</v>
      </c>
    </row>
    <row r="110" spans="1:7">
      <c r="A110" s="113">
        <v>44424</v>
      </c>
      <c r="B110" s="115" t="str">
        <f t="shared" si="1"/>
        <v>(月)</v>
      </c>
      <c r="C110" s="113">
        <v>44416</v>
      </c>
      <c r="D110" s="115" t="str">
        <f t="shared" si="2"/>
        <v>(日)</v>
      </c>
      <c r="E110" s="164">
        <v>3080184</v>
      </c>
      <c r="F110" s="164">
        <v>2325181</v>
      </c>
      <c r="G110" s="164">
        <v>755003</v>
      </c>
    </row>
    <row r="111" spans="1:7">
      <c r="A111" s="113">
        <v>44421</v>
      </c>
      <c r="B111" s="115" t="str">
        <f t="shared" si="1"/>
        <v>(金)</v>
      </c>
      <c r="C111" s="113">
        <v>44416</v>
      </c>
      <c r="D111" s="115" t="str">
        <f t="shared" si="2"/>
        <v>(日)</v>
      </c>
      <c r="E111" s="164">
        <v>2899381</v>
      </c>
      <c r="F111" s="164">
        <v>2215605</v>
      </c>
      <c r="G111" s="164">
        <v>683776</v>
      </c>
    </row>
    <row r="112" spans="1:7">
      <c r="A112" s="113">
        <v>44420</v>
      </c>
      <c r="B112" s="115" t="str">
        <f t="shared" si="1"/>
        <v>(木)</v>
      </c>
      <c r="C112" s="113">
        <v>44416</v>
      </c>
      <c r="D112" s="115" t="str">
        <f t="shared" si="2"/>
        <v>(日)</v>
      </c>
      <c r="E112" s="164">
        <v>2748556</v>
      </c>
      <c r="F112" s="164">
        <v>2115570</v>
      </c>
      <c r="G112" s="164">
        <v>632986</v>
      </c>
    </row>
    <row r="113" spans="1:7">
      <c r="A113" s="113">
        <v>44419</v>
      </c>
      <c r="B113" s="115" t="str">
        <f t="shared" si="1"/>
        <v>(水)</v>
      </c>
      <c r="C113" s="113">
        <v>44416</v>
      </c>
      <c r="D113" s="115" t="str">
        <f t="shared" si="2"/>
        <v>(日)</v>
      </c>
      <c r="E113" s="164">
        <v>2576423</v>
      </c>
      <c r="F113" s="164">
        <v>2005958</v>
      </c>
      <c r="G113" s="164">
        <v>570465</v>
      </c>
    </row>
    <row r="114" spans="1:7">
      <c r="A114" s="113">
        <v>44418</v>
      </c>
      <c r="B114" s="115" t="str">
        <f t="shared" si="1"/>
        <v>(火)</v>
      </c>
      <c r="C114" s="113">
        <v>44409</v>
      </c>
      <c r="D114" s="115" t="s">
        <v>334</v>
      </c>
      <c r="E114" s="164">
        <v>2107992</v>
      </c>
      <c r="F114" s="164">
        <v>1814876</v>
      </c>
      <c r="G114" s="164">
        <v>293116</v>
      </c>
    </row>
    <row r="115" spans="1:7">
      <c r="A115" s="113">
        <v>44414</v>
      </c>
      <c r="B115" s="115" t="str">
        <f t="shared" si="1"/>
        <v>(金)</v>
      </c>
      <c r="C115" s="113">
        <v>44409</v>
      </c>
      <c r="D115" s="115" t="s">
        <v>334</v>
      </c>
      <c r="E115" s="164">
        <v>1774733</v>
      </c>
      <c r="F115" s="164">
        <v>1551425</v>
      </c>
      <c r="G115" s="164">
        <v>223308</v>
      </c>
    </row>
    <row r="116" spans="1:7">
      <c r="A116" s="113">
        <v>44413</v>
      </c>
      <c r="B116" s="115" t="str">
        <f t="shared" si="1"/>
        <v>(木)</v>
      </c>
      <c r="C116" s="113">
        <v>44409</v>
      </c>
      <c r="D116" s="115" t="s">
        <v>334</v>
      </c>
      <c r="E116" s="164">
        <v>1774269</v>
      </c>
      <c r="F116" s="164">
        <v>1550961</v>
      </c>
      <c r="G116" s="164">
        <v>223308</v>
      </c>
    </row>
    <row r="117" spans="1:7">
      <c r="A117" s="113">
        <v>44412</v>
      </c>
      <c r="B117" s="115" t="str">
        <f t="shared" si="1"/>
        <v>(水)</v>
      </c>
      <c r="C117" s="113">
        <v>44409</v>
      </c>
      <c r="D117" s="115" t="s">
        <v>334</v>
      </c>
      <c r="E117" s="164">
        <v>1637626</v>
      </c>
      <c r="F117" s="164">
        <v>1449639</v>
      </c>
      <c r="G117" s="164">
        <v>187987</v>
      </c>
    </row>
    <row r="118" spans="1:7">
      <c r="A118" s="82"/>
      <c r="B118" s="71"/>
      <c r="C118" s="71"/>
      <c r="D118" s="71"/>
      <c r="E118" s="71"/>
      <c r="F118" s="71"/>
      <c r="G118" s="72"/>
    </row>
    <row r="119" spans="1:7">
      <c r="A119" s="73" t="s">
        <v>337</v>
      </c>
      <c r="B119" s="72"/>
      <c r="C119" s="72"/>
      <c r="D119" s="72"/>
      <c r="E119" s="72"/>
      <c r="F119" s="72"/>
      <c r="G119" s="73"/>
    </row>
    <row r="120" spans="1:7">
      <c r="A120" s="73"/>
      <c r="B120" s="73"/>
      <c r="C120" s="73"/>
      <c r="D120" s="73"/>
      <c r="E120" s="73"/>
      <c r="F120" s="73"/>
      <c r="G120" s="73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8058-5E2F-48CC-B263-9161B16763B8}">
  <sheetPr codeName="Sheet8"/>
  <dimension ref="A1:E58"/>
  <sheetViews>
    <sheetView workbookViewId="0">
      <selection sqref="A1:XFD1048576"/>
    </sheetView>
  </sheetViews>
  <sheetFormatPr defaultRowHeight="17.7"/>
  <cols>
    <col min="1" max="1" width="20.90234375" style="64" customWidth="1"/>
    <col min="2" max="2" width="5.47265625" style="64" customWidth="1"/>
    <col min="3" max="3" width="17.1875" style="64" customWidth="1"/>
    <col min="4" max="4" width="14.1875" style="64" customWidth="1"/>
    <col min="5" max="5" width="15.09375" style="64" customWidth="1"/>
    <col min="6" max="16384" width="8.76171875" style="64"/>
  </cols>
  <sheetData>
    <row r="1" spans="1:5">
      <c r="A1" s="75" t="s">
        <v>369</v>
      </c>
      <c r="B1" s="75"/>
      <c r="E1" s="165" t="str">
        <f ca="1">"（" &amp; TEXT(OFFSET($E$1,4,-4),"m月d日") &amp; "迄報告分）"</f>
        <v>（1月20日迄報告分）</v>
      </c>
    </row>
    <row r="2" spans="1:5">
      <c r="A2" s="153" t="s">
        <v>370</v>
      </c>
      <c r="B2" s="153" t="s">
        <v>296</v>
      </c>
      <c r="C2" s="158" t="s">
        <v>358</v>
      </c>
      <c r="D2" s="160" t="s">
        <v>300</v>
      </c>
      <c r="E2" s="160" t="s">
        <v>367</v>
      </c>
    </row>
    <row r="3" spans="1:5">
      <c r="A3" s="153"/>
      <c r="B3" s="153"/>
      <c r="C3" s="159"/>
      <c r="D3" s="160"/>
      <c r="E3" s="160"/>
    </row>
    <row r="4" spans="1:5">
      <c r="A4" s="152" t="s">
        <v>286</v>
      </c>
      <c r="B4" s="166"/>
      <c r="C4" s="167">
        <f ca="1">SUM(OFFSET(C$4,1,0):C55)</f>
        <v>1944232</v>
      </c>
      <c r="D4" s="167">
        <f ca="1">SUM(OFFSET(D$4,1,0):D55)</f>
        <v>1907103</v>
      </c>
      <c r="E4" s="167">
        <f ca="1">SUM(OFFSET(E$4,1,0):E55)</f>
        <v>37129</v>
      </c>
    </row>
    <row r="5" spans="1:5">
      <c r="A5" s="113">
        <v>44581</v>
      </c>
      <c r="B5" s="168" t="str">
        <f t="shared" ref="B5" si="0">"(" &amp; TEXT(A5,"aaa") &amp; ")"</f>
        <v>(木)</v>
      </c>
      <c r="C5" s="167">
        <f t="shared" ref="C5" si="1">SUM(D5:E5)</f>
        <v>82667</v>
      </c>
      <c r="D5" s="167">
        <v>77017</v>
      </c>
      <c r="E5" s="167">
        <v>5650</v>
      </c>
    </row>
    <row r="6" spans="1:5">
      <c r="A6" s="113">
        <v>44580</v>
      </c>
      <c r="B6" s="168" t="str">
        <f>"(" &amp; TEXT(A6,"aaa") &amp; ")"</f>
        <v>(水)</v>
      </c>
      <c r="C6" s="167">
        <f>SUM(D6:E6)</f>
        <v>107505</v>
      </c>
      <c r="D6" s="167">
        <v>101843</v>
      </c>
      <c r="E6" s="167">
        <v>5662</v>
      </c>
    </row>
    <row r="7" spans="1:5">
      <c r="A7" s="113">
        <v>44579</v>
      </c>
      <c r="B7" s="168" t="str">
        <f t="shared" ref="B7:B55" si="2">"(" &amp; TEXT(A7,"aaa") &amp; ")"</f>
        <v>(火)</v>
      </c>
      <c r="C7" s="167">
        <f t="shared" ref="C7:C20" si="3">SUM(D7:E7)</f>
        <v>104166</v>
      </c>
      <c r="D7" s="167">
        <v>99484</v>
      </c>
      <c r="E7" s="167">
        <v>4682</v>
      </c>
    </row>
    <row r="8" spans="1:5">
      <c r="A8" s="113">
        <v>44578</v>
      </c>
      <c r="B8" s="168" t="str">
        <f t="shared" si="2"/>
        <v>(月)</v>
      </c>
      <c r="C8" s="167">
        <f t="shared" si="3"/>
        <v>83986</v>
      </c>
      <c r="D8" s="167">
        <v>81267</v>
      </c>
      <c r="E8" s="167">
        <v>2719</v>
      </c>
    </row>
    <row r="9" spans="1:5">
      <c r="A9" s="113">
        <v>44577</v>
      </c>
      <c r="B9" s="168" t="str">
        <f t="shared" si="2"/>
        <v>(日)</v>
      </c>
      <c r="C9" s="167">
        <f t="shared" si="3"/>
        <v>25967</v>
      </c>
      <c r="D9" s="167">
        <v>24366</v>
      </c>
      <c r="E9" s="167">
        <v>1601</v>
      </c>
    </row>
    <row r="10" spans="1:5">
      <c r="A10" s="113">
        <v>44576</v>
      </c>
      <c r="B10" s="168" t="str">
        <f t="shared" si="2"/>
        <v>(土)</v>
      </c>
      <c r="C10" s="167">
        <f t="shared" si="3"/>
        <v>112751</v>
      </c>
      <c r="D10" s="167">
        <v>109963</v>
      </c>
      <c r="E10" s="167">
        <v>2788</v>
      </c>
    </row>
    <row r="11" spans="1:5">
      <c r="A11" s="113">
        <v>44575</v>
      </c>
      <c r="B11" s="168" t="str">
        <f t="shared" si="2"/>
        <v>(金)</v>
      </c>
      <c r="C11" s="167">
        <f t="shared" si="3"/>
        <v>138729</v>
      </c>
      <c r="D11" s="167">
        <v>135634</v>
      </c>
      <c r="E11" s="167">
        <v>3095</v>
      </c>
    </row>
    <row r="12" spans="1:5">
      <c r="A12" s="113">
        <v>44574</v>
      </c>
      <c r="B12" s="168" t="str">
        <f t="shared" si="2"/>
        <v>(木)</v>
      </c>
      <c r="C12" s="167">
        <f t="shared" si="3"/>
        <v>79544</v>
      </c>
      <c r="D12" s="167">
        <v>77392</v>
      </c>
      <c r="E12" s="167">
        <v>2152</v>
      </c>
    </row>
    <row r="13" spans="1:5">
      <c r="A13" s="113">
        <v>44573</v>
      </c>
      <c r="B13" s="168" t="str">
        <f t="shared" si="2"/>
        <v>(水)</v>
      </c>
      <c r="C13" s="167">
        <f t="shared" si="3"/>
        <v>81312</v>
      </c>
      <c r="D13" s="167">
        <v>79526</v>
      </c>
      <c r="E13" s="167">
        <v>1786</v>
      </c>
    </row>
    <row r="14" spans="1:5">
      <c r="A14" s="113">
        <v>44572</v>
      </c>
      <c r="B14" s="168" t="str">
        <f t="shared" si="2"/>
        <v>(火)</v>
      </c>
      <c r="C14" s="167">
        <f t="shared" si="3"/>
        <v>60945</v>
      </c>
      <c r="D14" s="167">
        <v>59522</v>
      </c>
      <c r="E14" s="167">
        <v>1423</v>
      </c>
    </row>
    <row r="15" spans="1:5">
      <c r="A15" s="113">
        <v>44571</v>
      </c>
      <c r="B15" s="168" t="str">
        <f t="shared" si="2"/>
        <v>(月)</v>
      </c>
      <c r="C15" s="167">
        <f t="shared" si="3"/>
        <v>3376</v>
      </c>
      <c r="D15" s="167">
        <v>2968</v>
      </c>
      <c r="E15" s="167">
        <v>408</v>
      </c>
    </row>
    <row r="16" spans="1:5">
      <c r="A16" s="113">
        <v>44570</v>
      </c>
      <c r="B16" s="168" t="str">
        <f t="shared" si="2"/>
        <v>(日)</v>
      </c>
      <c r="C16" s="167">
        <f t="shared" si="3"/>
        <v>12373</v>
      </c>
      <c r="D16" s="167">
        <v>11895</v>
      </c>
      <c r="E16" s="167">
        <v>478</v>
      </c>
    </row>
    <row r="17" spans="1:5">
      <c r="A17" s="113">
        <v>44569</v>
      </c>
      <c r="B17" s="168" t="str">
        <f t="shared" si="2"/>
        <v>(土)</v>
      </c>
      <c r="C17" s="167">
        <f t="shared" si="3"/>
        <v>84625</v>
      </c>
      <c r="D17" s="167">
        <v>83658</v>
      </c>
      <c r="E17" s="167">
        <v>967</v>
      </c>
    </row>
    <row r="18" spans="1:5">
      <c r="A18" s="113">
        <v>44568</v>
      </c>
      <c r="B18" s="168" t="str">
        <f t="shared" si="2"/>
        <v>(金)</v>
      </c>
      <c r="C18" s="167">
        <f t="shared" si="3"/>
        <v>70169</v>
      </c>
      <c r="D18" s="167">
        <v>68907</v>
      </c>
      <c r="E18" s="167">
        <v>1262</v>
      </c>
    </row>
    <row r="19" spans="1:5">
      <c r="A19" s="113">
        <v>44567</v>
      </c>
      <c r="B19" s="168" t="str">
        <f t="shared" si="2"/>
        <v>(木)</v>
      </c>
      <c r="C19" s="167">
        <f t="shared" si="3"/>
        <v>28101</v>
      </c>
      <c r="D19" s="167">
        <v>27584</v>
      </c>
      <c r="E19" s="167">
        <v>517</v>
      </c>
    </row>
    <row r="20" spans="1:5">
      <c r="A20" s="113">
        <v>44566</v>
      </c>
      <c r="B20" s="168" t="str">
        <f t="shared" si="2"/>
        <v>(水)</v>
      </c>
      <c r="C20" s="167">
        <f t="shared" si="3"/>
        <v>20525</v>
      </c>
      <c r="D20" s="167">
        <v>20138</v>
      </c>
      <c r="E20" s="167">
        <v>387</v>
      </c>
    </row>
    <row r="21" spans="1:5">
      <c r="A21" s="113">
        <v>44565</v>
      </c>
      <c r="B21" s="168" t="str">
        <f t="shared" si="2"/>
        <v>(火)</v>
      </c>
      <c r="C21" s="167">
        <f>SUM(D21:E21)</f>
        <v>7983</v>
      </c>
      <c r="D21" s="167">
        <v>7857</v>
      </c>
      <c r="E21" s="169">
        <v>126</v>
      </c>
    </row>
    <row r="22" spans="1:5">
      <c r="A22" s="113">
        <v>44564</v>
      </c>
      <c r="B22" s="168" t="str">
        <f t="shared" si="2"/>
        <v>(月)</v>
      </c>
      <c r="C22" s="167">
        <f t="shared" ref="C22:C55" si="4">SUM(D22:E22)</f>
        <v>438</v>
      </c>
      <c r="D22" s="167">
        <v>370</v>
      </c>
      <c r="E22" s="169">
        <v>68</v>
      </c>
    </row>
    <row r="23" spans="1:5">
      <c r="A23" s="113">
        <v>44563</v>
      </c>
      <c r="B23" s="168" t="str">
        <f t="shared" si="2"/>
        <v>(日)</v>
      </c>
      <c r="C23" s="167">
        <f t="shared" si="4"/>
        <v>356</v>
      </c>
      <c r="D23" s="167">
        <v>356</v>
      </c>
      <c r="E23" s="169">
        <v>0</v>
      </c>
    </row>
    <row r="24" spans="1:5">
      <c r="A24" s="113">
        <v>44562</v>
      </c>
      <c r="B24" s="168" t="str">
        <f t="shared" si="2"/>
        <v>(土)</v>
      </c>
      <c r="C24" s="167">
        <f t="shared" si="4"/>
        <v>145</v>
      </c>
      <c r="D24" s="167">
        <v>145</v>
      </c>
      <c r="E24" s="169">
        <v>0</v>
      </c>
    </row>
    <row r="25" spans="1:5">
      <c r="A25" s="113">
        <v>44561</v>
      </c>
      <c r="B25" s="168" t="str">
        <f t="shared" si="2"/>
        <v>(金)</v>
      </c>
      <c r="C25" s="167">
        <f t="shared" si="4"/>
        <v>599</v>
      </c>
      <c r="D25" s="167">
        <v>599</v>
      </c>
      <c r="E25" s="169">
        <v>0</v>
      </c>
    </row>
    <row r="26" spans="1:5">
      <c r="A26" s="113">
        <v>44560</v>
      </c>
      <c r="B26" s="168" t="str">
        <f t="shared" si="2"/>
        <v>(木)</v>
      </c>
      <c r="C26" s="167">
        <f t="shared" si="4"/>
        <v>7595</v>
      </c>
      <c r="D26" s="167">
        <v>7549</v>
      </c>
      <c r="E26" s="169">
        <v>46</v>
      </c>
    </row>
    <row r="27" spans="1:5">
      <c r="A27" s="113">
        <v>44559</v>
      </c>
      <c r="B27" s="168" t="str">
        <f t="shared" si="2"/>
        <v>(水)</v>
      </c>
      <c r="C27" s="167">
        <f t="shared" si="4"/>
        <v>32384</v>
      </c>
      <c r="D27" s="167">
        <v>32173</v>
      </c>
      <c r="E27" s="169">
        <v>211</v>
      </c>
    </row>
    <row r="28" spans="1:5">
      <c r="A28" s="113">
        <v>44558</v>
      </c>
      <c r="B28" s="168" t="str">
        <f t="shared" si="2"/>
        <v>(火)</v>
      </c>
      <c r="C28" s="167">
        <f t="shared" si="4"/>
        <v>54211</v>
      </c>
      <c r="D28" s="167">
        <v>53922</v>
      </c>
      <c r="E28" s="169">
        <v>289</v>
      </c>
    </row>
    <row r="29" spans="1:5">
      <c r="A29" s="113">
        <v>44557</v>
      </c>
      <c r="B29" s="168" t="str">
        <f t="shared" si="2"/>
        <v>(月)</v>
      </c>
      <c r="C29" s="167">
        <f t="shared" si="4"/>
        <v>42660</v>
      </c>
      <c r="D29" s="167">
        <v>42339</v>
      </c>
      <c r="E29" s="169">
        <v>321</v>
      </c>
    </row>
    <row r="30" spans="1:5">
      <c r="A30" s="113">
        <v>44556</v>
      </c>
      <c r="B30" s="168" t="str">
        <f t="shared" si="2"/>
        <v>(日)</v>
      </c>
      <c r="C30" s="167">
        <f t="shared" si="4"/>
        <v>6192</v>
      </c>
      <c r="D30" s="167">
        <v>6192</v>
      </c>
      <c r="E30" s="169">
        <v>0</v>
      </c>
    </row>
    <row r="31" spans="1:5">
      <c r="A31" s="113">
        <v>44555</v>
      </c>
      <c r="B31" s="168" t="str">
        <f t="shared" si="2"/>
        <v>(土)</v>
      </c>
      <c r="C31" s="167">
        <f t="shared" si="4"/>
        <v>35569</v>
      </c>
      <c r="D31" s="167">
        <v>35476</v>
      </c>
      <c r="E31" s="169">
        <v>93</v>
      </c>
    </row>
    <row r="32" spans="1:5">
      <c r="A32" s="113">
        <v>44554</v>
      </c>
      <c r="B32" s="168" t="str">
        <f t="shared" si="2"/>
        <v>(金)</v>
      </c>
      <c r="C32" s="167">
        <f t="shared" si="4"/>
        <v>91405</v>
      </c>
      <c r="D32" s="167">
        <v>91145</v>
      </c>
      <c r="E32" s="169">
        <v>260</v>
      </c>
    </row>
    <row r="33" spans="1:5">
      <c r="A33" s="113">
        <v>44553</v>
      </c>
      <c r="B33" s="168" t="str">
        <f t="shared" si="2"/>
        <v>(木)</v>
      </c>
      <c r="C33" s="167">
        <f t="shared" si="4"/>
        <v>57981</v>
      </c>
      <c r="D33" s="167">
        <v>57948</v>
      </c>
      <c r="E33" s="169">
        <v>33</v>
      </c>
    </row>
    <row r="34" spans="1:5">
      <c r="A34" s="113">
        <v>44552</v>
      </c>
      <c r="B34" s="168" t="str">
        <f t="shared" si="2"/>
        <v>(水)</v>
      </c>
      <c r="C34" s="167">
        <f t="shared" si="4"/>
        <v>58148</v>
      </c>
      <c r="D34" s="167">
        <v>58088</v>
      </c>
      <c r="E34" s="169">
        <v>60</v>
      </c>
    </row>
    <row r="35" spans="1:5">
      <c r="A35" s="113">
        <v>44551</v>
      </c>
      <c r="B35" s="168" t="str">
        <f t="shared" si="2"/>
        <v>(火)</v>
      </c>
      <c r="C35" s="167">
        <f t="shared" si="4"/>
        <v>52777</v>
      </c>
      <c r="D35" s="167">
        <v>52761</v>
      </c>
      <c r="E35" s="169">
        <v>16</v>
      </c>
    </row>
    <row r="36" spans="1:5">
      <c r="A36" s="113">
        <v>44550</v>
      </c>
      <c r="B36" s="168" t="str">
        <f t="shared" si="2"/>
        <v>(月)</v>
      </c>
      <c r="C36" s="167">
        <f t="shared" si="4"/>
        <v>46206</v>
      </c>
      <c r="D36" s="167">
        <v>46206</v>
      </c>
      <c r="E36" s="169">
        <v>0</v>
      </c>
    </row>
    <row r="37" spans="1:5">
      <c r="A37" s="113">
        <v>44549</v>
      </c>
      <c r="B37" s="168" t="str">
        <f t="shared" si="2"/>
        <v>(日)</v>
      </c>
      <c r="C37" s="167">
        <f t="shared" si="4"/>
        <v>2307</v>
      </c>
      <c r="D37" s="167">
        <v>2307</v>
      </c>
      <c r="E37" s="169">
        <v>0</v>
      </c>
    </row>
    <row r="38" spans="1:5">
      <c r="A38" s="113">
        <v>44548</v>
      </c>
      <c r="B38" s="168" t="str">
        <f t="shared" si="2"/>
        <v>(土)</v>
      </c>
      <c r="C38" s="167">
        <f t="shared" si="4"/>
        <v>20044</v>
      </c>
      <c r="D38" s="167">
        <v>20029</v>
      </c>
      <c r="E38" s="169">
        <v>15</v>
      </c>
    </row>
    <row r="39" spans="1:5">
      <c r="A39" s="113">
        <v>44547</v>
      </c>
      <c r="B39" s="168" t="str">
        <f t="shared" si="2"/>
        <v>(金)</v>
      </c>
      <c r="C39" s="167">
        <f t="shared" si="4"/>
        <v>78719</v>
      </c>
      <c r="D39" s="167">
        <v>78705</v>
      </c>
      <c r="E39" s="169">
        <v>14</v>
      </c>
    </row>
    <row r="40" spans="1:5">
      <c r="A40" s="113">
        <v>44546</v>
      </c>
      <c r="B40" s="168" t="str">
        <f t="shared" si="2"/>
        <v>(木)</v>
      </c>
      <c r="C40" s="167">
        <f t="shared" si="4"/>
        <v>42657</v>
      </c>
      <c r="D40" s="167">
        <v>42657</v>
      </c>
      <c r="E40" s="169">
        <v>0</v>
      </c>
    </row>
    <row r="41" spans="1:5">
      <c r="A41" s="113">
        <v>44545</v>
      </c>
      <c r="B41" s="168" t="str">
        <f t="shared" si="2"/>
        <v>(水)</v>
      </c>
      <c r="C41" s="167">
        <f t="shared" si="4"/>
        <v>39149</v>
      </c>
      <c r="D41" s="167">
        <v>39149</v>
      </c>
      <c r="E41" s="169">
        <v>0</v>
      </c>
    </row>
    <row r="42" spans="1:5">
      <c r="A42" s="113">
        <v>44544</v>
      </c>
      <c r="B42" s="168" t="str">
        <f t="shared" si="2"/>
        <v>(火)</v>
      </c>
      <c r="C42" s="167">
        <f t="shared" si="4"/>
        <v>31301</v>
      </c>
      <c r="D42" s="167">
        <v>31301</v>
      </c>
      <c r="E42" s="169">
        <v>0</v>
      </c>
    </row>
    <row r="43" spans="1:5">
      <c r="A43" s="113">
        <v>44543</v>
      </c>
      <c r="B43" s="168" t="str">
        <f t="shared" si="2"/>
        <v>(月)</v>
      </c>
      <c r="C43" s="167">
        <f t="shared" si="4"/>
        <v>28853</v>
      </c>
      <c r="D43" s="167">
        <v>28853</v>
      </c>
      <c r="E43" s="169">
        <v>0</v>
      </c>
    </row>
    <row r="44" spans="1:5">
      <c r="A44" s="113">
        <v>44542</v>
      </c>
      <c r="B44" s="168" t="str">
        <f t="shared" si="2"/>
        <v>(日)</v>
      </c>
      <c r="C44" s="167">
        <f t="shared" si="4"/>
        <v>736</v>
      </c>
      <c r="D44" s="167">
        <v>736</v>
      </c>
      <c r="E44" s="169">
        <v>0</v>
      </c>
    </row>
    <row r="45" spans="1:5">
      <c r="A45" s="113">
        <v>44541</v>
      </c>
      <c r="B45" s="168" t="str">
        <f t="shared" si="2"/>
        <v>(土)</v>
      </c>
      <c r="C45" s="167">
        <f t="shared" si="4"/>
        <v>6370</v>
      </c>
      <c r="D45" s="167">
        <v>6370</v>
      </c>
      <c r="E45" s="169">
        <v>0</v>
      </c>
    </row>
    <row r="46" spans="1:5">
      <c r="A46" s="113">
        <v>44540</v>
      </c>
      <c r="B46" s="168" t="str">
        <f t="shared" si="2"/>
        <v>(金)</v>
      </c>
      <c r="C46" s="167">
        <f t="shared" si="4"/>
        <v>35385</v>
      </c>
      <c r="D46" s="167">
        <v>35385</v>
      </c>
      <c r="E46" s="169">
        <v>0</v>
      </c>
    </row>
    <row r="47" spans="1:5">
      <c r="A47" s="113">
        <v>44539</v>
      </c>
      <c r="B47" s="168" t="str">
        <f t="shared" si="2"/>
        <v>(木)</v>
      </c>
      <c r="C47" s="167">
        <f t="shared" si="4"/>
        <v>14523</v>
      </c>
      <c r="D47" s="167">
        <v>14523</v>
      </c>
      <c r="E47" s="169">
        <v>0</v>
      </c>
    </row>
    <row r="48" spans="1:5">
      <c r="A48" s="113">
        <v>44538</v>
      </c>
      <c r="B48" s="168" t="str">
        <f t="shared" si="2"/>
        <v>(水)</v>
      </c>
      <c r="C48" s="167">
        <f t="shared" si="4"/>
        <v>12302</v>
      </c>
      <c r="D48" s="167">
        <v>12302</v>
      </c>
      <c r="E48" s="169">
        <v>0</v>
      </c>
    </row>
    <row r="49" spans="1:5">
      <c r="A49" s="113">
        <v>44537</v>
      </c>
      <c r="B49" s="168" t="str">
        <f t="shared" si="2"/>
        <v>(火)</v>
      </c>
      <c r="C49" s="167">
        <f t="shared" si="4"/>
        <v>10936</v>
      </c>
      <c r="D49" s="167">
        <v>10936</v>
      </c>
      <c r="E49" s="169">
        <v>0</v>
      </c>
    </row>
    <row r="50" spans="1:5">
      <c r="A50" s="113">
        <v>44536</v>
      </c>
      <c r="B50" s="168" t="str">
        <f t="shared" si="2"/>
        <v>(月)</v>
      </c>
      <c r="C50" s="167">
        <f t="shared" si="4"/>
        <v>9132</v>
      </c>
      <c r="D50" s="167">
        <v>9132</v>
      </c>
      <c r="E50" s="169">
        <v>0</v>
      </c>
    </row>
    <row r="51" spans="1:5">
      <c r="A51" s="113">
        <v>44535</v>
      </c>
      <c r="B51" s="168" t="str">
        <f t="shared" si="2"/>
        <v>(日)</v>
      </c>
      <c r="C51" s="167">
        <f t="shared" si="4"/>
        <v>564</v>
      </c>
      <c r="D51" s="167">
        <v>564</v>
      </c>
      <c r="E51" s="169">
        <v>0</v>
      </c>
    </row>
    <row r="52" spans="1:5">
      <c r="A52" s="113">
        <v>44534</v>
      </c>
      <c r="B52" s="168" t="str">
        <f t="shared" si="2"/>
        <v>(土)</v>
      </c>
      <c r="C52" s="167">
        <f t="shared" si="4"/>
        <v>2394</v>
      </c>
      <c r="D52" s="167">
        <v>2394</v>
      </c>
      <c r="E52" s="169">
        <v>0</v>
      </c>
    </row>
    <row r="53" spans="1:5">
      <c r="A53" s="113">
        <v>44533</v>
      </c>
      <c r="B53" s="168" t="str">
        <f t="shared" si="2"/>
        <v>(金)</v>
      </c>
      <c r="C53" s="167">
        <f t="shared" si="4"/>
        <v>9230</v>
      </c>
      <c r="D53" s="167">
        <v>9230</v>
      </c>
      <c r="E53" s="169">
        <v>0</v>
      </c>
    </row>
    <row r="54" spans="1:5">
      <c r="A54" s="113">
        <v>44532</v>
      </c>
      <c r="B54" s="168" t="str">
        <f t="shared" si="2"/>
        <v>(木)</v>
      </c>
      <c r="C54" s="167">
        <f t="shared" si="4"/>
        <v>3715</v>
      </c>
      <c r="D54" s="167">
        <v>3715</v>
      </c>
      <c r="E54" s="169">
        <v>0</v>
      </c>
    </row>
    <row r="55" spans="1:5">
      <c r="A55" s="113">
        <v>44531</v>
      </c>
      <c r="B55" s="168" t="str">
        <f t="shared" si="2"/>
        <v>(水)</v>
      </c>
      <c r="C55" s="167">
        <f t="shared" si="4"/>
        <v>4525</v>
      </c>
      <c r="D55" s="167">
        <v>4525</v>
      </c>
      <c r="E55" s="169">
        <v>0</v>
      </c>
    </row>
    <row r="56" spans="1:5">
      <c r="A56" s="75"/>
      <c r="B56" s="75"/>
      <c r="C56" s="75"/>
    </row>
    <row r="57" spans="1:5">
      <c r="A57" s="75" t="s">
        <v>325</v>
      </c>
      <c r="B57" s="75"/>
    </row>
    <row r="58" spans="1:5">
      <c r="A58" s="77"/>
    </row>
  </sheetData>
  <mergeCells count="6">
    <mergeCell ref="A4:B4"/>
    <mergeCell ref="A2:A3"/>
    <mergeCell ref="B2:B3"/>
    <mergeCell ref="C2:C3"/>
    <mergeCell ref="D2:D3"/>
    <mergeCell ref="E2:E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/>
  <cols>
    <col min="1" max="1" width="10.6171875" style="31" bestFit="1" customWidth="1"/>
    <col min="2" max="2" width="12.37890625" style="31" bestFit="1" customWidth="1"/>
    <col min="3" max="3" width="12.1875" style="31" bestFit="1" customWidth="1"/>
    <col min="4" max="4" width="11.47265625" style="6" bestFit="1" customWidth="1"/>
    <col min="5" max="5" width="10.90234375" style="32" bestFit="1" customWidth="1"/>
    <col min="6" max="6" width="14.6171875" style="32" bestFit="1" customWidth="1"/>
    <col min="7" max="7" width="53.1875" style="31" bestFit="1" customWidth="1"/>
  </cols>
  <sheetData>
    <row r="1" spans="1:7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>
      <c r="A707" s="26" t="s">
        <v>7</v>
      </c>
      <c r="B707" s="26" t="s">
        <v>77</v>
      </c>
      <c r="C707" s="26" t="s">
        <v>278</v>
      </c>
      <c r="D707" s="7" t="s">
        <v>78</v>
      </c>
      <c r="E707" s="32">
        <v>41926</v>
      </c>
      <c r="G707" s="26" t="s">
        <v>75</v>
      </c>
    </row>
    <row r="708" spans="1:7">
      <c r="A708" s="26" t="s">
        <v>11</v>
      </c>
      <c r="B708" s="26" t="s">
        <v>77</v>
      </c>
      <c r="C708" s="26" t="s">
        <v>278</v>
      </c>
      <c r="D708" s="7" t="s">
        <v>11</v>
      </c>
      <c r="E708" s="32">
        <v>41926</v>
      </c>
      <c r="G708" s="26" t="s">
        <v>75</v>
      </c>
    </row>
    <row r="709" spans="1:7">
      <c r="A709" s="26" t="s">
        <v>12</v>
      </c>
      <c r="B709" s="26" t="s">
        <v>77</v>
      </c>
      <c r="C709" s="26" t="s">
        <v>278</v>
      </c>
      <c r="D709" s="7" t="s">
        <v>79</v>
      </c>
      <c r="E709" s="32">
        <v>41926</v>
      </c>
      <c r="G709" s="26" t="s">
        <v>75</v>
      </c>
    </row>
    <row r="710" spans="1:7">
      <c r="A710" s="26" t="s">
        <v>13</v>
      </c>
      <c r="B710" s="26" t="s">
        <v>77</v>
      </c>
      <c r="C710" s="26" t="s">
        <v>278</v>
      </c>
      <c r="D710" s="7" t="s">
        <v>80</v>
      </c>
      <c r="E710" s="32">
        <v>41926</v>
      </c>
      <c r="G710" s="26" t="s">
        <v>75</v>
      </c>
    </row>
    <row r="711" spans="1:7">
      <c r="A711" s="26" t="s">
        <v>14</v>
      </c>
      <c r="B711" s="26" t="s">
        <v>77</v>
      </c>
      <c r="C711" s="26" t="s">
        <v>278</v>
      </c>
      <c r="D711" s="7" t="s">
        <v>14</v>
      </c>
      <c r="E711" s="32">
        <v>41926</v>
      </c>
      <c r="G711" s="26" t="s">
        <v>75</v>
      </c>
    </row>
    <row r="712" spans="1:7">
      <c r="A712" s="26" t="s">
        <v>15</v>
      </c>
      <c r="B712" s="26" t="s">
        <v>77</v>
      </c>
      <c r="C712" s="26" t="s">
        <v>278</v>
      </c>
      <c r="D712" s="7" t="s">
        <v>15</v>
      </c>
      <c r="E712" s="32">
        <v>41926</v>
      </c>
      <c r="G712" s="26" t="s">
        <v>75</v>
      </c>
    </row>
    <row r="713" spans="1:7">
      <c r="A713" s="26" t="s">
        <v>16</v>
      </c>
      <c r="B713" s="26" t="s">
        <v>77</v>
      </c>
      <c r="C713" s="26" t="s">
        <v>278</v>
      </c>
      <c r="D713" s="7" t="s">
        <v>16</v>
      </c>
      <c r="E713" s="32">
        <v>41926</v>
      </c>
      <c r="G713" s="26" t="s">
        <v>75</v>
      </c>
    </row>
    <row r="714" spans="1:7">
      <c r="A714" s="26" t="s">
        <v>17</v>
      </c>
      <c r="B714" s="26" t="s">
        <v>77</v>
      </c>
      <c r="C714" s="26" t="s">
        <v>278</v>
      </c>
      <c r="D714" s="7" t="s">
        <v>81</v>
      </c>
      <c r="E714" s="32">
        <v>41926</v>
      </c>
      <c r="G714" s="26" t="s">
        <v>75</v>
      </c>
    </row>
    <row r="715" spans="1:7">
      <c r="A715" s="26" t="s">
        <v>18</v>
      </c>
      <c r="B715" s="26" t="s">
        <v>77</v>
      </c>
      <c r="C715" s="26" t="s">
        <v>278</v>
      </c>
      <c r="D715" s="7" t="s">
        <v>82</v>
      </c>
      <c r="E715" s="32">
        <v>41926</v>
      </c>
      <c r="G715" s="26" t="s">
        <v>75</v>
      </c>
    </row>
    <row r="716" spans="1:7">
      <c r="A716" s="26" t="s">
        <v>19</v>
      </c>
      <c r="B716" s="26" t="s">
        <v>77</v>
      </c>
      <c r="C716" s="26" t="s">
        <v>278</v>
      </c>
      <c r="D716" s="7" t="s">
        <v>83</v>
      </c>
      <c r="E716" s="32">
        <v>41926</v>
      </c>
      <c r="G716" s="26" t="s">
        <v>75</v>
      </c>
    </row>
    <row r="717" spans="1:7">
      <c r="A717" s="26" t="s">
        <v>20</v>
      </c>
      <c r="B717" s="26" t="s">
        <v>77</v>
      </c>
      <c r="C717" s="26" t="s">
        <v>278</v>
      </c>
      <c r="D717" s="7" t="s">
        <v>20</v>
      </c>
      <c r="E717" s="32">
        <v>41926</v>
      </c>
      <c r="G717" s="26" t="s">
        <v>75</v>
      </c>
    </row>
    <row r="718" spans="1:7">
      <c r="A718" s="26" t="s">
        <v>21</v>
      </c>
      <c r="B718" s="26" t="s">
        <v>77</v>
      </c>
      <c r="C718" s="26" t="s">
        <v>278</v>
      </c>
      <c r="D718" s="7" t="s">
        <v>21</v>
      </c>
      <c r="E718" s="32">
        <v>41926</v>
      </c>
      <c r="G718" s="26" t="s">
        <v>75</v>
      </c>
    </row>
    <row r="719" spans="1:7">
      <c r="A719" s="26" t="s">
        <v>22</v>
      </c>
      <c r="B719" s="26" t="s">
        <v>77</v>
      </c>
      <c r="C719" s="26" t="s">
        <v>278</v>
      </c>
      <c r="D719" s="7" t="s">
        <v>22</v>
      </c>
      <c r="E719" s="32">
        <v>41926</v>
      </c>
      <c r="G719" s="26" t="s">
        <v>75</v>
      </c>
    </row>
    <row r="720" spans="1:7">
      <c r="A720" s="26" t="s">
        <v>23</v>
      </c>
      <c r="B720" s="26" t="s">
        <v>77</v>
      </c>
      <c r="C720" s="26" t="s">
        <v>278</v>
      </c>
      <c r="D720" s="7" t="s">
        <v>84</v>
      </c>
      <c r="E720" s="32">
        <v>41926</v>
      </c>
      <c r="G720" s="26" t="s">
        <v>75</v>
      </c>
    </row>
    <row r="721" spans="1:7">
      <c r="A721" s="26" t="s">
        <v>24</v>
      </c>
      <c r="B721" s="26" t="s">
        <v>77</v>
      </c>
      <c r="C721" s="26" t="s">
        <v>278</v>
      </c>
      <c r="D721" s="7" t="s">
        <v>24</v>
      </c>
      <c r="E721" s="32">
        <v>41926</v>
      </c>
      <c r="G721" s="26" t="s">
        <v>75</v>
      </c>
    </row>
    <row r="722" spans="1:7">
      <c r="A722" s="26" t="s">
        <v>25</v>
      </c>
      <c r="B722" s="26" t="s">
        <v>77</v>
      </c>
      <c r="C722" s="26" t="s">
        <v>278</v>
      </c>
      <c r="D722" s="7" t="s">
        <v>25</v>
      </c>
      <c r="E722" s="32">
        <v>41926</v>
      </c>
      <c r="G722" s="26" t="s">
        <v>75</v>
      </c>
    </row>
    <row r="723" spans="1:7">
      <c r="A723" s="26" t="s">
        <v>26</v>
      </c>
      <c r="B723" s="26" t="s">
        <v>77</v>
      </c>
      <c r="C723" s="26" t="s">
        <v>278</v>
      </c>
      <c r="D723" s="7" t="s">
        <v>26</v>
      </c>
      <c r="E723" s="32">
        <v>41926</v>
      </c>
      <c r="G723" s="26" t="s">
        <v>75</v>
      </c>
    </row>
    <row r="724" spans="1:7">
      <c r="A724" s="26" t="s">
        <v>27</v>
      </c>
      <c r="B724" s="26" t="s">
        <v>77</v>
      </c>
      <c r="C724" s="26" t="s">
        <v>278</v>
      </c>
      <c r="D724" s="7" t="s">
        <v>27</v>
      </c>
      <c r="E724" s="32">
        <v>41926</v>
      </c>
      <c r="G724" s="26" t="s">
        <v>75</v>
      </c>
    </row>
    <row r="725" spans="1:7">
      <c r="A725" s="26" t="s">
        <v>28</v>
      </c>
      <c r="B725" s="26" t="s">
        <v>77</v>
      </c>
      <c r="C725" s="26" t="s">
        <v>278</v>
      </c>
      <c r="D725" s="7" t="s">
        <v>28</v>
      </c>
      <c r="E725" s="32">
        <v>41926</v>
      </c>
      <c r="G725" s="26" t="s">
        <v>75</v>
      </c>
    </row>
    <row r="726" spans="1:7">
      <c r="A726" s="26" t="s">
        <v>29</v>
      </c>
      <c r="B726" s="26" t="s">
        <v>77</v>
      </c>
      <c r="C726" s="26" t="s">
        <v>278</v>
      </c>
      <c r="D726" s="7" t="s">
        <v>29</v>
      </c>
      <c r="E726" s="32">
        <v>41926</v>
      </c>
      <c r="G726" s="26" t="s">
        <v>75</v>
      </c>
    </row>
    <row r="727" spans="1:7">
      <c r="A727" s="26" t="s">
        <v>30</v>
      </c>
      <c r="B727" s="26" t="s">
        <v>77</v>
      </c>
      <c r="C727" s="26" t="s">
        <v>278</v>
      </c>
      <c r="D727" s="7" t="s">
        <v>30</v>
      </c>
      <c r="E727" s="32">
        <v>41926</v>
      </c>
      <c r="G727" s="26" t="s">
        <v>75</v>
      </c>
    </row>
    <row r="728" spans="1:7">
      <c r="A728" s="26" t="s">
        <v>31</v>
      </c>
      <c r="B728" s="26" t="s">
        <v>77</v>
      </c>
      <c r="C728" s="26" t="s">
        <v>278</v>
      </c>
      <c r="D728" s="7" t="s">
        <v>31</v>
      </c>
      <c r="E728" s="32">
        <v>41926</v>
      </c>
      <c r="G728" s="26" t="s">
        <v>75</v>
      </c>
    </row>
    <row r="729" spans="1:7">
      <c r="A729" s="26" t="s">
        <v>32</v>
      </c>
      <c r="B729" s="26" t="s">
        <v>77</v>
      </c>
      <c r="C729" s="26" t="s">
        <v>278</v>
      </c>
      <c r="D729" s="7" t="s">
        <v>85</v>
      </c>
      <c r="E729" s="32">
        <v>41926</v>
      </c>
      <c r="G729" s="26" t="s">
        <v>75</v>
      </c>
    </row>
    <row r="730" spans="1:7">
      <c r="A730" s="26" t="s">
        <v>33</v>
      </c>
      <c r="B730" s="26" t="s">
        <v>77</v>
      </c>
      <c r="C730" s="26" t="s">
        <v>278</v>
      </c>
      <c r="D730" s="7" t="s">
        <v>33</v>
      </c>
      <c r="E730" s="32">
        <v>41926</v>
      </c>
      <c r="G730" s="26" t="s">
        <v>75</v>
      </c>
    </row>
    <row r="731" spans="1:7">
      <c r="A731" s="26" t="s">
        <v>34</v>
      </c>
      <c r="B731" s="26" t="s">
        <v>77</v>
      </c>
      <c r="C731" s="26" t="s">
        <v>278</v>
      </c>
      <c r="D731" s="7" t="s">
        <v>86</v>
      </c>
      <c r="E731" s="32">
        <v>41926</v>
      </c>
      <c r="G731" s="26" t="s">
        <v>75</v>
      </c>
    </row>
    <row r="732" spans="1:7">
      <c r="A732" s="26" t="s">
        <v>35</v>
      </c>
      <c r="B732" s="26" t="s">
        <v>77</v>
      </c>
      <c r="C732" s="26" t="s">
        <v>278</v>
      </c>
      <c r="D732" s="7" t="s">
        <v>35</v>
      </c>
      <c r="E732" s="32">
        <v>41926</v>
      </c>
      <c r="G732" s="26" t="s">
        <v>75</v>
      </c>
    </row>
    <row r="733" spans="1:7">
      <c r="A733" s="26" t="s">
        <v>36</v>
      </c>
      <c r="B733" s="26" t="s">
        <v>77</v>
      </c>
      <c r="C733" s="26" t="s">
        <v>278</v>
      </c>
      <c r="D733" s="7" t="s">
        <v>36</v>
      </c>
      <c r="E733" s="32">
        <v>41926</v>
      </c>
      <c r="G733" s="26" t="s">
        <v>75</v>
      </c>
    </row>
    <row r="734" spans="1:7">
      <c r="A734" s="26" t="s">
        <v>37</v>
      </c>
      <c r="B734" s="26" t="s">
        <v>77</v>
      </c>
      <c r="C734" s="26" t="s">
        <v>278</v>
      </c>
      <c r="D734" s="7" t="s">
        <v>87</v>
      </c>
      <c r="E734" s="32">
        <v>41926</v>
      </c>
      <c r="G734" s="26" t="s">
        <v>75</v>
      </c>
    </row>
    <row r="735" spans="1:7">
      <c r="A735" s="26" t="s">
        <v>38</v>
      </c>
      <c r="B735" s="26" t="s">
        <v>77</v>
      </c>
      <c r="C735" s="26" t="s">
        <v>278</v>
      </c>
      <c r="D735" s="7" t="s">
        <v>38</v>
      </c>
      <c r="E735" s="32">
        <v>41926</v>
      </c>
      <c r="G735" s="26" t="s">
        <v>75</v>
      </c>
    </row>
    <row r="736" spans="1:7">
      <c r="A736" s="26" t="s">
        <v>39</v>
      </c>
      <c r="B736" s="26" t="s">
        <v>77</v>
      </c>
      <c r="C736" s="26" t="s">
        <v>278</v>
      </c>
      <c r="D736" s="7" t="s">
        <v>39</v>
      </c>
      <c r="E736" s="32">
        <v>41926</v>
      </c>
      <c r="G736" s="26" t="s">
        <v>75</v>
      </c>
    </row>
    <row r="737" spans="1:7">
      <c r="A737" s="26" t="s">
        <v>40</v>
      </c>
      <c r="B737" s="26" t="s">
        <v>77</v>
      </c>
      <c r="C737" s="26" t="s">
        <v>278</v>
      </c>
      <c r="D737" s="7" t="s">
        <v>40</v>
      </c>
      <c r="E737" s="32">
        <v>41926</v>
      </c>
      <c r="G737" s="26" t="s">
        <v>75</v>
      </c>
    </row>
    <row r="738" spans="1:7">
      <c r="A738" s="26" t="s">
        <v>41</v>
      </c>
      <c r="B738" s="26" t="s">
        <v>77</v>
      </c>
      <c r="C738" s="26" t="s">
        <v>278</v>
      </c>
      <c r="D738" s="7" t="s">
        <v>88</v>
      </c>
      <c r="E738" s="32">
        <v>41926</v>
      </c>
      <c r="G738" s="26" t="s">
        <v>75</v>
      </c>
    </row>
    <row r="739" spans="1:7">
      <c r="A739" s="26" t="s">
        <v>42</v>
      </c>
      <c r="B739" s="26" t="s">
        <v>77</v>
      </c>
      <c r="C739" s="26" t="s">
        <v>278</v>
      </c>
      <c r="D739" s="7" t="s">
        <v>42</v>
      </c>
      <c r="E739" s="32">
        <v>41926</v>
      </c>
      <c r="G739" s="26" t="s">
        <v>75</v>
      </c>
    </row>
    <row r="740" spans="1:7">
      <c r="A740" s="26" t="s">
        <v>43</v>
      </c>
      <c r="B740" s="26" t="s">
        <v>77</v>
      </c>
      <c r="C740" s="26" t="s">
        <v>278</v>
      </c>
      <c r="D740" s="7" t="s">
        <v>43</v>
      </c>
      <c r="E740" s="32">
        <v>41926</v>
      </c>
      <c r="G740" s="26" t="s">
        <v>75</v>
      </c>
    </row>
    <row r="741" spans="1:7">
      <c r="A741" s="26" t="s">
        <v>44</v>
      </c>
      <c r="B741" s="26" t="s">
        <v>77</v>
      </c>
      <c r="C741" s="26" t="s">
        <v>278</v>
      </c>
      <c r="D741" s="7" t="s">
        <v>44</v>
      </c>
      <c r="E741" s="32">
        <v>41926</v>
      </c>
      <c r="G741" s="26" t="s">
        <v>75</v>
      </c>
    </row>
    <row r="742" spans="1:7">
      <c r="A742" s="26" t="s">
        <v>45</v>
      </c>
      <c r="B742" s="26" t="s">
        <v>77</v>
      </c>
      <c r="C742" s="26" t="s">
        <v>278</v>
      </c>
      <c r="D742" s="7" t="s">
        <v>45</v>
      </c>
      <c r="E742" s="32">
        <v>41926</v>
      </c>
      <c r="G742" s="26" t="s">
        <v>75</v>
      </c>
    </row>
    <row r="743" spans="1:7">
      <c r="A743" s="26" t="s">
        <v>46</v>
      </c>
      <c r="B743" s="26" t="s">
        <v>77</v>
      </c>
      <c r="C743" s="26" t="s">
        <v>278</v>
      </c>
      <c r="D743" s="7" t="s">
        <v>89</v>
      </c>
      <c r="E743" s="32">
        <v>41926</v>
      </c>
      <c r="G743" s="26" t="s">
        <v>75</v>
      </c>
    </row>
    <row r="744" spans="1:7">
      <c r="A744" s="26" t="s">
        <v>47</v>
      </c>
      <c r="B744" s="26" t="s">
        <v>77</v>
      </c>
      <c r="C744" s="26" t="s">
        <v>278</v>
      </c>
      <c r="D744" s="7" t="s">
        <v>90</v>
      </c>
      <c r="E744" s="32">
        <v>41926</v>
      </c>
      <c r="G744" s="26" t="s">
        <v>75</v>
      </c>
    </row>
    <row r="745" spans="1:7">
      <c r="A745" s="26" t="s">
        <v>48</v>
      </c>
      <c r="B745" s="26" t="s">
        <v>77</v>
      </c>
      <c r="C745" s="26" t="s">
        <v>278</v>
      </c>
      <c r="D745" s="7" t="s">
        <v>48</v>
      </c>
      <c r="E745" s="32">
        <v>41926</v>
      </c>
      <c r="G745" s="26" t="s">
        <v>75</v>
      </c>
    </row>
    <row r="746" spans="1:7">
      <c r="A746" s="26" t="s">
        <v>49</v>
      </c>
      <c r="B746" s="26" t="s">
        <v>77</v>
      </c>
      <c r="C746" s="26" t="s">
        <v>278</v>
      </c>
      <c r="D746" s="7" t="s">
        <v>49</v>
      </c>
      <c r="E746" s="32">
        <v>41926</v>
      </c>
      <c r="G746" s="26" t="s">
        <v>75</v>
      </c>
    </row>
    <row r="747" spans="1:7">
      <c r="A747" s="26" t="s">
        <v>50</v>
      </c>
      <c r="B747" s="26" t="s">
        <v>77</v>
      </c>
      <c r="C747" s="26" t="s">
        <v>278</v>
      </c>
      <c r="D747" s="7" t="s">
        <v>50</v>
      </c>
      <c r="E747" s="32">
        <v>41926</v>
      </c>
      <c r="G747" s="26" t="s">
        <v>75</v>
      </c>
    </row>
    <row r="748" spans="1:7">
      <c r="A748" s="26" t="s">
        <v>51</v>
      </c>
      <c r="B748" s="26" t="s">
        <v>77</v>
      </c>
      <c r="C748" s="26" t="s">
        <v>278</v>
      </c>
      <c r="D748" s="7" t="s">
        <v>51</v>
      </c>
      <c r="E748" s="32">
        <v>41926</v>
      </c>
      <c r="G748" s="26" t="s">
        <v>75</v>
      </c>
    </row>
    <row r="749" spans="1:7">
      <c r="A749" s="26" t="s">
        <v>52</v>
      </c>
      <c r="B749" s="26" t="s">
        <v>77</v>
      </c>
      <c r="C749" s="26" t="s">
        <v>278</v>
      </c>
      <c r="D749" s="7" t="s">
        <v>52</v>
      </c>
      <c r="E749" s="32">
        <v>41926</v>
      </c>
      <c r="G749" s="26" t="s">
        <v>75</v>
      </c>
    </row>
    <row r="750" spans="1:7">
      <c r="A750" s="26" t="s">
        <v>53</v>
      </c>
      <c r="B750" s="26" t="s">
        <v>77</v>
      </c>
      <c r="C750" s="26" t="s">
        <v>278</v>
      </c>
      <c r="D750" s="7" t="s">
        <v>53</v>
      </c>
      <c r="E750" s="32">
        <v>41926</v>
      </c>
      <c r="G750" s="26" t="s">
        <v>75</v>
      </c>
    </row>
    <row r="751" spans="1:7">
      <c r="A751" s="26" t="s">
        <v>54</v>
      </c>
      <c r="B751" s="26" t="s">
        <v>77</v>
      </c>
      <c r="C751" s="26" t="s">
        <v>278</v>
      </c>
      <c r="D751" s="7" t="s">
        <v>54</v>
      </c>
      <c r="E751" s="32">
        <v>41926</v>
      </c>
      <c r="G751" s="26" t="s">
        <v>75</v>
      </c>
    </row>
    <row r="752" spans="1:7">
      <c r="A752" s="26" t="s">
        <v>55</v>
      </c>
      <c r="B752" s="26" t="s">
        <v>77</v>
      </c>
      <c r="C752" s="26" t="s">
        <v>278</v>
      </c>
      <c r="D752" s="7" t="s">
        <v>55</v>
      </c>
      <c r="E752" s="32">
        <v>41926</v>
      </c>
      <c r="F752" s="33"/>
      <c r="G752" s="26" t="s">
        <v>75</v>
      </c>
    </row>
    <row r="753" spans="1:7">
      <c r="A753" s="26" t="s">
        <v>56</v>
      </c>
      <c r="B753" s="26" t="s">
        <v>77</v>
      </c>
      <c r="C753" s="26" t="s">
        <v>278</v>
      </c>
      <c r="D753" s="7" t="s">
        <v>91</v>
      </c>
      <c r="E753" s="32">
        <v>41926</v>
      </c>
      <c r="F753" s="33"/>
      <c r="G753" s="26" t="s">
        <v>75</v>
      </c>
    </row>
    <row r="754" spans="1:7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 r:id="rId5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total</vt:lpstr>
      <vt:lpstr>prefecture</vt:lpstr>
      <vt:lpstr>Conv-total</vt:lpstr>
      <vt:lpstr>各都道府県の状況</vt:lpstr>
      <vt:lpstr>Conv-prefecture</vt:lpstr>
      <vt:lpstr>Conv-vaccine</vt:lpstr>
      <vt:lpstr>V一般接種</vt:lpstr>
      <vt:lpstr>V医療従事者等</vt:lpstr>
      <vt:lpstr>V職域接種</vt:lpstr>
      <vt:lpstr>V重複</vt:lpstr>
      <vt:lpstr>V3回目-接種日別</vt:lpstr>
      <vt:lpstr>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2022-01-22T11:14:23Z</dcterms:modified>
</cp:coreProperties>
</file>