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A3DBE85-7E65-41B0-B5A2-FB4F5747119C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  <sheet name="Sheet1" sheetId="115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7" i="8" l="1"/>
  <c r="B67" i="8"/>
  <c r="C66" i="8"/>
  <c r="B66" i="8"/>
  <c r="C65" i="8"/>
  <c r="B65" i="8"/>
  <c r="C64" i="8"/>
  <c r="B64" i="8"/>
  <c r="C63" i="8"/>
  <c r="B63" i="8"/>
  <c r="C62" i="8"/>
  <c r="B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98" i="9"/>
  <c r="B98" i="9"/>
  <c r="C97" i="9"/>
  <c r="B97" i="9"/>
  <c r="C96" i="9"/>
  <c r="B96" i="9"/>
  <c r="C95" i="9"/>
  <c r="B95" i="9"/>
  <c r="C94" i="9"/>
  <c r="B94" i="9"/>
  <c r="C93" i="9"/>
  <c r="B93" i="9"/>
  <c r="C92" i="9"/>
  <c r="B92" i="9"/>
  <c r="C91" i="9"/>
  <c r="B91" i="9"/>
  <c r="C90" i="9"/>
  <c r="B90" i="9"/>
  <c r="C89" i="9"/>
  <c r="B89" i="9"/>
  <c r="C88" i="9"/>
  <c r="B88" i="9"/>
  <c r="C87" i="9"/>
  <c r="B87" i="9"/>
  <c r="C86" i="9"/>
  <c r="B86" i="9"/>
  <c r="C85" i="9"/>
  <c r="B85" i="9"/>
  <c r="C84" i="9"/>
  <c r="B84" i="9"/>
  <c r="C83" i="9"/>
  <c r="B83" i="9"/>
  <c r="C82" i="9"/>
  <c r="B82" i="9"/>
  <c r="C81" i="9"/>
  <c r="B81" i="9"/>
  <c r="C80" i="9"/>
  <c r="B80" i="9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B73" i="9"/>
  <c r="C72" i="9"/>
  <c r="B72" i="9"/>
  <c r="C71" i="9"/>
  <c r="B71" i="9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K6" i="9"/>
  <c r="J6" i="9"/>
  <c r="I6" i="9"/>
  <c r="H6" i="9"/>
  <c r="G6" i="9"/>
  <c r="F6" i="9"/>
  <c r="E6" i="9"/>
  <c r="D6" i="9"/>
  <c r="K2" i="9"/>
  <c r="C6" i="9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<sst xmlns="http://schemas.openxmlformats.org/spreadsheetml/2006/main" count="31724" uniqueCount="390">
  <si>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</si>
  <si>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</si>
  <si>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</si>
  <si>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</si>
  <si>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</si>
  <si>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</si>
  <si>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</si>
  <si>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</si>
  <si>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</si>
  <si>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</si>
  <si>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</si>
  <si>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</si>
  <si>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</si>
  <si>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</si>
  <si>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</si>
  <si>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</si>
  <si>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</si>
  <si>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</si>
  <si>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</si>
  <si>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</si>
  <si>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</si>
  <si>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</si>
  <si>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</si>
  <si>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</si>
  <si>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</si>
  <si>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</si>
  <si>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</si>
  <si>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</si>
  <si>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</si>
  <si>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</si>
  <si>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</si>
  <si>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</si>
  <si>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</si>
  <si>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</si>
  <si>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</si>
  <si>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</si>
  <si>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</si>
  <si>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</si>
  <si>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</si>
  <si>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</si>
  <si>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</si>
  <si>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</si>
  <si>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</si>
  <si>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</si>
  <si>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</si>
  <si>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</si>
  <si>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</si>
  <si>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</si>
  <si>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</si>
  <si>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</si>
  <si>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</si>
  <si>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</si>
  <si>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</si>
  <si>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</si>
  <si>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</si>
  <si>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</si>
  <si>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</si>
  <si>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</si>
  <si>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</si>
  <si>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</si>
  <si>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</si>
  <si>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</si>
  <si>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</si>
  <si>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</si>
  <si>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</si>
  <si>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</si>
  <si>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</si>
  <si>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</si>
  <si>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</si>
  <si>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</si>
  <si>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</si>
  <si>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</si>
  <si>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</si>
  <si>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</si>
  <si>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</si>
  <si>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</si>
  <si>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</si>
  <si>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</si>
  <si>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</si>
  <si>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</si>
  <si>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</si>
  <si>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</si>
  <si>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</si>
  <si>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</si>
  <si>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</si>
  <si>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</si>
  <si>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</si>
  <si>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</si>
  <si>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</si>
  <si>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</si>
  <si>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</si>
  <si>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</si>
  <si>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</si>
  <si>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</si>
  <si>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</si>
  <si>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</si>
  <si>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</si>
  <si>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</si>
  <si>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</si>
  <si>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</si>
  <si>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</si>
  <si>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</si>
  <si>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</si>
  <si>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</si>
  <si>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</si>
  <si>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</si>
  <si>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</si>
  <si>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</si>
  <si>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</si>
  <si>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</si>
  <si>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</si>
  <si>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</si>
  <si>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</si>
  <si>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</si>
  <si>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</si>
  <si>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</si>
  <si>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</si>
  <si>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</si>
  <si>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</si>
  <si>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</si>
  <si>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</si>
  <si>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</si>
  <si>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</si>
  <si>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</si>
  <si>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</si>
  <si>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</si>
  <si>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</si>
  <si>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</si>
  <si>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</si>
  <si>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</si>
  <si>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</si>
  <si>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</si>
  <si>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</si>
  <si>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</si>
  <si>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</si>
  <si>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</si>
  <si>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</si>
  <si>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</si>
  <si>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</si>
  <si>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</si>
  <si>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</si>
  <si>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</si>
  <si>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</si>
  <si>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</si>
  <si>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</si>
  <si>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</si>
  <si>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</si>
  <si>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</si>
  <si>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</si>
  <si>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</si>
  <si>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</si>
  <si>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</si>
  <si>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</si>
  <si>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</si>
  <si>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</si>
  <si>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</si>
  <si>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</si>
  <si>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</si>
  <si>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</si>
  <si>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</si>
  <si>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</si>
  <si>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</si>
  <si>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</si>
  <si>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</si>
  <si>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</si>
  <si>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</si>
  <si>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</si>
  <si>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</si>
  <si>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</si>
  <si>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</si>
  <si>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</si>
  <si>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</si>
  <si>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</si>
  <si>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</si>
  <si>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</si>
  <si>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</si>
  <si>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</si>
  <si>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</si>
  <si>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</si>
  <si>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</si>
  <si>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</si>
  <si>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</si>
  <si>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</si>
  <si>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</si>
  <si>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</si>
  <si>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</si>
  <si>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</si>
  <si>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</si>
  <si>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</si>
  <si>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</si>
  <si>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</si>
  <si>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</si>
  <si>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</si>
  <si>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</si>
  <si>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</si>
  <si>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</si>
  <si>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</si>
  <si>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</si>
  <si>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</si>
  <si>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</si>
  <si>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</si>
  <si>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</si>
  <si>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</si>
  <si>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</si>
  <si>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</si>
  <si>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</si>
  <si>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</si>
  <si>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</si>
  <si>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</si>
  <si>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</si>
  <si>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</si>
  <si>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</si>
  <si>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</si>
  <si>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</si>
  <si>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</si>
  <si>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</si>
  <si>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</si>
  <si>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</si>
  <si>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</si>
  <si>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</si>
  <si>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</si>
  <si>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</si>
  <si>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</si>
  <si>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</si>
  <si>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</si>
  <si>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</si>
  <si>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</si>
  <si>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</si>
  <si>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</si>
  <si>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</si>
  <si>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</si>
  <si>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</si>
  <si>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</si>
  <si>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</si>
  <si>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</si>
  <si>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</si>
  <si>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</si>
  <si>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</si>
  <si>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</si>
  <si>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</si>
  <si>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</si>
  <si>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</si>
  <si>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</si>
  <si>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</si>
  <si>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</si>
  <si>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</si>
  <si>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</si>
  <si>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</si>
  <si>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</si>
  <si>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</si>
  <si>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</si>
  <si>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</si>
  <si>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</si>
  <si>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</si>
  <si>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</si>
  <si>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</si>
  <si>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</si>
  <si>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</si>
  <si>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</si>
  <si>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</si>
  <si>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</si>
  <si>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</si>
  <si>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</si>
  <si>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</si>
  <si>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</si>
  <si>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</si>
  <si>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</si>
  <si>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</si>
  <si>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</si>
  <si>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</si>
  <si>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</si>
  <si>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</si>
  <si>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</si>
  <si>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</si>
  <si>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</si>
  <si>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</si>
  <si>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</si>
  <si>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</si>
  <si>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</si>
  <si>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</si>
  <si>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</si>
  <si>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</si>
  <si>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</si>
  <si>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</si>
  <si>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</si>
  <si>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</si>
  <si>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</si>
  <si>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</si>
  <si>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</si>
  <si>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</si>
  <si>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</si>
  <si>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</si>
  <si>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</si>
  <si>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</si>
  <si>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</si>
  <si>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</si>
  <si>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</si>
  <si>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</si>
  <si>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</si>
  <si>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</si>
  <si>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</si>
  <si>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</si>
  <si>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</si>
  <si>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</si>
  <si>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</si>
  <si>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</si>
  <si>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</si>
  <si>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</si>
  <si>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</si>
  <si>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</si>
  <si>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</si>
  <si>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</si>
  <si>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</si>
  <si>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</si>
  <si>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</si>
  <si>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</si>
  <si>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</si>
  <si>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</si>
  <si>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</si>
  <si>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</si>
  <si>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</si>
  <si>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</si>
  <si>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</si>
  <si>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</si>
  <si>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</si>
  <si>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</si>
  <si>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</si>
  <si>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</si>
  <si>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</si>
  <si>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</si>
  <si>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</si>
  <si>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</si>
  <si>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</si>
  <si>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</si>
  <si>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</si>
  <si>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</si>
  <si>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</si>
  <si>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</si>
  <si>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</si>
  <si>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</si>
  <si>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</si>
  <si>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</si>
  <si>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</si>
  <si>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</si>
  <si>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</si>
  <si>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</si>
  <si>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</si>
  <si>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</si>
  <si>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</si>
  <si>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</si>
  <si>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</si>
  <si>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</si>
  <si>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</si>
  <si>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</si>
  <si>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</si>
  <si>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</si>
  <si>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</si>
  <si>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</si>
  <si>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</si>
  <si>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</si>
  <si>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</si>
  <si>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</si>
  <si>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</si>
  <si>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</si>
  <si>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</si>
  <si>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</si>
  <si>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</si>
  <si>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</si>
  <si>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</si>
  <si>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</si>
  <si>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</si>
  <si>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</si>
  <si>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</si>
  <si>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</si>
  <si>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</si>
  <si>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</si>
  <si>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</si>
  <si>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</si>
  <si>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</si>
  <si>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</si>
  <si>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</si>
  <si>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</si>
  <si>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</si>
  <si>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</si>
  <si>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</si>
  <si>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</si>
  <si>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</si>
  <si>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</si>
  <si>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</si>
  <si>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（7月13日公表時点）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</si>
</sst>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35"/>
  <sheetViews>
    <sheetView workbookViewId="0">
      <pane ySplit="1" topLeftCell="A1526" activePane="bottomLeft" state="frozen"/>
      <selection activeCell="A1536" sqref="A1536"/>
      <selection pane="bottomLeft" activeCell="A1536" sqref="A1536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31643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18113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14411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25230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39641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7670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8251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94605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143820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179590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180611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196353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31333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21769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275003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242686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269996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18036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285450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35861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22706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6923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7838</v>
      </c>
      <c r="P1323" s="27">
        <v>783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9152</v>
      </c>
      <c r="P1326" s="27">
        <v>874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309896</v>
      </c>
      <c r="P1329" s="27">
        <v>69949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137876</v>
      </c>
      <c r="P1332" s="27">
        <v>51219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57083</v>
      </c>
      <c r="P1335" s="27">
        <v>6830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71106</v>
      </c>
      <c r="P1338" s="27">
        <v>7080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252031</v>
      </c>
      <c r="P1341" s="27">
        <v>89533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210953</v>
      </c>
      <c r="P1344" s="27">
        <v>111192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234040</v>
      </c>
      <c r="P1347" s="27">
        <v>137922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241924</v>
      </c>
      <c r="P1350" s="27">
        <v>163829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226752</v>
      </c>
      <c r="P1353" s="27">
        <v>176159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133750</v>
      </c>
      <c r="P1356" s="27">
        <v>26151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184496</v>
      </c>
      <c r="P1359" s="27">
        <v>18714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335719</v>
      </c>
      <c r="P1362" s="27">
        <v>254949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336555</v>
      </c>
      <c r="P1365" s="27">
        <v>206593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383442</v>
      </c>
      <c r="P1368" s="27">
        <v>232262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388980</v>
      </c>
      <c r="P1371" s="27">
        <v>129830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366260</v>
      </c>
      <c r="P1374" s="27">
        <v>190391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276882</v>
      </c>
      <c r="P1377" s="27">
        <v>35699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321997</v>
      </c>
      <c r="P1380" s="27">
        <v>22459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566769</v>
      </c>
      <c r="P1383" s="27">
        <v>202634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583608</v>
      </c>
      <c r="P1386" s="27">
        <v>61580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646151</v>
      </c>
      <c r="P1389" s="27">
        <v>60120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618782</v>
      </c>
      <c r="P1392" s="27">
        <v>99509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597219</v>
      </c>
      <c r="P1395" s="27">
        <v>114316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460631</v>
      </c>
      <c r="P1398" s="27">
        <v>53443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454738</v>
      </c>
      <c r="P1401" s="27">
        <v>62681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650580</v>
      </c>
      <c r="P1404" s="27">
        <v>227557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680689</v>
      </c>
      <c r="P1407" s="27">
        <v>193912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706064</v>
      </c>
      <c r="P1410" s="27">
        <v>215733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699023</v>
      </c>
      <c r="P1413" s="27">
        <v>209723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685154</v>
      </c>
      <c r="P1416" s="27">
        <v>201066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595119</v>
      </c>
      <c r="P1419" s="27">
        <v>119085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549712</v>
      </c>
      <c r="P1422" s="27">
        <v>175684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739001</v>
      </c>
      <c r="P1425" s="27">
        <v>308203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756995</v>
      </c>
      <c r="P1428" s="27">
        <v>301421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736253</v>
      </c>
      <c r="P1431" s="27">
        <v>363289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708135</v>
      </c>
      <c r="P1434" s="27">
        <v>360945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714041</v>
      </c>
      <c r="P1437" s="27">
        <v>336178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631167</v>
      </c>
      <c r="P1440" s="27">
        <v>262020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580114</v>
      </c>
      <c r="P1443" s="27">
        <v>310200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658209</v>
      </c>
      <c r="P1446" s="27">
        <v>512516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653441</v>
      </c>
      <c r="P1449" s="27">
        <v>520291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638089</v>
      </c>
      <c r="P1452" s="27">
        <v>574387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653053</v>
      </c>
      <c r="P1455" s="27">
        <v>568037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626967</v>
      </c>
      <c r="P1458" s="27">
        <v>538013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622265</v>
      </c>
      <c r="P1461" s="27">
        <v>421507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625224</v>
      </c>
      <c r="P1464" s="27">
        <v>427847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669310</v>
      </c>
      <c r="P1467" s="27">
        <v>599645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655932</v>
      </c>
      <c r="P1470" s="27">
        <v>616863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662931</v>
      </c>
      <c r="P1473" s="27">
        <v>650362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643596</v>
      </c>
      <c r="P1476" s="27">
        <v>656697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648513</v>
      </c>
      <c r="P1479" s="27">
        <v>680119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633651</v>
      </c>
      <c r="P1482" s="27">
        <v>560867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669879</v>
      </c>
      <c r="P1485" s="27">
        <v>522466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617012</v>
      </c>
      <c r="P1488" s="27">
        <v>676171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610464</v>
      </c>
      <c r="P1491" s="27">
        <v>702358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619788</v>
      </c>
      <c r="P1494" s="27">
        <v>688748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428269</v>
      </c>
      <c r="P1497" s="27">
        <v>649998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361087</v>
      </c>
      <c r="P1500" s="27">
        <v>647392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638341</v>
      </c>
      <c r="P1503" s="27">
        <v>572136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636545</v>
      </c>
      <c r="P1506" s="27">
        <v>513943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651430</v>
      </c>
      <c r="P1509" s="27">
        <v>580912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650628</v>
      </c>
      <c r="P1512" s="27">
        <v>567589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651758</v>
      </c>
      <c r="P1515" s="27">
        <v>533284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612695</v>
      </c>
      <c r="P1518" s="27">
        <v>513542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545565</v>
      </c>
      <c r="P1521" s="27">
        <v>472876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550439</v>
      </c>
      <c r="P1524" s="27">
        <v>451111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385544</v>
      </c>
      <c r="P1527" s="27">
        <v>423318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394639</v>
      </c>
      <c r="P1530" s="27">
        <v>422492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>
        <v>0</v>
      </c>
      <c r="P1533">
        <v>0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>
        <v>0</v>
      </c>
      <c r="P1534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>
        <v>0</v>
      </c>
      <c r="P153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655"/>
  <sheetViews>
    <sheetView workbookViewId="0">
      <pane xSplit="1" ySplit="1" topLeftCell="B22644" activePane="bottomRight" state="frozen"/>
      <selection activeCell="A1536" sqref="A1536"/>
      <selection pane="topRight" activeCell="A1536" sqref="A1536"/>
      <selection pane="bottomLeft" activeCell="A1536" sqref="A1536"/>
      <selection pane="bottomRight" activeCell="A1536" sqref="A153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44390</v>
      </c>
      <c r="B3" s="26" t="s">
        <v>153</v>
      </c>
      <c r="C3" s="26">
        <f>IF(D21="", "", D21)</f>
        <v>819013</v>
      </c>
      <c r="D3" s="26">
        <f>IF(C21="", "", C21)</f>
        <v>16320460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18354</v>
      </c>
      <c r="I3" s="26" t="str">
        <f t="shared" si="1"/>
        <v/>
      </c>
      <c r="J3" s="26">
        <f t="shared" si="1"/>
        <v>424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785001</v>
      </c>
      <c r="N3" s="26">
        <f t="shared" si="2"/>
        <v>14954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44390</v>
      </c>
      <c r="B4" s="26" t="s">
        <v>154</v>
      </c>
      <c r="C4" s="26">
        <f>IF(D22="", "", D22)</f>
        <v>3252</v>
      </c>
      <c r="D4" s="26">
        <f>IF(C22="", "", C22)</f>
        <v>809753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132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3115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13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16320460</v>
      </c>
      <c r="D12" s="46">
        <v>819013</v>
      </c>
      <c r="E12" s="46">
        <v>18354</v>
      </c>
      <c r="F12" s="46">
        <v>424</v>
      </c>
      <c r="G12" s="46">
        <v>785001</v>
      </c>
      <c r="H12" s="46">
        <v>14954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809753</v>
      </c>
      <c r="D13" s="46">
        <v>3252</v>
      </c>
      <c r="E13" s="46">
        <v>132</v>
      </c>
      <c r="F13" s="46">
        <v>0</v>
      </c>
      <c r="G13" s="46">
        <v>3115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17131042</v>
      </c>
      <c r="D15" s="45">
        <f t="shared" si="3"/>
        <v>822280</v>
      </c>
      <c r="E15" s="45">
        <f t="shared" si="3"/>
        <v>18486</v>
      </c>
      <c r="F15" s="45">
        <f t="shared" si="3"/>
        <v>424</v>
      </c>
      <c r="G15" s="45">
        <f t="shared" si="3"/>
        <v>788131</v>
      </c>
      <c r="H15" s="45">
        <f t="shared" si="3"/>
        <v>14959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16320460</v>
      </c>
      <c r="D21" s="28">
        <f t="shared" si="4"/>
        <v>819013</v>
      </c>
      <c r="E21" s="3"/>
      <c r="F21" s="3"/>
      <c r="G21" s="3"/>
      <c r="H21" s="3"/>
      <c r="I21" s="28">
        <f>E12</f>
        <v>18354</v>
      </c>
      <c r="J21" s="3"/>
      <c r="K21" s="28">
        <f>F12</f>
        <v>424</v>
      </c>
      <c r="L21" s="3"/>
      <c r="M21" s="3"/>
      <c r="N21" s="16">
        <f>G21</f>
        <v>0</v>
      </c>
      <c r="O21" s="28">
        <f t="shared" ref="O21:P23" si="5">G12</f>
        <v>785001</v>
      </c>
      <c r="P21" s="28">
        <f t="shared" si="5"/>
        <v>14954</v>
      </c>
    </row>
    <row r="22" spans="1:16" x14ac:dyDescent="0.55000000000000004">
      <c r="B22" s="26" t="s">
        <v>167</v>
      </c>
      <c r="C22" s="28">
        <f t="shared" si="4"/>
        <v>809753</v>
      </c>
      <c r="D22" s="28">
        <f t="shared" si="4"/>
        <v>3252</v>
      </c>
      <c r="E22" s="3"/>
      <c r="F22" s="3"/>
      <c r="G22" s="3"/>
      <c r="H22" s="3"/>
      <c r="I22" s="28">
        <f>E13</f>
        <v>132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3115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17131042</v>
      </c>
      <c r="D24" s="26">
        <f t="shared" si="6"/>
        <v>822280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18486</v>
      </c>
      <c r="J24" s="26">
        <f t="shared" si="6"/>
        <v>0</v>
      </c>
      <c r="K24" s="26">
        <f t="shared" si="6"/>
        <v>424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788131</v>
      </c>
      <c r="P24" s="26">
        <f t="shared" si="6"/>
        <v>14959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12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44389</v>
      </c>
      <c r="C5" s="30" t="s">
        <v>7</v>
      </c>
      <c r="D5" s="40">
        <f>IFERROR(INT(TRIM(SUBSTITUTE(VLOOKUP($A5&amp;"*",各都道府県の状況!$A:$I,D$3,FALSE), "※5", ""))), "")</f>
        <v>41875</v>
      </c>
      <c r="E5" s="40">
        <f>IFERROR(INT(TRIM(SUBSTITUTE(VLOOKUP($A5&amp;"*",各都道府県の状況!$A:$I,E$3,FALSE), "※5", ""))), "")</f>
        <v>804050</v>
      </c>
      <c r="F5" s="40">
        <f>IFERROR(INT(TRIM(SUBSTITUTE(VLOOKUP($A5&amp;"*",各都道府県の状況!$A:$I,F$3,FALSE), "※5", ""))), "")</f>
        <v>39843</v>
      </c>
      <c r="G5" s="40">
        <f>IFERROR(INT(TRIM(SUBSTITUTE(VLOOKUP($A5&amp;"*",各都道府県の状況!$A:$I,G$3,FALSE), "※5", ""))), "")</f>
        <v>1412</v>
      </c>
      <c r="H5" s="40">
        <f>IFERROR(INT(TRIM(SUBSTITUTE(VLOOKUP($A5&amp;"*",各都道府県の状況!$A:$I,H$3,FALSE), "※5", ""))), "")</f>
        <v>602</v>
      </c>
      <c r="I5" s="40">
        <f>IFERROR(INT(TRIM(SUBSTITUTE(VLOOKUP($A5&amp;"*",各都道府県の状況!$A:$I,I$3,FALSE), "※5", ""))), "")</f>
        <v>11</v>
      </c>
      <c r="J5" s="2"/>
    </row>
    <row r="6" spans="1:10" x14ac:dyDescent="0.55000000000000004">
      <c r="A6" s="12" t="s">
        <v>182</v>
      </c>
      <c r="B6" s="13">
        <f t="shared" si="0"/>
        <v>44389</v>
      </c>
      <c r="C6" s="30" t="s">
        <v>11</v>
      </c>
      <c r="D6" s="40">
        <f>IFERROR(INT(TRIM(SUBSTITUTE(VLOOKUP($A6&amp;"*",各都道府県の状況!$A:$I,D$3,FALSE), "※5", ""))), "")</f>
        <v>2541</v>
      </c>
      <c r="E6" s="40">
        <f>IFERROR(INT(TRIM(SUBSTITUTE(VLOOKUP($A6&amp;"*",各都道府県の状況!$A:$I,E$3,FALSE), "※5", ""))), "")</f>
        <v>52766</v>
      </c>
      <c r="F6" s="40">
        <f>IFERROR(INT(TRIM(SUBSTITUTE(VLOOKUP($A6&amp;"*",各都道府県の状況!$A:$I,F$3,FALSE), "※5", ""))), "")</f>
        <v>2485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25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44389</v>
      </c>
      <c r="C7" s="30" t="s">
        <v>12</v>
      </c>
      <c r="D7" s="40">
        <f>IFERROR(INT(TRIM(SUBSTITUTE(VLOOKUP($A7&amp;"*",各都道府県の状況!$A:$I,D$3,FALSE), "※5", ""))), "")</f>
        <v>1800</v>
      </c>
      <c r="E7" s="40">
        <f>IFERROR(INT(TRIM(SUBSTITUTE(VLOOKUP($A7&amp;"*",各都道府県の状況!$A:$I,E$3,FALSE), "※5", ""))), "")</f>
        <v>89320</v>
      </c>
      <c r="F7" s="40">
        <f>IFERROR(INT(TRIM(SUBSTITUTE(VLOOKUP($A7&amp;"*",各都道府県の状況!$A:$I,F$3,FALSE), "※5", ""))), "")</f>
        <v>1649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104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44389</v>
      </c>
      <c r="C8" s="30" t="s">
        <v>13</v>
      </c>
      <c r="D8" s="40">
        <f>IFERROR(INT(TRIM(SUBSTITUTE(VLOOKUP($A8&amp;"*",各都道府県の状況!$A:$I,D$3,FALSE), "※5", ""))), "")</f>
        <v>9332</v>
      </c>
      <c r="E8" s="40">
        <f>IFERROR(INT(TRIM(SUBSTITUTE(VLOOKUP($A8&amp;"*",各都道府県の状況!$A:$I,E$3,FALSE), "※5", ""))), "")</f>
        <v>162859</v>
      </c>
      <c r="F8" s="40">
        <f>IFERROR(INT(TRIM(SUBSTITUTE(VLOOKUP($A8&amp;"*",各都道府県の状況!$A:$I,F$3,FALSE), "※5", ""))), "")</f>
        <v>9062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170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44389</v>
      </c>
      <c r="C9" s="30" t="s">
        <v>14</v>
      </c>
      <c r="D9" s="40">
        <f>IFERROR(INT(TRIM(SUBSTITUTE(VLOOKUP($A9&amp;"*",各都道府県の状況!$A:$I,D$3,FALSE), "※5", ""))), "")</f>
        <v>941</v>
      </c>
      <c r="E9" s="40">
        <f>IFERROR(INT(TRIM(SUBSTITUTE(VLOOKUP($A9&amp;"*",各都道府県の状況!$A:$I,E$3,FALSE), "※5", ""))), "")</f>
        <v>16364</v>
      </c>
      <c r="F9" s="40">
        <f>IFERROR(INT(TRIM(SUBSTITUTE(VLOOKUP($A9&amp;"*",各都道府県の状況!$A:$I,F$3,FALSE), "※5", ""))), "")</f>
        <v>881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40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44389</v>
      </c>
      <c r="C10" s="30" t="s">
        <v>15</v>
      </c>
      <c r="D10" s="40">
        <f>IFERROR(INT(TRIM(SUBSTITUTE(VLOOKUP($A10&amp;"*",各都道府県の状況!$A:$I,D$3,FALSE), "※5", ""))), "")</f>
        <v>2067</v>
      </c>
      <c r="E10" s="40">
        <f>IFERROR(INT(TRIM(SUBSTITUTE(VLOOKUP($A10&amp;"*",各都道府県の状況!$A:$I,E$3,FALSE), "※5", ""))), "")</f>
        <v>68161</v>
      </c>
      <c r="F10" s="40">
        <f>IFERROR(INT(TRIM(SUBSTITUTE(VLOOKUP($A10&amp;"*",各都道府県の状況!$A:$I,F$3,FALSE), "※5", ""))), "")</f>
        <v>1975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45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44389</v>
      </c>
      <c r="C11" s="30" t="s">
        <v>16</v>
      </c>
      <c r="D11" s="40">
        <f>IFERROR(INT(TRIM(SUBSTITUTE(VLOOKUP($A11&amp;"*",各都道府県の状況!$A:$I,D$3,FALSE), "※5", ""))), "")</f>
        <v>5099</v>
      </c>
      <c r="E11" s="40">
        <f>IFERROR(INT(TRIM(SUBSTITUTE(VLOOKUP($A11&amp;"*",各都道府県の状況!$A:$I,E$3,FALSE), "※5", ""))), "")</f>
        <v>291810</v>
      </c>
      <c r="F11" s="40">
        <f>IFERROR(INT(TRIM(SUBSTITUTE(VLOOKUP($A11&amp;"*",各都道府県の状況!$A:$I,F$3,FALSE), "※5", ""))), "")</f>
        <v>4756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182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44389</v>
      </c>
      <c r="C12" s="30" t="s">
        <v>17</v>
      </c>
      <c r="D12" s="40">
        <f>IFERROR(INT(TRIM(SUBSTITUTE(VLOOKUP($A12&amp;"*",各都道府県の状況!$A:$I,D$3,FALSE), "※5", ""))), "")</f>
        <v>10857</v>
      </c>
      <c r="E12" s="40">
        <f>IFERROR(INT(TRIM(SUBSTITUTE(VLOOKUP($A12&amp;"*",各都道府県の状況!$A:$I,E$3,FALSE), "※5", ""))), "")</f>
        <v>33967</v>
      </c>
      <c r="F12" s="40">
        <f>IFERROR(INT(TRIM(SUBSTITUTE(VLOOKUP($A12&amp;"*",各都道府県の状況!$A:$I,F$3,FALSE), "※5", ""))), "")</f>
        <v>10435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256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44389</v>
      </c>
      <c r="C13" s="30" t="s">
        <v>18</v>
      </c>
      <c r="D13" s="40">
        <f>IFERROR(INT(TRIM(SUBSTITUTE(VLOOKUP($A13&amp;"*",各都道府県の状況!$A:$I,D$3,FALSE), "※5", ""))), "")</f>
        <v>7252</v>
      </c>
      <c r="E13" s="40">
        <f>IFERROR(INT(TRIM(SUBSTITUTE(VLOOKUP($A13&amp;"*",各都道府県の状況!$A:$I,E$3,FALSE), "※5", ""))), "")</f>
        <v>313112</v>
      </c>
      <c r="F13" s="40">
        <f>IFERROR(INT(TRIM(SUBSTITUTE(VLOOKUP($A13&amp;"*",各都道府県の状況!$A:$I,F$3,FALSE), "※5", ""))), "")</f>
        <v>7004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166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44389</v>
      </c>
      <c r="C14" s="30" t="s">
        <v>19</v>
      </c>
      <c r="D14" s="40">
        <f>IFERROR(INT(TRIM(SUBSTITUTE(VLOOKUP($A14&amp;"*",各都道府県の状況!$A:$I,D$3,FALSE), "※5", ""))), "")</f>
        <v>8091</v>
      </c>
      <c r="E14" s="40">
        <f>IFERROR(INT(TRIM(SUBSTITUTE(VLOOKUP($A14&amp;"*",各都道府県の状況!$A:$I,E$3,FALSE), "※5", ""))), "")</f>
        <v>200546</v>
      </c>
      <c r="F14" s="40">
        <f>IFERROR(INT(TRIM(SUBSTITUTE(VLOOKUP($A14&amp;"*",各都道府県の状況!$A:$I,F$3,FALSE), "※5", ""))), "")</f>
        <v>7887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50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44389</v>
      </c>
      <c r="C15" s="30" t="s">
        <v>20</v>
      </c>
      <c r="D15" s="40">
        <f>IFERROR(INT(TRIM(SUBSTITUTE(VLOOKUP($A15&amp;"*",各都道府県の状況!$A:$I,D$3,FALSE), "※5", ""))), "")</f>
        <v>48038</v>
      </c>
      <c r="E15" s="40">
        <f>IFERROR(INT(TRIM(SUBSTITUTE(VLOOKUP($A15&amp;"*",各都道府県の状況!$A:$I,E$3,FALSE), "※5", ""))), "")</f>
        <v>1003559</v>
      </c>
      <c r="F15" s="40">
        <f>IFERROR(INT(TRIM(SUBSTITUTE(VLOOKUP($A15&amp;"*",各都道府県の状況!$A:$I,F$3,FALSE), "※5", ""))), "")</f>
        <v>45762</v>
      </c>
      <c r="G15" s="40">
        <f>IFERROR(INT(TRIM(SUBSTITUTE(VLOOKUP($A15&amp;"*",各都道府県の状況!$A:$I,G$3,FALSE), "※5", ""))), "")</f>
        <v>838</v>
      </c>
      <c r="H15" s="40">
        <f>IFERROR(INT(TRIM(SUBSTITUTE(VLOOKUP($A15&amp;"*",各都道府県の状況!$A:$I,H$3,FALSE), "※5", ""))), "")</f>
        <v>1438</v>
      </c>
      <c r="I15" s="40">
        <f>IFERROR(INT(TRIM(SUBSTITUTE(VLOOKUP($A15&amp;"*",各都道府県の状況!$A:$I,I$3,FALSE), "※5", ""))), "")</f>
        <v>23</v>
      </c>
    </row>
    <row r="16" spans="1:10" x14ac:dyDescent="0.55000000000000004">
      <c r="A16" s="12" t="s">
        <v>192</v>
      </c>
      <c r="B16" s="13">
        <f t="shared" si="0"/>
        <v>44389</v>
      </c>
      <c r="C16" s="30" t="s">
        <v>21</v>
      </c>
      <c r="D16" s="40">
        <f>IFERROR(INT(TRIM(SUBSTITUTE(VLOOKUP($A16&amp;"*",各都道府県の状況!$A:$I,D$3,FALSE), "※5", ""))), "")</f>
        <v>42158</v>
      </c>
      <c r="E16" s="40">
        <f>IFERROR(INT(TRIM(SUBSTITUTE(VLOOKUP($A16&amp;"*",各都道府県の状況!$A:$I,E$3,FALSE), "※5", ""))), "")</f>
        <v>723222</v>
      </c>
      <c r="F16" s="40">
        <f>IFERROR(INT(TRIM(SUBSTITUTE(VLOOKUP($A16&amp;"*",各都道府県の状況!$A:$I,F$3,FALSE), "※5", ""))), "")</f>
        <v>40060</v>
      </c>
      <c r="G16" s="40">
        <f>IFERROR(INT(TRIM(SUBSTITUTE(VLOOKUP($A16&amp;"*",各都道府県の状況!$A:$I,G$3,FALSE), "※5", ""))), "")</f>
        <v>718</v>
      </c>
      <c r="H16" s="40">
        <f>IFERROR(INT(TRIM(SUBSTITUTE(VLOOKUP($A16&amp;"*",各都道府県の状況!$A:$I,H$3,FALSE), "※5", ""))), "")</f>
        <v>1380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44389</v>
      </c>
      <c r="C17" s="30" t="s">
        <v>22</v>
      </c>
      <c r="D17" s="40">
        <f>IFERROR(INT(TRIM(SUBSTITUTE(VLOOKUP($A17&amp;"*",各都道府県の状況!$A:$I,D$3,FALSE), "※5", ""))), "")</f>
        <v>182140</v>
      </c>
      <c r="E17" s="40">
        <f>IFERROR(INT(TRIM(SUBSTITUTE(VLOOKUP($A17&amp;"*",各都道府県の状況!$A:$I,E$3,FALSE), "※5", ""))), "")</f>
        <v>2619142</v>
      </c>
      <c r="F17" s="40">
        <f>IFERROR(INT(TRIM(SUBSTITUTE(VLOOKUP($A17&amp;"*",各都道府県の状況!$A:$I,F$3,FALSE), "※5", ""))), "")</f>
        <v>173720</v>
      </c>
      <c r="G17" s="40">
        <f>IFERROR(INT(TRIM(SUBSTITUTE(VLOOKUP($A17&amp;"*",各都道府県の状況!$A:$I,G$3,FALSE), "※5", ""))), "")</f>
        <v>2256</v>
      </c>
      <c r="H17" s="40">
        <f>IFERROR(INT(TRIM(SUBSTITUTE(VLOOKUP($A17&amp;"*",各都道府県の状況!$A:$I,H$3,FALSE), "※5", ""))), "")</f>
        <v>6164</v>
      </c>
      <c r="I17" s="40">
        <f>IFERROR(INT(TRIM(SUBSTITUTE(VLOOKUP($A17&amp;"*",各都道府県の状況!$A:$I,I$3,FALSE), "※5", ""))), "")</f>
        <v>55</v>
      </c>
    </row>
    <row r="18" spans="1:9" x14ac:dyDescent="0.55000000000000004">
      <c r="A18" s="12" t="s">
        <v>194</v>
      </c>
      <c r="B18" s="13">
        <f t="shared" si="0"/>
        <v>44389</v>
      </c>
      <c r="C18" s="30" t="s">
        <v>23</v>
      </c>
      <c r="D18" s="40">
        <f>IFERROR(INT(TRIM(SUBSTITUTE(VLOOKUP($A18&amp;"*",各都道府県の状況!$A:$I,D$3,FALSE), "※5", ""))), "")</f>
        <v>70596</v>
      </c>
      <c r="E18" s="40">
        <f>IFERROR(INT(TRIM(SUBSTITUTE(VLOOKUP($A18&amp;"*",各都道府県の状況!$A:$I,E$3,FALSE), "※5", ""))), "")</f>
        <v>1080711</v>
      </c>
      <c r="F18" s="40">
        <f>IFERROR(INT(TRIM(SUBSTITUTE(VLOOKUP($A18&amp;"*",各都道府県の状況!$A:$I,F$3,FALSE), "※5", ""))), "")</f>
        <v>67214</v>
      </c>
      <c r="G18" s="40">
        <f>IFERROR(INT(TRIM(SUBSTITUTE(VLOOKUP($A18&amp;"*",各都道府県の状況!$A:$I,G$3,FALSE), "※5", ""))), "")</f>
        <v>964</v>
      </c>
      <c r="H18" s="40">
        <f>IFERROR(INT(TRIM(SUBSTITUTE(VLOOKUP($A18&amp;"*",各都道府県の状況!$A:$I,H$3,FALSE), "※5", ""))), "")</f>
        <v>2418</v>
      </c>
      <c r="I18" s="40">
        <f>IFERROR(INT(TRIM(SUBSTITUTE(VLOOKUP($A18&amp;"*",各都道府県の状況!$A:$I,I$3,FALSE), "※5", ""))), "")</f>
        <v>38</v>
      </c>
    </row>
    <row r="19" spans="1:9" x14ac:dyDescent="0.55000000000000004">
      <c r="A19" s="12" t="s">
        <v>195</v>
      </c>
      <c r="B19" s="13">
        <f t="shared" si="0"/>
        <v>44389</v>
      </c>
      <c r="C19" s="30" t="s">
        <v>24</v>
      </c>
      <c r="D19" s="40">
        <f>IFERROR(INT(TRIM(SUBSTITUTE(VLOOKUP($A19&amp;"*",各都道府県の状況!$A:$I,D$3,FALSE), "※5", ""))), "")</f>
        <v>3491</v>
      </c>
      <c r="E19" s="40">
        <f>IFERROR(INT(TRIM(SUBSTITUTE(VLOOKUP($A19&amp;"*",各都道府県の状況!$A:$I,E$3,FALSE), "※5", ""))), "")</f>
        <v>178552</v>
      </c>
      <c r="F19" s="40">
        <f>IFERROR(INT(TRIM(SUBSTITUTE(VLOOKUP($A19&amp;"*",各都道府県の状況!$A:$I,F$3,FALSE), "※5", ""))), "")</f>
        <v>3354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83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44389</v>
      </c>
      <c r="C20" s="30" t="s">
        <v>25</v>
      </c>
      <c r="D20" s="40">
        <f>IFERROR(INT(TRIM(SUBSTITUTE(VLOOKUP($A20&amp;"*",各都道府県の状況!$A:$I,D$3,FALSE), "※5", ""))), "")</f>
        <v>2059</v>
      </c>
      <c r="E20" s="40">
        <f>IFERROR(INT(TRIM(SUBSTITUTE(VLOOKUP($A20&amp;"*",各都道府県の状況!$A:$I,E$3,FALSE), "※5", ""))), "")</f>
        <v>76500</v>
      </c>
      <c r="F20" s="40">
        <f>IFERROR(INT(TRIM(SUBSTITUTE(VLOOKUP($A20&amp;"*",各都道府県の状況!$A:$I,F$3,FALSE), "※5", ""))), "")</f>
        <v>2000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21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44389</v>
      </c>
      <c r="C21" s="30" t="s">
        <v>26</v>
      </c>
      <c r="D21" s="40">
        <f>IFERROR(INT(TRIM(SUBSTITUTE(VLOOKUP($A21&amp;"*",各都道府県の状況!$A:$I,D$3,FALSE), "※5", ""))), "")</f>
        <v>4045</v>
      </c>
      <c r="E21" s="40">
        <f>IFERROR(INT(TRIM(SUBSTITUTE(VLOOKUP($A21&amp;"*",各都道府県の状況!$A:$I,E$3,FALSE), "※5", ""))), "")</f>
        <v>126689</v>
      </c>
      <c r="F21" s="40">
        <f>IFERROR(INT(TRIM(SUBSTITUTE(VLOOKUP($A21&amp;"*",各都道府県の状況!$A:$I,F$3,FALSE), "※5", ""))), "")</f>
        <v>3825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101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44389</v>
      </c>
      <c r="C22" s="30" t="s">
        <v>27</v>
      </c>
      <c r="D22" s="40">
        <f>IFERROR(INT(TRIM(SUBSTITUTE(VLOOKUP($A22&amp;"*",各都道府県の状況!$A:$I,D$3,FALSE), "※5", ""))), "")</f>
        <v>1393</v>
      </c>
      <c r="E22" s="40">
        <f>IFERROR(INT(TRIM(SUBSTITUTE(VLOOKUP($A22&amp;"*",各都道府県の状況!$A:$I,E$3,FALSE), "※5", ""))), "")</f>
        <v>72719</v>
      </c>
      <c r="F22" s="40">
        <f>IFERROR(INT(TRIM(SUBSTITUTE(VLOOKUP($A22&amp;"*",各都道府県の状況!$A:$I,F$3,FALSE), "※5", ""))), "")</f>
        <v>1260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98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44389</v>
      </c>
      <c r="C23" s="30" t="s">
        <v>28</v>
      </c>
      <c r="D23" s="40">
        <f>IFERROR(INT(TRIM(SUBSTITUTE(VLOOKUP($A23&amp;"*",各都道府県の状況!$A:$I,D$3,FALSE), "※5", ""))), "")</f>
        <v>2160</v>
      </c>
      <c r="E23" s="40">
        <f>IFERROR(INT(TRIM(SUBSTITUTE(VLOOKUP($A23&amp;"*",各都道府県の状況!$A:$I,E$3,FALSE), "※5", ""))), "")</f>
        <v>62325</v>
      </c>
      <c r="F23" s="40">
        <f>IFERROR(INT(TRIM(SUBSTITUTE(VLOOKUP($A23&amp;"*",各都道府県の状況!$A:$I,F$3,FALSE), "※5", ""))), "")</f>
        <v>2090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49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44389</v>
      </c>
      <c r="C24" s="30" t="s">
        <v>29</v>
      </c>
      <c r="D24" s="40">
        <f>IFERROR(INT(TRIM(SUBSTITUTE(VLOOKUP($A24&amp;"*",各都道府県の状況!$A:$I,D$3,FALSE), "※5", ""))), "")</f>
        <v>5063</v>
      </c>
      <c r="E24" s="40">
        <f>IFERROR(INT(TRIM(SUBSTITUTE(VLOOKUP($A24&amp;"*",各都道府県の状況!$A:$I,E$3,FALSE), "※5", ""))), "")</f>
        <v>213755</v>
      </c>
      <c r="F24" s="40">
        <f>IFERROR(INT(TRIM(SUBSTITUTE(VLOOKUP($A24&amp;"*",各都道府県の状況!$A:$I,F$3,FALSE), "※5", ""))), "")</f>
        <v>5011</v>
      </c>
      <c r="G24" s="40">
        <f>IFERROR(INT(TRIM(SUBSTITUTE(VLOOKUP($A24&amp;"*",各都道府県の状況!$A:$I,G$3,FALSE), "※5", ""))), "")</f>
        <v>93</v>
      </c>
      <c r="H24" s="40">
        <f>IFERROR(INT(TRIM(SUBSTITUTE(VLOOKUP($A24&amp;"*",各都道府県の状況!$A:$I,H$3,FALSE), "※5", ""))), "")</f>
        <v>36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44389</v>
      </c>
      <c r="C25" s="30" t="s">
        <v>30</v>
      </c>
      <c r="D25" s="40">
        <f>IFERROR(INT(TRIM(SUBSTITUTE(VLOOKUP($A25&amp;"*",各都道府県の状況!$A:$I,D$3,FALSE), "※5", ""))), "")</f>
        <v>9503</v>
      </c>
      <c r="E25" s="40">
        <f>IFERROR(INT(TRIM(SUBSTITUTE(VLOOKUP($A25&amp;"*",各都道府県の状況!$A:$I,E$3,FALSE), "※5", ""))), "")</f>
        <v>278405</v>
      </c>
      <c r="F25" s="40">
        <f>IFERROR(INT(TRIM(SUBSTITUTE(VLOOKUP($A25&amp;"*",各都道府県の状況!$A:$I,F$3,FALSE), "※5", ""))), "")</f>
        <v>9255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61</v>
      </c>
      <c r="I25" s="40">
        <f>IFERROR(INT(TRIM(SUBSTITUTE(VLOOKUP($A25&amp;"*",各都道府県の状況!$A:$I,I$3,FALSE), "※5", ""))), "")</f>
        <v>5</v>
      </c>
    </row>
    <row r="26" spans="1:9" x14ac:dyDescent="0.55000000000000004">
      <c r="A26" s="12" t="s">
        <v>202</v>
      </c>
      <c r="B26" s="13">
        <f t="shared" si="0"/>
        <v>44389</v>
      </c>
      <c r="C26" s="30" t="s">
        <v>31</v>
      </c>
      <c r="D26" s="40">
        <f>IFERROR(INT(TRIM(SUBSTITUTE(VLOOKUP($A26&amp;"*",各都道府県の状況!$A:$I,D$3,FALSE), "※5", ""))), "")</f>
        <v>9616</v>
      </c>
      <c r="E26" s="40">
        <f>IFERROR(INT(TRIM(SUBSTITUTE(VLOOKUP($A26&amp;"*",各都道府県の状況!$A:$I,E$3,FALSE), "※5", ""))), "")</f>
        <v>421546</v>
      </c>
      <c r="F26" s="40">
        <f>IFERROR(INT(TRIM(SUBSTITUTE(VLOOKUP($A26&amp;"*",各都道府県の状況!$A:$I,F$3,FALSE), "※5", ""))), "")</f>
        <v>9172</v>
      </c>
      <c r="G26" s="40">
        <f>IFERROR(INT(TRIM(SUBSTITUTE(VLOOKUP($A26&amp;"*",各都道府県の状況!$A:$I,G$3,FALSE), "※5", ""))), "")</f>
        <v>152</v>
      </c>
      <c r="H26" s="40">
        <f>IFERROR(INT(TRIM(SUBSTITUTE(VLOOKUP($A26&amp;"*",各都道府県の状況!$A:$I,H$3,FALSE), "※5", ""))), "")</f>
        <v>292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44389</v>
      </c>
      <c r="C27" s="30" t="s">
        <v>32</v>
      </c>
      <c r="D27" s="40">
        <f>IFERROR(INT(TRIM(SUBSTITUTE(VLOOKUP($A27&amp;"*",各都道府県の状況!$A:$I,D$3,FALSE), "※5", ""))), "")</f>
        <v>51623</v>
      </c>
      <c r="E27" s="40">
        <f>IFERROR(INT(TRIM(SUBSTITUTE(VLOOKUP($A27&amp;"*",各都道府県の状況!$A:$I,E$3,FALSE), "※5", ""))), "")</f>
        <v>860388</v>
      </c>
      <c r="F27" s="40">
        <f>IFERROR(INT(TRIM(SUBSTITUTE(VLOOKUP($A27&amp;"*",各都道府県の状況!$A:$I,F$3,FALSE), "※5", ""))), "")</f>
        <v>49990</v>
      </c>
      <c r="G27" s="40">
        <f>IFERROR(INT(TRIM(SUBSTITUTE(VLOOKUP($A27&amp;"*",各都道府県の状況!$A:$I,G$3,FALSE), "※5", ""))), "")</f>
        <v>983</v>
      </c>
      <c r="H27" s="40">
        <f>IFERROR(INT(TRIM(SUBSTITUTE(VLOOKUP($A27&amp;"*",各都道府県の状況!$A:$I,H$3,FALSE), "※5", ""))), "")</f>
        <v>650</v>
      </c>
      <c r="I27" s="40">
        <f>IFERROR(INT(TRIM(SUBSTITUTE(VLOOKUP($A27&amp;"*",各都道府県の状況!$A:$I,I$3,FALSE), "※5", ""))), "")</f>
        <v>15</v>
      </c>
    </row>
    <row r="28" spans="1:9" x14ac:dyDescent="0.55000000000000004">
      <c r="A28" s="12" t="s">
        <v>204</v>
      </c>
      <c r="B28" s="13">
        <f t="shared" si="0"/>
        <v>44389</v>
      </c>
      <c r="C28" s="30" t="s">
        <v>33</v>
      </c>
      <c r="D28" s="40">
        <f>IFERROR(INT(TRIM(SUBSTITUTE(VLOOKUP($A28&amp;"*",各都道府県の状況!$A:$I,D$3,FALSE), "※5", ""))), "")</f>
        <v>5349</v>
      </c>
      <c r="E28" s="40">
        <f>IFERROR(INT(TRIM(SUBSTITUTE(VLOOKUP($A28&amp;"*",各都道府県の状況!$A:$I,E$3,FALSE), "※5", ""))), "")</f>
        <v>148938</v>
      </c>
      <c r="F28" s="40">
        <f>IFERROR(INT(TRIM(SUBSTITUTE(VLOOKUP($A28&amp;"*",各都道府県の状況!$A:$I,F$3,FALSE), "※5", ""))), "")</f>
        <v>5283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92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44389</v>
      </c>
      <c r="C29" s="30" t="s">
        <v>34</v>
      </c>
      <c r="D29" s="40">
        <f>IFERROR(INT(TRIM(SUBSTITUTE(VLOOKUP($A29&amp;"*",各都道府県の状況!$A:$I,D$3,FALSE), "※5", ""))), "")</f>
        <v>5631</v>
      </c>
      <c r="E29" s="40">
        <f>IFERROR(INT(TRIM(SUBSTITUTE(VLOOKUP($A29&amp;"*",各都道府県の状況!$A:$I,E$3,FALSE), "※5", ""))), "")</f>
        <v>158701</v>
      </c>
      <c r="F29" s="40">
        <f>IFERROR(INT(TRIM(SUBSTITUTE(VLOOKUP($A29&amp;"*",各都道府県の状況!$A:$I,F$3,FALSE), "※5", ""))), "")</f>
        <v>5469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72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44389</v>
      </c>
      <c r="C30" s="30" t="s">
        <v>35</v>
      </c>
      <c r="D30" s="40">
        <f>IFERROR(INT(TRIM(SUBSTITUTE(VLOOKUP($A30&amp;"*",各都道府県の状況!$A:$I,D$3,FALSE), "※5", ""))), "")</f>
        <v>16832</v>
      </c>
      <c r="E30" s="40">
        <f>IFERROR(INT(TRIM(SUBSTITUTE(VLOOKUP($A30&amp;"*",各都道府県の状況!$A:$I,E$3,FALSE), "※5", ""))), "")</f>
        <v>292343</v>
      </c>
      <c r="F30" s="40">
        <f>IFERROR(INT(TRIM(SUBSTITUTE(VLOOKUP($A30&amp;"*",各都道府県の状況!$A:$I,F$3,FALSE), "※5", ""))), "")</f>
        <v>16377</v>
      </c>
      <c r="G30" s="40">
        <f>IFERROR(INT(TRIM(SUBSTITUTE(VLOOKUP($A30&amp;"*",各都道府県の状況!$A:$I,G$3,FALSE), "※5", ""))), "")</f>
        <v>247</v>
      </c>
      <c r="H30" s="40">
        <f>IFERROR(INT(TRIM(SUBSTITUTE(VLOOKUP($A30&amp;"*",各都道府県の状況!$A:$I,H$3,FALSE), "※5", ""))), "")</f>
        <v>188</v>
      </c>
      <c r="I30" s="40">
        <f>IFERROR(INT(TRIM(SUBSTITUTE(VLOOKUP($A30&amp;"*",各都道府県の状況!$A:$I,I$3,FALSE), "※5", ""))), "")</f>
        <v>4</v>
      </c>
    </row>
    <row r="31" spans="1:9" x14ac:dyDescent="0.55000000000000004">
      <c r="A31" s="12" t="s">
        <v>207</v>
      </c>
      <c r="B31" s="13">
        <f t="shared" si="0"/>
        <v>44389</v>
      </c>
      <c r="C31" s="30" t="s">
        <v>36</v>
      </c>
      <c r="D31" s="40">
        <f>IFERROR(INT(TRIM(SUBSTITUTE(VLOOKUP($A31&amp;"*",各都道府県の状況!$A:$I,D$3,FALSE), "※5", ""))), "")</f>
        <v>104954</v>
      </c>
      <c r="E31" s="40">
        <f>IFERROR(INT(TRIM(SUBSTITUTE(VLOOKUP($A31&amp;"*",各都道府県の状況!$A:$I,E$3,FALSE), "※5", ""))), "")</f>
        <v>2264070</v>
      </c>
      <c r="F31" s="40">
        <f>IFERROR(INT(TRIM(SUBSTITUTE(VLOOKUP($A31&amp;"*",各都道府県の状況!$A:$I,F$3,FALSE), "※5", ""))), "")</f>
        <v>99855</v>
      </c>
      <c r="G31" s="40">
        <f>IFERROR(INT(TRIM(SUBSTITUTE(VLOOKUP($A31&amp;"*",各都道府県の状況!$A:$I,G$3,FALSE), "※5", ""))), "")</f>
        <v>2693</v>
      </c>
      <c r="H31" s="40">
        <f>IFERROR(INT(TRIM(SUBSTITUTE(VLOOKUP($A31&amp;"*",各都道府県の状況!$A:$I,H$3,FALSE), "※5", ""))), "")</f>
        <v>1605</v>
      </c>
      <c r="I31" s="40">
        <f>IFERROR(INT(TRIM(SUBSTITUTE(VLOOKUP($A31&amp;"*",各都道府県の状況!$A:$I,I$3,FALSE), "※5", ""))), "")</f>
        <v>118</v>
      </c>
    </row>
    <row r="32" spans="1:9" x14ac:dyDescent="0.55000000000000004">
      <c r="A32" s="12" t="s">
        <v>208</v>
      </c>
      <c r="B32" s="13">
        <f t="shared" si="0"/>
        <v>44389</v>
      </c>
      <c r="C32" s="30" t="s">
        <v>37</v>
      </c>
      <c r="D32" s="40">
        <f>IFERROR(INT(TRIM(SUBSTITUTE(VLOOKUP($A32&amp;"*",各都道府県の状況!$A:$I,D$3,FALSE), "※5", ""))), "")</f>
        <v>41289</v>
      </c>
      <c r="E32" s="40">
        <f>IFERROR(INT(TRIM(SUBSTITUTE(VLOOKUP($A32&amp;"*",各都道府県の状況!$A:$I,E$3,FALSE), "※5", ""))), "")</f>
        <v>523635</v>
      </c>
      <c r="F32" s="40">
        <f>IFERROR(INT(TRIM(SUBSTITUTE(VLOOKUP($A32&amp;"*",各都道府県の状況!$A:$I,F$3,FALSE), "※5", ""))), "")</f>
        <v>39642</v>
      </c>
      <c r="G32" s="40">
        <f>IFERROR(INT(TRIM(SUBSTITUTE(VLOOKUP($A32&amp;"*",各都道府県の状況!$A:$I,G$3,FALSE), "※5", ""))), "")</f>
        <v>1310</v>
      </c>
      <c r="H32" s="40">
        <f>IFERROR(INT(TRIM(SUBSTITUTE(VLOOKUP($A32&amp;"*",各都道府県の状況!$A:$I,H$3,FALSE), "※5", ""))), "")</f>
        <v>337</v>
      </c>
      <c r="I32" s="40">
        <f>IFERROR(INT(TRIM(SUBSTITUTE(VLOOKUP($A32&amp;"*",各都道府県の状況!$A:$I,I$3,FALSE), "※5", ""))), "")</f>
        <v>16</v>
      </c>
    </row>
    <row r="33" spans="1:9" x14ac:dyDescent="0.55000000000000004">
      <c r="A33" s="12" t="s">
        <v>209</v>
      </c>
      <c r="B33" s="13">
        <f t="shared" si="0"/>
        <v>44389</v>
      </c>
      <c r="C33" s="30" t="s">
        <v>38</v>
      </c>
      <c r="D33" s="40">
        <f>IFERROR(INT(TRIM(SUBSTITUTE(VLOOKUP($A33&amp;"*",各都道府県の状況!$A:$I,D$3,FALSE), "※5", ""))), "")</f>
        <v>8473</v>
      </c>
      <c r="E33" s="40">
        <f>IFERROR(INT(TRIM(SUBSTITUTE(VLOOKUP($A33&amp;"*",各都道府県の状況!$A:$I,E$3,FALSE), "※5", ""))), "")</f>
        <v>175528</v>
      </c>
      <c r="F33" s="40">
        <f>IFERROR(INT(TRIM(SUBSTITUTE(VLOOKUP($A33&amp;"*",各都道府県の状況!$A:$I,F$3,FALSE), "※5", ""))), "")</f>
        <v>8215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126</v>
      </c>
      <c r="I33" s="40">
        <f>IFERROR(INT(TRIM(SUBSTITUTE(VLOOKUP($A33&amp;"*",各都道府県の状況!$A:$I,I$3,FALSE), "※5", ""))), "")</f>
        <v>7</v>
      </c>
    </row>
    <row r="34" spans="1:9" x14ac:dyDescent="0.55000000000000004">
      <c r="A34" s="12" t="s">
        <v>210</v>
      </c>
      <c r="B34" s="13">
        <f t="shared" si="0"/>
        <v>44389</v>
      </c>
      <c r="C34" s="30" t="s">
        <v>39</v>
      </c>
      <c r="D34" s="40">
        <f>IFERROR(INT(TRIM(SUBSTITUTE(VLOOKUP($A34&amp;"*",各都道府県の状況!$A:$I,D$3,FALSE), "※5", ""))), "")</f>
        <v>2712</v>
      </c>
      <c r="E34" s="40">
        <f>IFERROR(INT(TRIM(SUBSTITUTE(VLOOKUP($A34&amp;"*",各都道府県の状況!$A:$I,E$3,FALSE), "※5", ""))), "")</f>
        <v>42554</v>
      </c>
      <c r="F34" s="40">
        <f>IFERROR(INT(TRIM(SUBSTITUTE(VLOOKUP($A34&amp;"*",各都道府県の状況!$A:$I,F$3,FALSE), "※5", ""))), "")</f>
        <v>2587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18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44389</v>
      </c>
      <c r="C35" s="30" t="s">
        <v>40</v>
      </c>
      <c r="D35" s="40">
        <f>IFERROR(INT(TRIM(SUBSTITUTE(VLOOKUP($A35&amp;"*",各都道府県の状況!$A:$I,D$3,FALSE), "※5", ""))), "")</f>
        <v>495</v>
      </c>
      <c r="E35" s="40">
        <f>IFERROR(INT(TRIM(SUBSTITUTE(VLOOKUP($A35&amp;"*",各都道府県の状況!$A:$I,E$3,FALSE), "※5", ""))), "")</f>
        <v>86141</v>
      </c>
      <c r="F35" s="40">
        <f>IFERROR(INT(TRIM(SUBSTITUTE(VLOOKUP($A35&amp;"*",各都道府県の状況!$A:$I,F$3,FALSE), "※5", ""))), "")</f>
        <v>464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44389</v>
      </c>
      <c r="C36" s="30" t="s">
        <v>41</v>
      </c>
      <c r="D36" s="40">
        <f>IFERROR(INT(TRIM(SUBSTITUTE(VLOOKUP($A36&amp;"*",各都道府県の状況!$A:$I,D$3,FALSE), "※5", ""))), "")</f>
        <v>561</v>
      </c>
      <c r="E36" s="40">
        <f>IFERROR(INT(TRIM(SUBSTITUTE(VLOOKUP($A36&amp;"*",各都道府県の状況!$A:$I,E$3,FALSE), "※5", ""))), "")</f>
        <v>32023</v>
      </c>
      <c r="F36" s="40">
        <f>IFERROR(INT(TRIM(SUBSTITUTE(VLOOKUP($A36&amp;"*",各都道府県の状況!$A:$I,F$3,FALSE), "※5", ""))), "")</f>
        <v>551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44389</v>
      </c>
      <c r="C37" s="30" t="s">
        <v>42</v>
      </c>
      <c r="D37" s="40">
        <f>IFERROR(INT(TRIM(SUBSTITUTE(VLOOKUP($A37&amp;"*",各都道府県の状況!$A:$I,D$3,FALSE), "※5", ""))), "")</f>
        <v>7622</v>
      </c>
      <c r="E37" s="40">
        <f>IFERROR(INT(TRIM(SUBSTITUTE(VLOOKUP($A37&amp;"*",各都道府県の状況!$A:$I,E$3,FALSE), "※5", ""))), "")</f>
        <v>168599</v>
      </c>
      <c r="F37" s="40">
        <f>IFERROR(INT(TRIM(SUBSTITUTE(VLOOKUP($A37&amp;"*",各都道府県の状況!$A:$I,F$3,FALSE), "※5", ""))), "")</f>
        <v>7455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22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44389</v>
      </c>
      <c r="C38" s="30" t="s">
        <v>43</v>
      </c>
      <c r="D38" s="40">
        <f>IFERROR(INT(TRIM(SUBSTITUTE(VLOOKUP($A38&amp;"*",各都道府県の状況!$A:$I,D$3,FALSE), "※5", ""))), "")</f>
        <v>11583</v>
      </c>
      <c r="E38" s="40">
        <f>IFERROR(INT(TRIM(SUBSTITUTE(VLOOKUP($A38&amp;"*",各都道府県の状況!$A:$I,E$3,FALSE), "※5", ""))), "")</f>
        <v>565038</v>
      </c>
      <c r="F38" s="40">
        <f>IFERROR(INT(TRIM(SUBSTITUTE(VLOOKUP($A38&amp;"*",各都道府県の状況!$A:$I,F$3,FALSE), "※5", ""))), "")</f>
        <v>11316</v>
      </c>
      <c r="G38" s="40">
        <f>IFERROR(INT(TRIM(SUBSTITUTE(VLOOKUP($A38&amp;"*",各都道府県の状況!$A:$I,G$3,FALSE), "※5", ""))), "")</f>
        <v>176</v>
      </c>
      <c r="H38" s="40">
        <f>IFERROR(INT(TRIM(SUBSTITUTE(VLOOKUP($A38&amp;"*",各都道府県の状況!$A:$I,H$3,FALSE), "※5", ""))), "")</f>
        <v>79</v>
      </c>
      <c r="I38" s="40">
        <f>IFERROR(INT(TRIM(SUBSTITUTE(VLOOKUP($A38&amp;"*",各都道府県の状況!$A:$I,I$3,FALSE), "※5", ""))), "")</f>
        <v>7</v>
      </c>
    </row>
    <row r="39" spans="1:9" x14ac:dyDescent="0.55000000000000004">
      <c r="A39" s="12" t="s">
        <v>215</v>
      </c>
      <c r="B39" s="13">
        <f t="shared" si="0"/>
        <v>44389</v>
      </c>
      <c r="C39" s="30" t="s">
        <v>44</v>
      </c>
      <c r="D39" s="40">
        <f>IFERROR(INT(TRIM(SUBSTITUTE(VLOOKUP($A39&amp;"*",各都道府県の状況!$A:$I,D$3,FALSE), "※5", ""))), "")</f>
        <v>3175</v>
      </c>
      <c r="E39" s="40">
        <f>IFERROR(INT(TRIM(SUBSTITUTE(VLOOKUP($A39&amp;"*",各都道府県の状況!$A:$I,E$3,FALSE), "※5", ""))), "")</f>
        <v>124469</v>
      </c>
      <c r="F39" s="40">
        <f>IFERROR(INT(TRIM(SUBSTITUTE(VLOOKUP($A39&amp;"*",各都道府県の状況!$A:$I,F$3,FALSE), "※5", ""))), "")</f>
        <v>3058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37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44389</v>
      </c>
      <c r="C40" s="30" t="s">
        <v>45</v>
      </c>
      <c r="D40" s="40">
        <f>IFERROR(INT(TRIM(SUBSTITUTE(VLOOKUP($A40&amp;"*",各都道府県の状況!$A:$I,D$3,FALSE), "※5", ""))), "")</f>
        <v>1666</v>
      </c>
      <c r="E40" s="40">
        <f>IFERROR(INT(TRIM(SUBSTITUTE(VLOOKUP($A40&amp;"*",各都道府県の状況!$A:$I,E$3,FALSE), "※5", ""))), "")</f>
        <v>66709</v>
      </c>
      <c r="F40" s="40">
        <f>IFERROR(INT(TRIM(SUBSTITUTE(VLOOKUP($A40&amp;"*",各都道府県の状況!$A:$I,F$3,FALSE), "※5", ""))), "")</f>
        <v>1592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11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44389</v>
      </c>
      <c r="C41" s="30" t="s">
        <v>46</v>
      </c>
      <c r="D41" s="40">
        <f>IFERROR(INT(TRIM(SUBSTITUTE(VLOOKUP($A41&amp;"*",各都道府県の状況!$A:$I,D$3,FALSE), "※5", ""))), "")</f>
        <v>2119</v>
      </c>
      <c r="E41" s="40">
        <f>IFERROR(INT(TRIM(SUBSTITUTE(VLOOKUP($A41&amp;"*",各都道府県の状況!$A:$I,E$3,FALSE), "※5", ""))), "")</f>
        <v>88739</v>
      </c>
      <c r="F41" s="40">
        <f>IFERROR(INT(TRIM(SUBSTITUTE(VLOOKUP($A41&amp;"*",各都道府県の状況!$A:$I,F$3,FALSE), "※5", ""))), "")</f>
        <v>2069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24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44389</v>
      </c>
      <c r="C42" s="30" t="s">
        <v>47</v>
      </c>
      <c r="D42" s="40">
        <f>IFERROR(INT(TRIM(SUBSTITUTE(VLOOKUP($A42&amp;"*",各都道府県の状況!$A:$I,D$3,FALSE), "※5", ""))), "")</f>
        <v>2758</v>
      </c>
      <c r="E42" s="40">
        <f>IFERROR(INT(TRIM(SUBSTITUTE(VLOOKUP($A42&amp;"*",各都道府県の状況!$A:$I,E$3,FALSE), "※5", ""))), "")</f>
        <v>98769</v>
      </c>
      <c r="F42" s="40">
        <f>IFERROR(INT(TRIM(SUBSTITUTE(VLOOKUP($A42&amp;"*",各都道府県の状況!$A:$I,F$3,FALSE), "※5", ""))), "")</f>
        <v>2678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5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44389</v>
      </c>
      <c r="C43" s="30" t="s">
        <v>48</v>
      </c>
      <c r="D43" s="40">
        <f>IFERROR(INT(TRIM(SUBSTITUTE(VLOOKUP($A43&amp;"*",各都道府県の状況!$A:$I,D$3,FALSE), "※5", ""))), "")</f>
        <v>1898</v>
      </c>
      <c r="E43" s="40">
        <f>IFERROR(INT(TRIM(SUBSTITUTE(VLOOKUP($A43&amp;"*",各都道府県の状況!$A:$I,E$3,FALSE), "※5", ""))), "")</f>
        <v>11862</v>
      </c>
      <c r="F43" s="40">
        <f>IFERROR(INT(TRIM(SUBSTITUTE(VLOOKUP($A43&amp;"*",各都道府県の状況!$A:$I,F$3,FALSE), "※5", ""))), "")</f>
        <v>1806</v>
      </c>
      <c r="G43" s="40">
        <f>IFERROR(INT(TRIM(SUBSTITUTE(VLOOKUP($A43&amp;"*",各都道府県の状況!$A:$I,G$3,FALSE), "※5", ""))), "")</f>
        <v>27</v>
      </c>
      <c r="H43" s="40">
        <f>IFERROR(INT(TRIM(SUBSTITUTE(VLOOKUP($A43&amp;"*",各都道府県の状況!$A:$I,H$3,FALSE), "※5", ""))), "")</f>
        <v>65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44389</v>
      </c>
      <c r="C44" s="30" t="s">
        <v>49</v>
      </c>
      <c r="D44" s="40">
        <f>IFERROR(INT(TRIM(SUBSTITUTE(VLOOKUP($A44&amp;"*",各都道府県の状況!$A:$I,D$3,FALSE), "※5", ""))), "")</f>
        <v>35974</v>
      </c>
      <c r="E44" s="40">
        <f>IFERROR(INT(TRIM(SUBSTITUTE(VLOOKUP($A44&amp;"*",各都道府県の状況!$A:$I,E$3,FALSE), "※5", ""))), "")</f>
        <v>858529</v>
      </c>
      <c r="F44" s="40">
        <f>IFERROR(INT(TRIM(SUBSTITUTE(VLOOKUP($A44&amp;"*",各都道府県の状況!$A:$I,F$3,FALSE), "※5", ""))), "")</f>
        <v>34977</v>
      </c>
      <c r="G44" s="40">
        <f>IFERROR(INT(TRIM(SUBSTITUTE(VLOOKUP($A44&amp;"*",各都道府県の状況!$A:$I,G$3,FALSE), "※5", ""))), "")</f>
        <v>525</v>
      </c>
      <c r="H44" s="40">
        <f>IFERROR(INT(TRIM(SUBSTITUTE(VLOOKUP($A44&amp;"*",各都道府県の状況!$A:$I,H$3,FALSE), "※5", ""))), "")</f>
        <v>428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44389</v>
      </c>
      <c r="C45" s="30" t="s">
        <v>50</v>
      </c>
      <c r="D45" s="40">
        <f>IFERROR(INT(TRIM(SUBSTITUTE(VLOOKUP($A45&amp;"*",各都道府県の状況!$A:$I,D$3,FALSE), "※5", ""))), "")</f>
        <v>2571</v>
      </c>
      <c r="E45" s="40">
        <f>IFERROR(INT(TRIM(SUBSTITUTE(VLOOKUP($A45&amp;"*",各都道府県の状況!$A:$I,E$3,FALSE), "※5", ""))), "")</f>
        <v>58912</v>
      </c>
      <c r="F45" s="40">
        <f>IFERROR(INT(TRIM(SUBSTITUTE(VLOOKUP($A45&amp;"*",各都道府県の状況!$A:$I,F$3,FALSE), "※5", ""))), "")</f>
        <v>2568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15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44389</v>
      </c>
      <c r="C46" s="30" t="s">
        <v>51</v>
      </c>
      <c r="D46" s="40">
        <f>IFERROR(INT(TRIM(SUBSTITUTE(VLOOKUP($A46&amp;"*",各都道府県の状況!$A:$I,D$3,FALSE), "※5", ""))), "")</f>
        <v>3229</v>
      </c>
      <c r="E46" s="40">
        <f>IFERROR(INT(TRIM(SUBSTITUTE(VLOOKUP($A46&amp;"*",各都道府県の状況!$A:$I,E$3,FALSE), "※5", ""))), "")</f>
        <v>128782</v>
      </c>
      <c r="F46" s="40">
        <f>IFERROR(INT(TRIM(SUBSTITUTE(VLOOKUP($A46&amp;"*",各都道府県の状況!$A:$I,F$3,FALSE), "※5", ""))), "")</f>
        <v>3124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36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44389</v>
      </c>
      <c r="C47" s="30" t="s">
        <v>52</v>
      </c>
      <c r="D47" s="40">
        <f>IFERROR(INT(TRIM(SUBSTITUTE(VLOOKUP($A47&amp;"*",各都道府県の状況!$A:$I,D$3,FALSE), "※5", ""))), "")</f>
        <v>6500</v>
      </c>
      <c r="E47" s="40">
        <f>IFERROR(INT(TRIM(SUBSTITUTE(VLOOKUP($A47&amp;"*",各都道府県の状況!$A:$I,E$3,FALSE), "※5", ""))), "")</f>
        <v>82540</v>
      </c>
      <c r="F47" s="40">
        <f>IFERROR(INT(TRIM(SUBSTITUTE(VLOOKUP($A47&amp;"*",各都道府県の状況!$A:$I,F$3,FALSE), "※5", ""))), "")</f>
        <v>6355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26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44389</v>
      </c>
      <c r="C48" s="30" t="s">
        <v>53</v>
      </c>
      <c r="D48" s="40">
        <f>IFERROR(INT(TRIM(SUBSTITUTE(VLOOKUP($A48&amp;"*",各都道府県の状況!$A:$I,D$3,FALSE), "※5", ""))), "")</f>
        <v>3505</v>
      </c>
      <c r="E48" s="40">
        <f>IFERROR(INT(TRIM(SUBSTITUTE(VLOOKUP($A48&amp;"*",各都道府県の状況!$A:$I,E$3,FALSE), "※5", ""))), "")</f>
        <v>174270</v>
      </c>
      <c r="F48" s="40">
        <f>IFERROR(INT(TRIM(SUBSTITUTE(VLOOKUP($A48&amp;"*",各都道府県の状況!$A:$I,F$3,FALSE), "※5", ""))), "")</f>
        <v>3422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19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44389</v>
      </c>
      <c r="C49" s="30" t="s">
        <v>54</v>
      </c>
      <c r="D49" s="40">
        <f>IFERROR(INT(TRIM(SUBSTITUTE(VLOOKUP($A49&amp;"*",各都道府県の状況!$A:$I,D$3,FALSE), "※5", ""))), "")</f>
        <v>3111</v>
      </c>
      <c r="E49" s="40">
        <f>IFERROR(INT(TRIM(SUBSTITUTE(VLOOKUP($A49&amp;"*",各都道府県の状況!$A:$I,E$3,FALSE), "※5", ""))), "")</f>
        <v>44796</v>
      </c>
      <c r="F49" s="40">
        <f>IFERROR(INT(TRIM(SUBSTITUTE(VLOOKUP($A49&amp;"*",各都道府県の状況!$A:$I,F$3,FALSE), "※5", ""))), "")</f>
        <v>3057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17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44389</v>
      </c>
      <c r="C50" s="30" t="s">
        <v>55</v>
      </c>
      <c r="D50" s="40">
        <f>IFERROR(INT(TRIM(SUBSTITUTE(VLOOKUP($A50&amp;"*",各都道府県の状況!$A:$I,D$3,FALSE), "※5", ""))), "")</f>
        <v>3740</v>
      </c>
      <c r="E50" s="40">
        <f>IFERROR(INT(TRIM(SUBSTITUTE(VLOOKUP($A50&amp;"*",各都道府県の状況!$A:$I,E$3,FALSE), "※5", ""))), "")</f>
        <v>113826</v>
      </c>
      <c r="F50" s="40">
        <f>IFERROR(INT(TRIM(SUBSTITUTE(VLOOKUP($A50&amp;"*",各都道府県の状況!$A:$I,F$3,FALSE), "※5", ""))), "")</f>
        <v>3683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53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44389</v>
      </c>
      <c r="C51" s="30" t="s">
        <v>56</v>
      </c>
      <c r="D51" s="40">
        <f>IFERROR(INT(TRIM(SUBSTITUTE(VLOOKUP($A51&amp;"*",各都道府県の状況!$A:$I,D$3,FALSE), "※5", ""))), "")</f>
        <v>21377</v>
      </c>
      <c r="E51" s="40">
        <f>IFERROR(INT(TRIM(SUBSTITUTE(VLOOKUP($A51&amp;"*",各都道府県の状況!$A:$I,E$3,FALSE), "※5", ""))), "")</f>
        <v>260219</v>
      </c>
      <c r="F51" s="40">
        <f>IFERROR(INT(TRIM(SUBSTITUTE(VLOOKUP($A51&amp;"*",各都道府県の状況!$A:$I,F$3,FALSE), "※5", ""))), "")</f>
        <v>20559</v>
      </c>
      <c r="G51" s="40">
        <f>IFERROR(INT(TRIM(SUBSTITUTE(VLOOKUP($A51&amp;"*",各都道府県の状況!$A:$I,G$3,FALSE), "※5", ""))), "")</f>
        <v>206</v>
      </c>
      <c r="H51" s="40">
        <f>IFERROR(INT(TRIM(SUBSTITUTE(VLOOKUP($A51&amp;"*",各都道府県の状況!$A:$I,H$3,FALSE), "※5", ""))), "")</f>
        <v>618</v>
      </c>
      <c r="I51" s="40">
        <f>IFERROR(INT(TRIM(SUBSTITUTE(VLOOKUP($A51&amp;"*",各都道府県の状況!$A:$I,I$3,FALSE), "※5", ""))), "")</f>
        <v>44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0" activePane="bottomLeft" state="frozen"/>
      <selection pane="bottomLeft" activeCell="O98" sqref="M6:O98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5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5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4793</v>
      </c>
      <c r="D7" s="51">
        <f>IFERROR(VLOOKUP($A7, ワクチン医療従事者等!$A:$J, $D$4, FALSE), 0)</f>
        <v>4793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0</v>
      </c>
      <c r="G7" s="51">
        <f>IFERROR(VLOOKUP($A7, ワクチン医療従事者等!$A:$J, $G$4, FALSE), 0)</f>
        <v>0</v>
      </c>
      <c r="H7" s="52">
        <f>IFERROR(VLOOKUP($A7, ワクチン一般接種!$A:$G, H$4, FALSE), 0)</f>
        <v>96936</v>
      </c>
      <c r="I7" s="52">
        <f>IFERROR(VLOOKUP($A7, ワクチン一般接種!$A:$G, I$4, FALSE), 0)</f>
        <v>26850</v>
      </c>
      <c r="J7" s="52">
        <f>IFERROR(VLOOKUP($A7, ワクチン一般接種!$A:$G, J$4, FALSE), 0)</f>
        <v>0</v>
      </c>
      <c r="K7" s="52">
        <f>IFERROR(VLOOKUP($A7, ワクチン一般接種!$A:$G, K$4, FALSE), 0)</f>
        <v>70086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31643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4217</v>
      </c>
      <c r="D8" s="51">
        <f>IFERROR(VLOOKUP($A8, ワクチン医療従事者等!$A:$J, $D$4, FALSE), 0)</f>
        <v>4217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0</v>
      </c>
      <c r="G8" s="51">
        <f>IFERROR(VLOOKUP($A8, ワクチン医療従事者等!$A:$J, $G$4, FALSE), 0)</f>
        <v>0</v>
      </c>
      <c r="H8" s="52">
        <f>IFERROR(VLOOKUP($A8, ワクチン一般接種!$A:$G, H$4, FALSE), 0)</f>
        <v>53986</v>
      </c>
      <c r="I8" s="52">
        <f>IFERROR(VLOOKUP($A8, ワクチン一般接種!$A:$G, I$4, FALSE), 0)</f>
        <v>13896</v>
      </c>
      <c r="J8" s="52">
        <f>IFERROR(VLOOKUP($A8, ワクチン一般接種!$A:$G, J$4, FALSE), 0)</f>
        <v>0</v>
      </c>
      <c r="K8" s="52">
        <f>IFERROR(VLOOKUP($A8, ワクチン一般接種!$A:$G, K$4, FALSE), 0)</f>
        <v>40090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18113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4842</v>
      </c>
      <c r="D9" s="51">
        <f>IFERROR(VLOOKUP($A9, ワクチン医療従事者等!$A:$J, $D$4, FALSE), 0)</f>
        <v>4842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0</v>
      </c>
      <c r="G9" s="51">
        <f>IFERROR(VLOOKUP($A9, ワクチン医療従事者等!$A:$J, $G$4, FALSE), 0)</f>
        <v>0</v>
      </c>
      <c r="H9" s="52">
        <f>IFERROR(VLOOKUP($A9, ワクチン一般接種!$A:$G, H$4, FALSE), 0)</f>
        <v>50996</v>
      </c>
      <c r="I9" s="52">
        <f>IFERROR(VLOOKUP($A9, ワクチン一般接種!$A:$G, I$4, FALSE), 0)</f>
        <v>9569</v>
      </c>
      <c r="J9" s="52">
        <f>IFERROR(VLOOKUP($A9, ワクチン一般接種!$A:$G, J$4, FALSE), 0)</f>
        <v>0</v>
      </c>
      <c r="K9" s="52">
        <f>IFERROR(VLOOKUP($A9, ワクチン一般接種!$A:$G, K$4, FALSE), 0)</f>
        <v>41427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14411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8593</v>
      </c>
      <c r="D10" s="51">
        <f>IFERROR(VLOOKUP($A10, ワクチン医療従事者等!$A:$J, $D$4, FALSE), 0)</f>
        <v>8593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0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52620</v>
      </c>
      <c r="I10" s="52">
        <f>IFERROR(VLOOKUP($A10, ワクチン一般接種!$A:$G, I$4, FALSE), 0)</f>
        <v>16637</v>
      </c>
      <c r="J10" s="52">
        <f>IFERROR(VLOOKUP($A10, ワクチン一般接種!$A:$G, J$4, FALSE), 0)</f>
        <v>0</v>
      </c>
      <c r="K10" s="52">
        <f>IFERROR(VLOOKUP($A10, ワクチン一般接種!$A:$G, K$4, FALSE), 0)</f>
        <v>35983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25230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9945</v>
      </c>
      <c r="D11" s="51">
        <f>IFERROR(VLOOKUP($A11, ワクチン医療従事者等!$A:$J, $D$4, FALSE), 0)</f>
        <v>9945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0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69687</v>
      </c>
      <c r="I11" s="52">
        <f>IFERROR(VLOOKUP($A11, ワクチン一般接種!$A:$G, I$4, FALSE), 0)</f>
        <v>29696</v>
      </c>
      <c r="J11" s="52">
        <f>IFERROR(VLOOKUP($A11, ワクチン一般接種!$A:$G, J$4, FALSE), 0)</f>
        <v>0</v>
      </c>
      <c r="K11" s="52">
        <f>IFERROR(VLOOKUP($A11, ワクチン一般接種!$A:$G, K$4, FALSE), 0)</f>
        <v>39991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39641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(土)</v>
      </c>
      <c r="C12" s="51">
        <f>IFERROR(VLOOKUP($A12, ワクチン医療従事者等!$A:$J, $C$4, FALSE), 0)</f>
        <v>7670</v>
      </c>
      <c r="D12" s="51">
        <f>IFERROR(VLOOKUP($A12, ワクチン医療従事者等!$A:$J, $D$4, FALSE), 0)</f>
        <v>7670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0</v>
      </c>
      <c r="I12" s="52">
        <f>IFERROR(VLOOKUP($A12, ワクチン一般接種!$A:$G, I$4, FALSE), 0)</f>
        <v>0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7670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(日)</v>
      </c>
      <c r="C13" s="51">
        <f>IFERROR(VLOOKUP($A13, ワクチン医療従事者等!$A:$J, $C$4, FALSE), 0)</f>
        <v>8251</v>
      </c>
      <c r="D13" s="51">
        <f>IFERROR(VLOOKUP($A13, ワクチン医療従事者等!$A:$J, $D$4, FALSE), 0)</f>
        <v>8251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0</v>
      </c>
      <c r="I13" s="52">
        <f>IFERROR(VLOOKUP($A13, ワクチン一般接種!$A:$G, I$4, FALSE), 0)</f>
        <v>0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8251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29880</v>
      </c>
      <c r="D14" s="51">
        <f>IFERROR(VLOOKUP($A14, ワクチン医療従事者等!$A:$J, $D$4, FALSE), 0)</f>
        <v>29880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0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119032</v>
      </c>
      <c r="I14" s="52">
        <f>IFERROR(VLOOKUP($A14, ワクチン一般接種!$A:$G, I$4, FALSE), 0)</f>
        <v>64725</v>
      </c>
      <c r="J14" s="52">
        <f>IFERROR(VLOOKUP($A14, ワクチン一般接種!$A:$G, J$4, FALSE), 0)</f>
        <v>0</v>
      </c>
      <c r="K14" s="52">
        <f>IFERROR(VLOOKUP($A14, ワクチン一般接種!$A:$G, K$4, FALSE), 0)</f>
        <v>54307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94605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45198</v>
      </c>
      <c r="D15" s="51">
        <f>IFERROR(VLOOKUP($A15, ワクチン医療従事者等!$A:$J, $D$4, FALSE), 0)</f>
        <v>45198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0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126419</v>
      </c>
      <c r="I15" s="52">
        <f>IFERROR(VLOOKUP($A15, ワクチン一般接種!$A:$G, I$4, FALSE), 0)</f>
        <v>98622</v>
      </c>
      <c r="J15" s="52">
        <f>IFERROR(VLOOKUP($A15, ワクチン一般接種!$A:$G, J$4, FALSE), 0)</f>
        <v>0</v>
      </c>
      <c r="K15" s="52">
        <f>IFERROR(VLOOKUP($A15, ワクチン一般接種!$A:$G, K$4, FALSE), 0)</f>
        <v>27797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143820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53402</v>
      </c>
      <c r="D16" s="51">
        <f>IFERROR(VLOOKUP($A16, ワクチン医療従事者等!$A:$J, $D$4, FALSE), 0)</f>
        <v>53402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0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152884</v>
      </c>
      <c r="I16" s="52">
        <f>IFERROR(VLOOKUP($A16, ワクチン一般接種!$A:$G, I$4, FALSE), 0)</f>
        <v>126188</v>
      </c>
      <c r="J16" s="52">
        <f>IFERROR(VLOOKUP($A16, ワクチン一般接種!$A:$G, J$4, FALSE), 0)</f>
        <v>0</v>
      </c>
      <c r="K16" s="52">
        <f>IFERROR(VLOOKUP($A16, ワクチン一般接種!$A:$G, K$4, FALSE), 0)</f>
        <v>26696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179590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51977</v>
      </c>
      <c r="D17" s="51">
        <f>IFERROR(VLOOKUP($A17, ワクチン医療従事者等!$A:$J, $D$4, FALSE), 0)</f>
        <v>51977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0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150489</v>
      </c>
      <c r="I17" s="52">
        <f>IFERROR(VLOOKUP($A17, ワクチン一般接種!$A:$G, I$4, FALSE), 0)</f>
        <v>128634</v>
      </c>
      <c r="J17" s="52">
        <f>IFERROR(VLOOKUP($A17, ワクチン一般接種!$A:$G, J$4, FALSE), 0)</f>
        <v>0</v>
      </c>
      <c r="K17" s="52">
        <f>IFERROR(VLOOKUP($A17, ワクチン一般接種!$A:$G, K$4, FALSE), 0)</f>
        <v>21855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180611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48364</v>
      </c>
      <c r="D18" s="51">
        <f>IFERROR(VLOOKUP($A18, ワクチン医療従事者等!$A:$J, $D$4, FALSE), 0)</f>
        <v>48364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0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177672</v>
      </c>
      <c r="I18" s="52">
        <f>IFERROR(VLOOKUP($A18, ワクチン一般接種!$A:$G, I$4, FALSE), 0)</f>
        <v>147989</v>
      </c>
      <c r="J18" s="52">
        <f>IFERROR(VLOOKUP($A18, ワクチン一般接種!$A:$G, J$4, FALSE), 0)</f>
        <v>0</v>
      </c>
      <c r="K18" s="52">
        <f>IFERROR(VLOOKUP($A18, ワクチン一般接種!$A:$G, K$4, FALSE), 0)</f>
        <v>29683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196353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(土)</v>
      </c>
      <c r="C19" s="51">
        <f>IFERROR(VLOOKUP($A19, ワクチン医療従事者等!$A:$J, $C$4, FALSE), 0)</f>
        <v>31333</v>
      </c>
      <c r="D19" s="51">
        <f>IFERROR(VLOOKUP($A19, ワクチン医療従事者等!$A:$J, $D$4, FALSE), 0)</f>
        <v>31333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0</v>
      </c>
      <c r="I19" s="52">
        <f>IFERROR(VLOOKUP($A19, ワクチン一般接種!$A:$G, I$4, FALSE), 0)</f>
        <v>0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31333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(日)</v>
      </c>
      <c r="C20" s="51">
        <f>IFERROR(VLOOKUP($A20, ワクチン医療従事者等!$A:$J, $C$4, FALSE), 0)</f>
        <v>21769</v>
      </c>
      <c r="D20" s="51">
        <f>IFERROR(VLOOKUP($A20, ワクチン医療従事者等!$A:$J, $D$4, FALSE), 0)</f>
        <v>21769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0</v>
      </c>
      <c r="I20" s="52">
        <f>IFERROR(VLOOKUP($A20, ワクチン一般接種!$A:$G, I$4, FALSE), 0)</f>
        <v>0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21769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53326</v>
      </c>
      <c r="D21" s="51">
        <f>IFERROR(VLOOKUP($A21, ワクチン医療従事者等!$A:$J, $D$4, FALSE), 0)</f>
        <v>53326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0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263328</v>
      </c>
      <c r="I21" s="52">
        <f>IFERROR(VLOOKUP($A21, ワクチン一般接種!$A:$G, I$4, FALSE), 0)</f>
        <v>221677</v>
      </c>
      <c r="J21" s="52">
        <f>IFERROR(VLOOKUP($A21, ワクチン一般接種!$A:$G, J$4, FALSE), 0)</f>
        <v>0</v>
      </c>
      <c r="K21" s="52">
        <f>IFERROR(VLOOKUP($A21, ワクチン一般接種!$A:$G, K$4, FALSE), 0)</f>
        <v>41651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275003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70617</v>
      </c>
      <c r="D22" s="51">
        <f>IFERROR(VLOOKUP($A22, ワクチン医療従事者等!$A:$J, $D$4, FALSE), 0)</f>
        <v>70617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0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203174</v>
      </c>
      <c r="I22" s="52">
        <f>IFERROR(VLOOKUP($A22, ワクチン一般接種!$A:$G, I$4, FALSE), 0)</f>
        <v>172069</v>
      </c>
      <c r="J22" s="52">
        <f>IFERROR(VLOOKUP($A22, ワクチン一般接種!$A:$G, J$4, FALSE), 0)</f>
        <v>0</v>
      </c>
      <c r="K22" s="52">
        <f>IFERROR(VLOOKUP($A22, ワクチン一般接種!$A:$G, K$4, FALSE), 0)</f>
        <v>31105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242686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75991</v>
      </c>
      <c r="D23" s="51">
        <f>IFERROR(VLOOKUP($A23, ワクチン医療従事者等!$A:$J, $D$4, FALSE), 0)</f>
        <v>75991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0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238273</v>
      </c>
      <c r="I23" s="52">
        <f>IFERROR(VLOOKUP($A23, ワクチン一般接種!$A:$G, I$4, FALSE), 0)</f>
        <v>194005</v>
      </c>
      <c r="J23" s="52">
        <f>IFERROR(VLOOKUP($A23, ワクチン一般接種!$A:$G, J$4, FALSE), 0)</f>
        <v>0</v>
      </c>
      <c r="K23" s="52">
        <f>IFERROR(VLOOKUP($A23, ワクチン一般接種!$A:$G, K$4, FALSE), 0)</f>
        <v>44268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269996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(木)</v>
      </c>
      <c r="C24" s="51">
        <f>IFERROR(VLOOKUP($A24, ワクチン医療従事者等!$A:$J, $C$4, FALSE), 0)</f>
        <v>18036</v>
      </c>
      <c r="D24" s="51">
        <f>IFERROR(VLOOKUP($A24, ワクチン医療従事者等!$A:$J, $D$4, FALSE), 0)</f>
        <v>18036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0</v>
      </c>
      <c r="I24" s="52">
        <f>IFERROR(VLOOKUP($A24, ワクチン一般接種!$A:$G, I$4, FALSE), 0)</f>
        <v>0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18036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57783</v>
      </c>
      <c r="D25" s="51">
        <f>IFERROR(VLOOKUP($A25, ワクチン医療従事者等!$A:$J, $D$4, FALSE), 0)</f>
        <v>57783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274907</v>
      </c>
      <c r="I25" s="52">
        <f>IFERROR(VLOOKUP($A25, ワクチン一般接種!$A:$G, I$4, FALSE), 0)</f>
        <v>227667</v>
      </c>
      <c r="J25" s="52">
        <f>IFERROR(VLOOKUP($A25, ワクチン一般接種!$A:$G, J$4, FALSE), 0)</f>
        <v>0</v>
      </c>
      <c r="K25" s="52">
        <f>IFERROR(VLOOKUP($A25, ワクチン一般接種!$A:$G, K$4, FALSE), 0)</f>
        <v>47240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285450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(土)</v>
      </c>
      <c r="C26" s="51">
        <f>IFERROR(VLOOKUP($A26, ワクチン医療従事者等!$A:$J, $C$4, FALSE), 0)</f>
        <v>35861</v>
      </c>
      <c r="D26" s="51">
        <f>IFERROR(VLOOKUP($A26, ワクチン医療従事者等!$A:$J, $D$4, FALSE), 0)</f>
        <v>35861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0</v>
      </c>
      <c r="I26" s="52">
        <f>IFERROR(VLOOKUP($A26, ワクチン一般接種!$A:$G, I$4, FALSE), 0)</f>
        <v>0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35861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(日)</v>
      </c>
      <c r="C27" s="51">
        <f>IFERROR(VLOOKUP($A27, ワクチン医療従事者等!$A:$J, $C$4, FALSE), 0)</f>
        <v>22706</v>
      </c>
      <c r="D27" s="51">
        <f>IFERROR(VLOOKUP($A27, ワクチン医療従事者等!$A:$J, $D$4, FALSE), 0)</f>
        <v>22706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0</v>
      </c>
      <c r="I27" s="52">
        <f>IFERROR(VLOOKUP($A27, ワクチン一般接種!$A:$G, I$4, FALSE), 0)</f>
        <v>0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22706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(月)</v>
      </c>
      <c r="C28" s="51">
        <f>IFERROR(VLOOKUP($A28, ワクチン医療従事者等!$A:$J, $C$4, FALSE), 0)</f>
        <v>7755</v>
      </c>
      <c r="D28" s="51">
        <f>IFERROR(VLOOKUP($A28, ワクチン医療従事者等!$A:$J, $D$4, FALSE), 0)</f>
        <v>6923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832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0</v>
      </c>
      <c r="I28" s="52">
        <f>IFERROR(VLOOKUP($A28, ワクチン一般接種!$A:$G, I$4, FALSE), 0)</f>
        <v>0</v>
      </c>
      <c r="J28" s="52">
        <f>IFERROR(VLOOKUP($A28, ワクチン一般接種!$A:$G, J$4, FALSE), 0)</f>
        <v>0</v>
      </c>
      <c r="K28" s="52">
        <f>IFERROR(VLOOKUP($A28, ワクチン一般接種!$A:$G, K$4, FALSE), 0)</f>
        <v>0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6923</v>
      </c>
      <c r="O28" s="53">
        <f t="shared" si="2"/>
        <v>832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(火)</v>
      </c>
      <c r="C29" s="51">
        <f>IFERROR(VLOOKUP($A29, ワクチン医療従事者等!$A:$J, $C$4, FALSE), 0)</f>
        <v>8621</v>
      </c>
      <c r="D29" s="51">
        <f>IFERROR(VLOOKUP($A29, ワクチン医療従事者等!$A:$J, $D$4, FALSE), 0)</f>
        <v>7838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783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0</v>
      </c>
      <c r="I29" s="52">
        <f>IFERROR(VLOOKUP($A29, ワクチン一般接種!$A:$G, I$4, FALSE), 0)</f>
        <v>0</v>
      </c>
      <c r="J29" s="52">
        <f>IFERROR(VLOOKUP($A29, ワクチン一般接種!$A:$G, J$4, FALSE), 0)</f>
        <v>0</v>
      </c>
      <c r="K29" s="52">
        <f>IFERROR(VLOOKUP($A29, ワクチン一般接種!$A:$G, K$4, FALSE), 0)</f>
        <v>0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7838</v>
      </c>
      <c r="O29" s="53">
        <f t="shared" si="2"/>
        <v>783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(水)</v>
      </c>
      <c r="C30" s="51">
        <f>IFERROR(VLOOKUP($A30, ワクチン医療従事者等!$A:$J, $C$4, FALSE), 0)</f>
        <v>10026</v>
      </c>
      <c r="D30" s="51">
        <f>IFERROR(VLOOKUP($A30, ワクチン医療従事者等!$A:$J, $D$4, FALSE), 0)</f>
        <v>9152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874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0</v>
      </c>
      <c r="I30" s="52">
        <f>IFERROR(VLOOKUP($A30, ワクチン一般接種!$A:$G, I$4, FALSE), 0)</f>
        <v>0</v>
      </c>
      <c r="J30" s="52">
        <f>IFERROR(VLOOKUP($A30, ワクチン一般接種!$A:$G, J$4, FALSE), 0)</f>
        <v>0</v>
      </c>
      <c r="K30" s="52">
        <f>IFERROR(VLOOKUP($A30, ワクチン一般接種!$A:$G, K$4, FALSE), 0)</f>
        <v>0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9152</v>
      </c>
      <c r="O30" s="53">
        <f t="shared" si="2"/>
        <v>874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47931</v>
      </c>
      <c r="D31" s="51">
        <f>IFERROR(VLOOKUP($A31, ワクチン医療従事者等!$A:$J, $D$4, FALSE), 0)</f>
        <v>40918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7013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331914</v>
      </c>
      <c r="I31" s="52">
        <f>IFERROR(VLOOKUP($A31, ワクチン一般接種!$A:$G, I$4, FALSE), 0)</f>
        <v>268978</v>
      </c>
      <c r="J31" s="52">
        <f>IFERROR(VLOOKUP($A31, ワクチン一般接種!$A:$G, J$4, FALSE), 0)</f>
        <v>0</v>
      </c>
      <c r="K31" s="52">
        <f>IFERROR(VLOOKUP($A31, ワクチン一般接種!$A:$G, K$4, FALSE), 0)</f>
        <v>62936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309896</v>
      </c>
      <c r="O31" s="53">
        <f t="shared" si="2"/>
        <v>69949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48751</v>
      </c>
      <c r="D32" s="51">
        <f>IFERROR(VLOOKUP($A32, ワクチン医療従事者等!$A:$J, $D$4, FALSE), 0)</f>
        <v>40711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8040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140344</v>
      </c>
      <c r="I32" s="52">
        <f>IFERROR(VLOOKUP($A32, ワクチン一般接種!$A:$G, I$4, FALSE), 0)</f>
        <v>97165</v>
      </c>
      <c r="J32" s="52">
        <f>IFERROR(VLOOKUP($A32, ワクチン一般接種!$A:$G, J$4, FALSE), 0)</f>
        <v>0</v>
      </c>
      <c r="K32" s="52">
        <f>IFERROR(VLOOKUP($A32, ワクチン一般接種!$A:$G, K$4, FALSE), 0)</f>
        <v>43179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137876</v>
      </c>
      <c r="O32" s="53">
        <f t="shared" si="2"/>
        <v>51219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(土)</v>
      </c>
      <c r="C33" s="51">
        <f>IFERROR(VLOOKUP($A33, ワクチン医療従事者等!$A:$J, $C$4, FALSE), 0)</f>
        <v>63913</v>
      </c>
      <c r="D33" s="51">
        <f>IFERROR(VLOOKUP($A33, ワクチン医療従事者等!$A:$J, $D$4, FALSE), 0)</f>
        <v>57083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6830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0</v>
      </c>
      <c r="I33" s="52">
        <f>IFERROR(VLOOKUP($A33, ワクチン一般接種!$A:$G, I$4, FALSE), 0)</f>
        <v>0</v>
      </c>
      <c r="J33" s="52">
        <f>IFERROR(VLOOKUP($A33, ワクチン一般接種!$A:$G, J$4, FALSE), 0)</f>
        <v>0</v>
      </c>
      <c r="K33" s="52">
        <f>IFERROR(VLOOKUP($A33, ワクチン一般接種!$A:$G, K$4, FALSE), 0)</f>
        <v>0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57083</v>
      </c>
      <c r="O33" s="53">
        <f t="shared" si="2"/>
        <v>6830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(日)</v>
      </c>
      <c r="C34" s="51">
        <f>IFERROR(VLOOKUP($A34, ワクチン医療従事者等!$A:$J, $C$4, FALSE), 0)</f>
        <v>78186</v>
      </c>
      <c r="D34" s="51">
        <f>IFERROR(VLOOKUP($A34, ワクチン医療従事者等!$A:$J, $D$4, FALSE), 0)</f>
        <v>71106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7080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0</v>
      </c>
      <c r="I34" s="52">
        <f>IFERROR(VLOOKUP($A34, ワクチン一般接種!$A:$G, I$4, FALSE), 0)</f>
        <v>0</v>
      </c>
      <c r="J34" s="52">
        <f>IFERROR(VLOOKUP($A34, ワクチン一般接種!$A:$G, J$4, FALSE), 0)</f>
        <v>0</v>
      </c>
      <c r="K34" s="52">
        <f>IFERROR(VLOOKUP($A34, ワクチン一般接種!$A:$G, K$4, FALSE), 0)</f>
        <v>0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71106</v>
      </c>
      <c r="O34" s="53">
        <f t="shared" si="2"/>
        <v>7080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118060</v>
      </c>
      <c r="D35" s="51">
        <f>IFERROR(VLOOKUP($A35, ワクチン医療従事者等!$A:$J, $D$4, FALSE), 0)</f>
        <v>96776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21284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223504</v>
      </c>
      <c r="I35" s="52">
        <f>IFERROR(VLOOKUP($A35, ワクチン一般接種!$A:$G, I$4, FALSE), 0)</f>
        <v>155255</v>
      </c>
      <c r="J35" s="52">
        <f>IFERROR(VLOOKUP($A35, ワクチン一般接種!$A:$G, J$4, FALSE), 0)</f>
        <v>0</v>
      </c>
      <c r="K35" s="52">
        <f>IFERROR(VLOOKUP($A35, ワクチン一般接種!$A:$G, K$4, FALSE), 0)</f>
        <v>68249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252031</v>
      </c>
      <c r="O35" s="53">
        <f t="shared" si="2"/>
        <v>89533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153407</v>
      </c>
      <c r="D36" s="51">
        <f>IFERROR(VLOOKUP($A36, ワクチン医療従事者等!$A:$J, $D$4, FALSE), 0)</f>
        <v>120666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32741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168738</v>
      </c>
      <c r="I36" s="52">
        <f>IFERROR(VLOOKUP($A36, ワクチン一般接種!$A:$G, I$4, FALSE), 0)</f>
        <v>90287</v>
      </c>
      <c r="J36" s="52">
        <f>IFERROR(VLOOKUP($A36, ワクチン一般接種!$A:$G, J$4, FALSE), 0)</f>
        <v>0</v>
      </c>
      <c r="K36" s="52">
        <f>IFERROR(VLOOKUP($A36, ワクチン一般接種!$A:$G, K$4, FALSE), 0)</f>
        <v>78451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210953</v>
      </c>
      <c r="O36" s="53">
        <f t="shared" si="2"/>
        <v>111192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190242</v>
      </c>
      <c r="D37" s="51">
        <f>IFERROR(VLOOKUP($A37, ワクチン医療従事者等!$A:$J, $D$4, FALSE), 0)</f>
        <v>151081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39161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181720</v>
      </c>
      <c r="I37" s="52">
        <f>IFERROR(VLOOKUP($A37, ワクチン一般接種!$A:$G, I$4, FALSE), 0)</f>
        <v>82959</v>
      </c>
      <c r="J37" s="52">
        <f>IFERROR(VLOOKUP($A37, ワクチン一般接種!$A:$G, J$4, FALSE), 0)</f>
        <v>0</v>
      </c>
      <c r="K37" s="52">
        <f>IFERROR(VLOOKUP($A37, ワクチン一般接種!$A:$G, K$4, FALSE), 0)</f>
        <v>98761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234040</v>
      </c>
      <c r="O37" s="53">
        <f t="shared" si="2"/>
        <v>137922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186614</v>
      </c>
      <c r="D38" s="51">
        <f>IFERROR(VLOOKUP($A38, ワクチン医療従事者等!$A:$J, $D$4, FALSE), 0)</f>
        <v>148495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38119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219139</v>
      </c>
      <c r="I38" s="52">
        <f>IFERROR(VLOOKUP($A38, ワクチン一般接種!$A:$G, I$4, FALSE), 0)</f>
        <v>93429</v>
      </c>
      <c r="J38" s="52">
        <f>IFERROR(VLOOKUP($A38, ワクチン一般接種!$A:$G, J$4, FALSE), 0)</f>
        <v>0</v>
      </c>
      <c r="K38" s="52">
        <f>IFERROR(VLOOKUP($A38, ワクチン一般接種!$A:$G, K$4, FALSE), 0)</f>
        <v>125710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241924</v>
      </c>
      <c r="O38" s="53">
        <f t="shared" si="2"/>
        <v>163829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160033</v>
      </c>
      <c r="D39" s="51">
        <f>IFERROR(VLOOKUP($A39, ワクチン医療従事者等!$A:$J, $D$4, FALSE), 0)</f>
        <v>127259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32774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242878</v>
      </c>
      <c r="I39" s="52">
        <f>IFERROR(VLOOKUP($A39, ワクチン一般接種!$A:$G, I$4, FALSE), 0)</f>
        <v>99493</v>
      </c>
      <c r="J39" s="52">
        <f>IFERROR(VLOOKUP($A39, ワクチン一般接種!$A:$G, J$4, FALSE), 0)</f>
        <v>0</v>
      </c>
      <c r="K39" s="52">
        <f>IFERROR(VLOOKUP($A39, ワクチン一般接種!$A:$G, K$4, FALSE), 0)</f>
        <v>143385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226752</v>
      </c>
      <c r="O39" s="53">
        <f t="shared" si="2"/>
        <v>176159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(土)</v>
      </c>
      <c r="C40" s="51">
        <f>IFERROR(VLOOKUP($A40, ワクチン医療従事者等!$A:$J, $C$4, FALSE), 0)</f>
        <v>159901</v>
      </c>
      <c r="D40" s="51">
        <f>IFERROR(VLOOKUP($A40, ワクチン医療従事者等!$A:$J, $D$4, FALSE), 0)</f>
        <v>133750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26151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0</v>
      </c>
      <c r="I40" s="52">
        <f>IFERROR(VLOOKUP($A40, ワクチン一般接種!$A:$G, I$4, FALSE), 0)</f>
        <v>0</v>
      </c>
      <c r="J40" s="52">
        <f>IFERROR(VLOOKUP($A40, ワクチン一般接種!$A:$G, J$4, FALSE), 0)</f>
        <v>0</v>
      </c>
      <c r="K40" s="52">
        <f>IFERROR(VLOOKUP($A40, ワクチン一般接種!$A:$G, K$4, FALSE), 0)</f>
        <v>0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133750</v>
      </c>
      <c r="O40" s="53">
        <f t="shared" si="2"/>
        <v>26151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(日)</v>
      </c>
      <c r="C41" s="51">
        <f>IFERROR(VLOOKUP($A41, ワクチン医療従事者等!$A:$J, $C$4, FALSE), 0)</f>
        <v>203210</v>
      </c>
      <c r="D41" s="51">
        <f>IFERROR(VLOOKUP($A41, ワクチン医療従事者等!$A:$J, $D$4, FALSE), 0)</f>
        <v>184496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18714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0</v>
      </c>
      <c r="I41" s="52">
        <f>IFERROR(VLOOKUP($A41, ワクチン一般接種!$A:$G, I$4, FALSE), 0)</f>
        <v>0</v>
      </c>
      <c r="J41" s="52">
        <f>IFERROR(VLOOKUP($A41, ワクチン一般接種!$A:$G, J$4, FALSE), 0)</f>
        <v>0</v>
      </c>
      <c r="K41" s="52">
        <f>IFERROR(VLOOKUP($A41, ワクチン一般接種!$A:$G, K$4, FALSE), 0)</f>
        <v>0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184496</v>
      </c>
      <c r="O41" s="53">
        <f t="shared" si="2"/>
        <v>18714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241102</v>
      </c>
      <c r="D42" s="51">
        <f>IFERROR(VLOOKUP($A42, ワクチン医療従事者等!$A:$J, $D$4, FALSE), 0)</f>
        <v>201876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39226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349566</v>
      </c>
      <c r="I42" s="52">
        <f>IFERROR(VLOOKUP($A42, ワクチン一般接種!$A:$G, I$4, FALSE), 0)</f>
        <v>133843</v>
      </c>
      <c r="J42" s="52">
        <f>IFERROR(VLOOKUP($A42, ワクチン一般接種!$A:$G, J$4, FALSE), 0)</f>
        <v>0</v>
      </c>
      <c r="K42" s="52">
        <f>IFERROR(VLOOKUP($A42, ワクチン一般接種!$A:$G, K$4, FALSE), 0)</f>
        <v>215723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335719</v>
      </c>
      <c r="O42" s="53">
        <f t="shared" si="2"/>
        <v>254949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292904</v>
      </c>
      <c r="D43" s="51">
        <f>IFERROR(VLOOKUP($A43, ワクチン医療従事者等!$A:$J, $D$4, FALSE), 0)</f>
        <v>241978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50926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250244</v>
      </c>
      <c r="I43" s="52">
        <f>IFERROR(VLOOKUP($A43, ワクチン一般接種!$A:$G, I$4, FALSE), 0)</f>
        <v>94577</v>
      </c>
      <c r="J43" s="52">
        <f>IFERROR(VLOOKUP($A43, ワクチン一般接種!$A:$G, J$4, FALSE), 0)</f>
        <v>0</v>
      </c>
      <c r="K43" s="52">
        <f>IFERROR(VLOOKUP($A43, ワクチン一般接種!$A:$G, K$4, FALSE), 0)</f>
        <v>155667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336555</v>
      </c>
      <c r="O43" s="53">
        <f t="shared" si="2"/>
        <v>206593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347838</v>
      </c>
      <c r="D44" s="51">
        <f>IFERROR(VLOOKUP($A44, ワクチン医療従事者等!$A:$J, $D$4, FALSE), 0)</f>
        <v>295279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52559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267866</v>
      </c>
      <c r="I44" s="52">
        <f>IFERROR(VLOOKUP($A44, ワクチン一般接種!$A:$G, I$4, FALSE), 0)</f>
        <v>88163</v>
      </c>
      <c r="J44" s="52">
        <f>IFERROR(VLOOKUP($A44, ワクチン一般接種!$A:$G, J$4, FALSE), 0)</f>
        <v>0</v>
      </c>
      <c r="K44" s="52">
        <f>IFERROR(VLOOKUP($A44, ワクチン一般接種!$A:$G, K$4, FALSE), 0)</f>
        <v>179703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383442</v>
      </c>
      <c r="O44" s="53">
        <f t="shared" si="2"/>
        <v>232262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328277</v>
      </c>
      <c r="D45" s="51">
        <f>IFERROR(VLOOKUP($A45, ワクチン医療従事者等!$A:$J, $D$4, FALSE), 0)</f>
        <v>307558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20719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190533</v>
      </c>
      <c r="I45" s="52">
        <f>IFERROR(VLOOKUP($A45, ワクチン一般接種!$A:$G, I$4, FALSE), 0)</f>
        <v>81422</v>
      </c>
      <c r="J45" s="52">
        <f>IFERROR(VLOOKUP($A45, ワクチン一般接種!$A:$G, J$4, FALSE), 0)</f>
        <v>0</v>
      </c>
      <c r="K45" s="52">
        <f>IFERROR(VLOOKUP($A45, ワクチン一般接種!$A:$G, K$4, FALSE), 0)</f>
        <v>109111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388980</v>
      </c>
      <c r="O45" s="53">
        <f t="shared" si="2"/>
        <v>129830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307630</v>
      </c>
      <c r="D46" s="51">
        <f>IFERROR(VLOOKUP($A46, ワクチン医療従事者等!$A:$J, $D$4, FALSE), 0)</f>
        <v>266342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41288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249021</v>
      </c>
      <c r="I46" s="52">
        <f>IFERROR(VLOOKUP($A46, ワクチン一般接種!$A:$G, I$4, FALSE), 0)</f>
        <v>99918</v>
      </c>
      <c r="J46" s="52">
        <f>IFERROR(VLOOKUP($A46, ワクチン一般接種!$A:$G, J$4, FALSE), 0)</f>
        <v>0</v>
      </c>
      <c r="K46" s="52">
        <f>IFERROR(VLOOKUP($A46, ワクチン一般接種!$A:$G, K$4, FALSE), 0)</f>
        <v>149103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366260</v>
      </c>
      <c r="O46" s="53">
        <f t="shared" si="2"/>
        <v>190391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(土)</v>
      </c>
      <c r="C47" s="51">
        <f>IFERROR(VLOOKUP($A47, ワクチン医療従事者等!$A:$J, $C$4, FALSE), 0)</f>
        <v>312581</v>
      </c>
      <c r="D47" s="51">
        <f>IFERROR(VLOOKUP($A47, ワクチン医療従事者等!$A:$J, $D$4, FALSE), 0)</f>
        <v>276882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35699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0</v>
      </c>
      <c r="I47" s="52">
        <f>IFERROR(VLOOKUP($A47, ワクチン一般接種!$A:$G, I$4, FALSE), 0)</f>
        <v>0</v>
      </c>
      <c r="J47" s="52">
        <f>IFERROR(VLOOKUP($A47, ワクチン一般接種!$A:$G, J$4, FALSE), 0)</f>
        <v>0</v>
      </c>
      <c r="K47" s="52">
        <f>IFERROR(VLOOKUP($A47, ワクチン一般接種!$A:$G, K$4, FALSE), 0)</f>
        <v>0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276882</v>
      </c>
      <c r="O47" s="53">
        <f t="shared" si="2"/>
        <v>35699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(日)</v>
      </c>
      <c r="C48" s="51">
        <f>IFERROR(VLOOKUP($A48, ワクチン医療従事者等!$A:$J, $C$4, FALSE), 0)</f>
        <v>344456</v>
      </c>
      <c r="D48" s="51">
        <f>IFERROR(VLOOKUP($A48, ワクチン医療従事者等!$A:$J, $D$4, FALSE), 0)</f>
        <v>321997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22459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0</v>
      </c>
      <c r="I48" s="52">
        <f>IFERROR(VLOOKUP($A48, ワクチン一般接種!$A:$G, I$4, FALSE), 0)</f>
        <v>0</v>
      </c>
      <c r="J48" s="52">
        <f>IFERROR(VLOOKUP($A48, ワクチン一般接種!$A:$G, J$4, FALSE), 0)</f>
        <v>0</v>
      </c>
      <c r="K48" s="52">
        <f>IFERROR(VLOOKUP($A48, ワクチン一般接種!$A:$G, K$4, FALSE), 0)</f>
        <v>0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321997</v>
      </c>
      <c r="O48" s="53">
        <f t="shared" si="2"/>
        <v>22459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438814</v>
      </c>
      <c r="D49" s="51">
        <f>IFERROR(VLOOKUP($A49, ワクチン医療従事者等!$A:$J, $D$4, FALSE), 0)</f>
        <v>420191</v>
      </c>
      <c r="E49" s="51">
        <f>IFERROR(VLOOKUP($A49, ワクチン医療従事者等!$A:$J, $E$4, FALSE), 0)</f>
        <v>9818</v>
      </c>
      <c r="F49" s="51">
        <f>IFERROR(VLOOKUP($A49, ワクチン医療従事者等!$A:$J, $F$4, FALSE), 0)</f>
        <v>8805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330589</v>
      </c>
      <c r="I49" s="52">
        <f>IFERROR(VLOOKUP($A49, ワクチン一般接種!$A:$G, I$4, FALSE), 0)</f>
        <v>136491</v>
      </c>
      <c r="J49" s="52">
        <f>IFERROR(VLOOKUP($A49, ワクチン一般接種!$A:$G, J$4, FALSE), 0)</f>
        <v>269</v>
      </c>
      <c r="K49" s="52">
        <f>IFERROR(VLOOKUP($A49, ワクチン一般接種!$A:$G, K$4, FALSE), 0)</f>
        <v>193829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566769</v>
      </c>
      <c r="O49" s="53">
        <f t="shared" si="2"/>
        <v>202634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505536</v>
      </c>
      <c r="D50" s="51">
        <f>IFERROR(VLOOKUP($A50, ワクチン医療従事者等!$A:$J, $D$4, FALSE), 0)</f>
        <v>486240</v>
      </c>
      <c r="E50" s="51">
        <f>IFERROR(VLOOKUP($A50, ワクチン医療従事者等!$A:$J, $E$4, FALSE), 0)</f>
        <v>9778</v>
      </c>
      <c r="F50" s="51">
        <f>IFERROR(VLOOKUP($A50, ワクチン医療従事者等!$A:$J, $F$4, FALSE), 0)</f>
        <v>9518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139652</v>
      </c>
      <c r="I50" s="52">
        <f>IFERROR(VLOOKUP($A50, ワクチン一般接種!$A:$G, I$4, FALSE), 0)</f>
        <v>87114</v>
      </c>
      <c r="J50" s="52">
        <f>IFERROR(VLOOKUP($A50, ワクチン一般接種!$A:$G, J$4, FALSE), 0)</f>
        <v>476</v>
      </c>
      <c r="K50" s="52">
        <f>IFERROR(VLOOKUP($A50, ワクチン一般接種!$A:$G, K$4, FALSE), 0)</f>
        <v>52062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583608</v>
      </c>
      <c r="O50" s="53">
        <f t="shared" si="2"/>
        <v>61580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563682</v>
      </c>
      <c r="D51" s="51">
        <f>IFERROR(VLOOKUP($A51, ワクチン医療従事者等!$A:$J, $D$4, FALSE), 0)</f>
        <v>541283</v>
      </c>
      <c r="E51" s="51">
        <f>IFERROR(VLOOKUP($A51, ワクチン医療従事者等!$A:$J, $E$4, FALSE), 0)</f>
        <v>11453</v>
      </c>
      <c r="F51" s="51">
        <f>IFERROR(VLOOKUP($A51, ワクチン医療従事者等!$A:$J, $F$4, FALSE), 0)</f>
        <v>10946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142589</v>
      </c>
      <c r="I51" s="52">
        <f>IFERROR(VLOOKUP($A51, ワクチン一般接種!$A:$G, I$4, FALSE), 0)</f>
        <v>93243</v>
      </c>
      <c r="J51" s="52">
        <f>IFERROR(VLOOKUP($A51, ワクチン一般接種!$A:$G, J$4, FALSE), 0)</f>
        <v>172</v>
      </c>
      <c r="K51" s="52">
        <f>IFERROR(VLOOKUP($A51, ワクチン一般接種!$A:$G, K$4, FALSE), 0)</f>
        <v>49174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646151</v>
      </c>
      <c r="O51" s="53">
        <f t="shared" si="2"/>
        <v>60120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573142</v>
      </c>
      <c r="D52" s="51">
        <f>IFERROR(VLOOKUP($A52, ワクチン医療従事者等!$A:$J, $D$4, FALSE), 0)</f>
        <v>522148</v>
      </c>
      <c r="E52" s="51">
        <f>IFERROR(VLOOKUP($A52, ワクチン医療従事者等!$A:$J, $E$4, FALSE), 0)</f>
        <v>12377</v>
      </c>
      <c r="F52" s="51">
        <f>IFERROR(VLOOKUP($A52, ワクチン医療従事者等!$A:$J, $F$4, FALSE), 0)</f>
        <v>38617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145149</v>
      </c>
      <c r="I52" s="52">
        <f>IFERROR(VLOOKUP($A52, ワクチン一般接種!$A:$G, I$4, FALSE), 0)</f>
        <v>84217</v>
      </c>
      <c r="J52" s="52">
        <f>IFERROR(VLOOKUP($A52, ワクチン一般接種!$A:$G, J$4, FALSE), 0)</f>
        <v>40</v>
      </c>
      <c r="K52" s="52">
        <f>IFERROR(VLOOKUP($A52, ワクチン一般接種!$A:$G, K$4, FALSE), 0)</f>
        <v>60892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618782</v>
      </c>
      <c r="O52" s="53">
        <f t="shared" si="2"/>
        <v>99509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547019</v>
      </c>
      <c r="D53" s="51">
        <f>IFERROR(VLOOKUP($A53, ワクチン医療従事者等!$A:$J, $D$4, FALSE), 0)</f>
        <v>495231</v>
      </c>
      <c r="E53" s="51">
        <f>IFERROR(VLOOKUP($A53, ワクチン医療従事者等!$A:$J, $E$4, FALSE), 0)</f>
        <v>14247</v>
      </c>
      <c r="F53" s="51">
        <f>IFERROR(VLOOKUP($A53, ワクチン医療従事者等!$A:$J, $F$4, FALSE), 0)</f>
        <v>37541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164516</v>
      </c>
      <c r="I53" s="52">
        <f>IFERROR(VLOOKUP($A53, ワクチン一般接種!$A:$G, I$4, FALSE), 0)</f>
        <v>87584</v>
      </c>
      <c r="J53" s="52">
        <f>IFERROR(VLOOKUP($A53, ワクチン一般接種!$A:$G, J$4, FALSE), 0)</f>
        <v>157</v>
      </c>
      <c r="K53" s="52">
        <f>IFERROR(VLOOKUP($A53, ワクチン一般接種!$A:$G, K$4, FALSE), 0)</f>
        <v>76775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597219</v>
      </c>
      <c r="O53" s="53">
        <f t="shared" si="2"/>
        <v>114316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(土)</v>
      </c>
      <c r="C54" s="51">
        <f>IFERROR(VLOOKUP($A54, ワクチン医療従事者等!$A:$J, $C$4, FALSE), 0)</f>
        <v>514074</v>
      </c>
      <c r="D54" s="51">
        <f>IFERROR(VLOOKUP($A54, ワクチン医療従事者等!$A:$J, $D$4, FALSE), 0)</f>
        <v>445111</v>
      </c>
      <c r="E54" s="51">
        <f>IFERROR(VLOOKUP($A54, ワクチン医療従事者等!$A:$J, $E$4, FALSE), 0)</f>
        <v>15520</v>
      </c>
      <c r="F54" s="51">
        <f>IFERROR(VLOOKUP($A54, ワクチン医療従事者等!$A:$J, $F$4, FALSE), 0)</f>
        <v>53443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0</v>
      </c>
      <c r="I54" s="52">
        <f>IFERROR(VLOOKUP($A54, ワクチン一般接種!$A:$G, I$4, FALSE), 0)</f>
        <v>0</v>
      </c>
      <c r="J54" s="52">
        <f>IFERROR(VLOOKUP($A54, ワクチン一般接種!$A:$G, J$4, FALSE), 0)</f>
        <v>0</v>
      </c>
      <c r="K54" s="52">
        <f>IFERROR(VLOOKUP($A54, ワクチン一般接種!$A:$G, K$4, FALSE), 0)</f>
        <v>0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460631</v>
      </c>
      <c r="O54" s="53">
        <f t="shared" si="2"/>
        <v>53443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(日)</v>
      </c>
      <c r="C55" s="51">
        <f>IFERROR(VLOOKUP($A55, ワクチン医療従事者等!$A:$J, $C$4, FALSE), 0)</f>
        <v>517419</v>
      </c>
      <c r="D55" s="51">
        <f>IFERROR(VLOOKUP($A55, ワクチン医療従事者等!$A:$J, $D$4, FALSE), 0)</f>
        <v>438823</v>
      </c>
      <c r="E55" s="51">
        <f>IFERROR(VLOOKUP($A55, ワクチン医療従事者等!$A:$J, $E$4, FALSE), 0)</f>
        <v>15915</v>
      </c>
      <c r="F55" s="51">
        <f>IFERROR(VLOOKUP($A55, ワクチン医療従事者等!$A:$J, $F$4, FALSE), 0)</f>
        <v>62681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0</v>
      </c>
      <c r="I55" s="52">
        <f>IFERROR(VLOOKUP($A55, ワクチン一般接種!$A:$G, I$4, FALSE), 0)</f>
        <v>0</v>
      </c>
      <c r="J55" s="52">
        <f>IFERROR(VLOOKUP($A55, ワクチン一般接種!$A:$G, J$4, FALSE), 0)</f>
        <v>0</v>
      </c>
      <c r="K55" s="52">
        <f>IFERROR(VLOOKUP($A55, ワクチン一般接種!$A:$G, K$4, FALSE), 0)</f>
        <v>0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454738</v>
      </c>
      <c r="O55" s="53">
        <f t="shared" si="2"/>
        <v>62681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604882</v>
      </c>
      <c r="D56" s="51">
        <f>IFERROR(VLOOKUP($A56, ワクチン医療従事者等!$A:$J, $D$4, FALSE), 0)</f>
        <v>500281</v>
      </c>
      <c r="E56" s="51">
        <f>IFERROR(VLOOKUP($A56, ワクチン医療従事者等!$A:$J, $E$4, FALSE), 0)</f>
        <v>18294</v>
      </c>
      <c r="F56" s="51">
        <f>IFERROR(VLOOKUP($A56, ワクチン医療従事者等!$A:$J, $F$4, FALSE), 0)</f>
        <v>86307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273255</v>
      </c>
      <c r="I56" s="52">
        <f>IFERROR(VLOOKUP($A56, ワクチン一般接種!$A:$G, I$4, FALSE), 0)</f>
        <v>131423</v>
      </c>
      <c r="J56" s="52">
        <f>IFERROR(VLOOKUP($A56, ワクチン一般接種!$A:$G, J$4, FALSE), 0)</f>
        <v>582</v>
      </c>
      <c r="K56" s="52">
        <f>IFERROR(VLOOKUP($A56, ワクチン一般接種!$A:$G, K$4, FALSE), 0)</f>
        <v>141250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650580</v>
      </c>
      <c r="O56" s="53">
        <f t="shared" si="2"/>
        <v>227557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715544</v>
      </c>
      <c r="D57" s="51">
        <f>IFERROR(VLOOKUP($A57, ワクチン医療従事者等!$A:$J, $D$4, FALSE), 0)</f>
        <v>595127</v>
      </c>
      <c r="E57" s="51">
        <f>IFERROR(VLOOKUP($A57, ワクチン医療従事者等!$A:$J, $E$4, FALSE), 0)</f>
        <v>19175</v>
      </c>
      <c r="F57" s="51">
        <f>IFERROR(VLOOKUP($A57, ワクチン医療従事者等!$A:$J, $F$4, FALSE), 0)</f>
        <v>101242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159057</v>
      </c>
      <c r="I57" s="52">
        <f>IFERROR(VLOOKUP($A57, ワクチン一般接種!$A:$G, I$4, FALSE), 0)</f>
        <v>66264</v>
      </c>
      <c r="J57" s="52">
        <f>IFERROR(VLOOKUP($A57, ワクチン一般接種!$A:$G, J$4, FALSE), 0)</f>
        <v>123</v>
      </c>
      <c r="K57" s="52">
        <f>IFERROR(VLOOKUP($A57, ワクチン一般接種!$A:$G, K$4, FALSE), 0)</f>
        <v>92670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680689</v>
      </c>
      <c r="O57" s="53">
        <f t="shared" si="2"/>
        <v>193912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762671</v>
      </c>
      <c r="D58" s="51">
        <f>IFERROR(VLOOKUP($A58, ワクチン医療従事者等!$A:$J, $D$4, FALSE), 0)</f>
        <v>615002</v>
      </c>
      <c r="E58" s="51">
        <f>IFERROR(VLOOKUP($A58, ワクチン医療従事者等!$A:$J, $E$4, FALSE), 0)</f>
        <v>19606</v>
      </c>
      <c r="F58" s="51">
        <f>IFERROR(VLOOKUP($A58, ワクチン医療従事者等!$A:$J, $F$4, FALSE), 0)</f>
        <v>128063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159126</v>
      </c>
      <c r="I58" s="52">
        <f>IFERROR(VLOOKUP($A58, ワクチン一般接種!$A:$G, I$4, FALSE), 0)</f>
        <v>71140</v>
      </c>
      <c r="J58" s="52">
        <f>IFERROR(VLOOKUP($A58, ワクチン一般接種!$A:$G, J$4, FALSE), 0)</f>
        <v>316</v>
      </c>
      <c r="K58" s="52">
        <f>IFERROR(VLOOKUP($A58, ワクチン一般接種!$A:$G, K$4, FALSE), 0)</f>
        <v>87670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706064</v>
      </c>
      <c r="O58" s="53">
        <f t="shared" si="2"/>
        <v>215733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765589</v>
      </c>
      <c r="D59" s="51">
        <f>IFERROR(VLOOKUP($A59, ワクチン医療従事者等!$A:$J, $D$4, FALSE), 0)</f>
        <v>619281</v>
      </c>
      <c r="E59" s="51">
        <f>IFERROR(VLOOKUP($A59, ワクチン医療従事者等!$A:$J, $E$4, FALSE), 0)</f>
        <v>19976</v>
      </c>
      <c r="F59" s="51">
        <f>IFERROR(VLOOKUP($A59, ワクチン医療従事者等!$A:$J, $F$4, FALSE), 0)</f>
        <v>126332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143157</v>
      </c>
      <c r="I59" s="52">
        <f>IFERROR(VLOOKUP($A59, ワクチン一般接種!$A:$G, I$4, FALSE), 0)</f>
        <v>59654</v>
      </c>
      <c r="J59" s="52">
        <f>IFERROR(VLOOKUP($A59, ワクチン一般接種!$A:$G, J$4, FALSE), 0)</f>
        <v>112</v>
      </c>
      <c r="K59" s="52">
        <f>IFERROR(VLOOKUP($A59, ワクチン一般接種!$A:$G, K$4, FALSE), 0)</f>
        <v>83391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699023</v>
      </c>
      <c r="O59" s="53">
        <f t="shared" si="2"/>
        <v>209723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727017</v>
      </c>
      <c r="D60" s="51">
        <f>IFERROR(VLOOKUP($A60, ワクチン医療従事者等!$A:$J, $D$4, FALSE), 0)</f>
        <v>601398</v>
      </c>
      <c r="E60" s="51">
        <f>IFERROR(VLOOKUP($A60, ワクチン医療従事者等!$A:$J, $E$4, FALSE), 0)</f>
        <v>20193</v>
      </c>
      <c r="F60" s="51">
        <f>IFERROR(VLOOKUP($A60, ワクチン医療従事者等!$A:$J, $F$4, FALSE), 0)</f>
        <v>105426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159203</v>
      </c>
      <c r="I60" s="52">
        <f>IFERROR(VLOOKUP($A60, ワクチン一般接種!$A:$G, I$4, FALSE), 0)</f>
        <v>62634</v>
      </c>
      <c r="J60" s="52">
        <f>IFERROR(VLOOKUP($A60, ワクチン一般接種!$A:$G, J$4, FALSE), 0)</f>
        <v>929</v>
      </c>
      <c r="K60" s="52">
        <f>IFERROR(VLOOKUP($A60, ワクチン一般接種!$A:$G, K$4, FALSE), 0)</f>
        <v>95640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685154</v>
      </c>
      <c r="O60" s="53">
        <f t="shared" si="2"/>
        <v>201066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(土)</v>
      </c>
      <c r="C61" s="51">
        <f>IFERROR(VLOOKUP($A61, ワクチン医療従事者等!$A:$J, $C$4, FALSE), 0)</f>
        <v>714204</v>
      </c>
      <c r="D61" s="51">
        <f>IFERROR(VLOOKUP($A61, ワクチン医療従事者等!$A:$J, $D$4, FALSE), 0)</f>
        <v>574762</v>
      </c>
      <c r="E61" s="51">
        <f>IFERROR(VLOOKUP($A61, ワクチン医療従事者等!$A:$J, $E$4, FALSE), 0)</f>
        <v>20357</v>
      </c>
      <c r="F61" s="51">
        <f>IFERROR(VLOOKUP($A61, ワクチン医療従事者等!$A:$J, $F$4, FALSE), 0)</f>
        <v>119085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0</v>
      </c>
      <c r="I61" s="52">
        <f>IFERROR(VLOOKUP($A61, ワクチン一般接種!$A:$G, I$4, FALSE), 0)</f>
        <v>0</v>
      </c>
      <c r="J61" s="52">
        <f>IFERROR(VLOOKUP($A61, ワクチン一般接種!$A:$G, J$4, FALSE), 0)</f>
        <v>0</v>
      </c>
      <c r="K61" s="52">
        <f>IFERROR(VLOOKUP($A61, ワクチン一般接種!$A:$G, K$4, FALSE), 0)</f>
        <v>0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595119</v>
      </c>
      <c r="O61" s="53">
        <f t="shared" si="2"/>
        <v>119085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(日)</v>
      </c>
      <c r="C62" s="51">
        <f>IFERROR(VLOOKUP($A62, ワクチン医療従事者等!$A:$J, $C$4, FALSE), 0)</f>
        <v>725396</v>
      </c>
      <c r="D62" s="51">
        <f>IFERROR(VLOOKUP($A62, ワクチン医療従事者等!$A:$J, $D$4, FALSE), 0)</f>
        <v>526924</v>
      </c>
      <c r="E62" s="51">
        <f>IFERROR(VLOOKUP($A62, ワクチン医療従事者等!$A:$J, $E$4, FALSE), 0)</f>
        <v>22788</v>
      </c>
      <c r="F62" s="51">
        <f>IFERROR(VLOOKUP($A62, ワクチン医療従事者等!$A:$J, $F$4, FALSE), 0)</f>
        <v>175684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0</v>
      </c>
      <c r="I62" s="52">
        <f>IFERROR(VLOOKUP($A62, ワクチン一般接種!$A:$G, I$4, FALSE), 0)</f>
        <v>0</v>
      </c>
      <c r="J62" s="52">
        <f>IFERROR(VLOOKUP($A62, ワクチン一般接種!$A:$G, J$4, FALSE), 0)</f>
        <v>0</v>
      </c>
      <c r="K62" s="52">
        <f>IFERROR(VLOOKUP($A62, ワクチン一般接種!$A:$G, K$4, FALSE), 0)</f>
        <v>0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549712</v>
      </c>
      <c r="O62" s="53">
        <f t="shared" si="2"/>
        <v>175684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807867</v>
      </c>
      <c r="D63" s="51">
        <f>IFERROR(VLOOKUP($A63, ワクチン医療従事者等!$A:$J, $D$4, FALSE), 0)</f>
        <v>603545</v>
      </c>
      <c r="E63" s="51">
        <f>IFERROR(VLOOKUP($A63, ワクチン医療従事者等!$A:$J, $E$4, FALSE), 0)</f>
        <v>28875</v>
      </c>
      <c r="F63" s="51">
        <f>IFERROR(VLOOKUP($A63, ワクチン医療従事者等!$A:$J, $F$4, FALSE), 0)</f>
        <v>175447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239337</v>
      </c>
      <c r="I63" s="52">
        <f>IFERROR(VLOOKUP($A63, ワクチン一般接種!$A:$G, I$4, FALSE), 0)</f>
        <v>104435</v>
      </c>
      <c r="J63" s="52">
        <f>IFERROR(VLOOKUP($A63, ワクチン一般接種!$A:$G, J$4, FALSE), 0)</f>
        <v>2146</v>
      </c>
      <c r="K63" s="52">
        <f>IFERROR(VLOOKUP($A63, ワクチン一般接種!$A:$G, K$4, FALSE), 0)</f>
        <v>132756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739001</v>
      </c>
      <c r="O63" s="53">
        <f t="shared" si="2"/>
        <v>308203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896494</v>
      </c>
      <c r="D64" s="51">
        <f>IFERROR(VLOOKUP($A64, ワクチン医療従事者等!$A:$J, $D$4, FALSE), 0)</f>
        <v>655240</v>
      </c>
      <c r="E64" s="51">
        <f>IFERROR(VLOOKUP($A64, ワクチン医療従事者等!$A:$J, $E$4, FALSE), 0)</f>
        <v>29076</v>
      </c>
      <c r="F64" s="51">
        <f>IFERROR(VLOOKUP($A64, ワクチン医療従事者等!$A:$J, $F$4, FALSE), 0)</f>
        <v>212178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161922</v>
      </c>
      <c r="I64" s="52">
        <f>IFERROR(VLOOKUP($A64, ワクチン一般接種!$A:$G, I$4, FALSE), 0)</f>
        <v>71689</v>
      </c>
      <c r="J64" s="52">
        <f>IFERROR(VLOOKUP($A64, ワクチン一般接種!$A:$G, J$4, FALSE), 0)</f>
        <v>990</v>
      </c>
      <c r="K64" s="52">
        <f>IFERROR(VLOOKUP($A64, ワクチン一般接種!$A:$G, K$4, FALSE), 0)</f>
        <v>89243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756995</v>
      </c>
      <c r="O64" s="53">
        <f t="shared" si="2"/>
        <v>301421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932158</v>
      </c>
      <c r="D65" s="51">
        <f>IFERROR(VLOOKUP($A65, ワクチン医療従事者等!$A:$J, $D$4, FALSE), 0)</f>
        <v>640599</v>
      </c>
      <c r="E65" s="51">
        <f>IFERROR(VLOOKUP($A65, ワクチン医療従事者等!$A:$J, $E$4, FALSE), 0)</f>
        <v>26913</v>
      </c>
      <c r="F65" s="51">
        <f>IFERROR(VLOOKUP($A65, ワクチン医療従事者等!$A:$J, $F$4, FALSE), 0)</f>
        <v>264646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167384</v>
      </c>
      <c r="I65" s="52">
        <f>IFERROR(VLOOKUP($A65, ワクチン一般接種!$A:$G, I$4, FALSE), 0)</f>
        <v>67694</v>
      </c>
      <c r="J65" s="52">
        <f>IFERROR(VLOOKUP($A65, ワクチン一般接種!$A:$G, J$4, FALSE), 0)</f>
        <v>1047</v>
      </c>
      <c r="K65" s="52">
        <f>IFERROR(VLOOKUP($A65, ワクチン一般接種!$A:$G, K$4, FALSE), 0)</f>
        <v>98643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736253</v>
      </c>
      <c r="O65" s="53">
        <f t="shared" si="2"/>
        <v>363289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932489</v>
      </c>
      <c r="D66" s="51">
        <f>IFERROR(VLOOKUP($A66, ワクチン医療従事者等!$A:$J, $D$4, FALSE), 0)</f>
        <v>625671</v>
      </c>
      <c r="E66" s="51">
        <f>IFERROR(VLOOKUP($A66, ワクチン医療従事者等!$A:$J, $E$4, FALSE), 0)</f>
        <v>28495</v>
      </c>
      <c r="F66" s="51">
        <f>IFERROR(VLOOKUP($A66, ワクチン医療従事者等!$A:$J, $F$4, FALSE), 0)</f>
        <v>278323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136591</v>
      </c>
      <c r="I66" s="52">
        <f>IFERROR(VLOOKUP($A66, ワクチン一般接種!$A:$G, I$4, FALSE), 0)</f>
        <v>52250</v>
      </c>
      <c r="J66" s="52">
        <f>IFERROR(VLOOKUP($A66, ワクチン一般接種!$A:$G, J$4, FALSE), 0)</f>
        <v>1719</v>
      </c>
      <c r="K66" s="52">
        <f>IFERROR(VLOOKUP($A66, ワクチン一般接種!$A:$G, K$4, FALSE), 0)</f>
        <v>82622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708135</v>
      </c>
      <c r="O66" s="53">
        <f t="shared" si="2"/>
        <v>360945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902236</v>
      </c>
      <c r="D67" s="51">
        <f>IFERROR(VLOOKUP($A67, ワクチン医療従事者等!$A:$J, $D$4, FALSE), 0)</f>
        <v>629011</v>
      </c>
      <c r="E67" s="51">
        <f>IFERROR(VLOOKUP($A67, ワクチン医療従事者等!$A:$J, $E$4, FALSE), 0)</f>
        <v>28527</v>
      </c>
      <c r="F67" s="51">
        <f>IFERROR(VLOOKUP($A67, ワクチン医療従事者等!$A:$J, $F$4, FALSE), 0)</f>
        <v>244698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147983</v>
      </c>
      <c r="I67" s="52">
        <f>IFERROR(VLOOKUP($A67, ワクチン一般接種!$A:$G, I$4, FALSE), 0)</f>
        <v>54834</v>
      </c>
      <c r="J67" s="52">
        <f>IFERROR(VLOOKUP($A67, ワクチン一般接種!$A:$G, J$4, FALSE), 0)</f>
        <v>1669</v>
      </c>
      <c r="K67" s="52">
        <f>IFERROR(VLOOKUP($A67, ワクチン一般接種!$A:$G, K$4, FALSE), 0)</f>
        <v>91480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714041</v>
      </c>
      <c r="O67" s="53">
        <f t="shared" si="2"/>
        <v>336178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(土)</v>
      </c>
      <c r="C68" s="51">
        <f>IFERROR(VLOOKUP($A68, ワクチン医療従事者等!$A:$J, $C$4, FALSE), 0)</f>
        <v>893187</v>
      </c>
      <c r="D68" s="51">
        <f>IFERROR(VLOOKUP($A68, ワクチン医療従事者等!$A:$J, $D$4, FALSE), 0)</f>
        <v>598433</v>
      </c>
      <c r="E68" s="51">
        <f>IFERROR(VLOOKUP($A68, ワクチン医療従事者等!$A:$J, $E$4, FALSE), 0)</f>
        <v>32734</v>
      </c>
      <c r="F68" s="51">
        <f>IFERROR(VLOOKUP($A68, ワクチン医療従事者等!$A:$J, $F$4, FALSE), 0)</f>
        <v>262020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0</v>
      </c>
      <c r="I68" s="52">
        <f>IFERROR(VLOOKUP($A68, ワクチン一般接種!$A:$G, I$4, FALSE), 0)</f>
        <v>0</v>
      </c>
      <c r="J68" s="52">
        <f>IFERROR(VLOOKUP($A68, ワクチン一般接種!$A:$G, J$4, FALSE), 0)</f>
        <v>0</v>
      </c>
      <c r="K68" s="52">
        <f>IFERROR(VLOOKUP($A68, ワクチン一般接種!$A:$G, K$4, FALSE), 0)</f>
        <v>0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631167</v>
      </c>
      <c r="O68" s="53">
        <f t="shared" si="2"/>
        <v>262020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(日)</v>
      </c>
      <c r="C69" s="51">
        <f>IFERROR(VLOOKUP($A69, ワクチン医療従事者等!$A:$J, $C$4, FALSE), 0)</f>
        <v>890314</v>
      </c>
      <c r="D69" s="51">
        <f>IFERROR(VLOOKUP($A69, ワクチン医療従事者等!$A:$J, $D$4, FALSE), 0)</f>
        <v>546566</v>
      </c>
      <c r="E69" s="51">
        <f>IFERROR(VLOOKUP($A69, ワクチン医療従事者等!$A:$J, $E$4, FALSE), 0)</f>
        <v>33548</v>
      </c>
      <c r="F69" s="51">
        <f>IFERROR(VLOOKUP($A69, ワクチン医療従事者等!$A:$J, $F$4, FALSE), 0)</f>
        <v>310200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0</v>
      </c>
      <c r="I69" s="52">
        <f>IFERROR(VLOOKUP($A69, ワクチン一般接種!$A:$G, I$4, FALSE), 0)</f>
        <v>0</v>
      </c>
      <c r="J69" s="52">
        <f>IFERROR(VLOOKUP($A69, ワクチン一般接種!$A:$G, J$4, FALSE), 0)</f>
        <v>0</v>
      </c>
      <c r="K69" s="52">
        <f>IFERROR(VLOOKUP($A69, ワクチン一般接種!$A:$G, K$4, FALSE), 0)</f>
        <v>0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580114</v>
      </c>
      <c r="O69" s="53">
        <f t="shared" si="2"/>
        <v>310200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955760</v>
      </c>
      <c r="D70" s="51">
        <f>IFERROR(VLOOKUP($A70, ワクチン医療従事者等!$A:$J, $D$4, FALSE), 0)</f>
        <v>537544</v>
      </c>
      <c r="E70" s="51">
        <f>IFERROR(VLOOKUP($A70, ワクチン医療従事者等!$A:$J, $E$4, FALSE), 0)</f>
        <v>29236</v>
      </c>
      <c r="F70" s="51">
        <f>IFERROR(VLOOKUP($A70, ワクチン医療従事者等!$A:$J, $F$4, FALSE), 0)</f>
        <v>388980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214965</v>
      </c>
      <c r="I70" s="52">
        <f>IFERROR(VLOOKUP($A70, ワクチン一般接種!$A:$G, I$4, FALSE), 0)</f>
        <v>85819</v>
      </c>
      <c r="J70" s="52">
        <f>IFERROR(VLOOKUP($A70, ワクチン一般接種!$A:$G, J$4, FALSE), 0)</f>
        <v>5610</v>
      </c>
      <c r="K70" s="52">
        <f>IFERROR(VLOOKUP($A70, ワクチン一般接種!$A:$G, K$4, FALSE), 0)</f>
        <v>123536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658209</v>
      </c>
      <c r="O70" s="53">
        <f t="shared" si="2"/>
        <v>512516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1058369</v>
      </c>
      <c r="D71" s="51">
        <f>IFERROR(VLOOKUP($A71, ワクチン医療従事者等!$A:$J, $D$4, FALSE), 0)</f>
        <v>581089</v>
      </c>
      <c r="E71" s="51">
        <f>IFERROR(VLOOKUP($A71, ワクチン医療従事者等!$A:$J, $E$4, FALSE), 0)</f>
        <v>28937</v>
      </c>
      <c r="F71" s="51">
        <f>IFERROR(VLOOKUP($A71, ワクチン医療従事者等!$A:$J, $F$4, FALSE), 0)</f>
        <v>448343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115363</v>
      </c>
      <c r="I71" s="52">
        <f>IFERROR(VLOOKUP($A71, ワクチン一般接種!$A:$G, I$4, FALSE), 0)</f>
        <v>40459</v>
      </c>
      <c r="J71" s="52">
        <f>IFERROR(VLOOKUP($A71, ワクチン一般接種!$A:$G, J$4, FALSE), 0)</f>
        <v>2956</v>
      </c>
      <c r="K71" s="52">
        <f>IFERROR(VLOOKUP($A71, ワクチン一般接種!$A:$G, K$4, FALSE), 0)</f>
        <v>71948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653441</v>
      </c>
      <c r="O71" s="53">
        <f t="shared" ref="O71:O134" si="4">IF($A71="", "", F71+G71+K71+L71)</f>
        <v>520291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1093741</v>
      </c>
      <c r="D72" s="51">
        <f>IFERROR(VLOOKUP($A72, ワクチン医療従事者等!$A:$J, $D$4, FALSE), 0)</f>
        <v>561649</v>
      </c>
      <c r="E72" s="51">
        <f>IFERROR(VLOOKUP($A72, ワクチン医療従事者等!$A:$J, $E$4, FALSE), 0)</f>
        <v>29746</v>
      </c>
      <c r="F72" s="51">
        <f>IFERROR(VLOOKUP($A72, ワクチン医療従事者等!$A:$J, $F$4, FALSE), 0)</f>
        <v>502346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118735</v>
      </c>
      <c r="I72" s="52">
        <f>IFERROR(VLOOKUP($A72, ワクチン一般接種!$A:$G, I$4, FALSE), 0)</f>
        <v>43912</v>
      </c>
      <c r="J72" s="52">
        <f>IFERROR(VLOOKUP($A72, ワクチン一般接種!$A:$G, J$4, FALSE), 0)</f>
        <v>2782</v>
      </c>
      <c r="K72" s="52">
        <f>IFERROR(VLOOKUP($A72, ワクチン一般接種!$A:$G, K$4, FALSE), 0)</f>
        <v>72041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638089</v>
      </c>
      <c r="O72" s="53">
        <f t="shared" si="4"/>
        <v>574387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1091760</v>
      </c>
      <c r="D73" s="51">
        <f>IFERROR(VLOOKUP($A73, ワクチン医療従事者等!$A:$J, $D$4, FALSE), 0)</f>
        <v>570555</v>
      </c>
      <c r="E73" s="51">
        <f>IFERROR(VLOOKUP($A73, ワクチン医療従事者等!$A:$J, $E$4, FALSE), 0)</f>
        <v>30961</v>
      </c>
      <c r="F73" s="51">
        <f>IFERROR(VLOOKUP($A73, ワクチン医療従事者等!$A:$J, $F$4, FALSE), 0)</f>
        <v>490244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129330</v>
      </c>
      <c r="I73" s="52">
        <f>IFERROR(VLOOKUP($A73, ワクチン一般接種!$A:$G, I$4, FALSE), 0)</f>
        <v>46926</v>
      </c>
      <c r="J73" s="52">
        <f>IFERROR(VLOOKUP($A73, ワクチン一般接種!$A:$G, J$4, FALSE), 0)</f>
        <v>4611</v>
      </c>
      <c r="K73" s="52">
        <f>IFERROR(VLOOKUP($A73, ワクチン一般接種!$A:$G, K$4, FALSE), 0)</f>
        <v>77793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653053</v>
      </c>
      <c r="O73" s="53">
        <f t="shared" si="4"/>
        <v>568037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1039032</v>
      </c>
      <c r="D74" s="51">
        <f>IFERROR(VLOOKUP($A74, ワクチン医療従事者等!$A:$J, $D$4, FALSE), 0)</f>
        <v>546320</v>
      </c>
      <c r="E74" s="51">
        <f>IFERROR(VLOOKUP($A74, ワクチン医療従事者等!$A:$J, $E$4, FALSE), 0)</f>
        <v>28390</v>
      </c>
      <c r="F74" s="51">
        <f>IFERROR(VLOOKUP($A74, ワクチン医療従事者等!$A:$J, $F$4, FALSE), 0)</f>
        <v>464322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125948</v>
      </c>
      <c r="I74" s="52">
        <f>IFERROR(VLOOKUP($A74, ワクチン一般接種!$A:$G, I$4, FALSE), 0)</f>
        <v>50112</v>
      </c>
      <c r="J74" s="52">
        <f>IFERROR(VLOOKUP($A74, ワクチン一般接種!$A:$G, J$4, FALSE), 0)</f>
        <v>2145</v>
      </c>
      <c r="K74" s="52">
        <f>IFERROR(VLOOKUP($A74, ワクチン一般接種!$A:$G, K$4, FALSE), 0)</f>
        <v>73691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626967</v>
      </c>
      <c r="O74" s="53">
        <f t="shared" si="4"/>
        <v>538013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(土)</v>
      </c>
      <c r="C75" s="51">
        <f>IFERROR(VLOOKUP($A75, ワクチン医療従事者等!$A:$J, $C$4, FALSE), 0)</f>
        <v>1043772</v>
      </c>
      <c r="D75" s="51">
        <f>IFERROR(VLOOKUP($A75, ワクチン医療従事者等!$A:$J, $D$4, FALSE), 0)</f>
        <v>586389</v>
      </c>
      <c r="E75" s="51">
        <f>IFERROR(VLOOKUP($A75, ワクチン医療従事者等!$A:$J, $E$4, FALSE), 0)</f>
        <v>35876</v>
      </c>
      <c r="F75" s="51">
        <f>IFERROR(VLOOKUP($A75, ワクチン医療従事者等!$A:$J, $F$4, FALSE), 0)</f>
        <v>421507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0</v>
      </c>
      <c r="I75" s="52">
        <f>IFERROR(VLOOKUP($A75, ワクチン一般接種!$A:$G, I$4, FALSE), 0)</f>
        <v>0</v>
      </c>
      <c r="J75" s="52">
        <f>IFERROR(VLOOKUP($A75, ワクチン一般接種!$A:$G, J$4, FALSE), 0)</f>
        <v>0</v>
      </c>
      <c r="K75" s="52">
        <f>IFERROR(VLOOKUP($A75, ワクチン一般接種!$A:$G, K$4, FALSE), 0)</f>
        <v>0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622265</v>
      </c>
      <c r="O75" s="53">
        <f t="shared" si="4"/>
        <v>421507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(日)</v>
      </c>
      <c r="C76" s="51">
        <f>IFERROR(VLOOKUP($A76, ワクチン医療従事者等!$A:$J, $C$4, FALSE), 0)</f>
        <v>1053071</v>
      </c>
      <c r="D76" s="51">
        <f>IFERROR(VLOOKUP($A76, ワクチン医療従事者等!$A:$J, $D$4, FALSE), 0)</f>
        <v>587998</v>
      </c>
      <c r="E76" s="51">
        <f>IFERROR(VLOOKUP($A76, ワクチン医療従事者等!$A:$J, $E$4, FALSE), 0)</f>
        <v>37226</v>
      </c>
      <c r="F76" s="51">
        <f>IFERROR(VLOOKUP($A76, ワクチン医療従事者等!$A:$J, $F$4, FALSE), 0)</f>
        <v>427847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0</v>
      </c>
      <c r="I76" s="52">
        <f>IFERROR(VLOOKUP($A76, ワクチン一般接種!$A:$G, I$4, FALSE), 0)</f>
        <v>0</v>
      </c>
      <c r="J76" s="52">
        <f>IFERROR(VLOOKUP($A76, ワクチン一般接種!$A:$G, J$4, FALSE), 0)</f>
        <v>0</v>
      </c>
      <c r="K76" s="52">
        <f>IFERROR(VLOOKUP($A76, ワクチン一般接種!$A:$G, K$4, FALSE), 0)</f>
        <v>0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625224</v>
      </c>
      <c r="O76" s="53">
        <f t="shared" si="4"/>
        <v>427847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1070175</v>
      </c>
      <c r="D77" s="51">
        <f>IFERROR(VLOOKUP($A77, ワクチン医療従事者等!$A:$J, $D$4, FALSE), 0)</f>
        <v>558243</v>
      </c>
      <c r="E77" s="51">
        <f>IFERROR(VLOOKUP($A77, ワクチン医療従事者等!$A:$J, $E$4, FALSE), 0)</f>
        <v>36070</v>
      </c>
      <c r="F77" s="51">
        <f>IFERROR(VLOOKUP($A77, ワクチン医療従事者等!$A:$J, $F$4, FALSE), 0)</f>
        <v>472630</v>
      </c>
      <c r="G77" s="51">
        <f>IFERROR(VLOOKUP($A77, ワクチン医療従事者等!$A:$J, $G$4, FALSE), 0)</f>
        <v>3232</v>
      </c>
      <c r="H77" s="52">
        <f>IFERROR(VLOOKUP($A77, ワクチン一般接種!$A:$G, H$4, FALSE), 0)</f>
        <v>198780</v>
      </c>
      <c r="I77" s="52">
        <f>IFERROR(VLOOKUP($A77, ワクチン一般接種!$A:$G, I$4, FALSE), 0)</f>
        <v>67154</v>
      </c>
      <c r="J77" s="52">
        <f>IFERROR(VLOOKUP($A77, ワクチン一般接種!$A:$G, J$4, FALSE), 0)</f>
        <v>7843</v>
      </c>
      <c r="K77" s="52">
        <f>IFERROR(VLOOKUP($A77, ワクチン一般接種!$A:$G, K$4, FALSE), 0)</f>
        <v>123679</v>
      </c>
      <c r="L77" s="52">
        <f>IFERROR(VLOOKUP($A77, ワクチン一般接種!$A:$G, L$4, FALSE), 0)</f>
        <v>104</v>
      </c>
      <c r="M77" s="102">
        <f t="shared" si="5"/>
        <v>44368</v>
      </c>
      <c r="N77" s="53">
        <f t="shared" si="3"/>
        <v>669310</v>
      </c>
      <c r="O77" s="53">
        <f t="shared" si="4"/>
        <v>599645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1178660</v>
      </c>
      <c r="D78" s="51">
        <f>IFERROR(VLOOKUP($A78, ワクチン医療従事者等!$A:$J, $D$4, FALSE), 0)</f>
        <v>572147</v>
      </c>
      <c r="E78" s="51">
        <f>IFERROR(VLOOKUP($A78, ワクチン医療従事者等!$A:$J, $E$4, FALSE), 0)</f>
        <v>37366</v>
      </c>
      <c r="F78" s="51">
        <f>IFERROR(VLOOKUP($A78, ワクチン医療従事者等!$A:$J, $F$4, FALSE), 0)</f>
        <v>566412</v>
      </c>
      <c r="G78" s="51">
        <f>IFERROR(VLOOKUP($A78, ワクチン医療従事者等!$A:$J, $G$4, FALSE), 0)</f>
        <v>2735</v>
      </c>
      <c r="H78" s="52">
        <f>IFERROR(VLOOKUP($A78, ワクチン一般接種!$A:$G, H$4, FALSE), 0)</f>
        <v>94135</v>
      </c>
      <c r="I78" s="52">
        <f>IFERROR(VLOOKUP($A78, ワクチン一般接種!$A:$G, I$4, FALSE), 0)</f>
        <v>44473</v>
      </c>
      <c r="J78" s="52">
        <f>IFERROR(VLOOKUP($A78, ワクチン一般接種!$A:$G, J$4, FALSE), 0)</f>
        <v>1946</v>
      </c>
      <c r="K78" s="52">
        <f>IFERROR(VLOOKUP($A78, ワクチン一般接種!$A:$G, K$4, FALSE), 0)</f>
        <v>47609</v>
      </c>
      <c r="L78" s="52">
        <f>IFERROR(VLOOKUP($A78, ワクチン一般接種!$A:$G, L$4, FALSE), 0)</f>
        <v>107</v>
      </c>
      <c r="M78" s="102">
        <f t="shared" si="5"/>
        <v>44369</v>
      </c>
      <c r="N78" s="53">
        <f t="shared" si="3"/>
        <v>655932</v>
      </c>
      <c r="O78" s="53">
        <f t="shared" si="4"/>
        <v>616863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1201807</v>
      </c>
      <c r="D79" s="51">
        <f>IFERROR(VLOOKUP($A79, ワクチン医療従事者等!$A:$J, $D$4, FALSE), 0)</f>
        <v>574351</v>
      </c>
      <c r="E79" s="51">
        <f>IFERROR(VLOOKUP($A79, ワクチン医療従事者等!$A:$J, $E$4, FALSE), 0)</f>
        <v>36926</v>
      </c>
      <c r="F79" s="51">
        <f>IFERROR(VLOOKUP($A79, ワクチン医療従事者等!$A:$J, $F$4, FALSE), 0)</f>
        <v>587176</v>
      </c>
      <c r="G79" s="51">
        <f>IFERROR(VLOOKUP($A79, ワクチン医療従事者等!$A:$J, $G$4, FALSE), 0)</f>
        <v>3354</v>
      </c>
      <c r="H79" s="52">
        <f>IFERROR(VLOOKUP($A79, ワクチン一般接種!$A:$G, H$4, FALSE), 0)</f>
        <v>111486</v>
      </c>
      <c r="I79" s="52">
        <f>IFERROR(VLOOKUP($A79, ワクチン一般接種!$A:$G, I$4, FALSE), 0)</f>
        <v>46971</v>
      </c>
      <c r="J79" s="52">
        <f>IFERROR(VLOOKUP($A79, ワクチン一般接種!$A:$G, J$4, FALSE), 0)</f>
        <v>4683</v>
      </c>
      <c r="K79" s="52">
        <f>IFERROR(VLOOKUP($A79, ワクチン一般接種!$A:$G, K$4, FALSE), 0)</f>
        <v>59733</v>
      </c>
      <c r="L79" s="52">
        <f>IFERROR(VLOOKUP($A79, ワクチン一般接種!$A:$G, L$4, FALSE), 0)</f>
        <v>99</v>
      </c>
      <c r="M79" s="102">
        <f t="shared" si="5"/>
        <v>44370</v>
      </c>
      <c r="N79" s="53">
        <f t="shared" si="3"/>
        <v>662931</v>
      </c>
      <c r="O79" s="53">
        <f t="shared" si="4"/>
        <v>650362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1190872</v>
      </c>
      <c r="D80" s="51">
        <f>IFERROR(VLOOKUP($A80, ワクチン医療従事者等!$A:$J, $D$4, FALSE), 0)</f>
        <v>561262</v>
      </c>
      <c r="E80" s="51">
        <f>IFERROR(VLOOKUP($A80, ワクチン医療従事者等!$A:$J, $E$4, FALSE), 0)</f>
        <v>36952</v>
      </c>
      <c r="F80" s="51">
        <f>IFERROR(VLOOKUP($A80, ワクチン医療従事者等!$A:$J, $F$4, FALSE), 0)</f>
        <v>589359</v>
      </c>
      <c r="G80" s="51">
        <f>IFERROR(VLOOKUP($A80, ワクチン医療従事者等!$A:$J, $G$4, FALSE), 0)</f>
        <v>3299</v>
      </c>
      <c r="H80" s="52">
        <f>IFERROR(VLOOKUP($A80, ワクチン一般接種!$A:$G, H$4, FALSE), 0)</f>
        <v>109421</v>
      </c>
      <c r="I80" s="52">
        <f>IFERROR(VLOOKUP($A80, ワクチン一般接種!$A:$G, I$4, FALSE), 0)</f>
        <v>43798</v>
      </c>
      <c r="J80" s="52">
        <f>IFERROR(VLOOKUP($A80, ワクチン一般接種!$A:$G, J$4, FALSE), 0)</f>
        <v>1584</v>
      </c>
      <c r="K80" s="52">
        <f>IFERROR(VLOOKUP($A80, ワクチン一般接種!$A:$G, K$4, FALSE), 0)</f>
        <v>63930</v>
      </c>
      <c r="L80" s="52">
        <f>IFERROR(VLOOKUP($A80, ワクチン一般接種!$A:$G, L$4, FALSE), 0)</f>
        <v>109</v>
      </c>
      <c r="M80" s="102">
        <f t="shared" si="5"/>
        <v>44371</v>
      </c>
      <c r="N80" s="53">
        <f t="shared" si="3"/>
        <v>643596</v>
      </c>
      <c r="O80" s="53">
        <f t="shared" si="4"/>
        <v>656697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1200277</v>
      </c>
      <c r="D81" s="51">
        <f>IFERROR(VLOOKUP($A81, ワクチン医療従事者等!$A:$J, $D$4, FALSE), 0)</f>
        <v>555762</v>
      </c>
      <c r="E81" s="51">
        <f>IFERROR(VLOOKUP($A81, ワクチン医療従事者等!$A:$J, $E$4, FALSE), 0)</f>
        <v>39456</v>
      </c>
      <c r="F81" s="51">
        <f>IFERROR(VLOOKUP($A81, ワクチン医療従事者等!$A:$J, $F$4, FALSE), 0)</f>
        <v>601296</v>
      </c>
      <c r="G81" s="51">
        <f>IFERROR(VLOOKUP($A81, ワクチン医療従事者等!$A:$J, $G$4, FALSE), 0)</f>
        <v>3763</v>
      </c>
      <c r="H81" s="52">
        <f>IFERROR(VLOOKUP($A81, ワクチン一般接種!$A:$G, H$4, FALSE), 0)</f>
        <v>128355</v>
      </c>
      <c r="I81" s="52">
        <f>IFERROR(VLOOKUP($A81, ワクチン一般接種!$A:$G, I$4, FALSE), 0)</f>
        <v>47766</v>
      </c>
      <c r="J81" s="52">
        <f>IFERROR(VLOOKUP($A81, ワクチン一般接種!$A:$G, J$4, FALSE), 0)</f>
        <v>5529</v>
      </c>
      <c r="K81" s="52">
        <f>IFERROR(VLOOKUP($A81, ワクチン一般接種!$A:$G, K$4, FALSE), 0)</f>
        <v>74926</v>
      </c>
      <c r="L81" s="52">
        <f>IFERROR(VLOOKUP($A81, ワクチン一般接種!$A:$G, L$4, FALSE), 0)</f>
        <v>134</v>
      </c>
      <c r="M81" s="102">
        <f t="shared" si="5"/>
        <v>44372</v>
      </c>
      <c r="N81" s="53">
        <f t="shared" si="3"/>
        <v>648513</v>
      </c>
      <c r="O81" s="53">
        <f t="shared" si="4"/>
        <v>680119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(土)</v>
      </c>
      <c r="C82" s="51">
        <f>IFERROR(VLOOKUP($A82, ワクチン医療従事者等!$A:$J, $C$4, FALSE), 0)</f>
        <v>1194518</v>
      </c>
      <c r="D82" s="51">
        <f>IFERROR(VLOOKUP($A82, ワクチン医療従事者等!$A:$J, $D$4, FALSE), 0)</f>
        <v>586071</v>
      </c>
      <c r="E82" s="51">
        <f>IFERROR(VLOOKUP($A82, ワクチン医療従事者等!$A:$J, $E$4, FALSE), 0)</f>
        <v>47580</v>
      </c>
      <c r="F82" s="51">
        <f>IFERROR(VLOOKUP($A82, ワクチン医療従事者等!$A:$J, $F$4, FALSE), 0)</f>
        <v>557111</v>
      </c>
      <c r="G82" s="51">
        <f>IFERROR(VLOOKUP($A82, ワクチン医療従事者等!$A:$J, $G$4, FALSE), 0)</f>
        <v>3756</v>
      </c>
      <c r="H82" s="52">
        <f>IFERROR(VLOOKUP($A82, ワクチン一般接種!$A:$G, H$4, FALSE), 0)</f>
        <v>0</v>
      </c>
      <c r="I82" s="52">
        <f>IFERROR(VLOOKUP($A82, ワクチン一般接種!$A:$G, I$4, FALSE), 0)</f>
        <v>0</v>
      </c>
      <c r="J82" s="52">
        <f>IFERROR(VLOOKUP($A82, ワクチン一般接種!$A:$G, J$4, FALSE), 0)</f>
        <v>0</v>
      </c>
      <c r="K82" s="52">
        <f>IFERROR(VLOOKUP($A82, ワクチン一般接種!$A:$G, K$4, FALSE), 0)</f>
        <v>0</v>
      </c>
      <c r="L82" s="52">
        <f>IFERROR(VLOOKUP($A82, ワクチン一般接種!$A:$G, L$4, FALSE), 0)</f>
        <v>0</v>
      </c>
      <c r="M82" s="102">
        <f t="shared" si="5"/>
        <v>44373</v>
      </c>
      <c r="N82" s="53">
        <f t="shared" si="3"/>
        <v>633651</v>
      </c>
      <c r="O82" s="53">
        <f t="shared" si="4"/>
        <v>560867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(日)</v>
      </c>
      <c r="C83" s="51">
        <f>IFERROR(VLOOKUP($A83, ワクチン医療従事者等!$A:$J, $C$4, FALSE), 0)</f>
        <v>1192345</v>
      </c>
      <c r="D83" s="51">
        <f>IFERROR(VLOOKUP($A83, ワクチン医療従事者等!$A:$J, $D$4, FALSE), 0)</f>
        <v>623127</v>
      </c>
      <c r="E83" s="51">
        <f>IFERROR(VLOOKUP($A83, ワクチン医療従事者等!$A:$J, $E$4, FALSE), 0)</f>
        <v>46752</v>
      </c>
      <c r="F83" s="51">
        <f>IFERROR(VLOOKUP($A83, ワクチン医療従事者等!$A:$J, $F$4, FALSE), 0)</f>
        <v>517859</v>
      </c>
      <c r="G83" s="51">
        <f>IFERROR(VLOOKUP($A83, ワクチン医療従事者等!$A:$J, $G$4, FALSE), 0)</f>
        <v>4607</v>
      </c>
      <c r="H83" s="52">
        <f>IFERROR(VLOOKUP($A83, ワクチン一般接種!$A:$G, H$4, FALSE), 0)</f>
        <v>0</v>
      </c>
      <c r="I83" s="52">
        <f>IFERROR(VLOOKUP($A83, ワクチン一般接種!$A:$G, I$4, FALSE), 0)</f>
        <v>0</v>
      </c>
      <c r="J83" s="52">
        <f>IFERROR(VLOOKUP($A83, ワクチン一般接種!$A:$G, J$4, FALSE), 0)</f>
        <v>0</v>
      </c>
      <c r="K83" s="52">
        <f>IFERROR(VLOOKUP($A83, ワクチン一般接種!$A:$G, K$4, FALSE), 0)</f>
        <v>0</v>
      </c>
      <c r="L83" s="52">
        <f>IFERROR(VLOOKUP($A83, ワクチン一般接種!$A:$G, L$4, FALSE), 0)</f>
        <v>0</v>
      </c>
      <c r="M83" s="102">
        <f t="shared" si="5"/>
        <v>44374</v>
      </c>
      <c r="N83" s="53">
        <f t="shared" si="3"/>
        <v>669879</v>
      </c>
      <c r="O83" s="53">
        <f t="shared" si="4"/>
        <v>522466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1133528</v>
      </c>
      <c r="D84" s="51">
        <f>IFERROR(VLOOKUP($A84, ワクチン医療従事者等!$A:$J, $D$4, FALSE), 0)</f>
        <v>508733</v>
      </c>
      <c r="E84" s="51">
        <f>IFERROR(VLOOKUP($A84, ワクチン医療従事者等!$A:$J, $E$4, FALSE), 0)</f>
        <v>29170</v>
      </c>
      <c r="F84" s="51">
        <f>IFERROR(VLOOKUP($A84, ワクチン医療従事者等!$A:$J, $F$4, FALSE), 0)</f>
        <v>577098</v>
      </c>
      <c r="G84" s="51">
        <f>IFERROR(VLOOKUP($A84, ワクチン医療従事者等!$A:$J, $G$4, FALSE), 0)</f>
        <v>18527</v>
      </c>
      <c r="H84" s="52">
        <f>IFERROR(VLOOKUP($A84, ワクチン一般接種!$A:$G, H$4, FALSE), 0)</f>
        <v>159655</v>
      </c>
      <c r="I84" s="52">
        <f>IFERROR(VLOOKUP($A84, ワクチン一般接種!$A:$G, I$4, FALSE), 0)</f>
        <v>71303</v>
      </c>
      <c r="J84" s="52">
        <f>IFERROR(VLOOKUP($A84, ワクチン一般接種!$A:$G, J$4, FALSE), 0)</f>
        <v>7806</v>
      </c>
      <c r="K84" s="52">
        <f>IFERROR(VLOOKUP($A84, ワクチン一般接種!$A:$G, K$4, FALSE), 0)</f>
        <v>80018</v>
      </c>
      <c r="L84" s="52">
        <f>IFERROR(VLOOKUP($A84, ワクチン一般接種!$A:$G, L$4, FALSE), 0)</f>
        <v>528</v>
      </c>
      <c r="M84" s="102">
        <f t="shared" si="5"/>
        <v>44375</v>
      </c>
      <c r="N84" s="53">
        <f t="shared" si="3"/>
        <v>617012</v>
      </c>
      <c r="O84" s="53">
        <f t="shared" si="4"/>
        <v>676171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1218341</v>
      </c>
      <c r="D85" s="51">
        <f>IFERROR(VLOOKUP($A85, ワクチン医療従事者等!$A:$J, $D$4, FALSE), 0)</f>
        <v>540451</v>
      </c>
      <c r="E85" s="51">
        <f>IFERROR(VLOOKUP($A85, ワクチン医療従事者等!$A:$J, $E$4, FALSE), 0)</f>
        <v>30577</v>
      </c>
      <c r="F85" s="51">
        <f>IFERROR(VLOOKUP($A85, ワクチン医療従事者等!$A:$J, $F$4, FALSE), 0)</f>
        <v>628288</v>
      </c>
      <c r="G85" s="51">
        <f>IFERROR(VLOOKUP($A85, ワクチン医療従事者等!$A:$J, $G$4, FALSE), 0)</f>
        <v>19025</v>
      </c>
      <c r="H85" s="52">
        <f>IFERROR(VLOOKUP($A85, ワクチン一般接種!$A:$G, H$4, FALSE), 0)</f>
        <v>94481</v>
      </c>
      <c r="I85" s="52">
        <f>IFERROR(VLOOKUP($A85, ワクチン一般接種!$A:$G, I$4, FALSE), 0)</f>
        <v>36069</v>
      </c>
      <c r="J85" s="52">
        <f>IFERROR(VLOOKUP($A85, ワクチン一般接種!$A:$G, J$4, FALSE), 0)</f>
        <v>3367</v>
      </c>
      <c r="K85" s="52">
        <f>IFERROR(VLOOKUP($A85, ワクチン一般接種!$A:$G, K$4, FALSE), 0)</f>
        <v>53790</v>
      </c>
      <c r="L85" s="52">
        <f>IFERROR(VLOOKUP($A85, ワクチン一般接種!$A:$G, L$4, FALSE), 0)</f>
        <v>1255</v>
      </c>
      <c r="M85" s="102">
        <f t="shared" si="5"/>
        <v>44376</v>
      </c>
      <c r="N85" s="53">
        <f t="shared" si="3"/>
        <v>610464</v>
      </c>
      <c r="O85" s="53">
        <f t="shared" si="4"/>
        <v>702358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1229357</v>
      </c>
      <c r="D86" s="51">
        <f>IFERROR(VLOOKUP($A86, ワクチン医療従事者等!$A:$J, $D$4, FALSE), 0)</f>
        <v>554063</v>
      </c>
      <c r="E86" s="51">
        <f>IFERROR(VLOOKUP($A86, ワクチン医療従事者等!$A:$J, $E$4, FALSE), 0)</f>
        <v>33624</v>
      </c>
      <c r="F86" s="51">
        <f>IFERROR(VLOOKUP($A86, ワクチン医療従事者等!$A:$J, $F$4, FALSE), 0)</f>
        <v>622662</v>
      </c>
      <c r="G86" s="51">
        <f>IFERROR(VLOOKUP($A86, ワクチン医療従事者等!$A:$J, $G$4, FALSE), 0)</f>
        <v>19008</v>
      </c>
      <c r="H86" s="52">
        <f>IFERROR(VLOOKUP($A86, ワクチン一般接種!$A:$G, H$4, FALSE), 0)</f>
        <v>79179</v>
      </c>
      <c r="I86" s="52">
        <f>IFERROR(VLOOKUP($A86, ワクチン一般接種!$A:$G, I$4, FALSE), 0)</f>
        <v>30313</v>
      </c>
      <c r="J86" s="52">
        <f>IFERROR(VLOOKUP($A86, ワクチン一般接種!$A:$G, J$4, FALSE), 0)</f>
        <v>1788</v>
      </c>
      <c r="K86" s="52">
        <f>IFERROR(VLOOKUP($A86, ワクチン一般接種!$A:$G, K$4, FALSE), 0)</f>
        <v>46697</v>
      </c>
      <c r="L86" s="52">
        <f>IFERROR(VLOOKUP($A86, ワクチン一般接種!$A:$G, L$4, FALSE), 0)</f>
        <v>381</v>
      </c>
      <c r="M86" s="102">
        <f t="shared" si="5"/>
        <v>44377</v>
      </c>
      <c r="N86" s="53">
        <f t="shared" si="3"/>
        <v>619788</v>
      </c>
      <c r="O86" s="53">
        <f t="shared" si="4"/>
        <v>688748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983470</v>
      </c>
      <c r="D87" s="51">
        <f>IFERROR(VLOOKUP($A87, ワクチン医療従事者等!$A:$J, $D$4, FALSE), 0)</f>
        <v>360170</v>
      </c>
      <c r="E87" s="51">
        <f>IFERROR(VLOOKUP($A87, ワクチン医療従事者等!$A:$J, $E$4, FALSE), 0)</f>
        <v>31164</v>
      </c>
      <c r="F87" s="51">
        <f>IFERROR(VLOOKUP($A87, ワクチン医療従事者等!$A:$J, $F$4, FALSE), 0)</f>
        <v>572538</v>
      </c>
      <c r="G87" s="51">
        <f>IFERROR(VLOOKUP($A87, ワクチン医療従事者等!$A:$J, $G$4, FALSE), 0)</f>
        <v>19598</v>
      </c>
      <c r="H87" s="52">
        <f>IFERROR(VLOOKUP($A87, ワクチン一般接種!$A:$G, H$4, FALSE), 0)</f>
        <v>94797</v>
      </c>
      <c r="I87" s="52">
        <f>IFERROR(VLOOKUP($A87, ワクチン一般接種!$A:$G, I$4, FALSE), 0)</f>
        <v>36346</v>
      </c>
      <c r="J87" s="52">
        <f>IFERROR(VLOOKUP($A87, ワクチン一般接種!$A:$G, J$4, FALSE), 0)</f>
        <v>589</v>
      </c>
      <c r="K87" s="52">
        <f>IFERROR(VLOOKUP($A87, ワクチン一般接種!$A:$G, K$4, FALSE), 0)</f>
        <v>57754</v>
      </c>
      <c r="L87" s="52">
        <f>IFERROR(VLOOKUP($A87, ワクチン一般接種!$A:$G, L$4, FALSE), 0)</f>
        <v>108</v>
      </c>
      <c r="M87" s="102">
        <f t="shared" si="5"/>
        <v>44378</v>
      </c>
      <c r="N87" s="53">
        <f t="shared" si="3"/>
        <v>428269</v>
      </c>
      <c r="O87" s="53">
        <f t="shared" si="4"/>
        <v>649998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926655</v>
      </c>
      <c r="D88" s="51">
        <f>IFERROR(VLOOKUP($A88, ワクチン医療従事者等!$A:$J, $D$4, FALSE), 0)</f>
        <v>301329</v>
      </c>
      <c r="E88" s="51">
        <f>IFERROR(VLOOKUP($A88, ワクチン医療従事者等!$A:$J, $E$4, FALSE), 0)</f>
        <v>33374</v>
      </c>
      <c r="F88" s="51">
        <f>IFERROR(VLOOKUP($A88, ワクチン医療従事者等!$A:$J, $F$4, FALSE), 0)</f>
        <v>572652</v>
      </c>
      <c r="G88" s="51">
        <f>IFERROR(VLOOKUP($A88, ワクチン医療従事者等!$A:$J, $G$4, FALSE), 0)</f>
        <v>19300</v>
      </c>
      <c r="H88" s="52">
        <f>IFERROR(VLOOKUP($A88, ワクチン一般接種!$A:$G, H$4, FALSE), 0)</f>
        <v>81824</v>
      </c>
      <c r="I88" s="52">
        <f>IFERROR(VLOOKUP($A88, ワクチン一般接種!$A:$G, I$4, FALSE), 0)</f>
        <v>25406</v>
      </c>
      <c r="J88" s="52">
        <f>IFERROR(VLOOKUP($A88, ワクチン一般接種!$A:$G, J$4, FALSE), 0)</f>
        <v>978</v>
      </c>
      <c r="K88" s="52">
        <f>IFERROR(VLOOKUP($A88, ワクチン一般接種!$A:$G, K$4, FALSE), 0)</f>
        <v>55293</v>
      </c>
      <c r="L88" s="52">
        <f>IFERROR(VLOOKUP($A88, ワクチン一般接種!$A:$G, L$4, FALSE), 0)</f>
        <v>147</v>
      </c>
      <c r="M88" s="102">
        <f t="shared" si="5"/>
        <v>44379</v>
      </c>
      <c r="N88" s="53">
        <f t="shared" si="3"/>
        <v>361087</v>
      </c>
      <c r="O88" s="53">
        <f t="shared" si="4"/>
        <v>647392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(土)</v>
      </c>
      <c r="C89" s="51">
        <f>IFERROR(VLOOKUP($A89, ワクチン医療従事者等!$A:$J, $C$4, FALSE), 0)</f>
        <v>1210477</v>
      </c>
      <c r="D89" s="51">
        <f>IFERROR(VLOOKUP($A89, ワクチン医療従事者等!$A:$J, $D$4, FALSE), 0)</f>
        <v>588945</v>
      </c>
      <c r="E89" s="51">
        <f>IFERROR(VLOOKUP($A89, ワクチン医療従事者等!$A:$J, $E$4, FALSE), 0)</f>
        <v>49396</v>
      </c>
      <c r="F89" s="51">
        <f>IFERROR(VLOOKUP($A89, ワクチン医療従事者等!$A:$J, $F$4, FALSE), 0)</f>
        <v>552306</v>
      </c>
      <c r="G89" s="51">
        <f>IFERROR(VLOOKUP($A89, ワクチン医療従事者等!$A:$J, $G$4, FALSE), 0)</f>
        <v>19830</v>
      </c>
      <c r="H89" s="52">
        <f>IFERROR(VLOOKUP($A89, ワクチン一般接種!$A:$G, H$4, FALSE), 0)</f>
        <v>0</v>
      </c>
      <c r="I89" s="52">
        <f>IFERROR(VLOOKUP($A89, ワクチン一般接種!$A:$G, I$4, FALSE), 0)</f>
        <v>0</v>
      </c>
      <c r="J89" s="52">
        <f>IFERROR(VLOOKUP($A89, ワクチン一般接種!$A:$G, J$4, FALSE), 0)</f>
        <v>0</v>
      </c>
      <c r="K89" s="52">
        <f>IFERROR(VLOOKUP($A89, ワクチン一般接種!$A:$G, K$4, FALSE), 0)</f>
        <v>0</v>
      </c>
      <c r="L89" s="52">
        <f>IFERROR(VLOOKUP($A89, ワクチン一般接種!$A:$G, L$4, FALSE), 0)</f>
        <v>0</v>
      </c>
      <c r="M89" s="102">
        <f t="shared" si="5"/>
        <v>44380</v>
      </c>
      <c r="N89" s="53">
        <f t="shared" si="3"/>
        <v>638341</v>
      </c>
      <c r="O89" s="53">
        <f t="shared" si="4"/>
        <v>572136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(日)</v>
      </c>
      <c r="C90" s="51">
        <f>IFERROR(VLOOKUP($A90, ワクチン医療従事者等!$A:$J, $C$4, FALSE), 0)</f>
        <v>1150488</v>
      </c>
      <c r="D90" s="51">
        <f>IFERROR(VLOOKUP($A90, ワクチン医療従事者等!$A:$J, $D$4, FALSE), 0)</f>
        <v>595680</v>
      </c>
      <c r="E90" s="51">
        <f>IFERROR(VLOOKUP($A90, ワクチン医療従事者等!$A:$J, $E$4, FALSE), 0)</f>
        <v>40865</v>
      </c>
      <c r="F90" s="51">
        <f>IFERROR(VLOOKUP($A90, ワクチン医療従事者等!$A:$J, $F$4, FALSE), 0)</f>
        <v>491781</v>
      </c>
      <c r="G90" s="51">
        <f>IFERROR(VLOOKUP($A90, ワクチン医療従事者等!$A:$J, $G$4, FALSE), 0)</f>
        <v>22162</v>
      </c>
      <c r="H90" s="52">
        <f>IFERROR(VLOOKUP($A90, ワクチン一般接種!$A:$G, H$4, FALSE), 0)</f>
        <v>0</v>
      </c>
      <c r="I90" s="52">
        <f>IFERROR(VLOOKUP($A90, ワクチン一般接種!$A:$G, I$4, FALSE), 0)</f>
        <v>0</v>
      </c>
      <c r="J90" s="52">
        <f>IFERROR(VLOOKUP($A90, ワクチン一般接種!$A:$G, J$4, FALSE), 0)</f>
        <v>0</v>
      </c>
      <c r="K90" s="52">
        <f>IFERROR(VLOOKUP($A90, ワクチン一般接種!$A:$G, K$4, FALSE), 0)</f>
        <v>0</v>
      </c>
      <c r="L90" s="52">
        <f>IFERROR(VLOOKUP($A90, ワクチン一般接種!$A:$G, L$4, FALSE), 0)</f>
        <v>0</v>
      </c>
      <c r="M90" s="102">
        <f t="shared" si="5"/>
        <v>44381</v>
      </c>
      <c r="N90" s="53">
        <f t="shared" si="3"/>
        <v>636545</v>
      </c>
      <c r="O90" s="53">
        <f t="shared" si="4"/>
        <v>513943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1087253</v>
      </c>
      <c r="D91" s="51">
        <f>IFERROR(VLOOKUP($A91, ワクチン医療従事者等!$A:$J, $D$4, FALSE), 0)</f>
        <v>556111</v>
      </c>
      <c r="E91" s="51">
        <f>IFERROR(VLOOKUP($A91, ワクチン医療従事者等!$A:$J, $E$4, FALSE), 0)</f>
        <v>31641</v>
      </c>
      <c r="F91" s="51">
        <f>IFERROR(VLOOKUP($A91, ワクチン医療従事者等!$A:$J, $F$4, FALSE), 0)</f>
        <v>472096</v>
      </c>
      <c r="G91" s="51">
        <f>IFERROR(VLOOKUP($A91, ワクチン医療従事者等!$A:$J, $G$4, FALSE), 0)</f>
        <v>27405</v>
      </c>
      <c r="H91" s="52">
        <f>IFERROR(VLOOKUP($A91, ワクチン一般接種!$A:$G, H$4, FALSE), 0)</f>
        <v>145089</v>
      </c>
      <c r="I91" s="52">
        <f>IFERROR(VLOOKUP($A91, ワクチン一般接種!$A:$G, I$4, FALSE), 0)</f>
        <v>57890</v>
      </c>
      <c r="J91" s="52">
        <f>IFERROR(VLOOKUP($A91, ワクチン一般接種!$A:$G, J$4, FALSE), 0)</f>
        <v>5788</v>
      </c>
      <c r="K91" s="52">
        <f>IFERROR(VLOOKUP($A91, ワクチン一般接種!$A:$G, K$4, FALSE), 0)</f>
        <v>79320</v>
      </c>
      <c r="L91" s="52">
        <f>IFERROR(VLOOKUP($A91, ワクチン一般接種!$A:$G, L$4, FALSE), 0)</f>
        <v>2091</v>
      </c>
      <c r="M91" s="102">
        <f t="shared" si="5"/>
        <v>44382</v>
      </c>
      <c r="N91" s="53">
        <f t="shared" si="3"/>
        <v>651430</v>
      </c>
      <c r="O91" s="53">
        <f t="shared" si="4"/>
        <v>580912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1118452</v>
      </c>
      <c r="D92" s="51">
        <f>IFERROR(VLOOKUP($A92, ワクチン医療従事者等!$A:$J, $D$4, FALSE), 0)</f>
        <v>574535</v>
      </c>
      <c r="E92" s="51">
        <f>IFERROR(VLOOKUP($A92, ワクチン医療従事者等!$A:$J, $E$4, FALSE), 0)</f>
        <v>29502</v>
      </c>
      <c r="F92" s="51">
        <f>IFERROR(VLOOKUP($A92, ワクチン医療従事者等!$A:$J, $F$4, FALSE), 0)</f>
        <v>487027</v>
      </c>
      <c r="G92" s="51">
        <f>IFERROR(VLOOKUP($A92, ワクチン医療従事者等!$A:$J, $G$4, FALSE), 0)</f>
        <v>27388</v>
      </c>
      <c r="H92" s="52">
        <f>IFERROR(VLOOKUP($A92, ワクチン一般接種!$A:$G, H$4, FALSE), 0)</f>
        <v>99765</v>
      </c>
      <c r="I92" s="52">
        <f>IFERROR(VLOOKUP($A92, ワクチン一般接種!$A:$G, I$4, FALSE), 0)</f>
        <v>45037</v>
      </c>
      <c r="J92" s="52">
        <f>IFERROR(VLOOKUP($A92, ワクチン一般接種!$A:$G, J$4, FALSE), 0)</f>
        <v>1554</v>
      </c>
      <c r="K92" s="52">
        <f>IFERROR(VLOOKUP($A92, ワクチン一般接種!$A:$G, K$4, FALSE), 0)</f>
        <v>52475</v>
      </c>
      <c r="L92" s="52">
        <f>IFERROR(VLOOKUP($A92, ワクチン一般接種!$A:$G, L$4, FALSE), 0)</f>
        <v>699</v>
      </c>
      <c r="M92" s="102">
        <f t="shared" si="5"/>
        <v>44383</v>
      </c>
      <c r="N92" s="53">
        <f t="shared" si="3"/>
        <v>650628</v>
      </c>
      <c r="O92" s="53">
        <f t="shared" si="4"/>
        <v>567589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1108389</v>
      </c>
      <c r="D93" s="51">
        <f>IFERROR(VLOOKUP($A93, ワクチン医療従事者等!$A:$J, $D$4, FALSE), 0)</f>
        <v>589894</v>
      </c>
      <c r="E93" s="51">
        <f>IFERROR(VLOOKUP($A93, ワクチン医療従事者等!$A:$J, $E$4, FALSE), 0)</f>
        <v>30899</v>
      </c>
      <c r="F93" s="51">
        <f>IFERROR(VLOOKUP($A93, ワクチン医療従事者等!$A:$J, $F$4, FALSE), 0)</f>
        <v>461915</v>
      </c>
      <c r="G93" s="51">
        <f>IFERROR(VLOOKUP($A93, ワクチン医療従事者等!$A:$J, $G$4, FALSE), 0)</f>
        <v>25681</v>
      </c>
      <c r="H93" s="52">
        <f>IFERROR(VLOOKUP($A93, ワクチン一般接種!$A:$G, H$4, FALSE), 0)</f>
        <v>76653</v>
      </c>
      <c r="I93" s="52">
        <f>IFERROR(VLOOKUP($A93, ワクチン一般接種!$A:$G, I$4, FALSE), 0)</f>
        <v>28661</v>
      </c>
      <c r="J93" s="52">
        <f>IFERROR(VLOOKUP($A93, ワクチン一般接種!$A:$G, J$4, FALSE), 0)</f>
        <v>2304</v>
      </c>
      <c r="K93" s="52">
        <f>IFERROR(VLOOKUP($A93, ワクチン一般接種!$A:$G, K$4, FALSE), 0)</f>
        <v>44525</v>
      </c>
      <c r="L93" s="52">
        <f>IFERROR(VLOOKUP($A93, ワクチン一般接種!$A:$G, L$4, FALSE), 0)</f>
        <v>1163</v>
      </c>
      <c r="M93" s="102">
        <f t="shared" si="5"/>
        <v>44384</v>
      </c>
      <c r="N93" s="53">
        <f t="shared" si="3"/>
        <v>651758</v>
      </c>
      <c r="O93" s="53">
        <f t="shared" si="4"/>
        <v>533284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1042897</v>
      </c>
      <c r="D94" s="51">
        <f>IFERROR(VLOOKUP($A94, ワクチン医療従事者等!$A:$J, $D$4, FALSE), 0)</f>
        <v>545516</v>
      </c>
      <c r="E94" s="51">
        <f>IFERROR(VLOOKUP($A94, ワクチン医療従事者等!$A:$J, $E$4, FALSE), 0)</f>
        <v>30443</v>
      </c>
      <c r="F94" s="51">
        <f>IFERROR(VLOOKUP($A94, ワクチン医療従事者等!$A:$J, $F$4, FALSE), 0)</f>
        <v>439860</v>
      </c>
      <c r="G94" s="51">
        <f>IFERROR(VLOOKUP($A94, ワクチン医療従事者等!$A:$J, $G$4, FALSE), 0)</f>
        <v>27078</v>
      </c>
      <c r="H94" s="52">
        <f>IFERROR(VLOOKUP($A94, ワクチン一般接種!$A:$G, H$4, FALSE), 0)</f>
        <v>83340</v>
      </c>
      <c r="I94" s="52">
        <f>IFERROR(VLOOKUP($A94, ワクチン一般接種!$A:$G, I$4, FALSE), 0)</f>
        <v>34199</v>
      </c>
      <c r="J94" s="52">
        <f>IFERROR(VLOOKUP($A94, ワクチン一般接種!$A:$G, J$4, FALSE), 0)</f>
        <v>2537</v>
      </c>
      <c r="K94" s="52">
        <f>IFERROR(VLOOKUP($A94, ワクチン一般接種!$A:$G, K$4, FALSE), 0)</f>
        <v>44991</v>
      </c>
      <c r="L94" s="52">
        <f>IFERROR(VLOOKUP($A94, ワクチン一般接種!$A:$G, L$4, FALSE), 0)</f>
        <v>1613</v>
      </c>
      <c r="M94" s="102">
        <f t="shared" si="5"/>
        <v>44385</v>
      </c>
      <c r="N94" s="53">
        <f t="shared" si="3"/>
        <v>612695</v>
      </c>
      <c r="O94" s="53">
        <f t="shared" si="4"/>
        <v>513542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940129</v>
      </c>
      <c r="D95" s="51">
        <f>IFERROR(VLOOKUP($A95, ワクチン医療従事者等!$A:$J, $D$4, FALSE), 0)</f>
        <v>483957</v>
      </c>
      <c r="E95" s="51">
        <f>IFERROR(VLOOKUP($A95, ワクチン医療従事者等!$A:$J, $E$4, FALSE), 0)</f>
        <v>29649</v>
      </c>
      <c r="F95" s="51">
        <f>IFERROR(VLOOKUP($A95, ワクチン医療従事者等!$A:$J, $F$4, FALSE), 0)</f>
        <v>399516</v>
      </c>
      <c r="G95" s="51">
        <f>IFERROR(VLOOKUP($A95, ワクチン医療従事者等!$A:$J, $G$4, FALSE), 0)</f>
        <v>27007</v>
      </c>
      <c r="H95" s="52">
        <f>IFERROR(VLOOKUP($A95, ワクチン一般接種!$A:$G, H$4, FALSE), 0)</f>
        <v>78312</v>
      </c>
      <c r="I95" s="52">
        <f>IFERROR(VLOOKUP($A95, ワクチン一般接種!$A:$G, I$4, FALSE), 0)</f>
        <v>31738</v>
      </c>
      <c r="J95" s="52">
        <f>IFERROR(VLOOKUP($A95, ワクチン一般接種!$A:$G, J$4, FALSE), 0)</f>
        <v>221</v>
      </c>
      <c r="K95" s="52">
        <f>IFERROR(VLOOKUP($A95, ワクチン一般接種!$A:$G, K$4, FALSE), 0)</f>
        <v>44589</v>
      </c>
      <c r="L95" s="52">
        <f>IFERROR(VLOOKUP($A95, ワクチン一般接種!$A:$G, L$4, FALSE), 0)</f>
        <v>1764</v>
      </c>
      <c r="M95" s="102">
        <f t="shared" si="5"/>
        <v>44386</v>
      </c>
      <c r="N95" s="53">
        <f t="shared" si="3"/>
        <v>545565</v>
      </c>
      <c r="O95" s="53">
        <f t="shared" si="4"/>
        <v>472876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(土)</v>
      </c>
      <c r="C96" s="51">
        <f>IFERROR(VLOOKUP($A96, ワクチン医療従事者等!$A:$J, $C$4, FALSE), 0)</f>
        <v>1001550</v>
      </c>
      <c r="D96" s="51">
        <f>IFERROR(VLOOKUP($A96, ワクチン医療従事者等!$A:$J, $D$4, FALSE), 0)</f>
        <v>509941</v>
      </c>
      <c r="E96" s="51">
        <f>IFERROR(VLOOKUP($A96, ワクチン医療従事者等!$A:$J, $E$4, FALSE), 0)</f>
        <v>40498</v>
      </c>
      <c r="F96" s="51">
        <f>IFERROR(VLOOKUP($A96, ワクチン医療従事者等!$A:$J, $F$4, FALSE), 0)</f>
        <v>419677</v>
      </c>
      <c r="G96" s="51">
        <f>IFERROR(VLOOKUP($A96, ワクチン医療従事者等!$A:$J, $G$4, FALSE), 0)</f>
        <v>31434</v>
      </c>
      <c r="H96" s="52">
        <f>IFERROR(VLOOKUP($A96, ワクチン一般接種!$A:$G, H$4, FALSE), 0)</f>
        <v>0</v>
      </c>
      <c r="I96" s="52">
        <f>IFERROR(VLOOKUP($A96, ワクチン一般接種!$A:$G, I$4, FALSE), 0)</f>
        <v>0</v>
      </c>
      <c r="J96" s="52">
        <f>IFERROR(VLOOKUP($A96, ワクチン一般接種!$A:$G, J$4, FALSE), 0)</f>
        <v>0</v>
      </c>
      <c r="K96" s="52">
        <f>IFERROR(VLOOKUP($A96, ワクチン一般接種!$A:$G, K$4, FALSE), 0)</f>
        <v>0</v>
      </c>
      <c r="L96" s="52">
        <f>IFERROR(VLOOKUP($A96, ワクチン一般接種!$A:$G, L$4, FALSE), 0)</f>
        <v>0</v>
      </c>
      <c r="M96" s="102">
        <f t="shared" si="5"/>
        <v>44387</v>
      </c>
      <c r="N96" s="53">
        <f t="shared" si="3"/>
        <v>550439</v>
      </c>
      <c r="O96" s="53">
        <f t="shared" si="4"/>
        <v>451111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(日)</v>
      </c>
      <c r="C97" s="51">
        <f>IFERROR(VLOOKUP($A97, ワクチン医療従事者等!$A:$J, $C$4, FALSE), 0)</f>
        <v>808862</v>
      </c>
      <c r="D97" s="51">
        <f>IFERROR(VLOOKUP($A97, ワクチン医療従事者等!$A:$J, $D$4, FALSE), 0)</f>
        <v>346267</v>
      </c>
      <c r="E97" s="51">
        <f>IFERROR(VLOOKUP($A97, ワクチン医療従事者等!$A:$J, $E$4, FALSE), 0)</f>
        <v>39277</v>
      </c>
      <c r="F97" s="51">
        <f>IFERROR(VLOOKUP($A97, ワクチン医療従事者等!$A:$J, $F$4, FALSE), 0)</f>
        <v>392585</v>
      </c>
      <c r="G97" s="51">
        <f>IFERROR(VLOOKUP($A97, ワクチン医療従事者等!$A:$J, $G$4, FALSE), 0)</f>
        <v>30733</v>
      </c>
      <c r="H97" s="52">
        <f>IFERROR(VLOOKUP($A97, ワクチン一般接種!$A:$G, H$4, FALSE), 0)</f>
        <v>0</v>
      </c>
      <c r="I97" s="52">
        <f>IFERROR(VLOOKUP($A97, ワクチン一般接種!$A:$G, I$4, FALSE), 0)</f>
        <v>0</v>
      </c>
      <c r="J97" s="52">
        <f>IFERROR(VLOOKUP($A97, ワクチン一般接種!$A:$G, J$4, FALSE), 0)</f>
        <v>0</v>
      </c>
      <c r="K97" s="52">
        <f>IFERROR(VLOOKUP($A97, ワクチン一般接種!$A:$G, K$4, FALSE), 0)</f>
        <v>0</v>
      </c>
      <c r="L97" s="52">
        <f>IFERROR(VLOOKUP($A97, ワクチン一般接種!$A:$G, L$4, FALSE), 0)</f>
        <v>0</v>
      </c>
      <c r="M97" s="102">
        <f t="shared" si="5"/>
        <v>44388</v>
      </c>
      <c r="N97" s="53">
        <f t="shared" si="3"/>
        <v>385544</v>
      </c>
      <c r="O97" s="53">
        <f t="shared" si="4"/>
        <v>423318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675547</v>
      </c>
      <c r="D98" s="51">
        <f>IFERROR(VLOOKUP($A98, ワクチン医療従事者等!$A:$J, $D$4, FALSE), 0)</f>
        <v>299985</v>
      </c>
      <c r="E98" s="51">
        <f>IFERROR(VLOOKUP($A98, ワクチン医療従事者等!$A:$J, $E$4, FALSE), 0)</f>
        <v>24939</v>
      </c>
      <c r="F98" s="51">
        <f>IFERROR(VLOOKUP($A98, ワクチン医療従事者等!$A:$J, $F$4, FALSE), 0)</f>
        <v>322634</v>
      </c>
      <c r="G98" s="51">
        <f>IFERROR(VLOOKUP($A98, ワクチン医療従事者等!$A:$J, $G$4, FALSE), 0)</f>
        <v>27989</v>
      </c>
      <c r="H98" s="52">
        <f>IFERROR(VLOOKUP($A98, ワクチン一般接種!$A:$G, H$4, FALSE), 0)</f>
        <v>141584</v>
      </c>
      <c r="I98" s="52">
        <f>IFERROR(VLOOKUP($A98, ワクチン一般接種!$A:$G, I$4, FALSE), 0)</f>
        <v>47667</v>
      </c>
      <c r="J98" s="52">
        <f>IFERROR(VLOOKUP($A98, ワクチン一般接種!$A:$G, J$4, FALSE), 0)</f>
        <v>22048</v>
      </c>
      <c r="K98" s="52">
        <f>IFERROR(VLOOKUP($A98, ワクチン一般接種!$A:$G, K$4, FALSE), 0)</f>
        <v>67841</v>
      </c>
      <c r="L98" s="52">
        <f>IFERROR(VLOOKUP($A98, ワクチン一般接種!$A:$G, L$4, FALSE), 0)</f>
        <v>4028</v>
      </c>
      <c r="M98" s="102">
        <f t="shared" si="5"/>
        <v>44389</v>
      </c>
      <c r="N98" s="53">
        <f t="shared" si="3"/>
        <v>394639</v>
      </c>
      <c r="O98" s="53">
        <f t="shared" si="4"/>
        <v>422492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102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102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102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02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02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02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02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7" t="s">
        <v>386</v>
      </c>
      <c r="F5" s="108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9">
        <v>41875</v>
      </c>
      <c r="D6" s="109">
        <v>804050</v>
      </c>
      <c r="E6" s="110">
        <v>602</v>
      </c>
      <c r="F6" s="110">
        <v>11</v>
      </c>
      <c r="G6" s="109">
        <v>39843</v>
      </c>
      <c r="H6" s="109">
        <v>1412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9">
        <v>2541</v>
      </c>
      <c r="D7" s="109">
        <v>52766</v>
      </c>
      <c r="E7" s="110">
        <v>25</v>
      </c>
      <c r="F7" s="110">
        <v>0</v>
      </c>
      <c r="G7" s="109">
        <v>2485</v>
      </c>
      <c r="H7" s="110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9">
        <v>1800</v>
      </c>
      <c r="D8" s="109">
        <v>89320</v>
      </c>
      <c r="E8" s="110">
        <v>104</v>
      </c>
      <c r="F8" s="110">
        <v>1</v>
      </c>
      <c r="G8" s="109">
        <v>1649</v>
      </c>
      <c r="H8" s="110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9">
        <v>9332</v>
      </c>
      <c r="D9" s="109">
        <v>162859</v>
      </c>
      <c r="E9" s="110">
        <v>170</v>
      </c>
      <c r="F9" s="110">
        <v>3</v>
      </c>
      <c r="G9" s="109">
        <v>9062</v>
      </c>
      <c r="H9" s="110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0">
        <v>941</v>
      </c>
      <c r="D10" s="109">
        <v>16364</v>
      </c>
      <c r="E10" s="110">
        <v>40</v>
      </c>
      <c r="F10" s="110">
        <v>2</v>
      </c>
      <c r="G10" s="110">
        <v>881</v>
      </c>
      <c r="H10" s="110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9">
        <v>2067</v>
      </c>
      <c r="D11" s="109">
        <v>68161</v>
      </c>
      <c r="E11" s="110">
        <v>45</v>
      </c>
      <c r="F11" s="110">
        <v>1</v>
      </c>
      <c r="G11" s="109">
        <v>1975</v>
      </c>
      <c r="H11" s="110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9">
        <v>5099</v>
      </c>
      <c r="D12" s="109">
        <v>291810</v>
      </c>
      <c r="E12" s="110">
        <v>182</v>
      </c>
      <c r="F12" s="110">
        <v>4</v>
      </c>
      <c r="G12" s="109">
        <v>4756</v>
      </c>
      <c r="H12" s="110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9">
        <v>10857</v>
      </c>
      <c r="D13" s="109">
        <v>33967</v>
      </c>
      <c r="E13" s="110">
        <v>256</v>
      </c>
      <c r="F13" s="110">
        <v>5</v>
      </c>
      <c r="G13" s="109">
        <v>10435</v>
      </c>
      <c r="H13" s="110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9">
        <v>7252</v>
      </c>
      <c r="D14" s="109">
        <v>313112</v>
      </c>
      <c r="E14" s="110">
        <v>166</v>
      </c>
      <c r="F14" s="110">
        <v>10</v>
      </c>
      <c r="G14" s="109">
        <v>7004</v>
      </c>
      <c r="H14" s="110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9">
        <v>8091</v>
      </c>
      <c r="D15" s="109">
        <v>200546</v>
      </c>
      <c r="E15" s="110">
        <v>50</v>
      </c>
      <c r="F15" s="110">
        <v>3</v>
      </c>
      <c r="G15" s="109">
        <v>7887</v>
      </c>
      <c r="H15" s="110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9">
        <v>48038</v>
      </c>
      <c r="D16" s="109">
        <v>1003559</v>
      </c>
      <c r="E16" s="109">
        <v>1438</v>
      </c>
      <c r="F16" s="110">
        <v>23</v>
      </c>
      <c r="G16" s="109">
        <v>45762</v>
      </c>
      <c r="H16" s="110">
        <v>838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9">
        <v>42158</v>
      </c>
      <c r="D17" s="109">
        <v>723222</v>
      </c>
      <c r="E17" s="109">
        <v>1380</v>
      </c>
      <c r="F17" s="110">
        <v>16</v>
      </c>
      <c r="G17" s="109">
        <v>40060</v>
      </c>
      <c r="H17" s="110">
        <v>718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9">
        <v>182140</v>
      </c>
      <c r="D18" s="109">
        <v>2619142</v>
      </c>
      <c r="E18" s="109">
        <v>6164</v>
      </c>
      <c r="F18" s="110">
        <v>55</v>
      </c>
      <c r="G18" s="109">
        <v>173720</v>
      </c>
      <c r="H18" s="109">
        <v>2256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9">
        <v>70596</v>
      </c>
      <c r="D19" s="109">
        <v>1080711</v>
      </c>
      <c r="E19" s="109">
        <v>2418</v>
      </c>
      <c r="F19" s="110">
        <v>38</v>
      </c>
      <c r="G19" s="109">
        <v>67214</v>
      </c>
      <c r="H19" s="110">
        <v>964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9">
        <v>3491</v>
      </c>
      <c r="D20" s="109">
        <v>178552</v>
      </c>
      <c r="E20" s="110">
        <v>83</v>
      </c>
      <c r="F20" s="110">
        <v>0</v>
      </c>
      <c r="G20" s="109">
        <v>3354</v>
      </c>
      <c r="H20" s="110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9">
        <v>2059</v>
      </c>
      <c r="D21" s="109">
        <v>76500</v>
      </c>
      <c r="E21" s="110">
        <v>21</v>
      </c>
      <c r="F21" s="110">
        <v>2</v>
      </c>
      <c r="G21" s="109">
        <v>2000</v>
      </c>
      <c r="H21" s="110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9">
        <v>4045</v>
      </c>
      <c r="D22" s="109">
        <v>126689</v>
      </c>
      <c r="E22" s="110">
        <v>101</v>
      </c>
      <c r="F22" s="110">
        <v>1</v>
      </c>
      <c r="G22" s="109">
        <v>3825</v>
      </c>
      <c r="H22" s="110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9">
        <v>1393</v>
      </c>
      <c r="D23" s="109">
        <v>72719</v>
      </c>
      <c r="E23" s="110">
        <v>98</v>
      </c>
      <c r="F23" s="110">
        <v>1</v>
      </c>
      <c r="G23" s="109">
        <v>1260</v>
      </c>
      <c r="H23" s="110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9">
        <v>2160</v>
      </c>
      <c r="D24" s="109">
        <v>62325</v>
      </c>
      <c r="E24" s="110">
        <v>49</v>
      </c>
      <c r="F24" s="110">
        <v>0</v>
      </c>
      <c r="G24" s="109">
        <v>2090</v>
      </c>
      <c r="H24" s="110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9">
        <v>5063</v>
      </c>
      <c r="D25" s="109">
        <v>213755</v>
      </c>
      <c r="E25" s="110">
        <v>36</v>
      </c>
      <c r="F25" s="110">
        <v>0</v>
      </c>
      <c r="G25" s="109">
        <v>5011</v>
      </c>
      <c r="H25" s="110">
        <v>93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9">
        <v>9503</v>
      </c>
      <c r="D26" s="109">
        <v>278405</v>
      </c>
      <c r="E26" s="110">
        <v>61</v>
      </c>
      <c r="F26" s="110">
        <v>5</v>
      </c>
      <c r="G26" s="109">
        <v>9255</v>
      </c>
      <c r="H26" s="110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9">
        <v>9616</v>
      </c>
      <c r="D27" s="109">
        <v>421546</v>
      </c>
      <c r="E27" s="110">
        <v>292</v>
      </c>
      <c r="F27" s="110">
        <v>6</v>
      </c>
      <c r="G27" s="109">
        <v>9172</v>
      </c>
      <c r="H27" s="110">
        <v>152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9">
        <v>51623</v>
      </c>
      <c r="D28" s="109">
        <v>860388</v>
      </c>
      <c r="E28" s="110">
        <v>650</v>
      </c>
      <c r="F28" s="110">
        <v>15</v>
      </c>
      <c r="G28" s="109">
        <v>49990</v>
      </c>
      <c r="H28" s="110">
        <v>983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9">
        <v>5349</v>
      </c>
      <c r="D29" s="109">
        <v>148938</v>
      </c>
      <c r="E29" s="110">
        <v>92</v>
      </c>
      <c r="F29" s="110">
        <v>3</v>
      </c>
      <c r="G29" s="109">
        <v>5283</v>
      </c>
      <c r="H29" s="110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9">
        <v>5631</v>
      </c>
      <c r="D30" s="109">
        <v>158701</v>
      </c>
      <c r="E30" s="110">
        <v>72</v>
      </c>
      <c r="F30" s="110">
        <v>2</v>
      </c>
      <c r="G30" s="109">
        <v>5469</v>
      </c>
      <c r="H30" s="110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9">
        <v>16832</v>
      </c>
      <c r="D31" s="109">
        <v>292343</v>
      </c>
      <c r="E31" s="110">
        <v>188</v>
      </c>
      <c r="F31" s="110">
        <v>4</v>
      </c>
      <c r="G31" s="109">
        <v>16377</v>
      </c>
      <c r="H31" s="110">
        <v>247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9">
        <v>104954</v>
      </c>
      <c r="D32" s="109">
        <v>2264070</v>
      </c>
      <c r="E32" s="109">
        <v>1605</v>
      </c>
      <c r="F32" s="110">
        <v>118</v>
      </c>
      <c r="G32" s="109">
        <v>99855</v>
      </c>
      <c r="H32" s="109">
        <v>2693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9">
        <v>41289</v>
      </c>
      <c r="D33" s="109">
        <v>523635</v>
      </c>
      <c r="E33" s="110">
        <v>337</v>
      </c>
      <c r="F33" s="110">
        <v>16</v>
      </c>
      <c r="G33" s="109">
        <v>39642</v>
      </c>
      <c r="H33" s="109">
        <v>1310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9">
        <v>8473</v>
      </c>
      <c r="D34" s="109">
        <v>175528</v>
      </c>
      <c r="E34" s="110">
        <v>126</v>
      </c>
      <c r="F34" s="110">
        <v>7</v>
      </c>
      <c r="G34" s="109">
        <v>8215</v>
      </c>
      <c r="H34" s="110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9">
        <v>2712</v>
      </c>
      <c r="D35" s="109">
        <v>42554</v>
      </c>
      <c r="E35" s="110">
        <v>18</v>
      </c>
      <c r="F35" s="110">
        <v>1</v>
      </c>
      <c r="G35" s="109">
        <v>2587</v>
      </c>
      <c r="H35" s="110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0">
        <v>495</v>
      </c>
      <c r="D36" s="109">
        <v>86141</v>
      </c>
      <c r="E36" s="110">
        <v>22</v>
      </c>
      <c r="F36" s="110">
        <v>0</v>
      </c>
      <c r="G36" s="110">
        <v>464</v>
      </c>
      <c r="H36" s="110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0">
        <v>561</v>
      </c>
      <c r="D37" s="109">
        <v>32023</v>
      </c>
      <c r="E37" s="110">
        <v>8</v>
      </c>
      <c r="F37" s="110">
        <v>0</v>
      </c>
      <c r="G37" s="110">
        <v>551</v>
      </c>
      <c r="H37" s="110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9">
        <v>7622</v>
      </c>
      <c r="D38" s="109">
        <v>168599</v>
      </c>
      <c r="E38" s="110">
        <v>22</v>
      </c>
      <c r="F38" s="110">
        <v>1</v>
      </c>
      <c r="G38" s="109">
        <v>7455</v>
      </c>
      <c r="H38" s="110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9">
        <v>11583</v>
      </c>
      <c r="D39" s="109">
        <v>565038</v>
      </c>
      <c r="E39" s="110">
        <v>79</v>
      </c>
      <c r="F39" s="110">
        <v>7</v>
      </c>
      <c r="G39" s="109">
        <v>11316</v>
      </c>
      <c r="H39" s="110">
        <v>176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9">
        <v>3175</v>
      </c>
      <c r="D40" s="109">
        <v>124469</v>
      </c>
      <c r="E40" s="110">
        <v>37</v>
      </c>
      <c r="F40" s="110">
        <v>1</v>
      </c>
      <c r="G40" s="109">
        <v>3058</v>
      </c>
      <c r="H40" s="110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9">
        <v>1666</v>
      </c>
      <c r="D41" s="109">
        <v>66709</v>
      </c>
      <c r="E41" s="110">
        <v>11</v>
      </c>
      <c r="F41" s="110">
        <v>0</v>
      </c>
      <c r="G41" s="109">
        <v>1592</v>
      </c>
      <c r="H41" s="110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9">
        <v>2119</v>
      </c>
      <c r="D42" s="109">
        <v>88739</v>
      </c>
      <c r="E42" s="110">
        <v>24</v>
      </c>
      <c r="F42" s="110">
        <v>1</v>
      </c>
      <c r="G42" s="109">
        <v>2069</v>
      </c>
      <c r="H42" s="110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9">
        <v>2758</v>
      </c>
      <c r="D43" s="109">
        <v>98769</v>
      </c>
      <c r="E43" s="110">
        <v>5</v>
      </c>
      <c r="F43" s="110">
        <v>2</v>
      </c>
      <c r="G43" s="109">
        <v>2678</v>
      </c>
      <c r="H43" s="110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9">
        <v>1898</v>
      </c>
      <c r="D44" s="109">
        <v>11862</v>
      </c>
      <c r="E44" s="110">
        <v>65</v>
      </c>
      <c r="F44" s="110">
        <v>4</v>
      </c>
      <c r="G44" s="109">
        <v>1806</v>
      </c>
      <c r="H44" s="110">
        <v>27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9">
        <v>35974</v>
      </c>
      <c r="D45" s="109">
        <v>858529</v>
      </c>
      <c r="E45" s="110">
        <v>428</v>
      </c>
      <c r="F45" s="110">
        <v>9</v>
      </c>
      <c r="G45" s="109">
        <v>34977</v>
      </c>
      <c r="H45" s="110">
        <v>525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9">
        <v>2571</v>
      </c>
      <c r="D46" s="109">
        <v>58912</v>
      </c>
      <c r="E46" s="110">
        <v>15</v>
      </c>
      <c r="F46" s="110">
        <v>0</v>
      </c>
      <c r="G46" s="109">
        <v>2568</v>
      </c>
      <c r="H46" s="110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9">
        <v>3229</v>
      </c>
      <c r="D47" s="109">
        <v>128782</v>
      </c>
      <c r="E47" s="110">
        <v>36</v>
      </c>
      <c r="F47" s="110">
        <v>0</v>
      </c>
      <c r="G47" s="109">
        <v>3124</v>
      </c>
      <c r="H47" s="110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9">
        <v>6500</v>
      </c>
      <c r="D48" s="109">
        <v>82540</v>
      </c>
      <c r="E48" s="110">
        <v>26</v>
      </c>
      <c r="F48" s="110">
        <v>1</v>
      </c>
      <c r="G48" s="109">
        <v>6355</v>
      </c>
      <c r="H48" s="110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9">
        <v>3505</v>
      </c>
      <c r="D49" s="109">
        <v>174270</v>
      </c>
      <c r="E49" s="110">
        <v>19</v>
      </c>
      <c r="F49" s="110">
        <v>0</v>
      </c>
      <c r="G49" s="109">
        <v>3422</v>
      </c>
      <c r="H49" s="110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9">
        <v>3111</v>
      </c>
      <c r="D50" s="109">
        <v>44796</v>
      </c>
      <c r="E50" s="110">
        <v>17</v>
      </c>
      <c r="F50" s="110">
        <v>0</v>
      </c>
      <c r="G50" s="109">
        <v>3057</v>
      </c>
      <c r="H50" s="110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9">
        <v>3740</v>
      </c>
      <c r="D51" s="109">
        <v>113826</v>
      </c>
      <c r="E51" s="110">
        <v>53</v>
      </c>
      <c r="F51" s="110">
        <v>1</v>
      </c>
      <c r="G51" s="109">
        <v>3683</v>
      </c>
      <c r="H51" s="110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9">
        <v>21377</v>
      </c>
      <c r="D52" s="109">
        <v>260219</v>
      </c>
      <c r="E52" s="110">
        <v>618</v>
      </c>
      <c r="F52" s="110">
        <v>44</v>
      </c>
      <c r="G52" s="109">
        <v>20559</v>
      </c>
      <c r="H52" s="110">
        <v>206</v>
      </c>
      <c r="I52" s="25"/>
    </row>
    <row r="53" spans="1:9" ht="12" customHeight="1" x14ac:dyDescent="0.55000000000000004">
      <c r="B53" s="22" t="s">
        <v>276</v>
      </c>
      <c r="C53" s="110">
        <v>149</v>
      </c>
      <c r="D53" s="111" t="s">
        <v>388</v>
      </c>
      <c r="E53" s="110">
        <v>0</v>
      </c>
      <c r="F53" s="111" t="s">
        <v>388</v>
      </c>
      <c r="G53" s="110">
        <v>149</v>
      </c>
      <c r="H53" s="111" t="s">
        <v>388</v>
      </c>
      <c r="I53" s="25"/>
    </row>
    <row r="54" spans="1:9" ht="12" customHeight="1" x14ac:dyDescent="0.55000000000000004">
      <c r="B54" s="21" t="s">
        <v>164</v>
      </c>
      <c r="C54" s="109">
        <v>819013</v>
      </c>
      <c r="D54" s="109">
        <v>16320460</v>
      </c>
      <c r="E54" s="109">
        <v>18354</v>
      </c>
      <c r="F54" s="110">
        <v>424</v>
      </c>
      <c r="G54" s="109">
        <v>785001</v>
      </c>
      <c r="H54" s="109">
        <v>14954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74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12" t="s">
        <v>389</v>
      </c>
    </row>
    <row r="3" spans="1:9" x14ac:dyDescent="0.55000000000000004">
      <c r="A3" s="136" t="s">
        <v>296</v>
      </c>
      <c r="B3" s="138" t="s">
        <v>297</v>
      </c>
      <c r="C3" s="140" t="s">
        <v>298</v>
      </c>
      <c r="D3" s="140" t="s">
        <v>299</v>
      </c>
      <c r="E3" s="137"/>
      <c r="F3" s="140" t="s">
        <v>300</v>
      </c>
      <c r="G3" s="137"/>
      <c r="H3" s="93"/>
      <c r="I3" s="93"/>
    </row>
    <row r="4" spans="1:9" x14ac:dyDescent="0.55000000000000004">
      <c r="A4" s="137"/>
      <c r="B4" s="139"/>
      <c r="C4" s="137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41" t="s">
        <v>287</v>
      </c>
      <c r="B5" s="137"/>
      <c r="C5" s="67">
        <f t="shared" ref="C5:C65" si="0">SUM(D5:G5)</f>
        <v>11589094</v>
      </c>
      <c r="D5" s="67">
        <v>6158096</v>
      </c>
      <c r="E5" s="67">
        <v>99416</v>
      </c>
      <c r="F5" s="67">
        <v>5317252</v>
      </c>
      <c r="G5" s="67">
        <v>14330</v>
      </c>
      <c r="H5" s="92"/>
      <c r="I5" s="92"/>
    </row>
    <row r="6" spans="1:9" x14ac:dyDescent="0.55000000000000004">
      <c r="A6" s="103">
        <v>44389</v>
      </c>
      <c r="B6" s="105" t="s">
        <v>294</v>
      </c>
      <c r="C6" s="67">
        <f t="shared" si="0"/>
        <v>141584</v>
      </c>
      <c r="D6" s="67">
        <v>47667</v>
      </c>
      <c r="E6" s="67">
        <v>22048</v>
      </c>
      <c r="F6" s="67">
        <v>67841</v>
      </c>
      <c r="G6" s="67">
        <v>4028</v>
      </c>
      <c r="H6" s="92"/>
      <c r="I6" s="92"/>
    </row>
    <row r="7" spans="1:9" x14ac:dyDescent="0.55000000000000004">
      <c r="A7" s="103">
        <v>44386</v>
      </c>
      <c r="B7" s="105" t="s">
        <v>304</v>
      </c>
      <c r="C7" s="67">
        <f t="shared" si="0"/>
        <v>78312</v>
      </c>
      <c r="D7" s="67">
        <v>31738</v>
      </c>
      <c r="E7" s="67">
        <v>221</v>
      </c>
      <c r="F7" s="67">
        <v>44589</v>
      </c>
      <c r="G7" s="67">
        <v>1764</v>
      </c>
      <c r="H7" s="92"/>
      <c r="I7" s="92"/>
    </row>
    <row r="8" spans="1:9" x14ac:dyDescent="0.55000000000000004">
      <c r="A8" s="103">
        <v>44385</v>
      </c>
      <c r="B8" s="105" t="s">
        <v>305</v>
      </c>
      <c r="C8" s="67">
        <f t="shared" si="0"/>
        <v>83340</v>
      </c>
      <c r="D8" s="67">
        <v>34199</v>
      </c>
      <c r="E8" s="67">
        <v>2537</v>
      </c>
      <c r="F8" s="67">
        <v>44991</v>
      </c>
      <c r="G8" s="67">
        <v>1613</v>
      </c>
      <c r="H8" s="92"/>
      <c r="I8" s="92"/>
    </row>
    <row r="9" spans="1:9" x14ac:dyDescent="0.55000000000000004">
      <c r="A9" s="103">
        <v>44384</v>
      </c>
      <c r="B9" s="105" t="s">
        <v>306</v>
      </c>
      <c r="C9" s="67">
        <f t="shared" si="0"/>
        <v>76653</v>
      </c>
      <c r="D9" s="67">
        <v>28661</v>
      </c>
      <c r="E9" s="67">
        <v>2304</v>
      </c>
      <c r="F9" s="67">
        <v>44525</v>
      </c>
      <c r="G9" s="67">
        <v>1163</v>
      </c>
      <c r="H9" s="92"/>
      <c r="I9" s="92"/>
    </row>
    <row r="10" spans="1:9" x14ac:dyDescent="0.55000000000000004">
      <c r="A10" s="103">
        <v>44383</v>
      </c>
      <c r="B10" s="105" t="s">
        <v>295</v>
      </c>
      <c r="C10" s="67">
        <f t="shared" si="0"/>
        <v>99765</v>
      </c>
      <c r="D10" s="67">
        <v>45037</v>
      </c>
      <c r="E10" s="67">
        <v>1554</v>
      </c>
      <c r="F10" s="67">
        <v>52475</v>
      </c>
      <c r="G10" s="67">
        <v>699</v>
      </c>
      <c r="H10" s="92"/>
      <c r="I10" s="92"/>
    </row>
    <row r="11" spans="1:9" x14ac:dyDescent="0.55000000000000004">
      <c r="A11" s="103">
        <v>44382</v>
      </c>
      <c r="B11" s="105" t="s">
        <v>294</v>
      </c>
      <c r="C11" s="67">
        <f t="shared" si="0"/>
        <v>145089</v>
      </c>
      <c r="D11" s="67">
        <v>57890</v>
      </c>
      <c r="E11" s="67">
        <v>5788</v>
      </c>
      <c r="F11" s="67">
        <v>79320</v>
      </c>
      <c r="G11" s="67">
        <v>2091</v>
      </c>
      <c r="H11" s="92"/>
      <c r="I11" s="92"/>
    </row>
    <row r="12" spans="1:9" x14ac:dyDescent="0.55000000000000004">
      <c r="A12" s="103">
        <v>44379</v>
      </c>
      <c r="B12" s="105" t="s">
        <v>304</v>
      </c>
      <c r="C12" s="67">
        <f t="shared" si="0"/>
        <v>81824</v>
      </c>
      <c r="D12" s="67">
        <v>25406</v>
      </c>
      <c r="E12" s="67">
        <v>978</v>
      </c>
      <c r="F12" s="67">
        <v>55293</v>
      </c>
      <c r="G12" s="67">
        <v>147</v>
      </c>
      <c r="H12" s="92"/>
      <c r="I12" s="92"/>
    </row>
    <row r="13" spans="1:9" x14ac:dyDescent="0.55000000000000004">
      <c r="A13" s="103">
        <v>44378</v>
      </c>
      <c r="B13" s="105" t="s">
        <v>305</v>
      </c>
      <c r="C13" s="67">
        <f t="shared" si="0"/>
        <v>94797</v>
      </c>
      <c r="D13" s="67">
        <v>36346</v>
      </c>
      <c r="E13" s="67">
        <v>589</v>
      </c>
      <c r="F13" s="67">
        <v>57754</v>
      </c>
      <c r="G13" s="67">
        <v>108</v>
      </c>
      <c r="H13" s="92"/>
      <c r="I13" s="92"/>
    </row>
    <row r="14" spans="1:9" x14ac:dyDescent="0.55000000000000004">
      <c r="A14" s="103">
        <v>44377</v>
      </c>
      <c r="B14" s="105" t="s">
        <v>306</v>
      </c>
      <c r="C14" s="67">
        <f t="shared" si="0"/>
        <v>79179</v>
      </c>
      <c r="D14" s="67">
        <v>30313</v>
      </c>
      <c r="E14" s="67">
        <v>1788</v>
      </c>
      <c r="F14" s="67">
        <v>46697</v>
      </c>
      <c r="G14" s="67">
        <v>381</v>
      </c>
      <c r="H14" s="92"/>
      <c r="I14" s="92"/>
    </row>
    <row r="15" spans="1:9" x14ac:dyDescent="0.55000000000000004">
      <c r="A15" s="103">
        <v>44376</v>
      </c>
      <c r="B15" s="105" t="s">
        <v>295</v>
      </c>
      <c r="C15" s="67">
        <f t="shared" si="0"/>
        <v>94481</v>
      </c>
      <c r="D15" s="67">
        <v>36069</v>
      </c>
      <c r="E15" s="67">
        <v>3367</v>
      </c>
      <c r="F15" s="67">
        <v>53790</v>
      </c>
      <c r="G15" s="67">
        <v>1255</v>
      </c>
      <c r="H15" s="92"/>
      <c r="I15" s="92"/>
    </row>
    <row r="16" spans="1:9" x14ac:dyDescent="0.55000000000000004">
      <c r="A16" s="103">
        <v>44375</v>
      </c>
      <c r="B16" s="105" t="s">
        <v>294</v>
      </c>
      <c r="C16" s="67">
        <f t="shared" si="0"/>
        <v>159655</v>
      </c>
      <c r="D16" s="67">
        <v>71303</v>
      </c>
      <c r="E16" s="67">
        <v>7806</v>
      </c>
      <c r="F16" s="67">
        <v>80018</v>
      </c>
      <c r="G16" s="67">
        <v>528</v>
      </c>
      <c r="H16" s="92"/>
      <c r="I16" s="92"/>
    </row>
    <row r="17" spans="1:9" x14ac:dyDescent="0.55000000000000004">
      <c r="A17" s="103">
        <v>44372</v>
      </c>
      <c r="B17" s="105" t="s">
        <v>309</v>
      </c>
      <c r="C17" s="67">
        <f t="shared" si="0"/>
        <v>128355</v>
      </c>
      <c r="D17" s="67">
        <v>47766</v>
      </c>
      <c r="E17" s="67">
        <v>5529</v>
      </c>
      <c r="F17" s="67">
        <v>74926</v>
      </c>
      <c r="G17" s="67">
        <v>134</v>
      </c>
      <c r="H17" s="92"/>
      <c r="I17" s="92"/>
    </row>
    <row r="18" spans="1:9" x14ac:dyDescent="0.55000000000000004">
      <c r="A18" s="103">
        <v>44371</v>
      </c>
      <c r="B18" s="105" t="s">
        <v>320</v>
      </c>
      <c r="C18" s="67">
        <f t="shared" si="0"/>
        <v>109421</v>
      </c>
      <c r="D18" s="67">
        <v>43798</v>
      </c>
      <c r="E18" s="67">
        <v>1584</v>
      </c>
      <c r="F18" s="67">
        <v>63930</v>
      </c>
      <c r="G18" s="67">
        <v>109</v>
      </c>
      <c r="H18" s="92"/>
      <c r="I18" s="92"/>
    </row>
    <row r="19" spans="1:9" x14ac:dyDescent="0.55000000000000004">
      <c r="A19" s="103">
        <v>44370</v>
      </c>
      <c r="B19" s="105" t="s">
        <v>306</v>
      </c>
      <c r="C19" s="67">
        <f t="shared" si="0"/>
        <v>111486</v>
      </c>
      <c r="D19" s="67">
        <v>46971</v>
      </c>
      <c r="E19" s="67">
        <v>4683</v>
      </c>
      <c r="F19" s="67">
        <v>59733</v>
      </c>
      <c r="G19" s="67">
        <v>99</v>
      </c>
      <c r="H19" s="92"/>
      <c r="I19" s="92"/>
    </row>
    <row r="20" spans="1:9" x14ac:dyDescent="0.55000000000000004">
      <c r="A20" s="103">
        <v>44369</v>
      </c>
      <c r="B20" s="105" t="s">
        <v>295</v>
      </c>
      <c r="C20" s="67">
        <f t="shared" si="0"/>
        <v>94135</v>
      </c>
      <c r="D20" s="67">
        <v>44473</v>
      </c>
      <c r="E20" s="67">
        <v>1946</v>
      </c>
      <c r="F20" s="67">
        <v>47609</v>
      </c>
      <c r="G20" s="67">
        <v>107</v>
      </c>
      <c r="H20" s="92"/>
      <c r="I20" s="92"/>
    </row>
    <row r="21" spans="1:9" x14ac:dyDescent="0.55000000000000004">
      <c r="A21" s="103">
        <v>44368</v>
      </c>
      <c r="B21" s="105" t="s">
        <v>294</v>
      </c>
      <c r="C21" s="67">
        <f t="shared" si="0"/>
        <v>198780</v>
      </c>
      <c r="D21" s="67">
        <v>67154</v>
      </c>
      <c r="E21" s="67">
        <v>7843</v>
      </c>
      <c r="F21" s="67">
        <v>123679</v>
      </c>
      <c r="G21" s="67">
        <v>104</v>
      </c>
      <c r="H21" s="92"/>
      <c r="I21" s="92"/>
    </row>
    <row r="22" spans="1:9" x14ac:dyDescent="0.55000000000000004">
      <c r="A22" s="103">
        <v>44365</v>
      </c>
      <c r="B22" s="105" t="s">
        <v>304</v>
      </c>
      <c r="C22" s="67">
        <f t="shared" si="0"/>
        <v>125948</v>
      </c>
      <c r="D22" s="67">
        <v>50112</v>
      </c>
      <c r="E22" s="67">
        <v>2145</v>
      </c>
      <c r="F22" s="67">
        <v>73691</v>
      </c>
      <c r="G22" s="67">
        <v>0</v>
      </c>
      <c r="H22" s="92"/>
      <c r="I22" s="92"/>
    </row>
    <row r="23" spans="1:9" x14ac:dyDescent="0.55000000000000004">
      <c r="A23" s="103">
        <v>44364</v>
      </c>
      <c r="B23" s="105" t="s">
        <v>320</v>
      </c>
      <c r="C23" s="67">
        <f t="shared" si="0"/>
        <v>129330</v>
      </c>
      <c r="D23" s="67">
        <v>46926</v>
      </c>
      <c r="E23" s="67">
        <v>4611</v>
      </c>
      <c r="F23" s="67">
        <v>77793</v>
      </c>
      <c r="G23" s="67">
        <v>0</v>
      </c>
      <c r="H23" s="92"/>
      <c r="I23" s="92"/>
    </row>
    <row r="24" spans="1:9" x14ac:dyDescent="0.55000000000000004">
      <c r="A24" s="103">
        <v>44363</v>
      </c>
      <c r="B24" s="105" t="s">
        <v>306</v>
      </c>
      <c r="C24" s="67">
        <f t="shared" si="0"/>
        <v>118735</v>
      </c>
      <c r="D24" s="67">
        <v>43912</v>
      </c>
      <c r="E24" s="67">
        <v>2782</v>
      </c>
      <c r="F24" s="67">
        <v>72041</v>
      </c>
      <c r="G24" s="67">
        <v>0</v>
      </c>
      <c r="H24" s="92"/>
      <c r="I24" s="92"/>
    </row>
    <row r="25" spans="1:9" x14ac:dyDescent="0.55000000000000004">
      <c r="A25" s="103">
        <v>44362</v>
      </c>
      <c r="B25" s="105" t="s">
        <v>295</v>
      </c>
      <c r="C25" s="67">
        <f t="shared" si="0"/>
        <v>115363</v>
      </c>
      <c r="D25" s="67">
        <v>40459</v>
      </c>
      <c r="E25" s="67">
        <v>2956</v>
      </c>
      <c r="F25" s="67">
        <v>71948</v>
      </c>
      <c r="G25" s="67">
        <v>0</v>
      </c>
      <c r="H25" s="92"/>
      <c r="I25" s="92"/>
    </row>
    <row r="26" spans="1:9" x14ac:dyDescent="0.55000000000000004">
      <c r="A26" s="103">
        <v>44361</v>
      </c>
      <c r="B26" s="105" t="s">
        <v>294</v>
      </c>
      <c r="C26" s="67">
        <f t="shared" si="0"/>
        <v>214965</v>
      </c>
      <c r="D26" s="67">
        <v>85819</v>
      </c>
      <c r="E26" s="67">
        <v>5610</v>
      </c>
      <c r="F26" s="67">
        <v>123536</v>
      </c>
      <c r="G26" s="67">
        <v>0</v>
      </c>
      <c r="H26" s="92"/>
      <c r="I26" s="92"/>
    </row>
    <row r="27" spans="1:9" x14ac:dyDescent="0.55000000000000004">
      <c r="A27" s="103">
        <v>44358</v>
      </c>
      <c r="B27" s="105" t="s">
        <v>304</v>
      </c>
      <c r="C27" s="67">
        <f t="shared" si="0"/>
        <v>147983</v>
      </c>
      <c r="D27" s="67">
        <v>54834</v>
      </c>
      <c r="E27" s="67">
        <v>1669</v>
      </c>
      <c r="F27" s="67">
        <v>91480</v>
      </c>
      <c r="G27" s="67">
        <v>0</v>
      </c>
      <c r="H27" s="92"/>
      <c r="I27" s="92"/>
    </row>
    <row r="28" spans="1:9" x14ac:dyDescent="0.55000000000000004">
      <c r="A28" s="103">
        <v>44357</v>
      </c>
      <c r="B28" s="105" t="s">
        <v>305</v>
      </c>
      <c r="C28" s="67">
        <f t="shared" si="0"/>
        <v>136591</v>
      </c>
      <c r="D28" s="67">
        <v>52250</v>
      </c>
      <c r="E28" s="67">
        <v>1719</v>
      </c>
      <c r="F28" s="67">
        <v>82622</v>
      </c>
      <c r="G28" s="67">
        <v>0</v>
      </c>
      <c r="H28" s="92"/>
      <c r="I28" s="92"/>
    </row>
    <row r="29" spans="1:9" x14ac:dyDescent="0.55000000000000004">
      <c r="A29" s="103">
        <v>44356</v>
      </c>
      <c r="B29" s="105" t="s">
        <v>306</v>
      </c>
      <c r="C29" s="67">
        <f t="shared" si="0"/>
        <v>167384</v>
      </c>
      <c r="D29" s="67">
        <v>67694</v>
      </c>
      <c r="E29" s="67">
        <v>1047</v>
      </c>
      <c r="F29" s="67">
        <v>98643</v>
      </c>
      <c r="G29" s="67">
        <v>0</v>
      </c>
      <c r="H29" s="92"/>
      <c r="I29" s="92"/>
    </row>
    <row r="30" spans="1:9" x14ac:dyDescent="0.55000000000000004">
      <c r="A30" s="103">
        <v>44355</v>
      </c>
      <c r="B30" s="105" t="s">
        <v>295</v>
      </c>
      <c r="C30" s="67">
        <f t="shared" si="0"/>
        <v>161922</v>
      </c>
      <c r="D30" s="67">
        <v>71689</v>
      </c>
      <c r="E30" s="67">
        <v>990</v>
      </c>
      <c r="F30" s="67">
        <v>89243</v>
      </c>
      <c r="G30" s="67">
        <v>0</v>
      </c>
      <c r="H30" s="92"/>
      <c r="I30" s="92"/>
    </row>
    <row r="31" spans="1:9" x14ac:dyDescent="0.55000000000000004">
      <c r="A31" s="103">
        <v>44354</v>
      </c>
      <c r="B31" s="105" t="s">
        <v>294</v>
      </c>
      <c r="C31" s="67">
        <f t="shared" si="0"/>
        <v>239337</v>
      </c>
      <c r="D31" s="67">
        <v>104435</v>
      </c>
      <c r="E31" s="67">
        <v>2146</v>
      </c>
      <c r="F31" s="67">
        <v>132756</v>
      </c>
      <c r="G31" s="67">
        <v>0</v>
      </c>
      <c r="H31" s="92"/>
      <c r="I31" s="92"/>
    </row>
    <row r="32" spans="1:9" x14ac:dyDescent="0.55000000000000004">
      <c r="A32" s="103">
        <v>44351</v>
      </c>
      <c r="B32" s="105" t="s">
        <v>304</v>
      </c>
      <c r="C32" s="67">
        <f t="shared" si="0"/>
        <v>159203</v>
      </c>
      <c r="D32" s="67">
        <v>62634</v>
      </c>
      <c r="E32" s="67">
        <v>929</v>
      </c>
      <c r="F32" s="67">
        <v>95640</v>
      </c>
      <c r="G32" s="67">
        <v>0</v>
      </c>
      <c r="H32" s="92"/>
      <c r="I32" s="92"/>
    </row>
    <row r="33" spans="1:9" x14ac:dyDescent="0.55000000000000004">
      <c r="A33" s="70">
        <v>44350</v>
      </c>
      <c r="B33" s="106" t="s">
        <v>305</v>
      </c>
      <c r="C33" s="67">
        <f t="shared" si="0"/>
        <v>143157</v>
      </c>
      <c r="D33" s="67">
        <v>59654</v>
      </c>
      <c r="E33" s="67">
        <v>112</v>
      </c>
      <c r="F33" s="67">
        <v>83391</v>
      </c>
      <c r="G33" s="67">
        <v>0</v>
      </c>
      <c r="H33" s="92"/>
      <c r="I33" s="92"/>
    </row>
    <row r="34" spans="1:9" x14ac:dyDescent="0.55000000000000004">
      <c r="A34" s="70">
        <v>44349</v>
      </c>
      <c r="B34" s="106" t="s">
        <v>306</v>
      </c>
      <c r="C34" s="67">
        <f t="shared" si="0"/>
        <v>159126</v>
      </c>
      <c r="D34" s="67">
        <v>71140</v>
      </c>
      <c r="E34" s="67">
        <v>316</v>
      </c>
      <c r="F34" s="67">
        <v>87670</v>
      </c>
      <c r="G34" s="67">
        <v>0</v>
      </c>
      <c r="H34" s="92"/>
      <c r="I34" s="92"/>
    </row>
    <row r="35" spans="1:9" x14ac:dyDescent="0.55000000000000004">
      <c r="A35" s="70">
        <v>44348</v>
      </c>
      <c r="B35" s="106" t="s">
        <v>295</v>
      </c>
      <c r="C35" s="67">
        <f t="shared" si="0"/>
        <v>159057</v>
      </c>
      <c r="D35" s="67">
        <v>66264</v>
      </c>
      <c r="E35" s="67">
        <v>123</v>
      </c>
      <c r="F35" s="67">
        <v>92670</v>
      </c>
      <c r="G35" s="67">
        <v>0</v>
      </c>
      <c r="H35" s="92"/>
      <c r="I35" s="92"/>
    </row>
    <row r="36" spans="1:9" x14ac:dyDescent="0.55000000000000004">
      <c r="A36" s="70">
        <v>44347</v>
      </c>
      <c r="B36" s="106" t="s">
        <v>294</v>
      </c>
      <c r="C36" s="67">
        <f t="shared" si="0"/>
        <v>273255</v>
      </c>
      <c r="D36" s="67">
        <v>131423</v>
      </c>
      <c r="E36" s="67">
        <v>582</v>
      </c>
      <c r="F36" s="67">
        <v>141250</v>
      </c>
      <c r="G36" s="67">
        <v>0</v>
      </c>
      <c r="H36" s="92"/>
      <c r="I36" s="92"/>
    </row>
    <row r="37" spans="1:9" x14ac:dyDescent="0.55000000000000004">
      <c r="A37" s="70">
        <v>44344</v>
      </c>
      <c r="B37" s="106" t="s">
        <v>304</v>
      </c>
      <c r="C37" s="67">
        <f t="shared" si="0"/>
        <v>164516</v>
      </c>
      <c r="D37" s="67">
        <v>87584</v>
      </c>
      <c r="E37" s="67">
        <v>157</v>
      </c>
      <c r="F37" s="67">
        <v>76775</v>
      </c>
      <c r="G37" s="67">
        <v>0</v>
      </c>
      <c r="H37" s="92"/>
      <c r="I37" s="92"/>
    </row>
    <row r="38" spans="1:9" x14ac:dyDescent="0.55000000000000004">
      <c r="A38" s="70">
        <v>44343</v>
      </c>
      <c r="B38" s="106" t="s">
        <v>305</v>
      </c>
      <c r="C38" s="67">
        <f t="shared" si="0"/>
        <v>145149</v>
      </c>
      <c r="D38" s="67">
        <v>84217</v>
      </c>
      <c r="E38" s="67">
        <v>40</v>
      </c>
      <c r="F38" s="67">
        <v>60892</v>
      </c>
      <c r="G38" s="67">
        <v>0</v>
      </c>
      <c r="H38" s="92"/>
      <c r="I38" s="92"/>
    </row>
    <row r="39" spans="1:9" x14ac:dyDescent="0.55000000000000004">
      <c r="A39" s="70">
        <v>44342</v>
      </c>
      <c r="B39" s="106" t="s">
        <v>306</v>
      </c>
      <c r="C39" s="67">
        <f t="shared" si="0"/>
        <v>142589</v>
      </c>
      <c r="D39" s="67">
        <v>93243</v>
      </c>
      <c r="E39" s="67">
        <v>172</v>
      </c>
      <c r="F39" s="67">
        <v>49174</v>
      </c>
      <c r="G39" s="67">
        <v>0</v>
      </c>
      <c r="H39" s="92"/>
      <c r="I39" s="92"/>
    </row>
    <row r="40" spans="1:9" x14ac:dyDescent="0.55000000000000004">
      <c r="A40" s="70">
        <v>44341</v>
      </c>
      <c r="B40" s="106" t="s">
        <v>295</v>
      </c>
      <c r="C40" s="67">
        <f t="shared" si="0"/>
        <v>139652</v>
      </c>
      <c r="D40" s="67">
        <v>87114</v>
      </c>
      <c r="E40" s="67">
        <v>476</v>
      </c>
      <c r="F40" s="67">
        <v>52062</v>
      </c>
      <c r="G40" s="67">
        <v>0</v>
      </c>
      <c r="H40" s="92"/>
      <c r="I40" s="92"/>
    </row>
    <row r="41" spans="1:9" x14ac:dyDescent="0.55000000000000004">
      <c r="A41" s="70">
        <v>44340</v>
      </c>
      <c r="B41" s="106" t="s">
        <v>294</v>
      </c>
      <c r="C41" s="67">
        <f t="shared" si="0"/>
        <v>330589</v>
      </c>
      <c r="D41" s="67">
        <v>136491</v>
      </c>
      <c r="E41" s="67">
        <v>269</v>
      </c>
      <c r="F41" s="67">
        <v>193829</v>
      </c>
      <c r="G41" s="67">
        <v>0</v>
      </c>
      <c r="H41" s="92"/>
      <c r="I41" s="92"/>
    </row>
    <row r="42" spans="1:9" x14ac:dyDescent="0.55000000000000004">
      <c r="A42" s="70">
        <v>44337</v>
      </c>
      <c r="B42" s="106" t="s">
        <v>304</v>
      </c>
      <c r="C42" s="67">
        <f t="shared" si="0"/>
        <v>249021</v>
      </c>
      <c r="D42" s="67">
        <v>99918</v>
      </c>
      <c r="E42" s="67"/>
      <c r="F42" s="67">
        <v>149103</v>
      </c>
      <c r="G42" s="67"/>
      <c r="H42" s="92"/>
      <c r="I42" s="92"/>
    </row>
    <row r="43" spans="1:9" x14ac:dyDescent="0.55000000000000004">
      <c r="A43" s="70">
        <v>44336</v>
      </c>
      <c r="B43" s="106" t="s">
        <v>305</v>
      </c>
      <c r="C43" s="67">
        <f t="shared" si="0"/>
        <v>190533</v>
      </c>
      <c r="D43" s="67">
        <v>81422</v>
      </c>
      <c r="E43" s="67"/>
      <c r="F43" s="67">
        <v>109111</v>
      </c>
      <c r="G43" s="67"/>
      <c r="H43" s="92"/>
      <c r="I43" s="92"/>
    </row>
    <row r="44" spans="1:9" x14ac:dyDescent="0.55000000000000004">
      <c r="A44" s="70">
        <v>44335</v>
      </c>
      <c r="B44" s="106" t="s">
        <v>306</v>
      </c>
      <c r="C44" s="67">
        <f t="shared" si="0"/>
        <v>267866</v>
      </c>
      <c r="D44" s="67">
        <v>88163</v>
      </c>
      <c r="E44" s="67"/>
      <c r="F44" s="67">
        <v>179703</v>
      </c>
      <c r="G44" s="67"/>
      <c r="H44" s="92"/>
      <c r="I44" s="92"/>
    </row>
    <row r="45" spans="1:9" x14ac:dyDescent="0.55000000000000004">
      <c r="A45" s="70">
        <v>44334</v>
      </c>
      <c r="B45" s="106" t="s">
        <v>295</v>
      </c>
      <c r="C45" s="67">
        <f t="shared" si="0"/>
        <v>250244</v>
      </c>
      <c r="D45" s="67">
        <v>94577</v>
      </c>
      <c r="E45" s="67"/>
      <c r="F45" s="67">
        <v>155667</v>
      </c>
      <c r="G45" s="67"/>
      <c r="H45" s="92"/>
      <c r="I45" s="92"/>
    </row>
    <row r="46" spans="1:9" x14ac:dyDescent="0.55000000000000004">
      <c r="A46" s="70">
        <v>44333</v>
      </c>
      <c r="B46" s="106" t="s">
        <v>294</v>
      </c>
      <c r="C46" s="67">
        <f t="shared" si="0"/>
        <v>349566</v>
      </c>
      <c r="D46" s="67">
        <v>133843</v>
      </c>
      <c r="E46" s="67"/>
      <c r="F46" s="67">
        <v>215723</v>
      </c>
      <c r="G46" s="67"/>
      <c r="H46" s="92"/>
      <c r="I46" s="92"/>
    </row>
    <row r="47" spans="1:9" x14ac:dyDescent="0.55000000000000004">
      <c r="A47" s="70">
        <v>44330</v>
      </c>
      <c r="B47" s="106" t="s">
        <v>304</v>
      </c>
      <c r="C47" s="67">
        <f t="shared" si="0"/>
        <v>242878</v>
      </c>
      <c r="D47" s="67">
        <v>99493</v>
      </c>
      <c r="E47" s="67"/>
      <c r="F47" s="67">
        <v>143385</v>
      </c>
      <c r="G47" s="67"/>
      <c r="H47" s="92"/>
      <c r="I47" s="92"/>
    </row>
    <row r="48" spans="1:9" x14ac:dyDescent="0.55000000000000004">
      <c r="A48" s="70">
        <v>44329</v>
      </c>
      <c r="B48" s="106" t="s">
        <v>305</v>
      </c>
      <c r="C48" s="67">
        <f t="shared" si="0"/>
        <v>219139</v>
      </c>
      <c r="D48" s="67">
        <v>93429</v>
      </c>
      <c r="E48" s="67"/>
      <c r="F48" s="67">
        <v>125710</v>
      </c>
      <c r="G48" s="67"/>
      <c r="H48" s="92"/>
      <c r="I48" s="92"/>
    </row>
    <row r="49" spans="1:9" x14ac:dyDescent="0.55000000000000004">
      <c r="A49" s="70">
        <v>44328</v>
      </c>
      <c r="B49" s="106" t="s">
        <v>306</v>
      </c>
      <c r="C49" s="67">
        <f t="shared" si="0"/>
        <v>181720</v>
      </c>
      <c r="D49" s="67">
        <v>82959</v>
      </c>
      <c r="E49" s="67"/>
      <c r="F49" s="67">
        <v>98761</v>
      </c>
      <c r="G49" s="67"/>
      <c r="H49" s="92"/>
      <c r="I49" s="92"/>
    </row>
    <row r="50" spans="1:9" x14ac:dyDescent="0.55000000000000004">
      <c r="A50" s="70">
        <v>44327</v>
      </c>
      <c r="B50" s="106" t="s">
        <v>307</v>
      </c>
      <c r="C50" s="67">
        <f t="shared" si="0"/>
        <v>168738</v>
      </c>
      <c r="D50" s="67">
        <v>90287</v>
      </c>
      <c r="E50" s="67"/>
      <c r="F50" s="67">
        <v>78451</v>
      </c>
      <c r="G50" s="67"/>
      <c r="H50" s="92"/>
      <c r="I50" s="92"/>
    </row>
    <row r="51" spans="1:9" x14ac:dyDescent="0.55000000000000004">
      <c r="A51" s="70">
        <v>44326</v>
      </c>
      <c r="B51" s="106" t="s">
        <v>294</v>
      </c>
      <c r="C51" s="67">
        <f t="shared" si="0"/>
        <v>223504</v>
      </c>
      <c r="D51" s="67">
        <v>155255</v>
      </c>
      <c r="E51" s="67"/>
      <c r="F51" s="67">
        <v>68249</v>
      </c>
      <c r="G51" s="67"/>
      <c r="H51" s="92"/>
      <c r="I51" s="92"/>
    </row>
    <row r="52" spans="1:9" x14ac:dyDescent="0.55000000000000004">
      <c r="A52" s="70">
        <v>44323</v>
      </c>
      <c r="B52" s="106" t="s">
        <v>304</v>
      </c>
      <c r="C52" s="67">
        <f t="shared" si="0"/>
        <v>140344</v>
      </c>
      <c r="D52" s="67">
        <v>97165</v>
      </c>
      <c r="E52" s="67"/>
      <c r="F52" s="67">
        <v>43179</v>
      </c>
      <c r="G52" s="67"/>
      <c r="H52" s="92"/>
      <c r="I52" s="92"/>
    </row>
    <row r="53" spans="1:9" x14ac:dyDescent="0.55000000000000004">
      <c r="A53" s="70">
        <v>44322</v>
      </c>
      <c r="B53" s="106" t="s">
        <v>305</v>
      </c>
      <c r="C53" s="67">
        <f t="shared" si="0"/>
        <v>331914</v>
      </c>
      <c r="D53" s="67">
        <v>268978</v>
      </c>
      <c r="E53" s="67"/>
      <c r="F53" s="67">
        <v>62936</v>
      </c>
      <c r="G53" s="67"/>
      <c r="H53" s="92"/>
      <c r="I53" s="92"/>
    </row>
    <row r="54" spans="1:9" x14ac:dyDescent="0.55000000000000004">
      <c r="A54" s="70">
        <v>44316</v>
      </c>
      <c r="B54" s="106" t="s">
        <v>304</v>
      </c>
      <c r="C54" s="67">
        <f t="shared" si="0"/>
        <v>274907</v>
      </c>
      <c r="D54" s="67">
        <v>227667</v>
      </c>
      <c r="E54" s="67"/>
      <c r="F54" s="67">
        <v>47240</v>
      </c>
      <c r="G54" s="67"/>
      <c r="H54" s="92"/>
      <c r="I54" s="92"/>
    </row>
    <row r="55" spans="1:9" x14ac:dyDescent="0.55000000000000004">
      <c r="A55" s="70">
        <v>44314</v>
      </c>
      <c r="B55" s="106" t="s">
        <v>306</v>
      </c>
      <c r="C55" s="67">
        <f t="shared" si="0"/>
        <v>238273</v>
      </c>
      <c r="D55" s="67">
        <v>194005</v>
      </c>
      <c r="E55" s="67"/>
      <c r="F55" s="67">
        <v>44268</v>
      </c>
      <c r="G55" s="67"/>
      <c r="H55" s="92"/>
      <c r="I55" s="92"/>
    </row>
    <row r="56" spans="1:9" x14ac:dyDescent="0.55000000000000004">
      <c r="A56" s="70">
        <v>44313</v>
      </c>
      <c r="B56" s="106" t="s">
        <v>295</v>
      </c>
      <c r="C56" s="67">
        <f t="shared" si="0"/>
        <v>203174</v>
      </c>
      <c r="D56" s="67">
        <v>172069</v>
      </c>
      <c r="E56" s="67"/>
      <c r="F56" s="67">
        <v>31105</v>
      </c>
      <c r="G56" s="67"/>
      <c r="H56" s="92"/>
      <c r="I56" s="92"/>
    </row>
    <row r="57" spans="1:9" x14ac:dyDescent="0.55000000000000004">
      <c r="A57" s="70">
        <v>44312</v>
      </c>
      <c r="B57" s="106" t="s">
        <v>308</v>
      </c>
      <c r="C57" s="67">
        <f t="shared" si="0"/>
        <v>263328</v>
      </c>
      <c r="D57" s="67">
        <v>221677</v>
      </c>
      <c r="E57" s="67"/>
      <c r="F57" s="67">
        <v>41651</v>
      </c>
      <c r="G57" s="67"/>
      <c r="H57" s="92"/>
      <c r="I57" s="92"/>
    </row>
    <row r="58" spans="1:9" x14ac:dyDescent="0.55000000000000004">
      <c r="A58" s="70">
        <v>44309</v>
      </c>
      <c r="B58" s="106" t="s">
        <v>309</v>
      </c>
      <c r="C58" s="67">
        <f t="shared" si="0"/>
        <v>177672</v>
      </c>
      <c r="D58" s="67">
        <v>147989</v>
      </c>
      <c r="E58" s="67"/>
      <c r="F58" s="67">
        <v>29683</v>
      </c>
      <c r="G58" s="67"/>
      <c r="H58" s="92"/>
      <c r="I58" s="92"/>
    </row>
    <row r="59" spans="1:9" x14ac:dyDescent="0.55000000000000004">
      <c r="A59" s="70">
        <v>44308</v>
      </c>
      <c r="B59" s="106" t="s">
        <v>310</v>
      </c>
      <c r="C59" s="67">
        <f t="shared" si="0"/>
        <v>150489</v>
      </c>
      <c r="D59" s="67">
        <v>128634</v>
      </c>
      <c r="E59" s="67"/>
      <c r="F59" s="67">
        <v>21855</v>
      </c>
      <c r="G59" s="67"/>
      <c r="H59" s="92"/>
      <c r="I59" s="92"/>
    </row>
    <row r="60" spans="1:9" x14ac:dyDescent="0.55000000000000004">
      <c r="A60" s="70">
        <v>44307</v>
      </c>
      <c r="B60" s="106" t="s">
        <v>311</v>
      </c>
      <c r="C60" s="67">
        <f t="shared" si="0"/>
        <v>152884</v>
      </c>
      <c r="D60" s="67">
        <v>126188</v>
      </c>
      <c r="E60" s="67"/>
      <c r="F60" s="67">
        <v>26696</v>
      </c>
      <c r="G60" s="67"/>
      <c r="H60" s="92"/>
      <c r="I60" s="92"/>
    </row>
    <row r="61" spans="1:9" x14ac:dyDescent="0.55000000000000004">
      <c r="A61" s="70">
        <v>44306</v>
      </c>
      <c r="B61" s="106" t="s">
        <v>295</v>
      </c>
      <c r="C61" s="67">
        <f t="shared" si="0"/>
        <v>126419</v>
      </c>
      <c r="D61" s="67">
        <v>98622</v>
      </c>
      <c r="E61" s="67"/>
      <c r="F61" s="67">
        <v>27797</v>
      </c>
      <c r="G61" s="67"/>
      <c r="H61" s="92"/>
      <c r="I61" s="92"/>
    </row>
    <row r="62" spans="1:9" x14ac:dyDescent="0.55000000000000004">
      <c r="A62" s="79">
        <v>44305</v>
      </c>
      <c r="B62" s="69" t="str">
        <f t="shared" ref="B62:B67" si="1">"("&amp;TEXT(A62,"aaa")&amp;")"</f>
        <v>(月)</v>
      </c>
      <c r="C62" s="67">
        <f t="shared" si="0"/>
        <v>119032</v>
      </c>
      <c r="D62" s="67">
        <v>64725</v>
      </c>
      <c r="E62" s="67"/>
      <c r="F62" s="67">
        <v>54307</v>
      </c>
      <c r="G62" s="67"/>
      <c r="H62" s="92"/>
      <c r="I62" s="92"/>
    </row>
    <row r="63" spans="1:9" x14ac:dyDescent="0.55000000000000004">
      <c r="A63" s="70">
        <v>44302</v>
      </c>
      <c r="B63" s="69" t="str">
        <f t="shared" si="1"/>
        <v>(金)</v>
      </c>
      <c r="C63" s="67">
        <f t="shared" si="0"/>
        <v>69687</v>
      </c>
      <c r="D63" s="67">
        <v>29696</v>
      </c>
      <c r="E63" s="67"/>
      <c r="F63" s="67">
        <v>39991</v>
      </c>
      <c r="G63" s="67"/>
      <c r="H63" s="92"/>
      <c r="I63" s="92"/>
    </row>
    <row r="64" spans="1:9" x14ac:dyDescent="0.55000000000000004">
      <c r="A64" s="70">
        <v>44301</v>
      </c>
      <c r="B64" s="69" t="str">
        <f t="shared" si="1"/>
        <v>(木)</v>
      </c>
      <c r="C64" s="67">
        <f t="shared" si="0"/>
        <v>52620</v>
      </c>
      <c r="D64" s="67">
        <v>16637</v>
      </c>
      <c r="E64" s="67"/>
      <c r="F64" s="67">
        <v>35983</v>
      </c>
      <c r="G64" s="67"/>
      <c r="H64" s="92"/>
      <c r="I64" s="92"/>
    </row>
    <row r="65" spans="1:11" x14ac:dyDescent="0.55000000000000004">
      <c r="A65" s="70">
        <v>44300</v>
      </c>
      <c r="B65" s="69" t="str">
        <f t="shared" si="1"/>
        <v>(水)</v>
      </c>
      <c r="C65" s="67">
        <f t="shared" si="0"/>
        <v>50996</v>
      </c>
      <c r="D65" s="67">
        <v>9569</v>
      </c>
      <c r="E65" s="67"/>
      <c r="F65" s="67">
        <v>41427</v>
      </c>
      <c r="G65" s="67"/>
      <c r="H65" s="92"/>
      <c r="I65" s="92"/>
    </row>
    <row r="66" spans="1:11" x14ac:dyDescent="0.55000000000000004">
      <c r="A66" s="68">
        <v>44299</v>
      </c>
      <c r="B66" s="69" t="str">
        <f t="shared" si="1"/>
        <v>(火)</v>
      </c>
      <c r="C66" s="67">
        <f t="shared" ref="C66:C67" si="2">SUM(D66:G66)</f>
        <v>53986</v>
      </c>
      <c r="D66" s="67">
        <v>13896</v>
      </c>
      <c r="E66" s="67"/>
      <c r="F66" s="67">
        <v>40090</v>
      </c>
      <c r="G66" s="67"/>
      <c r="H66" s="92"/>
      <c r="I66" s="92"/>
    </row>
    <row r="67" spans="1:11" x14ac:dyDescent="0.55000000000000004">
      <c r="A67" s="68">
        <v>44298</v>
      </c>
      <c r="B67" s="69" t="str">
        <f t="shared" si="1"/>
        <v>(月)</v>
      </c>
      <c r="C67" s="67">
        <f t="shared" si="2"/>
        <v>96936</v>
      </c>
      <c r="D67" s="67">
        <v>26850</v>
      </c>
      <c r="E67" s="67"/>
      <c r="F67" s="67">
        <v>70086</v>
      </c>
      <c r="G67" s="67"/>
      <c r="H67" s="92"/>
      <c r="I67" s="92"/>
    </row>
    <row r="68" spans="1:11" x14ac:dyDescent="0.55000000000000004">
      <c r="A68" s="90"/>
      <c r="B68" s="91"/>
      <c r="C68" s="91"/>
      <c r="D68" s="91"/>
      <c r="E68" s="91"/>
      <c r="F68" s="91"/>
      <c r="G68" s="92"/>
      <c r="H68" s="92"/>
    </row>
    <row r="69" spans="1:11" x14ac:dyDescent="0.55000000000000004">
      <c r="A69" s="93" t="s">
        <v>325</v>
      </c>
      <c r="B69" s="92"/>
      <c r="C69" s="92"/>
      <c r="D69" s="92"/>
      <c r="E69" s="92"/>
      <c r="F69" s="92"/>
      <c r="G69" s="93"/>
      <c r="H69" s="92"/>
    </row>
    <row r="70" spans="1:11" x14ac:dyDescent="0.55000000000000004">
      <c r="A70" s="76" t="s">
        <v>321</v>
      </c>
      <c r="B70" s="93"/>
      <c r="C70" s="93"/>
      <c r="D70" s="93"/>
      <c r="E70" s="93"/>
      <c r="F70" s="93"/>
      <c r="H70" s="92"/>
    </row>
    <row r="71" spans="1:11" x14ac:dyDescent="0.55000000000000004">
      <c r="A71" s="76" t="s">
        <v>322</v>
      </c>
      <c r="H71" s="92"/>
    </row>
    <row r="72" spans="1:11" x14ac:dyDescent="0.55000000000000004">
      <c r="A72" s="76" t="s">
        <v>323</v>
      </c>
      <c r="H72" s="92"/>
    </row>
    <row r="73" spans="1:11" x14ac:dyDescent="0.55000000000000004">
      <c r="A73" s="76" t="s">
        <v>324</v>
      </c>
      <c r="H73" s="92"/>
      <c r="I73" s="94"/>
      <c r="J73" s="94"/>
      <c r="K73" s="94"/>
    </row>
    <row r="74" spans="1:11" x14ac:dyDescent="0.55000000000000004">
      <c r="H74" s="93"/>
    </row>
  </sheetData>
  <mergeCells count="6">
    <mergeCell ref="A5:B5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101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TEXT(MAX(A3:A98)+1,"m月d日") &amp; "公表時点）"</f>
        <v>（7月13日公表時点）</v>
      </c>
    </row>
    <row r="3" spans="1:11" x14ac:dyDescent="0.55000000000000004">
      <c r="A3" s="138" t="s">
        <v>327</v>
      </c>
      <c r="B3" s="138" t="s">
        <v>297</v>
      </c>
      <c r="C3" s="138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38"/>
      <c r="B4" s="138"/>
      <c r="C4" s="138"/>
      <c r="D4" s="140" t="s">
        <v>299</v>
      </c>
      <c r="E4" s="140"/>
      <c r="F4" s="140" t="s">
        <v>300</v>
      </c>
      <c r="G4" s="140"/>
      <c r="H4" s="140" t="s">
        <v>299</v>
      </c>
      <c r="I4" s="140"/>
      <c r="J4" s="140" t="s">
        <v>300</v>
      </c>
      <c r="K4" s="140"/>
    </row>
    <row r="5" spans="1:11" x14ac:dyDescent="0.55000000000000004">
      <c r="A5" s="138"/>
      <c r="B5" s="138"/>
      <c r="C5" s="138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41" t="s">
        <v>287</v>
      </c>
      <c r="B6" s="140"/>
      <c r="C6" s="67">
        <f t="shared" ref="C6:C29" ca="1" si="0">SUM(D6:G6)</f>
        <v>50405280</v>
      </c>
      <c r="D6" s="67">
        <f ca="1">SUM(OFFSET(D$6,1,0,MAX($A$6:$A98)-DATE(2021,4,12)+1,1))</f>
        <v>30811671</v>
      </c>
      <c r="E6" s="67">
        <f ca="1">SUM(OFFSET(E$6,1,0,MAX($A$6:$A98)-DATE(2021,4,12)+1,1))</f>
        <v>1444157</v>
      </c>
      <c r="F6" s="67">
        <f ca="1">SUM(OFFSET(F$6,1,0,MAX($A$6:$A98)-DATE(2021,4,12)+1,1))</f>
        <v>17762541</v>
      </c>
      <c r="G6" s="67">
        <f ca="1">SUM(OFFSET(G$6,1,0,MAX($A$6:$A98)-DATE(2021,4,12)+1,1))</f>
        <v>386911</v>
      </c>
      <c r="H6" s="67">
        <f ca="1">SUM(OFFSET(H$6,1,0,MAX($A$6:$A98)-DATE(2021,4,12)+1,1))</f>
        <v>26659439</v>
      </c>
      <c r="I6" s="67">
        <f ca="1">SUM(OFFSET(I$6,1,0,MAX($A$6:$A98)-DATE(2021,4,12)+1,1))</f>
        <v>760426</v>
      </c>
      <c r="J6" s="67">
        <f ca="1">SUM(OFFSET(J$6,1,0,MAX($A$6:$A98)-DATE(2021,4,12)+1,1))</f>
        <v>16856543</v>
      </c>
      <c r="K6" s="67">
        <f ca="1">SUM(OFFSET(K$6,1,0,MAX($A$6:$A98)-DATE(2021,4,12)+1,1))</f>
        <v>361759</v>
      </c>
    </row>
    <row r="7" spans="1:11" x14ac:dyDescent="0.55000000000000004">
      <c r="A7" s="103">
        <v>44389</v>
      </c>
      <c r="B7" s="106" t="str">
        <f t="shared" ref="B7:B19" si="1">"(" &amp; TEXT(A7,"aaa") &amp; ")"</f>
        <v>(月)</v>
      </c>
      <c r="C7" s="67">
        <f t="shared" ref="C7" si="2">SUM(D7:G7)</f>
        <v>675547</v>
      </c>
      <c r="D7" s="67">
        <v>299985</v>
      </c>
      <c r="E7" s="67">
        <v>24939</v>
      </c>
      <c r="F7" s="67">
        <v>322634</v>
      </c>
      <c r="G7" s="67">
        <v>27989</v>
      </c>
      <c r="H7" s="67">
        <v>140864</v>
      </c>
      <c r="I7" s="67">
        <v>722</v>
      </c>
      <c r="J7" s="67">
        <v>296210</v>
      </c>
      <c r="K7" s="67">
        <v>25403</v>
      </c>
    </row>
    <row r="8" spans="1:11" x14ac:dyDescent="0.55000000000000004">
      <c r="A8" s="103">
        <v>44388</v>
      </c>
      <c r="B8" s="104" t="str">
        <f t="shared" si="1"/>
        <v>(日)</v>
      </c>
      <c r="C8" s="67">
        <f t="shared" si="0"/>
        <v>808862</v>
      </c>
      <c r="D8" s="67">
        <v>346267</v>
      </c>
      <c r="E8" s="67">
        <v>39277</v>
      </c>
      <c r="F8" s="67">
        <v>392585</v>
      </c>
      <c r="G8" s="67">
        <v>30733</v>
      </c>
      <c r="H8" s="67">
        <v>132238</v>
      </c>
      <c r="I8" s="67">
        <v>898</v>
      </c>
      <c r="J8" s="67">
        <v>356369</v>
      </c>
      <c r="K8" s="67">
        <v>28214</v>
      </c>
    </row>
    <row r="9" spans="1:11" x14ac:dyDescent="0.55000000000000004">
      <c r="A9" s="103">
        <v>44387</v>
      </c>
      <c r="B9" s="106" t="str">
        <f t="shared" si="1"/>
        <v>(土)</v>
      </c>
      <c r="C9" s="67">
        <f t="shared" ref="C9:C19" si="3">SUM(D9:G9)</f>
        <v>1001550</v>
      </c>
      <c r="D9" s="67">
        <v>509941</v>
      </c>
      <c r="E9" s="67">
        <v>40498</v>
      </c>
      <c r="F9" s="67">
        <v>419677</v>
      </c>
      <c r="G9" s="67">
        <v>31434</v>
      </c>
      <c r="H9" s="67">
        <v>257353</v>
      </c>
      <c r="I9" s="67">
        <v>1188</v>
      </c>
      <c r="J9" s="67">
        <v>384312</v>
      </c>
      <c r="K9" s="67">
        <v>29046</v>
      </c>
    </row>
    <row r="10" spans="1:11" x14ac:dyDescent="0.55000000000000004">
      <c r="A10" s="103">
        <v>44386</v>
      </c>
      <c r="B10" s="104" t="str">
        <f t="shared" si="1"/>
        <v>(金)</v>
      </c>
      <c r="C10" s="67">
        <f t="shared" si="3"/>
        <v>940129</v>
      </c>
      <c r="D10" s="67">
        <v>483957</v>
      </c>
      <c r="E10" s="67">
        <v>29649</v>
      </c>
      <c r="F10" s="67">
        <v>399516</v>
      </c>
      <c r="G10" s="67">
        <v>27007</v>
      </c>
      <c r="H10" s="67">
        <v>272983</v>
      </c>
      <c r="I10" s="67">
        <v>643</v>
      </c>
      <c r="J10" s="67">
        <v>371088</v>
      </c>
      <c r="K10" s="67">
        <v>25287</v>
      </c>
    </row>
    <row r="11" spans="1:11" x14ac:dyDescent="0.55000000000000004">
      <c r="A11" s="103">
        <v>44385</v>
      </c>
      <c r="B11" s="106" t="str">
        <f t="shared" si="1"/>
        <v>(木)</v>
      </c>
      <c r="C11" s="67">
        <f t="shared" si="3"/>
        <v>1042897</v>
      </c>
      <c r="D11" s="67">
        <v>545516</v>
      </c>
      <c r="E11" s="67">
        <v>30443</v>
      </c>
      <c r="F11" s="67">
        <v>439860</v>
      </c>
      <c r="G11" s="67">
        <v>27078</v>
      </c>
      <c r="H11" s="67">
        <v>338431</v>
      </c>
      <c r="I11" s="67">
        <v>916</v>
      </c>
      <c r="J11" s="67">
        <v>414698</v>
      </c>
      <c r="K11" s="67">
        <v>25471</v>
      </c>
    </row>
    <row r="12" spans="1:11" x14ac:dyDescent="0.55000000000000004">
      <c r="A12" s="103">
        <v>44384</v>
      </c>
      <c r="B12" s="104" t="str">
        <f t="shared" si="1"/>
        <v>(水)</v>
      </c>
      <c r="C12" s="67">
        <f t="shared" si="3"/>
        <v>1108389</v>
      </c>
      <c r="D12" s="67">
        <v>589894</v>
      </c>
      <c r="E12" s="67">
        <v>30899</v>
      </c>
      <c r="F12" s="67">
        <v>461915</v>
      </c>
      <c r="G12" s="67">
        <v>25681</v>
      </c>
      <c r="H12" s="67">
        <v>383270</v>
      </c>
      <c r="I12" s="67">
        <v>1072</v>
      </c>
      <c r="J12" s="67">
        <v>436444</v>
      </c>
      <c r="K12" s="67">
        <v>24101</v>
      </c>
    </row>
    <row r="13" spans="1:11" x14ac:dyDescent="0.55000000000000004">
      <c r="A13" s="103">
        <v>44383</v>
      </c>
      <c r="B13" s="106" t="str">
        <f t="shared" si="1"/>
        <v>(火)</v>
      </c>
      <c r="C13" s="67">
        <f t="shared" si="3"/>
        <v>1118452</v>
      </c>
      <c r="D13" s="67">
        <v>574535</v>
      </c>
      <c r="E13" s="67">
        <v>29502</v>
      </c>
      <c r="F13" s="67">
        <v>487027</v>
      </c>
      <c r="G13" s="67">
        <v>27388</v>
      </c>
      <c r="H13" s="67">
        <v>383820</v>
      </c>
      <c r="I13" s="67">
        <v>863</v>
      </c>
      <c r="J13" s="67">
        <v>463932</v>
      </c>
      <c r="K13" s="67">
        <v>25822</v>
      </c>
    </row>
    <row r="14" spans="1:11" x14ac:dyDescent="0.55000000000000004">
      <c r="A14" s="103">
        <v>44382</v>
      </c>
      <c r="B14" s="104" t="str">
        <f t="shared" si="1"/>
        <v>(月)</v>
      </c>
      <c r="C14" s="67">
        <f t="shared" si="3"/>
        <v>1087253</v>
      </c>
      <c r="D14" s="67">
        <v>556111</v>
      </c>
      <c r="E14" s="67">
        <v>31641</v>
      </c>
      <c r="F14" s="67">
        <v>472096</v>
      </c>
      <c r="G14" s="67">
        <v>27405</v>
      </c>
      <c r="H14" s="67">
        <v>384795</v>
      </c>
      <c r="I14" s="67">
        <v>2531</v>
      </c>
      <c r="J14" s="67">
        <v>451588</v>
      </c>
      <c r="K14" s="67">
        <v>25805</v>
      </c>
    </row>
    <row r="15" spans="1:11" x14ac:dyDescent="0.55000000000000004">
      <c r="A15" s="103">
        <v>44381</v>
      </c>
      <c r="B15" s="106" t="str">
        <f t="shared" si="1"/>
        <v>(日)</v>
      </c>
      <c r="C15" s="67">
        <f t="shared" si="3"/>
        <v>1150488</v>
      </c>
      <c r="D15" s="67">
        <v>595680</v>
      </c>
      <c r="E15" s="67">
        <v>40865</v>
      </c>
      <c r="F15" s="67">
        <v>491781</v>
      </c>
      <c r="G15" s="67">
        <v>22162</v>
      </c>
      <c r="H15" s="67">
        <v>409832</v>
      </c>
      <c r="I15" s="67">
        <v>4289</v>
      </c>
      <c r="J15" s="67">
        <v>466523</v>
      </c>
      <c r="K15" s="67">
        <v>21038</v>
      </c>
    </row>
    <row r="16" spans="1:11" x14ac:dyDescent="0.55000000000000004">
      <c r="A16" s="103">
        <v>44380</v>
      </c>
      <c r="B16" s="104" t="str">
        <f t="shared" si="1"/>
        <v>(土)</v>
      </c>
      <c r="C16" s="67">
        <f t="shared" si="3"/>
        <v>1210477</v>
      </c>
      <c r="D16" s="67">
        <v>588945</v>
      </c>
      <c r="E16" s="67">
        <v>49396</v>
      </c>
      <c r="F16" s="67">
        <v>552306</v>
      </c>
      <c r="G16" s="67">
        <v>19830</v>
      </c>
      <c r="H16" s="67">
        <v>415972</v>
      </c>
      <c r="I16" s="67">
        <v>9194</v>
      </c>
      <c r="J16" s="67">
        <v>526429</v>
      </c>
      <c r="K16" s="67">
        <v>18497</v>
      </c>
    </row>
    <row r="17" spans="1:11" x14ac:dyDescent="0.55000000000000004">
      <c r="A17" s="103">
        <v>44379</v>
      </c>
      <c r="B17" s="106" t="str">
        <f t="shared" si="1"/>
        <v>(金)</v>
      </c>
      <c r="C17" s="67">
        <f t="shared" si="3"/>
        <v>926655</v>
      </c>
      <c r="D17" s="67">
        <v>301329</v>
      </c>
      <c r="E17" s="67">
        <v>33374</v>
      </c>
      <c r="F17" s="67">
        <v>572652</v>
      </c>
      <c r="G17" s="67">
        <v>19300</v>
      </c>
      <c r="H17" s="67">
        <v>215344</v>
      </c>
      <c r="I17" s="67">
        <v>7160</v>
      </c>
      <c r="J17" s="67">
        <v>549441</v>
      </c>
      <c r="K17" s="67">
        <v>18069</v>
      </c>
    </row>
    <row r="18" spans="1:11" x14ac:dyDescent="0.55000000000000004">
      <c r="A18" s="103">
        <v>44378</v>
      </c>
      <c r="B18" s="104" t="str">
        <f t="shared" si="1"/>
        <v>(木)</v>
      </c>
      <c r="C18" s="67">
        <f t="shared" si="3"/>
        <v>983470</v>
      </c>
      <c r="D18" s="67">
        <v>360170</v>
      </c>
      <c r="E18" s="67">
        <v>31164</v>
      </c>
      <c r="F18" s="67">
        <v>572538</v>
      </c>
      <c r="G18" s="67">
        <v>19598</v>
      </c>
      <c r="H18" s="67">
        <v>281195</v>
      </c>
      <c r="I18" s="67">
        <v>7274</v>
      </c>
      <c r="J18" s="67">
        <v>553003</v>
      </c>
      <c r="K18" s="67">
        <v>18354</v>
      </c>
    </row>
    <row r="19" spans="1:11" x14ac:dyDescent="0.55000000000000004">
      <c r="A19" s="103">
        <v>44377</v>
      </c>
      <c r="B19" s="106" t="str">
        <f t="shared" si="1"/>
        <v>(水)</v>
      </c>
      <c r="C19" s="67">
        <f t="shared" si="3"/>
        <v>1229357</v>
      </c>
      <c r="D19" s="67">
        <v>554063</v>
      </c>
      <c r="E19" s="67">
        <v>33624</v>
      </c>
      <c r="F19" s="67">
        <v>622662</v>
      </c>
      <c r="G19" s="67">
        <v>19008</v>
      </c>
      <c r="H19" s="67">
        <v>449951</v>
      </c>
      <c r="I19" s="67">
        <v>10732</v>
      </c>
      <c r="J19" s="67">
        <v>600619</v>
      </c>
      <c r="K19" s="67">
        <v>17918</v>
      </c>
    </row>
    <row r="20" spans="1:11" x14ac:dyDescent="0.55000000000000004">
      <c r="A20" s="103">
        <v>44376</v>
      </c>
      <c r="B20" s="104" t="str">
        <f>"(" &amp; TEXT(A20,"aaa") &amp; ")"</f>
        <v>(火)</v>
      </c>
      <c r="C20" s="67">
        <f>SUM(D20:G20)</f>
        <v>1218341</v>
      </c>
      <c r="D20" s="67">
        <v>540451</v>
      </c>
      <c r="E20" s="67">
        <v>30577</v>
      </c>
      <c r="F20" s="67">
        <v>628288</v>
      </c>
      <c r="G20" s="67">
        <v>19025</v>
      </c>
      <c r="H20" s="67">
        <v>445821</v>
      </c>
      <c r="I20" s="67">
        <v>10533</v>
      </c>
      <c r="J20" s="67">
        <v>608257</v>
      </c>
      <c r="K20" s="67">
        <v>17880</v>
      </c>
    </row>
    <row r="21" spans="1:11" x14ac:dyDescent="0.55000000000000004">
      <c r="A21" s="103">
        <v>44375</v>
      </c>
      <c r="B21" s="106" t="str">
        <f t="shared" ref="B21:B45" si="4">"(" &amp; TEXT(A21,"aaa") &amp; ")"</f>
        <v>(月)</v>
      </c>
      <c r="C21" s="67">
        <f t="shared" si="0"/>
        <v>1133528</v>
      </c>
      <c r="D21" s="67">
        <v>508733</v>
      </c>
      <c r="E21" s="67">
        <v>29170</v>
      </c>
      <c r="F21" s="67">
        <v>577098</v>
      </c>
      <c r="G21" s="67">
        <v>18527</v>
      </c>
      <c r="H21" s="67">
        <v>424772</v>
      </c>
      <c r="I21" s="67">
        <v>12076</v>
      </c>
      <c r="J21" s="67">
        <v>559728</v>
      </c>
      <c r="K21" s="67">
        <v>17429</v>
      </c>
    </row>
    <row r="22" spans="1:11" x14ac:dyDescent="0.55000000000000004">
      <c r="A22" s="103">
        <v>44374</v>
      </c>
      <c r="B22" s="106" t="str">
        <f t="shared" si="4"/>
        <v>(日)</v>
      </c>
      <c r="C22" s="67">
        <f t="shared" si="0"/>
        <v>1192345</v>
      </c>
      <c r="D22" s="67">
        <v>623127</v>
      </c>
      <c r="E22" s="67">
        <v>46752</v>
      </c>
      <c r="F22" s="67">
        <v>517859</v>
      </c>
      <c r="G22" s="67">
        <v>4607</v>
      </c>
      <c r="H22" s="67">
        <v>517157</v>
      </c>
      <c r="I22" s="67">
        <v>14869</v>
      </c>
      <c r="J22" s="67">
        <v>499555</v>
      </c>
      <c r="K22" s="67">
        <v>4350</v>
      </c>
    </row>
    <row r="23" spans="1:11" x14ac:dyDescent="0.55000000000000004">
      <c r="A23" s="103">
        <v>44373</v>
      </c>
      <c r="B23" s="106" t="str">
        <f t="shared" si="4"/>
        <v>(土)</v>
      </c>
      <c r="C23" s="67">
        <f t="shared" si="0"/>
        <v>1194518</v>
      </c>
      <c r="D23" s="67">
        <v>586071</v>
      </c>
      <c r="E23" s="67">
        <v>47580</v>
      </c>
      <c r="F23" s="67">
        <v>557111</v>
      </c>
      <c r="G23" s="67">
        <v>3756</v>
      </c>
      <c r="H23" s="67">
        <v>493605</v>
      </c>
      <c r="I23" s="67">
        <v>18410</v>
      </c>
      <c r="J23" s="67">
        <v>537933</v>
      </c>
      <c r="K23" s="67">
        <v>3500</v>
      </c>
    </row>
    <row r="24" spans="1:11" x14ac:dyDescent="0.55000000000000004">
      <c r="A24" s="103">
        <v>44372</v>
      </c>
      <c r="B24" s="106" t="str">
        <f t="shared" si="4"/>
        <v>(金)</v>
      </c>
      <c r="C24" s="67">
        <f t="shared" si="0"/>
        <v>1200277</v>
      </c>
      <c r="D24" s="67">
        <v>555762</v>
      </c>
      <c r="E24" s="67">
        <v>39456</v>
      </c>
      <c r="F24" s="67">
        <v>601296</v>
      </c>
      <c r="G24" s="67">
        <v>3763</v>
      </c>
      <c r="H24" s="67">
        <v>460462</v>
      </c>
      <c r="I24" s="67">
        <v>13972</v>
      </c>
      <c r="J24" s="67">
        <v>579224</v>
      </c>
      <c r="K24" s="67">
        <v>3572</v>
      </c>
    </row>
    <row r="25" spans="1:11" x14ac:dyDescent="0.55000000000000004">
      <c r="A25" s="103">
        <v>44371</v>
      </c>
      <c r="B25" s="106" t="str">
        <f t="shared" si="4"/>
        <v>(木)</v>
      </c>
      <c r="C25" s="67">
        <f t="shared" si="0"/>
        <v>1190872</v>
      </c>
      <c r="D25" s="67">
        <v>561262</v>
      </c>
      <c r="E25" s="67">
        <v>36952</v>
      </c>
      <c r="F25" s="67">
        <v>589359</v>
      </c>
      <c r="G25" s="67">
        <v>3299</v>
      </c>
      <c r="H25" s="67">
        <v>499249</v>
      </c>
      <c r="I25" s="67">
        <v>14133</v>
      </c>
      <c r="J25" s="67">
        <v>572929</v>
      </c>
      <c r="K25" s="67">
        <v>3153</v>
      </c>
    </row>
    <row r="26" spans="1:11" x14ac:dyDescent="0.55000000000000004">
      <c r="A26" s="103">
        <v>44370</v>
      </c>
      <c r="B26" s="106" t="str">
        <f t="shared" si="4"/>
        <v>(水)</v>
      </c>
      <c r="C26" s="67">
        <f t="shared" si="0"/>
        <v>1201807</v>
      </c>
      <c r="D26" s="67">
        <v>574351</v>
      </c>
      <c r="E26" s="67">
        <v>36926</v>
      </c>
      <c r="F26" s="67">
        <v>587176</v>
      </c>
      <c r="G26" s="67">
        <v>3354</v>
      </c>
      <c r="H26" s="67">
        <v>519041</v>
      </c>
      <c r="I26" s="67">
        <v>14740</v>
      </c>
      <c r="J26" s="67">
        <v>570957</v>
      </c>
      <c r="K26" s="67">
        <v>3157</v>
      </c>
    </row>
    <row r="27" spans="1:11" x14ac:dyDescent="0.55000000000000004">
      <c r="A27" s="103">
        <v>44369</v>
      </c>
      <c r="B27" s="106" t="str">
        <f t="shared" si="4"/>
        <v>(火)</v>
      </c>
      <c r="C27" s="67">
        <f t="shared" si="0"/>
        <v>1178660</v>
      </c>
      <c r="D27" s="67">
        <v>572147</v>
      </c>
      <c r="E27" s="67">
        <v>37366</v>
      </c>
      <c r="F27" s="67">
        <v>566412</v>
      </c>
      <c r="G27" s="67">
        <v>2735</v>
      </c>
      <c r="H27" s="67">
        <v>521924</v>
      </c>
      <c r="I27" s="67">
        <v>17867</v>
      </c>
      <c r="J27" s="67">
        <v>551665</v>
      </c>
      <c r="K27" s="67">
        <v>2591</v>
      </c>
    </row>
    <row r="28" spans="1:11" x14ac:dyDescent="0.55000000000000004">
      <c r="A28" s="103">
        <v>44368</v>
      </c>
      <c r="B28" s="106" t="str">
        <f t="shared" si="4"/>
        <v>(月)</v>
      </c>
      <c r="C28" s="67">
        <f t="shared" si="0"/>
        <v>1070175</v>
      </c>
      <c r="D28" s="67">
        <v>558243</v>
      </c>
      <c r="E28" s="67">
        <v>36070</v>
      </c>
      <c r="F28" s="67">
        <v>472630</v>
      </c>
      <c r="G28" s="67">
        <v>3232</v>
      </c>
      <c r="H28" s="67">
        <v>514163</v>
      </c>
      <c r="I28" s="67">
        <v>18253</v>
      </c>
      <c r="J28" s="67">
        <v>460302</v>
      </c>
      <c r="K28" s="67">
        <v>3102</v>
      </c>
    </row>
    <row r="29" spans="1:11" x14ac:dyDescent="0.55000000000000004">
      <c r="A29" s="103">
        <v>44367</v>
      </c>
      <c r="B29" s="106" t="str">
        <f t="shared" si="4"/>
        <v>(日)</v>
      </c>
      <c r="C29" s="67">
        <f t="shared" si="0"/>
        <v>1053071</v>
      </c>
      <c r="D29" s="67">
        <v>587998</v>
      </c>
      <c r="E29" s="67">
        <v>37226</v>
      </c>
      <c r="F29" s="67">
        <v>427847</v>
      </c>
      <c r="G29" s="67">
        <v>0</v>
      </c>
      <c r="H29" s="67">
        <v>532970</v>
      </c>
      <c r="I29" s="67">
        <v>23083</v>
      </c>
      <c r="J29" s="67">
        <v>416249</v>
      </c>
      <c r="K29" s="67">
        <v>0</v>
      </c>
    </row>
    <row r="30" spans="1:11" x14ac:dyDescent="0.55000000000000004">
      <c r="A30" s="103">
        <v>44366</v>
      </c>
      <c r="B30" s="106" t="str">
        <f t="shared" si="4"/>
        <v>(土)</v>
      </c>
      <c r="C30" s="67">
        <f t="shared" ref="C30:C93" si="5">SUM(D30:G30)</f>
        <v>1043772</v>
      </c>
      <c r="D30" s="67">
        <v>586389</v>
      </c>
      <c r="E30" s="67">
        <v>35876</v>
      </c>
      <c r="F30" s="67">
        <v>421507</v>
      </c>
      <c r="G30" s="67">
        <v>0</v>
      </c>
      <c r="H30" s="67">
        <v>536674</v>
      </c>
      <c r="I30" s="67">
        <v>24340</v>
      </c>
      <c r="J30" s="67">
        <v>409081</v>
      </c>
      <c r="K30" s="67">
        <v>0</v>
      </c>
    </row>
    <row r="31" spans="1:11" x14ac:dyDescent="0.55000000000000004">
      <c r="A31" s="103">
        <v>44365</v>
      </c>
      <c r="B31" s="106" t="str">
        <f t="shared" si="4"/>
        <v>(金)</v>
      </c>
      <c r="C31" s="67">
        <f t="shared" si="5"/>
        <v>1039032</v>
      </c>
      <c r="D31" s="67">
        <v>546320</v>
      </c>
      <c r="E31" s="67">
        <v>28390</v>
      </c>
      <c r="F31" s="67">
        <v>464322</v>
      </c>
      <c r="G31" s="67">
        <v>0</v>
      </c>
      <c r="H31" s="67">
        <v>508681</v>
      </c>
      <c r="I31" s="67">
        <v>19676</v>
      </c>
      <c r="J31" s="67">
        <v>450534</v>
      </c>
      <c r="K31" s="67">
        <v>0</v>
      </c>
    </row>
    <row r="32" spans="1:11" x14ac:dyDescent="0.55000000000000004">
      <c r="A32" s="103">
        <v>44364</v>
      </c>
      <c r="B32" s="106" t="str">
        <f t="shared" si="4"/>
        <v>(木)</v>
      </c>
      <c r="C32" s="67">
        <f t="shared" si="5"/>
        <v>1091760</v>
      </c>
      <c r="D32" s="67">
        <v>570555</v>
      </c>
      <c r="E32" s="67">
        <v>30961</v>
      </c>
      <c r="F32" s="67">
        <v>490244</v>
      </c>
      <c r="G32" s="67">
        <v>0</v>
      </c>
      <c r="H32" s="67">
        <v>536254</v>
      </c>
      <c r="I32" s="67">
        <v>24074</v>
      </c>
      <c r="J32" s="67">
        <v>476867</v>
      </c>
      <c r="K32" s="67">
        <v>0</v>
      </c>
    </row>
    <row r="33" spans="1:11" x14ac:dyDescent="0.55000000000000004">
      <c r="A33" s="103">
        <v>44363</v>
      </c>
      <c r="B33" s="106" t="str">
        <f t="shared" si="4"/>
        <v>(水)</v>
      </c>
      <c r="C33" s="67">
        <f t="shared" si="5"/>
        <v>1093741</v>
      </c>
      <c r="D33" s="67">
        <v>561649</v>
      </c>
      <c r="E33" s="67">
        <v>29746</v>
      </c>
      <c r="F33" s="67">
        <v>502346</v>
      </c>
      <c r="G33" s="67">
        <v>0</v>
      </c>
      <c r="H33" s="67">
        <v>531367</v>
      </c>
      <c r="I33" s="67">
        <v>25583</v>
      </c>
      <c r="J33" s="67">
        <v>489034</v>
      </c>
      <c r="K33" s="67">
        <v>0</v>
      </c>
    </row>
    <row r="34" spans="1:11" x14ac:dyDescent="0.55000000000000004">
      <c r="A34" s="103">
        <v>44362</v>
      </c>
      <c r="B34" s="106" t="str">
        <f t="shared" si="4"/>
        <v>(火)</v>
      </c>
      <c r="C34" s="67">
        <f t="shared" si="5"/>
        <v>1058369</v>
      </c>
      <c r="D34" s="78">
        <v>581089</v>
      </c>
      <c r="E34" s="78">
        <v>28937</v>
      </c>
      <c r="F34" s="78">
        <v>448343</v>
      </c>
      <c r="G34" s="67">
        <v>0</v>
      </c>
      <c r="H34" s="78">
        <v>553530</v>
      </c>
      <c r="I34" s="78">
        <v>26035</v>
      </c>
      <c r="J34" s="78">
        <v>436086</v>
      </c>
      <c r="K34" s="67">
        <v>0</v>
      </c>
    </row>
    <row r="35" spans="1:11" x14ac:dyDescent="0.55000000000000004">
      <c r="A35" s="103">
        <v>44361</v>
      </c>
      <c r="B35" s="106" t="str">
        <f t="shared" si="4"/>
        <v>(月)</v>
      </c>
      <c r="C35" s="67">
        <f t="shared" si="5"/>
        <v>955760</v>
      </c>
      <c r="D35" s="78">
        <v>537544</v>
      </c>
      <c r="E35" s="78">
        <v>29236</v>
      </c>
      <c r="F35" s="78">
        <v>388980</v>
      </c>
      <c r="G35" s="67">
        <v>0</v>
      </c>
      <c r="H35" s="78">
        <v>513622</v>
      </c>
      <c r="I35" s="78">
        <v>26869</v>
      </c>
      <c r="J35" s="78">
        <v>378990</v>
      </c>
      <c r="K35" s="67">
        <v>0</v>
      </c>
    </row>
    <row r="36" spans="1:11" x14ac:dyDescent="0.55000000000000004">
      <c r="A36" s="103">
        <v>44360</v>
      </c>
      <c r="B36" s="106" t="str">
        <f t="shared" si="4"/>
        <v>(日)</v>
      </c>
      <c r="C36" s="67">
        <f t="shared" si="5"/>
        <v>890314</v>
      </c>
      <c r="D36" s="78">
        <v>546566</v>
      </c>
      <c r="E36" s="78">
        <v>33548</v>
      </c>
      <c r="F36" s="78">
        <v>310200</v>
      </c>
      <c r="G36" s="67">
        <v>0</v>
      </c>
      <c r="H36" s="78">
        <v>517641</v>
      </c>
      <c r="I36" s="78">
        <v>30603</v>
      </c>
      <c r="J36" s="78">
        <v>301485</v>
      </c>
      <c r="K36" s="67">
        <v>0</v>
      </c>
    </row>
    <row r="37" spans="1:11" x14ac:dyDescent="0.55000000000000004">
      <c r="A37" s="103">
        <v>44359</v>
      </c>
      <c r="B37" s="106" t="str">
        <f t="shared" si="4"/>
        <v>(土)</v>
      </c>
      <c r="C37" s="67">
        <f t="shared" si="5"/>
        <v>893187</v>
      </c>
      <c r="D37" s="78">
        <v>598433</v>
      </c>
      <c r="E37" s="78">
        <v>32734</v>
      </c>
      <c r="F37" s="78">
        <v>262020</v>
      </c>
      <c r="G37" s="67">
        <v>0</v>
      </c>
      <c r="H37" s="78">
        <v>570186</v>
      </c>
      <c r="I37" s="78">
        <v>30205</v>
      </c>
      <c r="J37" s="78">
        <v>253479</v>
      </c>
      <c r="K37" s="67">
        <v>0</v>
      </c>
    </row>
    <row r="38" spans="1:11" x14ac:dyDescent="0.55000000000000004">
      <c r="A38" s="103">
        <v>44358</v>
      </c>
      <c r="B38" s="106" t="str">
        <f t="shared" si="4"/>
        <v>(金)</v>
      </c>
      <c r="C38" s="67">
        <f t="shared" si="5"/>
        <v>902236</v>
      </c>
      <c r="D38" s="78">
        <v>629011</v>
      </c>
      <c r="E38" s="78">
        <v>28527</v>
      </c>
      <c r="F38" s="78">
        <v>244698</v>
      </c>
      <c r="G38" s="67">
        <v>0</v>
      </c>
      <c r="H38" s="78">
        <v>603862</v>
      </c>
      <c r="I38" s="78">
        <v>26622</v>
      </c>
      <c r="J38" s="78">
        <v>236245</v>
      </c>
      <c r="K38" s="67">
        <v>0</v>
      </c>
    </row>
    <row r="39" spans="1:11" x14ac:dyDescent="0.55000000000000004">
      <c r="A39" s="103">
        <v>44357</v>
      </c>
      <c r="B39" s="106" t="str">
        <f t="shared" si="4"/>
        <v>(木)</v>
      </c>
      <c r="C39" s="67">
        <f t="shared" si="5"/>
        <v>932489</v>
      </c>
      <c r="D39" s="78">
        <v>625671</v>
      </c>
      <c r="E39" s="78">
        <v>28495</v>
      </c>
      <c r="F39" s="78">
        <v>278323</v>
      </c>
      <c r="G39" s="67">
        <v>0</v>
      </c>
      <c r="H39" s="78">
        <v>603171</v>
      </c>
      <c r="I39" s="78">
        <v>26607</v>
      </c>
      <c r="J39" s="78">
        <v>269432</v>
      </c>
      <c r="K39" s="67">
        <v>0</v>
      </c>
    </row>
    <row r="40" spans="1:11" x14ac:dyDescent="0.55000000000000004">
      <c r="A40" s="103">
        <v>44356</v>
      </c>
      <c r="B40" s="106" t="str">
        <f t="shared" si="4"/>
        <v>(水)</v>
      </c>
      <c r="C40" s="67">
        <f t="shared" si="5"/>
        <v>932158</v>
      </c>
      <c r="D40" s="78">
        <v>640599</v>
      </c>
      <c r="E40" s="78">
        <v>26913</v>
      </c>
      <c r="F40" s="78">
        <v>264646</v>
      </c>
      <c r="G40" s="67">
        <v>0</v>
      </c>
      <c r="H40" s="78">
        <v>617925</v>
      </c>
      <c r="I40" s="78">
        <v>25145</v>
      </c>
      <c r="J40" s="78">
        <v>255987</v>
      </c>
      <c r="K40" s="67">
        <v>0</v>
      </c>
    </row>
    <row r="41" spans="1:11" x14ac:dyDescent="0.55000000000000004">
      <c r="A41" s="103">
        <v>44355</v>
      </c>
      <c r="B41" s="106" t="str">
        <f t="shared" si="4"/>
        <v>(火)</v>
      </c>
      <c r="C41" s="67">
        <f t="shared" si="5"/>
        <v>896494</v>
      </c>
      <c r="D41" s="78">
        <v>655240</v>
      </c>
      <c r="E41" s="78">
        <v>29076</v>
      </c>
      <c r="F41" s="78">
        <v>212178</v>
      </c>
      <c r="G41" s="67">
        <v>0</v>
      </c>
      <c r="H41" s="78">
        <v>634474</v>
      </c>
      <c r="I41" s="78">
        <v>27302</v>
      </c>
      <c r="J41" s="78">
        <v>205271</v>
      </c>
      <c r="K41" s="67">
        <v>0</v>
      </c>
    </row>
    <row r="42" spans="1:11" x14ac:dyDescent="0.55000000000000004">
      <c r="A42" s="103">
        <v>44354</v>
      </c>
      <c r="B42" s="106" t="str">
        <f t="shared" si="4"/>
        <v>(月)</v>
      </c>
      <c r="C42" s="67">
        <f t="shared" si="5"/>
        <v>807867</v>
      </c>
      <c r="D42" s="78">
        <v>603545</v>
      </c>
      <c r="E42" s="78">
        <v>28875</v>
      </c>
      <c r="F42" s="78">
        <v>175447</v>
      </c>
      <c r="G42" s="67">
        <v>0</v>
      </c>
      <c r="H42" s="78">
        <v>585387</v>
      </c>
      <c r="I42" s="78">
        <v>27111</v>
      </c>
      <c r="J42" s="78">
        <v>169390</v>
      </c>
      <c r="K42" s="67">
        <v>0</v>
      </c>
    </row>
    <row r="43" spans="1:11" x14ac:dyDescent="0.55000000000000004">
      <c r="A43" s="70">
        <v>44353</v>
      </c>
      <c r="B43" s="106" t="str">
        <f t="shared" si="4"/>
        <v>(日)</v>
      </c>
      <c r="C43" s="67">
        <f t="shared" si="5"/>
        <v>725396</v>
      </c>
      <c r="D43" s="78">
        <v>526924</v>
      </c>
      <c r="E43" s="78">
        <v>22788</v>
      </c>
      <c r="F43" s="78">
        <v>175684</v>
      </c>
      <c r="G43" s="67">
        <v>0</v>
      </c>
      <c r="H43" s="78">
        <v>507793</v>
      </c>
      <c r="I43" s="78">
        <v>21417</v>
      </c>
      <c r="J43" s="78">
        <v>170996</v>
      </c>
      <c r="K43" s="67">
        <v>0</v>
      </c>
    </row>
    <row r="44" spans="1:11" x14ac:dyDescent="0.55000000000000004">
      <c r="A44" s="70">
        <v>44352</v>
      </c>
      <c r="B44" s="106" t="str">
        <f t="shared" si="4"/>
        <v>(土)</v>
      </c>
      <c r="C44" s="67">
        <f t="shared" si="5"/>
        <v>714204</v>
      </c>
      <c r="D44" s="78">
        <v>574762</v>
      </c>
      <c r="E44" s="78">
        <v>20357</v>
      </c>
      <c r="F44" s="78">
        <v>119085</v>
      </c>
      <c r="G44" s="67">
        <v>0</v>
      </c>
      <c r="H44" s="78">
        <v>554770</v>
      </c>
      <c r="I44" s="78">
        <v>18747</v>
      </c>
      <c r="J44" s="78">
        <v>113773</v>
      </c>
      <c r="K44" s="67">
        <v>0</v>
      </c>
    </row>
    <row r="45" spans="1:11" x14ac:dyDescent="0.55000000000000004">
      <c r="A45" s="70">
        <v>44351</v>
      </c>
      <c r="B45" s="106" t="str">
        <f t="shared" si="4"/>
        <v>(金)</v>
      </c>
      <c r="C45" s="67">
        <f t="shared" si="5"/>
        <v>727017</v>
      </c>
      <c r="D45" s="78">
        <v>601398</v>
      </c>
      <c r="E45" s="78">
        <v>20193</v>
      </c>
      <c r="F45" s="78">
        <v>105426</v>
      </c>
      <c r="G45" s="67">
        <v>0</v>
      </c>
      <c r="H45" s="78">
        <v>582456</v>
      </c>
      <c r="I45" s="78">
        <v>18684</v>
      </c>
      <c r="J45" s="78">
        <v>99287</v>
      </c>
      <c r="K45" s="67">
        <v>0</v>
      </c>
    </row>
    <row r="46" spans="1:11" x14ac:dyDescent="0.55000000000000004">
      <c r="A46" s="70">
        <v>44350</v>
      </c>
      <c r="B46" s="106" t="str">
        <f>"(" &amp; TEXT(A46,"aaa") &amp; ")"</f>
        <v>(木)</v>
      </c>
      <c r="C46" s="67">
        <f t="shared" si="5"/>
        <v>765589</v>
      </c>
      <c r="D46" s="78">
        <v>619281</v>
      </c>
      <c r="E46" s="78">
        <v>19976</v>
      </c>
      <c r="F46" s="78">
        <v>126332</v>
      </c>
      <c r="G46" s="67">
        <v>0</v>
      </c>
      <c r="H46" s="78">
        <v>601435</v>
      </c>
      <c r="I46" s="78">
        <v>18711</v>
      </c>
      <c r="J46" s="78">
        <v>120273</v>
      </c>
      <c r="K46" s="67">
        <v>0</v>
      </c>
    </row>
    <row r="47" spans="1:11" x14ac:dyDescent="0.55000000000000004">
      <c r="A47" s="70">
        <v>44349</v>
      </c>
      <c r="B47" s="106" t="str">
        <f t="shared" ref="B47:B98" si="6">"(" &amp; TEXT(A47,"aaa") &amp; ")"</f>
        <v>(水)</v>
      </c>
      <c r="C47" s="67">
        <f t="shared" si="5"/>
        <v>762671</v>
      </c>
      <c r="D47" s="78">
        <v>615002</v>
      </c>
      <c r="E47" s="78">
        <v>19606</v>
      </c>
      <c r="F47" s="78">
        <v>128063</v>
      </c>
      <c r="G47" s="67">
        <v>0</v>
      </c>
      <c r="H47" s="78">
        <v>597910</v>
      </c>
      <c r="I47" s="78">
        <v>18342</v>
      </c>
      <c r="J47" s="78">
        <v>121926</v>
      </c>
      <c r="K47" s="67">
        <v>0</v>
      </c>
    </row>
    <row r="48" spans="1:11" x14ac:dyDescent="0.55000000000000004">
      <c r="A48" s="70">
        <v>44348</v>
      </c>
      <c r="B48" s="106" t="str">
        <f t="shared" si="6"/>
        <v>(火)</v>
      </c>
      <c r="C48" s="67">
        <f t="shared" si="5"/>
        <v>715544</v>
      </c>
      <c r="D48" s="78">
        <v>595127</v>
      </c>
      <c r="E48" s="78">
        <v>19175</v>
      </c>
      <c r="F48" s="78">
        <v>101242</v>
      </c>
      <c r="G48" s="67">
        <v>0</v>
      </c>
      <c r="H48" s="78">
        <v>579180</v>
      </c>
      <c r="I48" s="78">
        <v>18003</v>
      </c>
      <c r="J48" s="78">
        <v>95491</v>
      </c>
      <c r="K48" s="67">
        <v>0</v>
      </c>
    </row>
    <row r="49" spans="1:11" x14ac:dyDescent="0.55000000000000004">
      <c r="A49" s="70">
        <v>44347</v>
      </c>
      <c r="B49" s="106" t="str">
        <f t="shared" si="6"/>
        <v>(月)</v>
      </c>
      <c r="C49" s="67">
        <f t="shared" si="5"/>
        <v>604882</v>
      </c>
      <c r="D49" s="78">
        <v>500281</v>
      </c>
      <c r="E49" s="78">
        <v>18294</v>
      </c>
      <c r="F49" s="78">
        <v>86307</v>
      </c>
      <c r="G49" s="67">
        <v>0</v>
      </c>
      <c r="H49" s="78">
        <v>483972</v>
      </c>
      <c r="I49" s="78">
        <v>17057</v>
      </c>
      <c r="J49" s="78">
        <v>75315</v>
      </c>
      <c r="K49" s="67">
        <v>0</v>
      </c>
    </row>
    <row r="50" spans="1:11" x14ac:dyDescent="0.55000000000000004">
      <c r="A50" s="70">
        <v>44346</v>
      </c>
      <c r="B50" s="106" t="str">
        <f t="shared" si="6"/>
        <v>(日)</v>
      </c>
      <c r="C50" s="67">
        <f t="shared" si="5"/>
        <v>517419</v>
      </c>
      <c r="D50" s="78">
        <v>438823</v>
      </c>
      <c r="E50" s="78">
        <v>15915</v>
      </c>
      <c r="F50" s="78">
        <v>62681</v>
      </c>
      <c r="G50" s="67">
        <v>0</v>
      </c>
      <c r="H50" s="78">
        <v>425463</v>
      </c>
      <c r="I50" s="78">
        <v>15015</v>
      </c>
      <c r="J50" s="78">
        <v>58441</v>
      </c>
      <c r="K50" s="67">
        <v>0</v>
      </c>
    </row>
    <row r="51" spans="1:11" x14ac:dyDescent="0.55000000000000004">
      <c r="A51" s="70">
        <v>44345</v>
      </c>
      <c r="B51" s="106" t="str">
        <f t="shared" si="6"/>
        <v>(土)</v>
      </c>
      <c r="C51" s="67">
        <f t="shared" si="5"/>
        <v>514074</v>
      </c>
      <c r="D51" s="78">
        <v>445111</v>
      </c>
      <c r="E51" s="78">
        <v>15520</v>
      </c>
      <c r="F51" s="78">
        <v>53443</v>
      </c>
      <c r="G51" s="67">
        <v>0</v>
      </c>
      <c r="H51" s="78">
        <v>429028</v>
      </c>
      <c r="I51" s="78">
        <v>14566</v>
      </c>
      <c r="J51" s="78">
        <v>46102</v>
      </c>
      <c r="K51" s="67">
        <v>0</v>
      </c>
    </row>
    <row r="52" spans="1:11" x14ac:dyDescent="0.55000000000000004">
      <c r="A52" s="70">
        <v>44344</v>
      </c>
      <c r="B52" s="106" t="str">
        <f t="shared" si="6"/>
        <v>(金)</v>
      </c>
      <c r="C52" s="67">
        <f t="shared" si="5"/>
        <v>547019</v>
      </c>
      <c r="D52" s="78">
        <v>495231</v>
      </c>
      <c r="E52" s="78">
        <v>14247</v>
      </c>
      <c r="F52" s="78">
        <v>37541</v>
      </c>
      <c r="G52" s="67">
        <v>0</v>
      </c>
      <c r="H52" s="78">
        <v>474628</v>
      </c>
      <c r="I52" s="78">
        <v>13384</v>
      </c>
      <c r="J52" s="78">
        <v>28623</v>
      </c>
      <c r="K52" s="67">
        <v>0</v>
      </c>
    </row>
    <row r="53" spans="1:11" x14ac:dyDescent="0.55000000000000004">
      <c r="A53" s="70">
        <v>44343</v>
      </c>
      <c r="B53" s="106" t="str">
        <f t="shared" si="6"/>
        <v>(木)</v>
      </c>
      <c r="C53" s="67">
        <f t="shared" si="5"/>
        <v>573142</v>
      </c>
      <c r="D53" s="78">
        <v>522148</v>
      </c>
      <c r="E53" s="78">
        <v>12377</v>
      </c>
      <c r="F53" s="78">
        <v>38617</v>
      </c>
      <c r="G53" s="67">
        <v>0</v>
      </c>
      <c r="H53" s="78">
        <v>500935</v>
      </c>
      <c r="I53" s="78">
        <v>11680</v>
      </c>
      <c r="J53" s="78">
        <v>30977</v>
      </c>
      <c r="K53" s="67">
        <v>0</v>
      </c>
    </row>
    <row r="54" spans="1:11" x14ac:dyDescent="0.55000000000000004">
      <c r="A54" s="70">
        <v>44342</v>
      </c>
      <c r="B54" s="106" t="str">
        <f t="shared" si="6"/>
        <v>(水)</v>
      </c>
      <c r="C54" s="67">
        <f t="shared" si="5"/>
        <v>563682</v>
      </c>
      <c r="D54" s="78">
        <v>541283</v>
      </c>
      <c r="E54" s="78">
        <v>11453</v>
      </c>
      <c r="F54" s="78">
        <v>10946</v>
      </c>
      <c r="G54" s="67">
        <v>0</v>
      </c>
      <c r="H54" s="78">
        <v>518920</v>
      </c>
      <c r="I54" s="78">
        <v>10708</v>
      </c>
      <c r="J54" s="78">
        <v>8872</v>
      </c>
      <c r="K54" s="67">
        <v>0</v>
      </c>
    </row>
    <row r="55" spans="1:11" x14ac:dyDescent="0.55000000000000004">
      <c r="A55" s="70">
        <v>44341</v>
      </c>
      <c r="B55" s="106" t="str">
        <f t="shared" si="6"/>
        <v>(火)</v>
      </c>
      <c r="C55" s="67">
        <f t="shared" si="5"/>
        <v>505536</v>
      </c>
      <c r="D55" s="78">
        <v>486240</v>
      </c>
      <c r="E55" s="78">
        <v>9778</v>
      </c>
      <c r="F55" s="78">
        <v>9518</v>
      </c>
      <c r="G55" s="67">
        <v>0</v>
      </c>
      <c r="H55" s="78">
        <v>466479</v>
      </c>
      <c r="I55" s="78">
        <v>9254</v>
      </c>
      <c r="J55" s="78">
        <v>7380</v>
      </c>
      <c r="K55" s="67">
        <v>0</v>
      </c>
    </row>
    <row r="56" spans="1:11" x14ac:dyDescent="0.55000000000000004">
      <c r="A56" s="70">
        <v>44340</v>
      </c>
      <c r="B56" s="106" t="str">
        <f t="shared" si="6"/>
        <v>(月)</v>
      </c>
      <c r="C56" s="67">
        <f t="shared" si="5"/>
        <v>438814</v>
      </c>
      <c r="D56" s="78">
        <v>420191</v>
      </c>
      <c r="E56" s="78">
        <v>9818</v>
      </c>
      <c r="F56" s="78">
        <v>8805</v>
      </c>
      <c r="G56" s="67">
        <v>0</v>
      </c>
      <c r="H56" s="78">
        <v>404540</v>
      </c>
      <c r="I56" s="78">
        <v>9268</v>
      </c>
      <c r="J56" s="78">
        <v>6767</v>
      </c>
      <c r="K56" s="67">
        <v>0</v>
      </c>
    </row>
    <row r="57" spans="1:11" x14ac:dyDescent="0.55000000000000004">
      <c r="A57" s="70">
        <v>44339</v>
      </c>
      <c r="B57" s="106" t="str">
        <f t="shared" si="6"/>
        <v>(日)</v>
      </c>
      <c r="C57" s="67">
        <f t="shared" si="5"/>
        <v>344456</v>
      </c>
      <c r="D57" s="78">
        <v>321997</v>
      </c>
      <c r="E57" s="78">
        <v>0</v>
      </c>
      <c r="F57" s="78">
        <v>22459</v>
      </c>
      <c r="G57" s="67">
        <v>0</v>
      </c>
      <c r="H57" s="78">
        <v>311207</v>
      </c>
      <c r="I57" s="78">
        <v>0</v>
      </c>
      <c r="J57" s="78">
        <v>20207</v>
      </c>
      <c r="K57" s="67">
        <v>0</v>
      </c>
    </row>
    <row r="58" spans="1:11" x14ac:dyDescent="0.55000000000000004">
      <c r="A58" s="70">
        <v>44338</v>
      </c>
      <c r="B58" s="106" t="str">
        <f t="shared" si="6"/>
        <v>(土)</v>
      </c>
      <c r="C58" s="67">
        <f t="shared" si="5"/>
        <v>312581</v>
      </c>
      <c r="D58" s="78">
        <v>276882</v>
      </c>
      <c r="E58" s="78">
        <v>0</v>
      </c>
      <c r="F58" s="78">
        <v>35699</v>
      </c>
      <c r="G58" s="67">
        <v>0</v>
      </c>
      <c r="H58" s="78">
        <v>264119</v>
      </c>
      <c r="I58" s="78">
        <v>0</v>
      </c>
      <c r="J58" s="78">
        <v>22466</v>
      </c>
      <c r="K58" s="67">
        <v>0</v>
      </c>
    </row>
    <row r="59" spans="1:11" x14ac:dyDescent="0.55000000000000004">
      <c r="A59" s="70">
        <v>44337</v>
      </c>
      <c r="B59" s="106" t="str">
        <f t="shared" si="6"/>
        <v>(金)</v>
      </c>
      <c r="C59" s="67">
        <f t="shared" si="5"/>
        <v>307630</v>
      </c>
      <c r="D59" s="78">
        <v>266342</v>
      </c>
      <c r="E59" s="78">
        <v>0</v>
      </c>
      <c r="F59" s="78">
        <v>41288</v>
      </c>
      <c r="G59" s="67">
        <v>0</v>
      </c>
      <c r="H59" s="78">
        <v>248510</v>
      </c>
      <c r="I59" s="78">
        <v>0</v>
      </c>
      <c r="J59" s="78">
        <v>22930</v>
      </c>
      <c r="K59" s="67">
        <v>0</v>
      </c>
    </row>
    <row r="60" spans="1:11" x14ac:dyDescent="0.55000000000000004">
      <c r="A60" s="70">
        <v>44336</v>
      </c>
      <c r="B60" s="106" t="str">
        <f t="shared" si="6"/>
        <v>(木)</v>
      </c>
      <c r="C60" s="67">
        <f t="shared" si="5"/>
        <v>328277</v>
      </c>
      <c r="D60" s="78">
        <v>307558</v>
      </c>
      <c r="E60" s="78">
        <v>0</v>
      </c>
      <c r="F60" s="78">
        <v>20719</v>
      </c>
      <c r="G60" s="67">
        <v>0</v>
      </c>
      <c r="H60" s="78">
        <v>288218</v>
      </c>
      <c r="I60" s="78">
        <v>0</v>
      </c>
      <c r="J60" s="78">
        <v>12886</v>
      </c>
      <c r="K60" s="67">
        <v>0</v>
      </c>
    </row>
    <row r="61" spans="1:11" x14ac:dyDescent="0.55000000000000004">
      <c r="A61" s="70">
        <v>44335</v>
      </c>
      <c r="B61" s="106" t="str">
        <f t="shared" si="6"/>
        <v>(水)</v>
      </c>
      <c r="C61" s="67">
        <f t="shared" si="5"/>
        <v>347838</v>
      </c>
      <c r="D61" s="78">
        <v>295279</v>
      </c>
      <c r="E61" s="78">
        <v>0</v>
      </c>
      <c r="F61" s="78">
        <v>52559</v>
      </c>
      <c r="G61" s="67">
        <v>0</v>
      </c>
      <c r="H61" s="78">
        <v>277768</v>
      </c>
      <c r="I61" s="78">
        <v>0</v>
      </c>
      <c r="J61" s="78">
        <v>31248</v>
      </c>
      <c r="K61" s="67">
        <v>0</v>
      </c>
    </row>
    <row r="62" spans="1:11" x14ac:dyDescent="0.55000000000000004">
      <c r="A62" s="70">
        <v>44334</v>
      </c>
      <c r="B62" s="106" t="str">
        <f t="shared" si="6"/>
        <v>(火)</v>
      </c>
      <c r="C62" s="67">
        <f t="shared" si="5"/>
        <v>292904</v>
      </c>
      <c r="D62" s="78">
        <v>241978</v>
      </c>
      <c r="E62" s="78">
        <v>0</v>
      </c>
      <c r="F62" s="78">
        <v>50926</v>
      </c>
      <c r="G62" s="67">
        <v>0</v>
      </c>
      <c r="H62" s="78">
        <v>226841</v>
      </c>
      <c r="I62" s="78">
        <v>0</v>
      </c>
      <c r="J62" s="78">
        <v>32805</v>
      </c>
      <c r="K62" s="67">
        <v>0</v>
      </c>
    </row>
    <row r="63" spans="1:11" x14ac:dyDescent="0.55000000000000004">
      <c r="A63" s="70">
        <v>44333</v>
      </c>
      <c r="B63" s="106" t="str">
        <f t="shared" si="6"/>
        <v>(月)</v>
      </c>
      <c r="C63" s="67">
        <f t="shared" si="5"/>
        <v>241102</v>
      </c>
      <c r="D63" s="78">
        <v>201876</v>
      </c>
      <c r="E63" s="78">
        <v>0</v>
      </c>
      <c r="F63" s="78">
        <v>39226</v>
      </c>
      <c r="G63" s="67">
        <v>0</v>
      </c>
      <c r="H63" s="78">
        <v>189054</v>
      </c>
      <c r="I63" s="78">
        <v>0</v>
      </c>
      <c r="J63" s="78">
        <v>24479</v>
      </c>
      <c r="K63" s="67">
        <v>0</v>
      </c>
    </row>
    <row r="64" spans="1:11" x14ac:dyDescent="0.55000000000000004">
      <c r="A64" s="70">
        <v>44332</v>
      </c>
      <c r="B64" s="106" t="str">
        <f t="shared" si="6"/>
        <v>(日)</v>
      </c>
      <c r="C64" s="67">
        <f t="shared" si="5"/>
        <v>203210</v>
      </c>
      <c r="D64" s="78">
        <v>184496</v>
      </c>
      <c r="E64" s="78">
        <v>0</v>
      </c>
      <c r="F64" s="78">
        <v>18714</v>
      </c>
      <c r="G64" s="67">
        <v>0</v>
      </c>
      <c r="H64" s="78">
        <v>177787</v>
      </c>
      <c r="I64" s="78">
        <v>0</v>
      </c>
      <c r="J64" s="78">
        <v>14496</v>
      </c>
      <c r="K64" s="67">
        <v>0</v>
      </c>
    </row>
    <row r="65" spans="1:11" x14ac:dyDescent="0.55000000000000004">
      <c r="A65" s="70">
        <v>44331</v>
      </c>
      <c r="B65" s="106" t="str">
        <f t="shared" si="6"/>
        <v>(土)</v>
      </c>
      <c r="C65" s="67">
        <f t="shared" si="5"/>
        <v>159901</v>
      </c>
      <c r="D65" s="78">
        <v>133750</v>
      </c>
      <c r="E65" s="78">
        <v>0</v>
      </c>
      <c r="F65" s="78">
        <v>26151</v>
      </c>
      <c r="G65" s="67">
        <v>0</v>
      </c>
      <c r="H65" s="78">
        <v>123734</v>
      </c>
      <c r="I65" s="78">
        <v>0</v>
      </c>
      <c r="J65" s="78">
        <v>14837</v>
      </c>
      <c r="K65" s="67">
        <v>0</v>
      </c>
    </row>
    <row r="66" spans="1:11" x14ac:dyDescent="0.55000000000000004">
      <c r="A66" s="70">
        <v>44330</v>
      </c>
      <c r="B66" s="106" t="str">
        <f t="shared" si="6"/>
        <v>(金)</v>
      </c>
      <c r="C66" s="67">
        <f t="shared" si="5"/>
        <v>160033</v>
      </c>
      <c r="D66" s="78">
        <v>127259</v>
      </c>
      <c r="E66" s="78">
        <v>0</v>
      </c>
      <c r="F66" s="78">
        <v>32774</v>
      </c>
      <c r="G66" s="67">
        <v>0</v>
      </c>
      <c r="H66" s="78">
        <v>111792</v>
      </c>
      <c r="I66" s="78">
        <v>0</v>
      </c>
      <c r="J66" s="78">
        <v>16168</v>
      </c>
      <c r="K66" s="67">
        <v>0</v>
      </c>
    </row>
    <row r="67" spans="1:11" x14ac:dyDescent="0.55000000000000004">
      <c r="A67" s="70">
        <v>44329</v>
      </c>
      <c r="B67" s="106" t="str">
        <f t="shared" si="6"/>
        <v>(木)</v>
      </c>
      <c r="C67" s="67">
        <f t="shared" si="5"/>
        <v>186614</v>
      </c>
      <c r="D67" s="78">
        <v>148495</v>
      </c>
      <c r="E67" s="78">
        <v>0</v>
      </c>
      <c r="F67" s="78">
        <v>38119</v>
      </c>
      <c r="G67" s="67">
        <v>0</v>
      </c>
      <c r="H67" s="78">
        <v>133488</v>
      </c>
      <c r="I67" s="78">
        <v>0</v>
      </c>
      <c r="J67" s="78">
        <v>22861</v>
      </c>
      <c r="K67" s="67">
        <v>0</v>
      </c>
    </row>
    <row r="68" spans="1:11" x14ac:dyDescent="0.55000000000000004">
      <c r="A68" s="70">
        <v>44328</v>
      </c>
      <c r="B68" s="106" t="str">
        <f t="shared" si="6"/>
        <v>(水)</v>
      </c>
      <c r="C68" s="67">
        <f t="shared" si="5"/>
        <v>190242</v>
      </c>
      <c r="D68" s="78">
        <v>151081</v>
      </c>
      <c r="E68" s="78">
        <v>0</v>
      </c>
      <c r="F68" s="78">
        <v>39161</v>
      </c>
      <c r="G68" s="67">
        <v>0</v>
      </c>
      <c r="H68" s="78">
        <v>136345</v>
      </c>
      <c r="I68" s="78">
        <v>0</v>
      </c>
      <c r="J68" s="78">
        <v>24040</v>
      </c>
      <c r="K68" s="67">
        <v>0</v>
      </c>
    </row>
    <row r="69" spans="1:11" x14ac:dyDescent="0.55000000000000004">
      <c r="A69" s="70">
        <v>44327</v>
      </c>
      <c r="B69" s="106" t="str">
        <f t="shared" si="6"/>
        <v>(火)</v>
      </c>
      <c r="C69" s="67">
        <f t="shared" si="5"/>
        <v>153407</v>
      </c>
      <c r="D69" s="78">
        <v>120666</v>
      </c>
      <c r="E69" s="78">
        <v>0</v>
      </c>
      <c r="F69" s="78">
        <v>32741</v>
      </c>
      <c r="G69" s="67">
        <v>0</v>
      </c>
      <c r="H69" s="78">
        <v>106624</v>
      </c>
      <c r="I69" s="78">
        <v>0</v>
      </c>
      <c r="J69" s="78">
        <v>20086</v>
      </c>
      <c r="K69" s="67">
        <v>0</v>
      </c>
    </row>
    <row r="70" spans="1:11" x14ac:dyDescent="0.55000000000000004">
      <c r="A70" s="70">
        <v>44326</v>
      </c>
      <c r="B70" s="106" t="str">
        <f t="shared" si="6"/>
        <v>(月)</v>
      </c>
      <c r="C70" s="67">
        <f t="shared" si="5"/>
        <v>118060</v>
      </c>
      <c r="D70" s="78">
        <v>96776</v>
      </c>
      <c r="E70" s="78">
        <v>0</v>
      </c>
      <c r="F70" s="78">
        <v>21284</v>
      </c>
      <c r="G70" s="67">
        <v>0</v>
      </c>
      <c r="H70" s="78">
        <v>84273</v>
      </c>
      <c r="I70" s="78">
        <v>0</v>
      </c>
      <c r="J70" s="78">
        <v>12772</v>
      </c>
      <c r="K70" s="67">
        <v>0</v>
      </c>
    </row>
    <row r="71" spans="1:11" x14ac:dyDescent="0.55000000000000004">
      <c r="A71" s="70">
        <v>44325</v>
      </c>
      <c r="B71" s="106" t="str">
        <f t="shared" si="6"/>
        <v>(日)</v>
      </c>
      <c r="C71" s="67">
        <f t="shared" si="5"/>
        <v>78186</v>
      </c>
      <c r="D71" s="78">
        <v>71106</v>
      </c>
      <c r="E71" s="78">
        <v>0</v>
      </c>
      <c r="F71" s="78">
        <v>7080</v>
      </c>
      <c r="G71" s="67">
        <v>0</v>
      </c>
      <c r="H71" s="78">
        <v>66200</v>
      </c>
      <c r="I71" s="78">
        <v>0</v>
      </c>
      <c r="J71" s="78">
        <v>5670</v>
      </c>
      <c r="K71" s="67">
        <v>0</v>
      </c>
    </row>
    <row r="72" spans="1:11" x14ac:dyDescent="0.55000000000000004">
      <c r="A72" s="70">
        <v>44324</v>
      </c>
      <c r="B72" s="106" t="str">
        <f t="shared" si="6"/>
        <v>(土)</v>
      </c>
      <c r="C72" s="67">
        <f t="shared" si="5"/>
        <v>63913</v>
      </c>
      <c r="D72" s="78">
        <v>57083</v>
      </c>
      <c r="E72" s="78">
        <v>0</v>
      </c>
      <c r="F72" s="78">
        <v>6830</v>
      </c>
      <c r="G72" s="67">
        <v>0</v>
      </c>
      <c r="H72" s="78">
        <v>48777</v>
      </c>
      <c r="I72" s="78">
        <v>0</v>
      </c>
      <c r="J72" s="78">
        <v>3901</v>
      </c>
      <c r="K72" s="67">
        <v>0</v>
      </c>
    </row>
    <row r="73" spans="1:11" x14ac:dyDescent="0.55000000000000004">
      <c r="A73" s="70">
        <v>44323</v>
      </c>
      <c r="B73" s="106" t="str">
        <f t="shared" si="6"/>
        <v>(金)</v>
      </c>
      <c r="C73" s="67">
        <f t="shared" si="5"/>
        <v>48751</v>
      </c>
      <c r="D73" s="78">
        <v>40711</v>
      </c>
      <c r="E73" s="78">
        <v>0</v>
      </c>
      <c r="F73" s="78">
        <v>8040</v>
      </c>
      <c r="G73" s="67">
        <v>0</v>
      </c>
      <c r="H73" s="78">
        <v>31378</v>
      </c>
      <c r="I73" s="78">
        <v>0</v>
      </c>
      <c r="J73" s="78">
        <v>4469</v>
      </c>
      <c r="K73" s="67">
        <v>0</v>
      </c>
    </row>
    <row r="74" spans="1:11" x14ac:dyDescent="0.55000000000000004">
      <c r="A74" s="70">
        <v>44322</v>
      </c>
      <c r="B74" s="106" t="str">
        <f t="shared" si="6"/>
        <v>(木)</v>
      </c>
      <c r="C74" s="67">
        <f t="shared" si="5"/>
        <v>47931</v>
      </c>
      <c r="D74" s="78">
        <v>40918</v>
      </c>
      <c r="E74" s="78">
        <v>0</v>
      </c>
      <c r="F74" s="78">
        <v>7013</v>
      </c>
      <c r="G74" s="67">
        <v>0</v>
      </c>
      <c r="H74" s="78">
        <v>32814</v>
      </c>
      <c r="I74" s="78">
        <v>0</v>
      </c>
      <c r="J74" s="78">
        <v>4599</v>
      </c>
      <c r="K74" s="67">
        <v>0</v>
      </c>
    </row>
    <row r="75" spans="1:11" x14ac:dyDescent="0.55000000000000004">
      <c r="A75" s="70">
        <v>44321</v>
      </c>
      <c r="B75" s="106" t="str">
        <f t="shared" si="6"/>
        <v>(水)</v>
      </c>
      <c r="C75" s="67">
        <f t="shared" si="5"/>
        <v>10026</v>
      </c>
      <c r="D75" s="78">
        <v>9152</v>
      </c>
      <c r="E75" s="78">
        <v>0</v>
      </c>
      <c r="F75" s="78">
        <v>874</v>
      </c>
      <c r="G75" s="67">
        <v>0</v>
      </c>
      <c r="H75" s="78">
        <v>8155</v>
      </c>
      <c r="I75" s="78">
        <v>0</v>
      </c>
      <c r="J75" s="78">
        <v>737</v>
      </c>
      <c r="K75" s="67">
        <v>0</v>
      </c>
    </row>
    <row r="76" spans="1:11" x14ac:dyDescent="0.55000000000000004">
      <c r="A76" s="70">
        <v>44320</v>
      </c>
      <c r="B76" s="106" t="str">
        <f t="shared" si="6"/>
        <v>(火)</v>
      </c>
      <c r="C76" s="67">
        <f t="shared" si="5"/>
        <v>8621</v>
      </c>
      <c r="D76" s="78">
        <v>7838</v>
      </c>
      <c r="E76" s="78">
        <v>0</v>
      </c>
      <c r="F76" s="78">
        <v>783</v>
      </c>
      <c r="G76" s="67">
        <v>0</v>
      </c>
      <c r="H76" s="78">
        <v>6615</v>
      </c>
      <c r="I76" s="78">
        <v>0</v>
      </c>
      <c r="J76" s="78">
        <v>542</v>
      </c>
      <c r="K76" s="67">
        <v>0</v>
      </c>
    </row>
    <row r="77" spans="1:11" x14ac:dyDescent="0.55000000000000004">
      <c r="A77" s="70">
        <v>44319</v>
      </c>
      <c r="B77" s="106" t="str">
        <f t="shared" si="6"/>
        <v>(月)</v>
      </c>
      <c r="C77" s="67">
        <f t="shared" si="5"/>
        <v>7755</v>
      </c>
      <c r="D77" s="78">
        <v>6923</v>
      </c>
      <c r="E77" s="78">
        <v>0</v>
      </c>
      <c r="F77" s="78">
        <v>832</v>
      </c>
      <c r="G77" s="67">
        <v>0</v>
      </c>
      <c r="H77" s="78">
        <v>5742</v>
      </c>
      <c r="I77" s="78">
        <v>0</v>
      </c>
      <c r="J77" s="78">
        <v>785</v>
      </c>
      <c r="K77" s="67">
        <v>0</v>
      </c>
    </row>
    <row r="78" spans="1:11" x14ac:dyDescent="0.55000000000000004">
      <c r="A78" s="70">
        <v>44318</v>
      </c>
      <c r="B78" s="106" t="str">
        <f t="shared" si="6"/>
        <v>(日)</v>
      </c>
      <c r="C78" s="67">
        <f t="shared" si="5"/>
        <v>22706</v>
      </c>
      <c r="D78" s="78">
        <v>22706</v>
      </c>
      <c r="E78" s="78">
        <v>0</v>
      </c>
      <c r="F78" s="78">
        <v>0</v>
      </c>
      <c r="G78" s="67">
        <v>0</v>
      </c>
      <c r="H78" s="78">
        <v>20249</v>
      </c>
      <c r="I78" s="78">
        <v>0</v>
      </c>
      <c r="J78" s="78">
        <v>0</v>
      </c>
      <c r="K78" s="67">
        <v>0</v>
      </c>
    </row>
    <row r="79" spans="1:11" x14ac:dyDescent="0.55000000000000004">
      <c r="A79" s="70">
        <v>44317</v>
      </c>
      <c r="B79" s="106" t="str">
        <f t="shared" si="6"/>
        <v>(土)</v>
      </c>
      <c r="C79" s="67">
        <f t="shared" si="5"/>
        <v>35861</v>
      </c>
      <c r="D79" s="78">
        <v>35861</v>
      </c>
      <c r="E79" s="78">
        <v>0</v>
      </c>
      <c r="F79" s="78">
        <v>0</v>
      </c>
      <c r="G79" s="67">
        <v>0</v>
      </c>
      <c r="H79" s="78">
        <v>22576</v>
      </c>
      <c r="I79" s="78">
        <v>0</v>
      </c>
      <c r="J79" s="78">
        <v>0</v>
      </c>
      <c r="K79" s="67">
        <v>0</v>
      </c>
    </row>
    <row r="80" spans="1:11" x14ac:dyDescent="0.55000000000000004">
      <c r="A80" s="70">
        <v>44316</v>
      </c>
      <c r="B80" s="106" t="str">
        <f t="shared" si="6"/>
        <v>(金)</v>
      </c>
      <c r="C80" s="67">
        <f t="shared" si="5"/>
        <v>57783</v>
      </c>
      <c r="D80" s="78">
        <v>57783</v>
      </c>
      <c r="E80" s="78">
        <v>0</v>
      </c>
      <c r="F80" s="78">
        <v>0</v>
      </c>
      <c r="G80" s="67">
        <v>0</v>
      </c>
      <c r="H80" s="78">
        <v>26591</v>
      </c>
      <c r="I80" s="78">
        <v>0</v>
      </c>
      <c r="J80" s="78">
        <v>0</v>
      </c>
      <c r="K80" s="67">
        <v>0</v>
      </c>
    </row>
    <row r="81" spans="1:11" x14ac:dyDescent="0.55000000000000004">
      <c r="A81" s="70">
        <v>44315</v>
      </c>
      <c r="B81" s="106" t="str">
        <f>"(" &amp; TEXT(A81,"aaa") &amp; ")"</f>
        <v>(木)</v>
      </c>
      <c r="C81" s="67">
        <f t="shared" si="5"/>
        <v>18036</v>
      </c>
      <c r="D81" s="78">
        <v>18036</v>
      </c>
      <c r="E81" s="78">
        <v>0</v>
      </c>
      <c r="F81" s="78">
        <v>0</v>
      </c>
      <c r="G81" s="67">
        <v>0</v>
      </c>
      <c r="H81" s="78">
        <v>12797</v>
      </c>
      <c r="I81" s="78">
        <v>0</v>
      </c>
      <c r="J81" s="78">
        <v>0</v>
      </c>
      <c r="K81" s="67">
        <v>0</v>
      </c>
    </row>
    <row r="82" spans="1:11" x14ac:dyDescent="0.55000000000000004">
      <c r="A82" s="70">
        <v>44314</v>
      </c>
      <c r="B82" s="106" t="str">
        <f t="shared" si="6"/>
        <v>(水)</v>
      </c>
      <c r="C82" s="67">
        <f t="shared" si="5"/>
        <v>75991</v>
      </c>
      <c r="D82" s="78">
        <v>75991</v>
      </c>
      <c r="E82" s="78">
        <v>0</v>
      </c>
      <c r="F82" s="78">
        <v>0</v>
      </c>
      <c r="G82" s="67">
        <v>0</v>
      </c>
      <c r="H82" s="78">
        <v>36113</v>
      </c>
      <c r="I82" s="78">
        <v>0</v>
      </c>
      <c r="J82" s="78">
        <v>0</v>
      </c>
      <c r="K82" s="67">
        <v>0</v>
      </c>
    </row>
    <row r="83" spans="1:11" x14ac:dyDescent="0.55000000000000004">
      <c r="A83" s="70">
        <v>44313</v>
      </c>
      <c r="B83" s="106" t="str">
        <f t="shared" si="6"/>
        <v>(火)</v>
      </c>
      <c r="C83" s="67">
        <f t="shared" si="5"/>
        <v>70617</v>
      </c>
      <c r="D83" s="78">
        <v>70617</v>
      </c>
      <c r="E83" s="78">
        <v>0</v>
      </c>
      <c r="F83" s="78">
        <v>0</v>
      </c>
      <c r="G83" s="67">
        <v>0</v>
      </c>
      <c r="H83" s="78">
        <v>36979</v>
      </c>
      <c r="I83" s="78">
        <v>0</v>
      </c>
      <c r="J83" s="78">
        <v>0</v>
      </c>
      <c r="K83" s="67">
        <v>0</v>
      </c>
    </row>
    <row r="84" spans="1:11" x14ac:dyDescent="0.55000000000000004">
      <c r="A84" s="70">
        <v>44312</v>
      </c>
      <c r="B84" s="106" t="str">
        <f t="shared" si="6"/>
        <v>(月)</v>
      </c>
      <c r="C84" s="67">
        <f t="shared" si="5"/>
        <v>53326</v>
      </c>
      <c r="D84" s="78">
        <v>53326</v>
      </c>
      <c r="E84" s="78">
        <v>0</v>
      </c>
      <c r="F84" s="78">
        <v>0</v>
      </c>
      <c r="G84" s="67">
        <v>0</v>
      </c>
      <c r="H84" s="78">
        <v>27265</v>
      </c>
      <c r="I84" s="78">
        <v>0</v>
      </c>
      <c r="J84" s="78">
        <v>0</v>
      </c>
      <c r="K84" s="67">
        <v>0</v>
      </c>
    </row>
    <row r="85" spans="1:11" x14ac:dyDescent="0.55000000000000004">
      <c r="A85" s="70">
        <v>44311</v>
      </c>
      <c r="B85" s="106" t="str">
        <f t="shared" si="6"/>
        <v>(日)</v>
      </c>
      <c r="C85" s="67">
        <f t="shared" si="5"/>
        <v>21769</v>
      </c>
      <c r="D85" s="78">
        <v>21769</v>
      </c>
      <c r="E85" s="78">
        <v>0</v>
      </c>
      <c r="F85" s="78">
        <v>0</v>
      </c>
      <c r="G85" s="67">
        <v>0</v>
      </c>
      <c r="H85" s="78">
        <v>15292</v>
      </c>
      <c r="I85" s="78">
        <v>0</v>
      </c>
      <c r="J85" s="78">
        <v>0</v>
      </c>
      <c r="K85" s="67">
        <v>0</v>
      </c>
    </row>
    <row r="86" spans="1:11" x14ac:dyDescent="0.55000000000000004">
      <c r="A86" s="70">
        <v>44310</v>
      </c>
      <c r="B86" s="106" t="str">
        <f t="shared" si="6"/>
        <v>(土)</v>
      </c>
      <c r="C86" s="67">
        <f t="shared" si="5"/>
        <v>31333</v>
      </c>
      <c r="D86" s="78">
        <v>31333</v>
      </c>
      <c r="E86" s="78">
        <v>0</v>
      </c>
      <c r="F86" s="78">
        <v>0</v>
      </c>
      <c r="G86" s="67">
        <v>0</v>
      </c>
      <c r="H86" s="78">
        <v>15620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44309</v>
      </c>
      <c r="B87" s="106" t="str">
        <f t="shared" si="6"/>
        <v>(金)</v>
      </c>
      <c r="C87" s="67">
        <f t="shared" si="5"/>
        <v>48364</v>
      </c>
      <c r="D87" s="78">
        <v>48364</v>
      </c>
      <c r="E87" s="78">
        <v>0</v>
      </c>
      <c r="F87" s="78">
        <v>0</v>
      </c>
      <c r="G87" s="67">
        <v>0</v>
      </c>
      <c r="H87" s="78">
        <v>18162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44308</v>
      </c>
      <c r="B88" s="106" t="str">
        <f t="shared" si="6"/>
        <v>(木)</v>
      </c>
      <c r="C88" s="67">
        <f t="shared" si="5"/>
        <v>51977</v>
      </c>
      <c r="D88" s="78">
        <v>51977</v>
      </c>
      <c r="E88" s="78">
        <v>0</v>
      </c>
      <c r="F88" s="78">
        <v>0</v>
      </c>
      <c r="G88" s="67">
        <v>0</v>
      </c>
      <c r="H88" s="78">
        <v>24542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44307</v>
      </c>
      <c r="B89" s="106" t="str">
        <f t="shared" si="6"/>
        <v>(水)</v>
      </c>
      <c r="C89" s="67">
        <f t="shared" si="5"/>
        <v>53402</v>
      </c>
      <c r="D89" s="78">
        <v>53402</v>
      </c>
      <c r="E89" s="78">
        <v>0</v>
      </c>
      <c r="F89" s="78">
        <v>0</v>
      </c>
      <c r="G89" s="67">
        <v>0</v>
      </c>
      <c r="H89" s="78">
        <v>25991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44306</v>
      </c>
      <c r="B90" s="106" t="str">
        <f t="shared" si="6"/>
        <v>(火)</v>
      </c>
      <c r="C90" s="67">
        <f t="shared" si="5"/>
        <v>45198</v>
      </c>
      <c r="D90" s="78">
        <v>45198</v>
      </c>
      <c r="E90" s="78">
        <v>0</v>
      </c>
      <c r="F90" s="78">
        <v>0</v>
      </c>
      <c r="G90" s="67">
        <v>0</v>
      </c>
      <c r="H90" s="78">
        <v>21831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44305</v>
      </c>
      <c r="B91" s="106" t="str">
        <f t="shared" si="6"/>
        <v>(月)</v>
      </c>
      <c r="C91" s="67">
        <f t="shared" si="5"/>
        <v>29880</v>
      </c>
      <c r="D91" s="78">
        <v>29880</v>
      </c>
      <c r="E91" s="78">
        <v>0</v>
      </c>
      <c r="F91" s="78">
        <v>0</v>
      </c>
      <c r="G91" s="67">
        <v>0</v>
      </c>
      <c r="H91" s="78">
        <v>13916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44304</v>
      </c>
      <c r="B92" s="106" t="str">
        <f t="shared" si="6"/>
        <v>(日)</v>
      </c>
      <c r="C92" s="67">
        <f t="shared" si="5"/>
        <v>8251</v>
      </c>
      <c r="D92" s="78">
        <v>8251</v>
      </c>
      <c r="E92" s="78">
        <v>0</v>
      </c>
      <c r="F92" s="78">
        <v>0</v>
      </c>
      <c r="G92" s="67">
        <v>0</v>
      </c>
      <c r="H92" s="78">
        <v>5643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44303</v>
      </c>
      <c r="B93" s="106" t="str">
        <f t="shared" si="6"/>
        <v>(土)</v>
      </c>
      <c r="C93" s="67">
        <f t="shared" si="5"/>
        <v>7670</v>
      </c>
      <c r="D93" s="78">
        <v>7670</v>
      </c>
      <c r="E93" s="78">
        <v>0</v>
      </c>
      <c r="F93" s="78">
        <v>0</v>
      </c>
      <c r="G93" s="67">
        <v>0</v>
      </c>
      <c r="H93" s="78">
        <v>3688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44302</v>
      </c>
      <c r="B94" s="106" t="str">
        <f t="shared" si="6"/>
        <v>(金)</v>
      </c>
      <c r="C94" s="67">
        <f t="shared" ref="C94:C96" si="7">SUM(D94:G94)</f>
        <v>9945</v>
      </c>
      <c r="D94" s="78">
        <v>9945</v>
      </c>
      <c r="E94" s="78">
        <v>0</v>
      </c>
      <c r="F94" s="78">
        <v>0</v>
      </c>
      <c r="G94" s="67">
        <v>0</v>
      </c>
      <c r="H94" s="78">
        <v>3421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44301</v>
      </c>
      <c r="B95" s="106" t="str">
        <f t="shared" si="6"/>
        <v>(木)</v>
      </c>
      <c r="C95" s="67">
        <f t="shared" si="7"/>
        <v>8593</v>
      </c>
      <c r="D95" s="78">
        <v>8593</v>
      </c>
      <c r="E95" s="78">
        <v>0</v>
      </c>
      <c r="F95" s="78">
        <v>0</v>
      </c>
      <c r="G95" s="67">
        <v>0</v>
      </c>
      <c r="H95" s="78">
        <v>4302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44300</v>
      </c>
      <c r="B96" s="106" t="str">
        <f t="shared" si="6"/>
        <v>(水)</v>
      </c>
      <c r="C96" s="67">
        <f t="shared" si="7"/>
        <v>4842</v>
      </c>
      <c r="D96" s="78">
        <v>4842</v>
      </c>
      <c r="E96" s="78">
        <v>0</v>
      </c>
      <c r="F96" s="78">
        <v>0</v>
      </c>
      <c r="G96" s="67">
        <v>0</v>
      </c>
      <c r="H96" s="78">
        <v>3137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44299</v>
      </c>
      <c r="B97" s="106" t="str">
        <f t="shared" si="6"/>
        <v>(火)</v>
      </c>
      <c r="C97" s="67">
        <f>SUM(D97:G97)</f>
        <v>4217</v>
      </c>
      <c r="D97" s="78">
        <v>4217</v>
      </c>
      <c r="E97" s="78">
        <v>0</v>
      </c>
      <c r="F97" s="78">
        <v>0</v>
      </c>
      <c r="G97" s="67">
        <v>0</v>
      </c>
      <c r="H97" s="78">
        <v>2908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44298</v>
      </c>
      <c r="B98" s="106" t="str">
        <f t="shared" si="6"/>
        <v>(月)</v>
      </c>
      <c r="C98" s="67">
        <f>SUM(D98:G98)</f>
        <v>4793</v>
      </c>
      <c r="D98" s="98">
        <v>4793</v>
      </c>
      <c r="E98" s="98">
        <v>0</v>
      </c>
      <c r="F98" s="98">
        <v>0</v>
      </c>
      <c r="G98" s="98">
        <v>0</v>
      </c>
      <c r="H98" s="98">
        <v>3480</v>
      </c>
      <c r="I98" s="98">
        <v>0</v>
      </c>
      <c r="J98" s="98">
        <v>0</v>
      </c>
      <c r="K98" s="98">
        <v>0</v>
      </c>
    </row>
    <row r="99" spans="1:11" x14ac:dyDescent="0.55000000000000004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5"/>
    </row>
    <row r="100" spans="1:11" x14ac:dyDescent="0.55000000000000004">
      <c r="A100" s="95" t="s">
        <v>330</v>
      </c>
      <c r="B100" s="95"/>
    </row>
    <row r="101" spans="1:11" x14ac:dyDescent="0.55000000000000004">
      <c r="A101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AC997-4D4A-4F33-BC45-9025DE9DB99F}">
  <dimension ref="A1:C276"/>
  <sheetViews>
    <sheetView topLeftCell="A261" workbookViewId="0">
      <selection activeCell="B1" sqref="B1:C276"/>
    </sheetView>
  </sheetViews>
  <sheetFormatPr defaultRowHeight="18" x14ac:dyDescent="0.55000000000000004"/>
  <sheetData>
    <row r="1" spans="1:3" x14ac:dyDescent="0.55000000000000004">
      <c r="A1">
        <v>44298</v>
      </c>
      <c r="B1">
        <v>31643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18113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14411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25230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39641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7670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8251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94605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143820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179590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180611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196353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31333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21769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275003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242686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269996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18036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285450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35861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22706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6923</v>
      </c>
      <c r="C64">
        <v>832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7838</v>
      </c>
      <c r="C67">
        <v>783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9152</v>
      </c>
      <c r="C70">
        <v>874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309896</v>
      </c>
      <c r="C73">
        <v>69949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137876</v>
      </c>
      <c r="C76">
        <v>51219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57083</v>
      </c>
      <c r="C79">
        <v>6830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71106</v>
      </c>
      <c r="C82">
        <v>7080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252031</v>
      </c>
      <c r="C85">
        <v>89533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210953</v>
      </c>
      <c r="C88">
        <v>111192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234040</v>
      </c>
      <c r="C91">
        <v>137922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 s="27">
        <v>44328</v>
      </c>
      <c r="B93">
        <v>0</v>
      </c>
      <c r="C93">
        <v>0</v>
      </c>
    </row>
    <row r="94" spans="1:3" x14ac:dyDescent="0.55000000000000004">
      <c r="A94" s="27">
        <v>44329</v>
      </c>
      <c r="B94" s="27">
        <v>241924</v>
      </c>
      <c r="C94" s="27">
        <v>163829</v>
      </c>
    </row>
    <row r="95" spans="1:3" x14ac:dyDescent="0.55000000000000004">
      <c r="A95" s="27">
        <v>44329</v>
      </c>
      <c r="B95" s="27">
        <v>0</v>
      </c>
      <c r="C95" s="27">
        <v>0</v>
      </c>
    </row>
    <row r="96" spans="1:3" x14ac:dyDescent="0.55000000000000004">
      <c r="A96" s="27">
        <v>44329</v>
      </c>
      <c r="B96" s="27">
        <v>0</v>
      </c>
      <c r="C96" s="27">
        <v>0</v>
      </c>
    </row>
    <row r="97" spans="1:3" x14ac:dyDescent="0.55000000000000004">
      <c r="A97" s="27">
        <v>44330</v>
      </c>
      <c r="B97" s="27">
        <v>226752</v>
      </c>
      <c r="C97" s="27">
        <v>176159</v>
      </c>
    </row>
    <row r="98" spans="1:3" x14ac:dyDescent="0.55000000000000004">
      <c r="A98" s="27">
        <v>44330</v>
      </c>
      <c r="B98" s="27">
        <v>0</v>
      </c>
      <c r="C98" s="27">
        <v>0</v>
      </c>
    </row>
    <row r="99" spans="1:3" x14ac:dyDescent="0.55000000000000004">
      <c r="A99" s="27">
        <v>44330</v>
      </c>
      <c r="B99" s="27">
        <v>0</v>
      </c>
      <c r="C99" s="27">
        <v>0</v>
      </c>
    </row>
    <row r="100" spans="1:3" x14ac:dyDescent="0.55000000000000004">
      <c r="A100" s="27">
        <v>44331</v>
      </c>
      <c r="B100" s="27">
        <v>133750</v>
      </c>
      <c r="C100" s="27">
        <v>26151</v>
      </c>
    </row>
    <row r="101" spans="1:3" x14ac:dyDescent="0.55000000000000004">
      <c r="A101" s="27">
        <v>44331</v>
      </c>
      <c r="B101" s="27">
        <v>0</v>
      </c>
      <c r="C101" s="27">
        <v>0</v>
      </c>
    </row>
    <row r="102" spans="1:3" x14ac:dyDescent="0.55000000000000004">
      <c r="A102" s="27">
        <v>44331</v>
      </c>
      <c r="B102" s="27">
        <v>0</v>
      </c>
      <c r="C102" s="27">
        <v>0</v>
      </c>
    </row>
    <row r="103" spans="1:3" x14ac:dyDescent="0.55000000000000004">
      <c r="A103" s="27">
        <v>44332</v>
      </c>
      <c r="B103" s="27">
        <v>184496</v>
      </c>
      <c r="C103" s="27">
        <v>18714</v>
      </c>
    </row>
    <row r="104" spans="1:3" x14ac:dyDescent="0.55000000000000004">
      <c r="A104" s="27">
        <v>44332</v>
      </c>
      <c r="B104" s="27">
        <v>0</v>
      </c>
      <c r="C104" s="27">
        <v>0</v>
      </c>
    </row>
    <row r="105" spans="1:3" x14ac:dyDescent="0.55000000000000004">
      <c r="A105" s="27">
        <v>44332</v>
      </c>
      <c r="B105" s="27">
        <v>0</v>
      </c>
      <c r="C105" s="27">
        <v>0</v>
      </c>
    </row>
    <row r="106" spans="1:3" x14ac:dyDescent="0.55000000000000004">
      <c r="A106" s="27">
        <v>44333</v>
      </c>
      <c r="B106" s="27">
        <v>335719</v>
      </c>
      <c r="C106" s="27">
        <v>254949</v>
      </c>
    </row>
    <row r="107" spans="1:3" x14ac:dyDescent="0.55000000000000004">
      <c r="A107" s="27">
        <v>44333</v>
      </c>
      <c r="B107" s="27">
        <v>0</v>
      </c>
      <c r="C107" s="27">
        <v>0</v>
      </c>
    </row>
    <row r="108" spans="1:3" x14ac:dyDescent="0.55000000000000004">
      <c r="A108" s="27">
        <v>44333</v>
      </c>
      <c r="B108" s="27">
        <v>0</v>
      </c>
      <c r="C108" s="27">
        <v>0</v>
      </c>
    </row>
    <row r="109" spans="1:3" x14ac:dyDescent="0.55000000000000004">
      <c r="A109" s="27">
        <v>44334</v>
      </c>
      <c r="B109" s="27">
        <v>336555</v>
      </c>
      <c r="C109" s="27">
        <v>206593</v>
      </c>
    </row>
    <row r="110" spans="1:3" x14ac:dyDescent="0.55000000000000004">
      <c r="A110" s="27">
        <v>44334</v>
      </c>
      <c r="B110" s="27">
        <v>0</v>
      </c>
      <c r="C110" s="27">
        <v>0</v>
      </c>
    </row>
    <row r="111" spans="1:3" x14ac:dyDescent="0.55000000000000004">
      <c r="A111" s="27">
        <v>44334</v>
      </c>
      <c r="B111" s="27">
        <v>0</v>
      </c>
      <c r="C111" s="27">
        <v>0</v>
      </c>
    </row>
    <row r="112" spans="1:3" x14ac:dyDescent="0.55000000000000004">
      <c r="A112" s="27">
        <v>44335</v>
      </c>
      <c r="B112" s="27">
        <v>383442</v>
      </c>
      <c r="C112" s="27">
        <v>232262</v>
      </c>
    </row>
    <row r="113" spans="1:3" x14ac:dyDescent="0.55000000000000004">
      <c r="A113" s="27">
        <v>44335</v>
      </c>
      <c r="B113" s="27">
        <v>0</v>
      </c>
      <c r="C113" s="27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388980</v>
      </c>
      <c r="C115" s="27">
        <v>129830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366260</v>
      </c>
      <c r="C118" s="27">
        <v>190391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276882</v>
      </c>
      <c r="C121" s="27">
        <v>35699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321997</v>
      </c>
      <c r="C124" s="27">
        <v>22459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566769</v>
      </c>
      <c r="C127" s="27">
        <v>202634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583608</v>
      </c>
      <c r="C130" s="27">
        <v>61580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646151</v>
      </c>
      <c r="C133" s="27">
        <v>60120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618782</v>
      </c>
      <c r="C136" s="27">
        <v>99509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597219</v>
      </c>
      <c r="C139" s="27">
        <v>114316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460631</v>
      </c>
      <c r="C142" s="27">
        <v>53443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454738</v>
      </c>
      <c r="C145" s="27">
        <v>62681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650580</v>
      </c>
      <c r="C148" s="27">
        <v>227557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680689</v>
      </c>
      <c r="C151" s="27">
        <v>193912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706064</v>
      </c>
      <c r="C154" s="27">
        <v>215733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699023</v>
      </c>
      <c r="C157" s="27">
        <v>209723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685154</v>
      </c>
      <c r="C160" s="27">
        <v>201066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595119</v>
      </c>
      <c r="C163" s="27">
        <v>119085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549712</v>
      </c>
      <c r="C166" s="27">
        <v>175684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739001</v>
      </c>
      <c r="C169" s="27">
        <v>308203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756995</v>
      </c>
      <c r="C172" s="27">
        <v>301421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736253</v>
      </c>
      <c r="C175" s="27">
        <v>363289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708135</v>
      </c>
      <c r="C178" s="27">
        <v>360945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714041</v>
      </c>
      <c r="C181" s="27">
        <v>336178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631167</v>
      </c>
      <c r="C184" s="27">
        <v>262020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580114</v>
      </c>
      <c r="C187" s="27">
        <v>310200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658209</v>
      </c>
      <c r="C190" s="27">
        <v>512516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653441</v>
      </c>
      <c r="C193" s="27">
        <v>520291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638089</v>
      </c>
      <c r="C196" s="27">
        <v>574387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653053</v>
      </c>
      <c r="C199" s="27">
        <v>568037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626967</v>
      </c>
      <c r="C202" s="27">
        <v>538013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622265</v>
      </c>
      <c r="C205" s="27">
        <v>421507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625224</v>
      </c>
      <c r="C208" s="27">
        <v>427847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669310</v>
      </c>
      <c r="C211" s="27">
        <v>599645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655932</v>
      </c>
      <c r="C214" s="27">
        <v>616863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662931</v>
      </c>
      <c r="C217" s="27">
        <v>650362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643596</v>
      </c>
      <c r="C220" s="27">
        <v>656697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648513</v>
      </c>
      <c r="C223" s="27">
        <v>680119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633651</v>
      </c>
      <c r="C226" s="27">
        <v>560867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669879</v>
      </c>
      <c r="C229" s="27">
        <v>522466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617012</v>
      </c>
      <c r="C232" s="27">
        <v>676171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610464</v>
      </c>
      <c r="C235" s="27">
        <v>702358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619788</v>
      </c>
      <c r="C238" s="27">
        <v>688748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428269</v>
      </c>
      <c r="C241" s="27">
        <v>649998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361087</v>
      </c>
      <c r="C244" s="27">
        <v>647392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638341</v>
      </c>
      <c r="C247" s="27">
        <v>572136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636545</v>
      </c>
      <c r="C250" s="27">
        <v>513943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651430</v>
      </c>
      <c r="C253" s="27">
        <v>580912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650628</v>
      </c>
      <c r="C256" s="27">
        <v>567589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651758</v>
      </c>
      <c r="C259" s="27">
        <v>533284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612695</v>
      </c>
      <c r="C262" s="27">
        <v>513542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545565</v>
      </c>
      <c r="C265" s="27">
        <v>472876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550439</v>
      </c>
      <c r="C268" s="27">
        <v>451111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385544</v>
      </c>
      <c r="C271" s="27">
        <v>423318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394639</v>
      </c>
      <c r="C274" s="27">
        <v>422492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</sheetData>
  <sortState xmlns:xlrd2="http://schemas.microsoft.com/office/spreadsheetml/2017/richdata2" ref="A1:C276">
    <sortCondition ref="A1:A276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2021-07-13T13:29:02Z</dcterms:modified>
</cp:coreProperties>
</file>