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B1419DE-E39D-4CB9-89C7-9524703BFFDF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5" i="9" l="1"/>
  <c r="B55" i="9"/>
  <c r="C54" i="9"/>
  <c r="B54" i="9"/>
  <c r="C53" i="9"/>
  <c r="B53" i="9"/>
  <c r="C52" i="9"/>
  <c r="B52" i="9"/>
  <c r="C51" i="9"/>
  <c r="B51" i="9"/>
  <c r="C50" i="9"/>
  <c r="B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<sst xmlns="http://schemas.openxmlformats.org/spreadsheetml/2006/main" count="30520" uniqueCount="348">
  <si>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</si>
  <si>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</si>
  <si>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</si>
  <si>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</si>
  <si>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</si>
  <si>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</si>
  <si>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</si>
  <si>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</si>
  <si>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</si>
  <si>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</si>
  <si>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</si>
  <si>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</si>
  <si>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</si>
  <si>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</si>
  <si>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</si>
  <si>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</si>
  <si>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</si>
  <si>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</si>
  <si>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</si>
  <si>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</si>
  <si>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</si>
  <si>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</si>
  <si>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</si>
  <si>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</si>
  <si>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</si>
  <si>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</si>
  <si>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</si>
  <si>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</si>
  <si>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</si>
  <si>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</si>
  <si>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</si>
  <si>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</si>
  <si>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</si>
  <si>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</si>
  <si>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</si>
  <si>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</si>
  <si>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</si>
  <si>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</si>
  <si>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</si>
  <si>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</si>
  <si>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</si>
  <si>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</si>
  <si>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</si>
  <si>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</si>
  <si>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</si>
  <si>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</si>
  <si>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</si>
  <si>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</si>
  <si>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</si>
  <si>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</si>
  <si>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</si>
  <si>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</si>
  <si>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</si>
  <si>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</si>
  <si>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</si>
  <si>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</si>
  <si>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</si>
  <si>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</si>
  <si>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</si>
  <si>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</si>
  <si>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</si>
  <si>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</si>
  <si>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</si>
  <si>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</si>
  <si>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</si>
  <si>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</si>
  <si>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</si>
  <si>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</si>
  <si>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</si>
  <si>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</si>
  <si>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</si>
  <si>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</si>
  <si>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</si>
  <si>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</si>
  <si>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</si>
  <si>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</si>
  <si>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</si>
  <si>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</si>
  <si>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</si>
  <si>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</si>
  <si>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</si>
  <si>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</si>
  <si>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</si>
  <si>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</si>
  <si>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</si>
  <si>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</si>
  <si>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</si>
  <si>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</si>
  <si>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</si>
  <si>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</si>
  <si>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</si>
  <si>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</si>
  <si>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</si>
  <si>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</si>
  <si>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</si>
  <si>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</si>
  <si>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</si>
  <si>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</si>
  <si>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</si>
  <si>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</si>
  <si>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</si>
  <si>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</si>
  <si>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</si>
  <si>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</si>
  <si>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</si>
  <si>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</si>
  <si>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</si>
  <si>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</si>
  <si>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</si>
  <si>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</si>
  <si>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</si>
  <si>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</si>
  <si>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</si>
  <si>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</si>
  <si>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</si>
  <si>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</si>
  <si>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</si>
  <si>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</si>
  <si>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</si>
  <si>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</si>
  <si>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</si>
  <si>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</si>
  <si>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</si>
  <si>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</si>
  <si>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</si>
  <si>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</si>
  <si>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</si>
  <si>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</si>
  <si>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</si>
  <si>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</si>
  <si>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</si>
  <si>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</si>
  <si>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</si>
  <si>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</si>
  <si>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</si>
  <si>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</si>
  <si>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</si>
  <si>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</si>
  <si>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</si>
  <si>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</si>
  <si>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</si>
  <si>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</si>
  <si>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</si>
  <si>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</si>
  <si>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</si>
  <si>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</si>
  <si>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</si>
  <si>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</si>
  <si>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</si>
  <si>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</si>
  <si>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</si>
  <si>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</si>
  <si>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</si>
  <si>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</si>
  <si>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</si>
  <si>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</si>
  <si>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</si>
  <si>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</si>
  <si>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</si>
  <si>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</si>
  <si>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</si>
  <si>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</si>
  <si>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</si>
  <si>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</si>
  <si>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</si>
  <si>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</si>
  <si>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</si>
  <si>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</si>
  <si>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</si>
  <si>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</si>
  <si>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</si>
  <si>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</si>
  <si>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</si>
  <si>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</si>
  <si>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</si>
  <si>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</si>
  <si>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</si>
  <si>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</si>
  <si>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</si>
  <si>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</si>
  <si>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</si>
  <si>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</si>
  <si>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</si>
  <si>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</si>
  <si>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</si>
  <si>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</si>
  <si>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</si>
  <si>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</si>
  <si>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</si>
  <si>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</si>
  <si>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</si>
  <si>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</si>
  <si>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</si>
  <si>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</si>
  <si>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</si>
  <si>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</si>
  <si>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</si>
  <si>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</si>
  <si>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</si>
  <si>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</si>
  <si>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</si>
  <si>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</si>
  <si>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</si>
  <si>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</si>
  <si>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</si>
  <si>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</si>
  <si>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</si>
  <si>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</si>
  <si>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</si>
  <si>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</si>
  <si>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</si>
  <si>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</si>
  <si>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</si>
  <si>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</si>
  <si>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</si>
  <si>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</si>
  <si>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</si>
  <si>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</si>
  <si>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</si>
  <si>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</si>
  <si>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</si>
  <si>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</si>
  <si>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</si>
  <si>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</si>
  <si>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</si>
  <si>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</si>
  <si>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</si>
  <si>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</si>
  <si>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</si>
  <si>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</si>
  <si>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</si>
  <si>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</si>
  <si>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</si>
  <si>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</si>
  <si>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</si>
  <si>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</si>
  <si>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</si>
  <si>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</si>
  <si>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</si>
  <si>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</si>
  <si>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</si>
  <si>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</si>
  <si>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</si>
  <si>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</si>
  <si>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</si>
  <si>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</si>
  <si>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</si>
  <si>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</si>
  <si>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</si>
  <si>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</si>
  <si>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</si>
  <si>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</si>
  <si>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</si>
  <si>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</si>
  <si>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</si>
  <si>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</si>
  <si>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</si>
  <si>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</si>
  <si>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</si>
  <si>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</si>
  <si>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</si>
  <si>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</si>
  <si>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</si>
  <si>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</si>
  <si>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</si>
  <si>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</si>
  <si>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</si>
  <si>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</si>
  <si>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</si>
  <si>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</si>
  <si>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</si>
  <si>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</si>
  <si>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</si>
  <si>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</si>
  <si>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</si>
  <si>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</si>
  <si>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</si>
  <si>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</si>
  <si>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</si>
  <si>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</si>
  <si>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</si>
  <si>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</si>
  <si>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</si>
  <si>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</si>
  <si>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</si>
  <si>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</si>
  <si>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</si>
  <si>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</si>
  <si>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</si>
  <si>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</si>
  <si>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</si>
  <si>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</si>
  <si>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</si>
  <si>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</si>
  <si>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</si>
  <si>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</si>
  <si>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</si>
  <si>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</si>
  <si>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</si>
  <si>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</si>
  <si>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</si>
  <si>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</si>
  <si>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</si>
  <si>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</si>
  <si>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</si>
  <si>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</si>
  <si>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</si>
  <si>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</si>
  <si>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</si>
  <si>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</si>
  <si>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</si>
  <si>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</si>
  <si>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</si>
  <si>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</si>
  <si>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</si>
  <si>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</si>
  <si>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</si>
  <si>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</si>
  <si>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</si>
  <si>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</si>
  <si>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</si>
  <si>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</si>
  <si>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</si>
  <si>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</si>
  <si>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</si>
  <si>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</si>
  <si>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</si>
  <si>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</si>
  <si>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</si>
  <si>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</si>
  <si>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</si>
  <si>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</si>
  <si>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</si>
  <si>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</si>
  <si>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</si>
  <si>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</si>
  <si>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</si>
  <si>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</si>
  <si>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</si>
  <si>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</si>
  <si>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(水)</t>
  </si>
  <si>
    <t>(火)</t>
  </si>
  <si>
    <t>(月)</t>
  </si>
  <si>
    <t>(日)</t>
  </si>
  <si>
    <t>(土)</t>
  </si>
  <si>
    <t>(金)</t>
  </si>
  <si>
    <t>（6月24日時点）</t>
    <rPh sb="2" eb="3">
      <t>ゲツ</t>
    </rPh>
    <rPh sb="5" eb="6">
      <t>ニチ</t>
    </rPh>
    <rPh sb="6" eb="8">
      <t>ジテン</t>
    </rPh>
    <phoneticPr fontId="1"/>
  </si>
  <si>
    <t>（6月24日時点）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</si>
</sst>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81"/>
  <sheetViews>
    <sheetView workbookViewId="0">
      <pane ySplit="1" topLeftCell="A1250" activePane="bottomLeft" state="frozen"/>
      <selection activeCell="A1258" sqref="A1258"/>
      <selection pane="bottomLeft" activeCell="A1258" sqref="A1258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30689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17315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13312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22884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36104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5425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6793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83837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127969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160971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161575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175230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20469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18332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256949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218955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241071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14071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262321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27825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21995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6144</v>
      </c>
      <c r="P1320" s="27">
        <v>769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7085</v>
      </c>
      <c r="P1323" s="27">
        <v>652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8665</v>
      </c>
      <c r="P1326" s="27">
        <v>886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303432</v>
      </c>
      <c r="P1329" s="27">
        <v>68189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130552</v>
      </c>
      <c r="P1332" s="27">
        <v>48499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51597</v>
      </c>
      <c r="P1335" s="27">
        <v>5190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69313</v>
      </c>
      <c r="P1338" s="27">
        <v>6420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241554</v>
      </c>
      <c r="P1341" s="27">
        <v>83035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199371</v>
      </c>
      <c r="P1344" s="27">
        <v>102009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222040</v>
      </c>
      <c r="P1347" s="27">
        <v>126513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229592</v>
      </c>
      <c r="P1350" s="27">
        <v>151882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212572</v>
      </c>
      <c r="P1353" s="27">
        <v>163612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127095</v>
      </c>
      <c r="P1356" s="27">
        <v>17366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180420</v>
      </c>
      <c r="P1359" s="27">
        <v>16220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324929</v>
      </c>
      <c r="P1362" s="27">
        <v>243190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322519</v>
      </c>
      <c r="P1365" s="27">
        <v>192534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368460</v>
      </c>
      <c r="P1368" s="27">
        <v>215721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372221</v>
      </c>
      <c r="P1371" s="27">
        <v>123833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350687</v>
      </c>
      <c r="P1374" s="27">
        <v>176179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265715</v>
      </c>
      <c r="P1377" s="27">
        <v>26639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308918</v>
      </c>
      <c r="P1380" s="27">
        <v>20695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551707</v>
      </c>
      <c r="P1383" s="27">
        <v>201012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563808</v>
      </c>
      <c r="P1386" s="27">
        <v>59933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625618</v>
      </c>
      <c r="P1389" s="27">
        <v>58589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598440</v>
      </c>
      <c r="P1392" s="27">
        <v>93126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577791</v>
      </c>
      <c r="P1395" s="27">
        <v>107045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444160</v>
      </c>
      <c r="P1398" s="27">
        <v>47133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445933</v>
      </c>
      <c r="P1401" s="27">
        <v>59962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633929</v>
      </c>
      <c r="P1404" s="27">
        <v>217740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638017</v>
      </c>
      <c r="P1407" s="27">
        <v>184566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663278</v>
      </c>
      <c r="P1410" s="27">
        <v>206157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656215</v>
      </c>
      <c r="P1413" s="27">
        <v>200791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636194</v>
      </c>
      <c r="P1416" s="27">
        <v>191978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561942</v>
      </c>
      <c r="P1419" s="27">
        <v>113288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522939</v>
      </c>
      <c r="P1422" s="27">
        <v>170731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681775</v>
      </c>
      <c r="P1425" s="27">
        <v>293721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691840</v>
      </c>
      <c r="P1428" s="27">
        <v>282864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674282</v>
      </c>
      <c r="P1431" s="27">
        <v>340320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647400</v>
      </c>
      <c r="P1434" s="27">
        <v>333862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647257</v>
      </c>
      <c r="P1437" s="27">
        <v>309975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581555</v>
      </c>
      <c r="P1440" s="27">
        <v>240167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535249</v>
      </c>
      <c r="P1443" s="27">
        <v>289002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584550</v>
      </c>
      <c r="P1446" s="27">
        <v>466131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563501</v>
      </c>
      <c r="P1449" s="27">
        <v>460953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549247</v>
      </c>
      <c r="P1452" s="27">
        <v>507455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561115</v>
      </c>
      <c r="P1455" s="27">
        <v>496175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522212</v>
      </c>
      <c r="P1458" s="27">
        <v>458035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520266</v>
      </c>
      <c r="P1461" s="27">
        <v>342174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510577</v>
      </c>
      <c r="P1464" s="27">
        <v>339568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525633</v>
      </c>
      <c r="P1467" s="27">
        <v>485279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486008</v>
      </c>
      <c r="P1470" s="27">
        <v>450704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464018</v>
      </c>
      <c r="P1473" s="27">
        <v>445829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361728</v>
      </c>
      <c r="P1476" s="27">
        <v>370049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>
        <v>0</v>
      </c>
      <c r="P1479">
        <v>0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>
        <v>0</v>
      </c>
      <c r="P1480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>
        <v>0</v>
      </c>
      <c r="P148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809"/>
  <sheetViews>
    <sheetView workbookViewId="0">
      <pane xSplit="1" ySplit="1" topLeftCell="B21793" activePane="bottomRight" state="frozen"/>
      <selection activeCell="A1258" sqref="A1258"/>
      <selection pane="topRight" activeCell="A1258" sqref="A1258"/>
      <selection pane="bottomLeft" activeCell="A1258" sqref="A1258"/>
      <selection pane="bottomRight" activeCell="A1258" sqref="A125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80" sqref="M7:O80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3" t="s">
        <v>292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5" x14ac:dyDescent="0.55000000000000004">
      <c r="A2" s="115" t="s">
        <v>320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M2" s="116" t="s">
        <v>319</v>
      </c>
      <c r="N2" s="116"/>
      <c r="O2" s="116"/>
    </row>
    <row r="3" spans="1:15" x14ac:dyDescent="0.55000000000000004">
      <c r="A3" s="114" t="s">
        <v>313</v>
      </c>
      <c r="B3" s="114"/>
      <c r="C3" s="114"/>
      <c r="D3" s="114"/>
      <c r="E3" s="114"/>
      <c r="F3" s="114"/>
      <c r="G3" s="76"/>
      <c r="H3" s="117" t="s">
        <v>318</v>
      </c>
      <c r="I3" s="117"/>
      <c r="J3" s="117"/>
      <c r="K3" s="117"/>
      <c r="L3" s="117"/>
      <c r="M3" s="116" t="s">
        <v>287</v>
      </c>
      <c r="N3" s="116"/>
      <c r="O3" s="116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6"/>
      <c r="N4" s="116"/>
      <c r="O4" s="116"/>
    </row>
    <row r="5" spans="1:15" s="78" customFormat="1" x14ac:dyDescent="0.55000000000000004">
      <c r="A5" s="85"/>
      <c r="B5" s="79"/>
      <c r="C5" s="79"/>
      <c r="D5" s="118" t="s">
        <v>282</v>
      </c>
      <c r="E5" s="118"/>
      <c r="F5" s="118" t="s">
        <v>315</v>
      </c>
      <c r="G5" s="118"/>
      <c r="H5" s="79"/>
      <c r="I5" s="118" t="s">
        <v>282</v>
      </c>
      <c r="J5" s="118"/>
      <c r="K5" s="118" t="s">
        <v>315</v>
      </c>
      <c r="L5" s="118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3839</v>
      </c>
      <c r="I7" s="55">
        <f>IFERROR(VLOOKUP($A7, ワクチン一般接種!$A:$G, I$4, FALSE), 0)</f>
        <v>3839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30689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3419</v>
      </c>
      <c r="I8" s="55">
        <f>IFERROR(VLOOKUP($A8, ワクチン一般接種!$A:$G, I$4, FALSE), 0)</f>
        <v>3419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17315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3743</v>
      </c>
      <c r="I9" s="55">
        <f>IFERROR(VLOOKUP($A9, ワクチン一般接種!$A:$G, I$4, FALSE), 0)</f>
        <v>3743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13312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6247</v>
      </c>
      <c r="I10" s="55">
        <f>IFERROR(VLOOKUP($A10, ワクチン一般接種!$A:$G, I$4, FALSE), 0)</f>
        <v>6247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22884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6408</v>
      </c>
      <c r="I11" s="55">
        <f>IFERROR(VLOOKUP($A11, ワクチン一般接種!$A:$G, I$4, FALSE), 0)</f>
        <v>6408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36104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5425</v>
      </c>
      <c r="I12" s="55">
        <f>IFERROR(VLOOKUP($A12, ワクチン一般接種!$A:$G, I$4, FALSE), 0)</f>
        <v>5425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5425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6793</v>
      </c>
      <c r="I13" s="55">
        <f>IFERROR(VLOOKUP($A13, ワクチン一般接種!$A:$G, I$4, FALSE), 0)</f>
        <v>6793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6793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19112</v>
      </c>
      <c r="I14" s="55">
        <f>IFERROR(VLOOKUP($A14, ワクチン一般接種!$A:$G, I$4, FALSE), 0)</f>
        <v>19112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83837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29347</v>
      </c>
      <c r="I15" s="55">
        <f>IFERROR(VLOOKUP($A15, ワクチン一般接種!$A:$G, I$4, FALSE), 0)</f>
        <v>29347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127969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34783</v>
      </c>
      <c r="I16" s="55">
        <f>IFERROR(VLOOKUP($A16, ワクチン一般接種!$A:$G, I$4, FALSE), 0)</f>
        <v>34783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160971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32941</v>
      </c>
      <c r="I17" s="55">
        <f>IFERROR(VLOOKUP($A17, ワクチン一般接種!$A:$G, I$4, FALSE), 0)</f>
        <v>32941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161575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27241</v>
      </c>
      <c r="I18" s="55">
        <f>IFERROR(VLOOKUP($A18, ワクチン一般接種!$A:$G, I$4, FALSE), 0)</f>
        <v>27241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175230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20469</v>
      </c>
      <c r="I19" s="55">
        <f>IFERROR(VLOOKUP($A19, ワクチン一般接種!$A:$G, I$4, FALSE), 0)</f>
        <v>20469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20469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18332</v>
      </c>
      <c r="I20" s="55">
        <f>IFERROR(VLOOKUP($A20, ワクチン一般接種!$A:$G, I$4, FALSE), 0)</f>
        <v>18332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18332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35272</v>
      </c>
      <c r="I21" s="55">
        <f>IFERROR(VLOOKUP($A21, ワクチン一般接種!$A:$G, I$4, FALSE), 0)</f>
        <v>35272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256949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46886</v>
      </c>
      <c r="I22" s="55">
        <f>IFERROR(VLOOKUP($A22, ワクチン一般接種!$A:$G, I$4, FALSE), 0)</f>
        <v>46886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218955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47066</v>
      </c>
      <c r="I23" s="55">
        <f>IFERROR(VLOOKUP($A23, ワクチン一般接種!$A:$G, I$4, FALSE), 0)</f>
        <v>47066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241071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14071</v>
      </c>
      <c r="I24" s="55">
        <f>IFERROR(VLOOKUP($A24, ワクチン一般接種!$A:$G, I$4, FALSE), 0)</f>
        <v>14071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14071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34654</v>
      </c>
      <c r="I25" s="55">
        <f>IFERROR(VLOOKUP($A25, ワクチン一般接種!$A:$G, I$4, FALSE), 0)</f>
        <v>34654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262321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27825</v>
      </c>
      <c r="I26" s="55">
        <f>IFERROR(VLOOKUP($A26, ワクチン一般接種!$A:$G, I$4, FALSE), 0)</f>
        <v>27825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27825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21995</v>
      </c>
      <c r="I27" s="55">
        <f>IFERROR(VLOOKUP($A27, ワクチン一般接種!$A:$G, I$4, FALSE), 0)</f>
        <v>21995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21995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6913</v>
      </c>
      <c r="I28" s="55">
        <f>IFERROR(VLOOKUP($A28, ワクチン一般接種!$A:$G, I$4, FALSE), 0)</f>
        <v>6144</v>
      </c>
      <c r="J28" s="55">
        <f>IFERROR(VLOOKUP($A28, ワクチン一般接種!$A:$G, J$4, FALSE), 0)</f>
        <v>0</v>
      </c>
      <c r="K28" s="55">
        <f>IFERROR(VLOOKUP($A28, ワクチン一般接種!$A:$G, K$4, FALSE), 0)</f>
        <v>769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6144</v>
      </c>
      <c r="O28" s="56">
        <f t="shared" si="2"/>
        <v>769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7737</v>
      </c>
      <c r="I29" s="55">
        <f>IFERROR(VLOOKUP($A29, ワクチン一般接種!$A:$G, I$4, FALSE), 0)</f>
        <v>7085</v>
      </c>
      <c r="J29" s="55">
        <f>IFERROR(VLOOKUP($A29, ワクチン一般接種!$A:$G, J$4, FALSE), 0)</f>
        <v>0</v>
      </c>
      <c r="K29" s="55">
        <f>IFERROR(VLOOKUP($A29, ワクチン一般接種!$A:$G, K$4, FALSE), 0)</f>
        <v>652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7085</v>
      </c>
      <c r="O29" s="56">
        <f t="shared" si="2"/>
        <v>652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9551</v>
      </c>
      <c r="I30" s="55">
        <f>IFERROR(VLOOKUP($A30, ワクチン一般接種!$A:$G, I$4, FALSE), 0)</f>
        <v>8665</v>
      </c>
      <c r="J30" s="55">
        <f>IFERROR(VLOOKUP($A30, ワクチン一般接種!$A:$G, J$4, FALSE), 0)</f>
        <v>0</v>
      </c>
      <c r="K30" s="55">
        <f>IFERROR(VLOOKUP($A30, ワクチン一般接種!$A:$G, K$4, FALSE), 0)</f>
        <v>886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8665</v>
      </c>
      <c r="O30" s="56">
        <f t="shared" si="2"/>
        <v>886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39707</v>
      </c>
      <c r="I31" s="55">
        <f>IFERROR(VLOOKUP($A31, ワクチン一般接種!$A:$G, I$4, FALSE), 0)</f>
        <v>34454</v>
      </c>
      <c r="J31" s="55">
        <f>IFERROR(VLOOKUP($A31, ワクチン一般接種!$A:$G, J$4, FALSE), 0)</f>
        <v>0</v>
      </c>
      <c r="K31" s="55">
        <f>IFERROR(VLOOKUP($A31, ワクチン一般接種!$A:$G, K$4, FALSE), 0)</f>
        <v>5253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303432</v>
      </c>
      <c r="O31" s="56">
        <f t="shared" si="2"/>
        <v>68189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38707</v>
      </c>
      <c r="I32" s="55">
        <f>IFERROR(VLOOKUP($A32, ワクチン一般接種!$A:$G, I$4, FALSE), 0)</f>
        <v>33387</v>
      </c>
      <c r="J32" s="55">
        <f>IFERROR(VLOOKUP($A32, ワクチン一般接種!$A:$G, J$4, FALSE), 0)</f>
        <v>0</v>
      </c>
      <c r="K32" s="55">
        <f>IFERROR(VLOOKUP($A32, ワクチン一般接種!$A:$G, K$4, FALSE), 0)</f>
        <v>5320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130552</v>
      </c>
      <c r="O32" s="56">
        <f t="shared" si="2"/>
        <v>48499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56787</v>
      </c>
      <c r="I33" s="55">
        <f>IFERROR(VLOOKUP($A33, ワクチン一般接種!$A:$G, I$4, FALSE), 0)</f>
        <v>51597</v>
      </c>
      <c r="J33" s="55">
        <f>IFERROR(VLOOKUP($A33, ワクチン一般接種!$A:$G, J$4, FALSE), 0)</f>
        <v>0</v>
      </c>
      <c r="K33" s="55">
        <f>IFERROR(VLOOKUP($A33, ワクチン一般接種!$A:$G, K$4, FALSE), 0)</f>
        <v>5190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51597</v>
      </c>
      <c r="O33" s="56">
        <f t="shared" si="2"/>
        <v>5190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75733</v>
      </c>
      <c r="I34" s="55">
        <f>IFERROR(VLOOKUP($A34, ワクチン一般接種!$A:$G, I$4, FALSE), 0)</f>
        <v>69313</v>
      </c>
      <c r="J34" s="55">
        <f>IFERROR(VLOOKUP($A34, ワクチン一般接種!$A:$G, J$4, FALSE), 0)</f>
        <v>0</v>
      </c>
      <c r="K34" s="55">
        <f>IFERROR(VLOOKUP($A34, ワクチン一般接種!$A:$G, K$4, FALSE), 0)</f>
        <v>6420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69313</v>
      </c>
      <c r="O34" s="56">
        <f t="shared" si="2"/>
        <v>6420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101085</v>
      </c>
      <c r="I35" s="55">
        <f>IFERROR(VLOOKUP($A35, ワクチン一般接種!$A:$G, I$4, FALSE), 0)</f>
        <v>86299</v>
      </c>
      <c r="J35" s="55">
        <f>IFERROR(VLOOKUP($A35, ワクチン一般接種!$A:$G, J$4, FALSE), 0)</f>
        <v>0</v>
      </c>
      <c r="K35" s="55">
        <f>IFERROR(VLOOKUP($A35, ワクチン一般接種!$A:$G, K$4, FALSE), 0)</f>
        <v>14786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241554</v>
      </c>
      <c r="O35" s="56">
        <f t="shared" si="2"/>
        <v>83035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132642</v>
      </c>
      <c r="I36" s="55">
        <f>IFERROR(VLOOKUP($A36, ワクチン一般接種!$A:$G, I$4, FALSE), 0)</f>
        <v>109084</v>
      </c>
      <c r="J36" s="55">
        <f>IFERROR(VLOOKUP($A36, ワクチン一般接種!$A:$G, J$4, FALSE), 0)</f>
        <v>0</v>
      </c>
      <c r="K36" s="55">
        <f>IFERROR(VLOOKUP($A36, ワクチン一般接種!$A:$G, K$4, FALSE), 0)</f>
        <v>23558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199371</v>
      </c>
      <c r="O36" s="56">
        <f t="shared" si="2"/>
        <v>102009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166833</v>
      </c>
      <c r="I37" s="55">
        <f>IFERROR(VLOOKUP($A37, ワクチン一般接種!$A:$G, I$4, FALSE), 0)</f>
        <v>139081</v>
      </c>
      <c r="J37" s="55">
        <f>IFERROR(VLOOKUP($A37, ワクチン一般接種!$A:$G, J$4, FALSE), 0)</f>
        <v>0</v>
      </c>
      <c r="K37" s="55">
        <f>IFERROR(VLOOKUP($A37, ワクチン一般接種!$A:$G, K$4, FALSE), 0)</f>
        <v>27752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222040</v>
      </c>
      <c r="O37" s="56">
        <f t="shared" si="2"/>
        <v>126513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162335</v>
      </c>
      <c r="I38" s="55">
        <f>IFERROR(VLOOKUP($A38, ワクチン一般接種!$A:$G, I$4, FALSE), 0)</f>
        <v>136163</v>
      </c>
      <c r="J38" s="55">
        <f>IFERROR(VLOOKUP($A38, ワクチン一般接種!$A:$G, J$4, FALSE), 0)</f>
        <v>0</v>
      </c>
      <c r="K38" s="55">
        <f>IFERROR(VLOOKUP($A38, ワクチン一般接種!$A:$G, K$4, FALSE), 0)</f>
        <v>26172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229592</v>
      </c>
      <c r="O38" s="56">
        <f t="shared" si="2"/>
        <v>151882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133306</v>
      </c>
      <c r="I39" s="55">
        <f>IFERROR(VLOOKUP($A39, ワクチン一般接種!$A:$G, I$4, FALSE), 0)</f>
        <v>113079</v>
      </c>
      <c r="J39" s="55">
        <f>IFERROR(VLOOKUP($A39, ワクチン一般接種!$A:$G, J$4, FALSE), 0)</f>
        <v>0</v>
      </c>
      <c r="K39" s="55">
        <f>IFERROR(VLOOKUP($A39, ワクチン一般接種!$A:$G, K$4, FALSE), 0)</f>
        <v>20227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212572</v>
      </c>
      <c r="O39" s="56">
        <f t="shared" si="2"/>
        <v>163612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144461</v>
      </c>
      <c r="I40" s="55">
        <f>IFERROR(VLOOKUP($A40, ワクチン一般接種!$A:$G, I$4, FALSE), 0)</f>
        <v>127095</v>
      </c>
      <c r="J40" s="55">
        <f>IFERROR(VLOOKUP($A40, ワクチン一般接種!$A:$G, J$4, FALSE), 0)</f>
        <v>0</v>
      </c>
      <c r="K40" s="55">
        <f>IFERROR(VLOOKUP($A40, ワクチン一般接種!$A:$G, K$4, FALSE), 0)</f>
        <v>17366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127095</v>
      </c>
      <c r="O40" s="56">
        <f t="shared" si="2"/>
        <v>17366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196640</v>
      </c>
      <c r="I41" s="55">
        <f>IFERROR(VLOOKUP($A41, ワクチン一般接種!$A:$G, I$4, FALSE), 0)</f>
        <v>180420</v>
      </c>
      <c r="J41" s="55">
        <f>IFERROR(VLOOKUP($A41, ワクチン一般接種!$A:$G, J$4, FALSE), 0)</f>
        <v>0</v>
      </c>
      <c r="K41" s="55">
        <f>IFERROR(VLOOKUP($A41, ワクチン一般接種!$A:$G, K$4, FALSE), 0)</f>
        <v>16220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180420</v>
      </c>
      <c r="O41" s="56">
        <f t="shared" si="2"/>
        <v>16220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218553</v>
      </c>
      <c r="I42" s="55">
        <f>IFERROR(VLOOKUP($A42, ワクチン一般接種!$A:$G, I$4, FALSE), 0)</f>
        <v>191086</v>
      </c>
      <c r="J42" s="55">
        <f>IFERROR(VLOOKUP($A42, ワクチン一般接種!$A:$G, J$4, FALSE), 0)</f>
        <v>0</v>
      </c>
      <c r="K42" s="55">
        <f>IFERROR(VLOOKUP($A42, ワクチン一般接種!$A:$G, K$4, FALSE), 0)</f>
        <v>27467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324929</v>
      </c>
      <c r="O42" s="56">
        <f t="shared" si="2"/>
        <v>243190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264809</v>
      </c>
      <c r="I43" s="55">
        <f>IFERROR(VLOOKUP($A43, ワクチン一般接種!$A:$G, I$4, FALSE), 0)</f>
        <v>227942</v>
      </c>
      <c r="J43" s="55">
        <f>IFERROR(VLOOKUP($A43, ワクチン一般接種!$A:$G, J$4, FALSE), 0)</f>
        <v>0</v>
      </c>
      <c r="K43" s="55">
        <f>IFERROR(VLOOKUP($A43, ワクチン一般接種!$A:$G, K$4, FALSE), 0)</f>
        <v>36867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322519</v>
      </c>
      <c r="O43" s="56">
        <f t="shared" si="2"/>
        <v>192534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316315</v>
      </c>
      <c r="I44" s="55">
        <f>IFERROR(VLOOKUP($A44, ワクチン一般接種!$A:$G, I$4, FALSE), 0)</f>
        <v>280297</v>
      </c>
      <c r="J44" s="55">
        <f>IFERROR(VLOOKUP($A44, ワクチン一般接種!$A:$G, J$4, FALSE), 0)</f>
        <v>0</v>
      </c>
      <c r="K44" s="55">
        <f>IFERROR(VLOOKUP($A44, ワクチン一般接種!$A:$G, K$4, FALSE), 0)</f>
        <v>36018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368460</v>
      </c>
      <c r="O44" s="56">
        <f t="shared" si="2"/>
        <v>215721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305521</v>
      </c>
      <c r="I45" s="55">
        <f>IFERROR(VLOOKUP($A45, ワクチン一般接種!$A:$G, I$4, FALSE), 0)</f>
        <v>290799</v>
      </c>
      <c r="J45" s="55">
        <f>IFERROR(VLOOKUP($A45, ワクチン一般接種!$A:$G, J$4, FALSE), 0)</f>
        <v>0</v>
      </c>
      <c r="K45" s="55">
        <f>IFERROR(VLOOKUP($A45, ワクチン一般接種!$A:$G, K$4, FALSE), 0)</f>
        <v>14722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372221</v>
      </c>
      <c r="O45" s="56">
        <f t="shared" si="2"/>
        <v>123833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277845</v>
      </c>
      <c r="I46" s="55">
        <f>IFERROR(VLOOKUP($A46, ワクチン一般接種!$A:$G, I$4, FALSE), 0)</f>
        <v>250769</v>
      </c>
      <c r="J46" s="55">
        <f>IFERROR(VLOOKUP($A46, ワクチン一般接種!$A:$G, J$4, FALSE), 0)</f>
        <v>0</v>
      </c>
      <c r="K46" s="55">
        <f>IFERROR(VLOOKUP($A46, ワクチン一般接種!$A:$G, K$4, FALSE), 0)</f>
        <v>27076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350687</v>
      </c>
      <c r="O46" s="56">
        <f t="shared" si="2"/>
        <v>176179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292354</v>
      </c>
      <c r="I47" s="55">
        <f>IFERROR(VLOOKUP($A47, ワクチン一般接種!$A:$G, I$4, FALSE), 0)</f>
        <v>265715</v>
      </c>
      <c r="J47" s="55">
        <f>IFERROR(VLOOKUP($A47, ワクチン一般接種!$A:$G, J$4, FALSE), 0)</f>
        <v>0</v>
      </c>
      <c r="K47" s="55">
        <f>IFERROR(VLOOKUP($A47, ワクチン一般接種!$A:$G, K$4, FALSE), 0)</f>
        <v>26639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265715</v>
      </c>
      <c r="O47" s="56">
        <f t="shared" si="2"/>
        <v>26639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329613</v>
      </c>
      <c r="I48" s="55">
        <f>IFERROR(VLOOKUP($A48, ワクチン一般接種!$A:$G, I$4, FALSE), 0)</f>
        <v>308918</v>
      </c>
      <c r="J48" s="55">
        <f>IFERROR(VLOOKUP($A48, ワクチン一般接種!$A:$G, J$4, FALSE), 0)</f>
        <v>0</v>
      </c>
      <c r="K48" s="55">
        <f>IFERROR(VLOOKUP($A48, ワクチン一般接種!$A:$G, K$4, FALSE), 0)</f>
        <v>20695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308918</v>
      </c>
      <c r="O48" s="56">
        <f t="shared" si="2"/>
        <v>20695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422130</v>
      </c>
      <c r="I49" s="55">
        <f>IFERROR(VLOOKUP($A49, ワクチン一般接種!$A:$G, I$4, FALSE), 0)</f>
        <v>405121</v>
      </c>
      <c r="J49" s="55">
        <f>IFERROR(VLOOKUP($A49, ワクチン一般接種!$A:$G, J$4, FALSE), 0)</f>
        <v>9826</v>
      </c>
      <c r="K49" s="55">
        <f>IFERROR(VLOOKUP($A49, ワクチン一般接種!$A:$G, K$4, FALSE), 0)</f>
        <v>7183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551707</v>
      </c>
      <c r="O49" s="56">
        <f t="shared" si="2"/>
        <v>201012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484089</v>
      </c>
      <c r="I50" s="55">
        <f>IFERROR(VLOOKUP($A50, ワクチン一般接種!$A:$G, I$4, FALSE), 0)</f>
        <v>466432</v>
      </c>
      <c r="J50" s="55">
        <f>IFERROR(VLOOKUP($A50, ワクチン一般接種!$A:$G, J$4, FALSE), 0)</f>
        <v>9786</v>
      </c>
      <c r="K50" s="55">
        <f>IFERROR(VLOOKUP($A50, ワクチン一般接種!$A:$G, K$4, FALSE), 0)</f>
        <v>7871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563808</v>
      </c>
      <c r="O50" s="56">
        <f t="shared" si="2"/>
        <v>59933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541618</v>
      </c>
      <c r="I51" s="55">
        <f>IFERROR(VLOOKUP($A51, ワクチン一般接種!$A:$G, I$4, FALSE), 0)</f>
        <v>520734</v>
      </c>
      <c r="J51" s="55">
        <f>IFERROR(VLOOKUP($A51, ワクチン一般接種!$A:$G, J$4, FALSE), 0)</f>
        <v>11469</v>
      </c>
      <c r="K51" s="55">
        <f>IFERROR(VLOOKUP($A51, ワクチン一般接種!$A:$G, K$4, FALSE), 0)</f>
        <v>9415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625618</v>
      </c>
      <c r="O51" s="56">
        <f t="shared" si="2"/>
        <v>58589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546417</v>
      </c>
      <c r="I52" s="55">
        <f>IFERROR(VLOOKUP($A52, ワクチン一般接種!$A:$G, I$4, FALSE), 0)</f>
        <v>501799</v>
      </c>
      <c r="J52" s="55">
        <f>IFERROR(VLOOKUP($A52, ワクチン一般接種!$A:$G, J$4, FALSE), 0)</f>
        <v>12384</v>
      </c>
      <c r="K52" s="55">
        <f>IFERROR(VLOOKUP($A52, ワクチン一般接種!$A:$G, K$4, FALSE), 0)</f>
        <v>32234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598440</v>
      </c>
      <c r="O52" s="56">
        <f t="shared" si="2"/>
        <v>93126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520320</v>
      </c>
      <c r="I53" s="55">
        <f>IFERROR(VLOOKUP($A53, ワクチン一般接種!$A:$G, I$4, FALSE), 0)</f>
        <v>475785</v>
      </c>
      <c r="J53" s="55">
        <f>IFERROR(VLOOKUP($A53, ワクチン一般接種!$A:$G, J$4, FALSE), 0)</f>
        <v>14265</v>
      </c>
      <c r="K53" s="55">
        <f>IFERROR(VLOOKUP($A53, ワクチン一般接種!$A:$G, K$4, FALSE), 0)</f>
        <v>30270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577791</v>
      </c>
      <c r="O53" s="56">
        <f t="shared" si="2"/>
        <v>107045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491293</v>
      </c>
      <c r="I54" s="55">
        <f>IFERROR(VLOOKUP($A54, ワクチン一般接種!$A:$G, I$4, FALSE), 0)</f>
        <v>428636</v>
      </c>
      <c r="J54" s="55">
        <f>IFERROR(VLOOKUP($A54, ワクチン一般接種!$A:$G, J$4, FALSE), 0)</f>
        <v>15524</v>
      </c>
      <c r="K54" s="55">
        <f>IFERROR(VLOOKUP($A54, ワクチン一般接種!$A:$G, K$4, FALSE), 0)</f>
        <v>47133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444160</v>
      </c>
      <c r="O54" s="56">
        <f t="shared" si="2"/>
        <v>47133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505895</v>
      </c>
      <c r="I55" s="55">
        <f>IFERROR(VLOOKUP($A55, ワクチン一般接種!$A:$G, I$4, FALSE), 0)</f>
        <v>430004</v>
      </c>
      <c r="J55" s="55">
        <f>IFERROR(VLOOKUP($A55, ワクチン一般接種!$A:$G, J$4, FALSE), 0)</f>
        <v>15929</v>
      </c>
      <c r="K55" s="55">
        <f>IFERROR(VLOOKUP($A55, ワクチン一般接種!$A:$G, K$4, FALSE), 0)</f>
        <v>59962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445933</v>
      </c>
      <c r="O55" s="56">
        <f t="shared" si="2"/>
        <v>59962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578414</v>
      </c>
      <c r="I56" s="55">
        <f>IFERROR(VLOOKUP($A56, ワクチン一般接種!$A:$G, I$4, FALSE), 0)</f>
        <v>483611</v>
      </c>
      <c r="J56" s="55">
        <f>IFERROR(VLOOKUP($A56, ワクチン一般接種!$A:$G, J$4, FALSE), 0)</f>
        <v>18313</v>
      </c>
      <c r="K56" s="55">
        <f>IFERROR(VLOOKUP($A56, ワクチン一般接種!$A:$G, K$4, FALSE), 0)</f>
        <v>76490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633929</v>
      </c>
      <c r="O56" s="56">
        <f t="shared" si="2"/>
        <v>217740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663526</v>
      </c>
      <c r="I57" s="55">
        <f>IFERROR(VLOOKUP($A57, ワクチン一般接種!$A:$G, I$4, FALSE), 0)</f>
        <v>552435</v>
      </c>
      <c r="J57" s="55">
        <f>IFERROR(VLOOKUP($A57, ワクチン一般接種!$A:$G, J$4, FALSE), 0)</f>
        <v>19195</v>
      </c>
      <c r="K57" s="55">
        <f>IFERROR(VLOOKUP($A57, ワクチン一般接種!$A:$G, K$4, FALSE), 0)</f>
        <v>91896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638017</v>
      </c>
      <c r="O57" s="56">
        <f t="shared" si="2"/>
        <v>184566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710309</v>
      </c>
      <c r="I58" s="55">
        <f>IFERROR(VLOOKUP($A58, ワクチン一般接種!$A:$G, I$4, FALSE), 0)</f>
        <v>572207</v>
      </c>
      <c r="J58" s="55">
        <f>IFERROR(VLOOKUP($A58, ワクチン一般接種!$A:$G, J$4, FALSE), 0)</f>
        <v>19615</v>
      </c>
      <c r="K58" s="55">
        <f>IFERROR(VLOOKUP($A58, ワクチン一般接種!$A:$G, K$4, FALSE), 0)</f>
        <v>118487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663278</v>
      </c>
      <c r="O58" s="56">
        <f t="shared" si="2"/>
        <v>206157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713849</v>
      </c>
      <c r="I59" s="55">
        <f>IFERROR(VLOOKUP($A59, ワクチン一般接種!$A:$G, I$4, FALSE), 0)</f>
        <v>576464</v>
      </c>
      <c r="J59" s="55">
        <f>IFERROR(VLOOKUP($A59, ワクチン一般接種!$A:$G, J$4, FALSE), 0)</f>
        <v>19985</v>
      </c>
      <c r="K59" s="55">
        <f>IFERROR(VLOOKUP($A59, ワクチン一般接種!$A:$G, K$4, FALSE), 0)</f>
        <v>117400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656215</v>
      </c>
      <c r="O59" s="56">
        <f t="shared" si="2"/>
        <v>200791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668969</v>
      </c>
      <c r="I60" s="55">
        <f>IFERROR(VLOOKUP($A60, ワクチン一般接種!$A:$G, I$4, FALSE), 0)</f>
        <v>552434</v>
      </c>
      <c r="J60" s="55">
        <f>IFERROR(VLOOKUP($A60, ワクチン一般接種!$A:$G, J$4, FALSE), 0)</f>
        <v>20197</v>
      </c>
      <c r="K60" s="55">
        <f>IFERROR(VLOOKUP($A60, ワクチン一般接種!$A:$G, K$4, FALSE), 0)</f>
        <v>96338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636194</v>
      </c>
      <c r="O60" s="56">
        <f t="shared" si="2"/>
        <v>191978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675230</v>
      </c>
      <c r="I61" s="55">
        <f>IFERROR(VLOOKUP($A61, ワクチン一般接種!$A:$G, I$4, FALSE), 0)</f>
        <v>541576</v>
      </c>
      <c r="J61" s="55">
        <f>IFERROR(VLOOKUP($A61, ワクチン一般接種!$A:$G, J$4, FALSE), 0)</f>
        <v>20366</v>
      </c>
      <c r="K61" s="55">
        <f>IFERROR(VLOOKUP($A61, ワクチン一般接種!$A:$G, K$4, FALSE), 0)</f>
        <v>113288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561942</v>
      </c>
      <c r="O61" s="56">
        <f t="shared" si="2"/>
        <v>113288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693670</v>
      </c>
      <c r="I62" s="55">
        <f>IFERROR(VLOOKUP($A62, ワクチン一般接種!$A:$G, I$4, FALSE), 0)</f>
        <v>500179</v>
      </c>
      <c r="J62" s="55">
        <f>IFERROR(VLOOKUP($A62, ワクチン一般接種!$A:$G, J$4, FALSE), 0)</f>
        <v>22760</v>
      </c>
      <c r="K62" s="55">
        <f>IFERROR(VLOOKUP($A62, ワクチン一般接種!$A:$G, K$4, FALSE), 0)</f>
        <v>170731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522939</v>
      </c>
      <c r="O62" s="56">
        <f t="shared" si="2"/>
        <v>170731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736159</v>
      </c>
      <c r="I63" s="55">
        <f>IFERROR(VLOOKUP($A63, ワクチン一般接種!$A:$G, I$4, FALSE), 0)</f>
        <v>546321</v>
      </c>
      <c r="J63" s="55">
        <f>IFERROR(VLOOKUP($A63, ワクチン一般接種!$A:$G, J$4, FALSE), 0)</f>
        <v>28873</v>
      </c>
      <c r="K63" s="55">
        <f>IFERROR(VLOOKUP($A63, ワクチン一般接種!$A:$G, K$4, FALSE), 0)</f>
        <v>160965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681775</v>
      </c>
      <c r="O63" s="56">
        <f t="shared" si="2"/>
        <v>293721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812782</v>
      </c>
      <c r="I64" s="55">
        <f>IFERROR(VLOOKUP($A64, ワクチン一般接種!$A:$G, I$4, FALSE), 0)</f>
        <v>590080</v>
      </c>
      <c r="J64" s="55">
        <f>IFERROR(VLOOKUP($A64, ワクチン一般接種!$A:$G, J$4, FALSE), 0)</f>
        <v>29081</v>
      </c>
      <c r="K64" s="55">
        <f>IFERROR(VLOOKUP($A64, ワクチン一般接種!$A:$G, K$4, FALSE), 0)</f>
        <v>193621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691840</v>
      </c>
      <c r="O64" s="56">
        <f t="shared" si="2"/>
        <v>282864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847218</v>
      </c>
      <c r="I65" s="55">
        <f>IFERROR(VLOOKUP($A65, ワクチン一般接種!$A:$G, I$4, FALSE), 0)</f>
        <v>578620</v>
      </c>
      <c r="J65" s="55">
        <f>IFERROR(VLOOKUP($A65, ワクチン一般接種!$A:$G, J$4, FALSE), 0)</f>
        <v>26921</v>
      </c>
      <c r="K65" s="55">
        <f>IFERROR(VLOOKUP($A65, ワクチン一般接種!$A:$G, K$4, FALSE), 0)</f>
        <v>241677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674282</v>
      </c>
      <c r="O65" s="56">
        <f t="shared" si="2"/>
        <v>340320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844671</v>
      </c>
      <c r="I66" s="55">
        <f>IFERROR(VLOOKUP($A66, ワクチン一般接種!$A:$G, I$4, FALSE), 0)</f>
        <v>564966</v>
      </c>
      <c r="J66" s="55">
        <f>IFERROR(VLOOKUP($A66, ワクチン一般接種!$A:$G, J$4, FALSE), 0)</f>
        <v>28465</v>
      </c>
      <c r="K66" s="55">
        <f>IFERROR(VLOOKUP($A66, ワクチン一般接種!$A:$G, K$4, FALSE), 0)</f>
        <v>251240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647400</v>
      </c>
      <c r="O66" s="56">
        <f t="shared" si="2"/>
        <v>333862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809249</v>
      </c>
      <c r="I67" s="55">
        <f>IFERROR(VLOOKUP($A67, ワクチン一般接種!$A:$G, I$4, FALSE), 0)</f>
        <v>562206</v>
      </c>
      <c r="J67" s="55">
        <f>IFERROR(VLOOKUP($A67, ワクチン一般接種!$A:$G, J$4, FALSE), 0)</f>
        <v>28548</v>
      </c>
      <c r="K67" s="55">
        <f>IFERROR(VLOOKUP($A67, ワクチン一般接種!$A:$G, K$4, FALSE), 0)</f>
        <v>218495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647257</v>
      </c>
      <c r="O67" s="56">
        <f t="shared" si="2"/>
        <v>309975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821722</v>
      </c>
      <c r="I68" s="55">
        <f>IFERROR(VLOOKUP($A68, ワクチン一般接種!$A:$G, I$4, FALSE), 0)</f>
        <v>548818</v>
      </c>
      <c r="J68" s="55">
        <f>IFERROR(VLOOKUP($A68, ワクチン一般接種!$A:$G, J$4, FALSE), 0)</f>
        <v>32737</v>
      </c>
      <c r="K68" s="55">
        <f>IFERROR(VLOOKUP($A68, ワクチン一般接種!$A:$G, K$4, FALSE), 0)</f>
        <v>240167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581555</v>
      </c>
      <c r="O68" s="56">
        <f t="shared" si="2"/>
        <v>240167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824251</v>
      </c>
      <c r="I69" s="55">
        <f>IFERROR(VLOOKUP($A69, ワクチン一般接種!$A:$G, I$4, FALSE), 0)</f>
        <v>501727</v>
      </c>
      <c r="J69" s="55">
        <f>IFERROR(VLOOKUP($A69, ワクチン一般接種!$A:$G, J$4, FALSE), 0)</f>
        <v>33522</v>
      </c>
      <c r="K69" s="55">
        <f>IFERROR(VLOOKUP($A69, ワクチン一般接種!$A:$G, K$4, FALSE), 0)</f>
        <v>289002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535249</v>
      </c>
      <c r="O69" s="56">
        <f t="shared" si="2"/>
        <v>289002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835716</v>
      </c>
      <c r="I70" s="55">
        <f>IFERROR(VLOOKUP($A70, ワクチン一般接種!$A:$G, I$4, FALSE), 0)</f>
        <v>465197</v>
      </c>
      <c r="J70" s="55">
        <f>IFERROR(VLOOKUP($A70, ワクチン一般接種!$A:$G, J$4, FALSE), 0)</f>
        <v>27924</v>
      </c>
      <c r="K70" s="55">
        <f>IFERROR(VLOOKUP($A70, ワクチン一般接種!$A:$G, K$4, FALSE), 0)</f>
        <v>342595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584550</v>
      </c>
      <c r="O70" s="56">
        <f t="shared" si="2"/>
        <v>466131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909091</v>
      </c>
      <c r="I71" s="55">
        <f>IFERROR(VLOOKUP($A71, ワクチン一般接種!$A:$G, I$4, FALSE), 0)</f>
        <v>494322</v>
      </c>
      <c r="J71" s="55">
        <f>IFERROR(VLOOKUP($A71, ワクチン一般接種!$A:$G, J$4, FALSE), 0)</f>
        <v>25764</v>
      </c>
      <c r="K71" s="55">
        <f>IFERROR(VLOOKUP($A71, ワクチン一般接種!$A:$G, K$4, FALSE), 0)</f>
        <v>389005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563501</v>
      </c>
      <c r="O71" s="56">
        <f t="shared" ref="O71:O134" si="4">IF($A71="", "", F71+G71+K71+L71)</f>
        <v>460953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937967</v>
      </c>
      <c r="I72" s="55">
        <f>IFERROR(VLOOKUP($A72, ワクチン一般接種!$A:$G, I$4, FALSE), 0)</f>
        <v>476082</v>
      </c>
      <c r="J72" s="55">
        <f>IFERROR(VLOOKUP($A72, ワクチン一般接種!$A:$G, J$4, FALSE), 0)</f>
        <v>26471</v>
      </c>
      <c r="K72" s="55">
        <f>IFERROR(VLOOKUP($A72, ワクチン一般接種!$A:$G, K$4, FALSE), 0)</f>
        <v>435414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549247</v>
      </c>
      <c r="O72" s="56">
        <f t="shared" si="4"/>
        <v>507455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927960</v>
      </c>
      <c r="I73" s="55">
        <f>IFERROR(VLOOKUP($A73, ワクチン一般接種!$A:$G, I$4, FALSE), 0)</f>
        <v>480959</v>
      </c>
      <c r="J73" s="55">
        <f>IFERROR(VLOOKUP($A73, ワクチン一般接種!$A:$G, J$4, FALSE), 0)</f>
        <v>28619</v>
      </c>
      <c r="K73" s="55">
        <f>IFERROR(VLOOKUP($A73, ワクチン一般接種!$A:$G, K$4, FALSE), 0)</f>
        <v>418382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561115</v>
      </c>
      <c r="O73" s="56">
        <f t="shared" si="4"/>
        <v>496175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854299</v>
      </c>
      <c r="I74" s="55">
        <f>IFERROR(VLOOKUP($A74, ワクチン一般接種!$A:$G, I$4, FALSE), 0)</f>
        <v>442041</v>
      </c>
      <c r="J74" s="55">
        <f>IFERROR(VLOOKUP($A74, ワクチン一般接種!$A:$G, J$4, FALSE), 0)</f>
        <v>27914</v>
      </c>
      <c r="K74" s="55">
        <f>IFERROR(VLOOKUP($A74, ワクチン一般接種!$A:$G, K$4, FALSE), 0)</f>
        <v>384344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522212</v>
      </c>
      <c r="O74" s="56">
        <f t="shared" si="4"/>
        <v>458035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862440</v>
      </c>
      <c r="I75" s="55">
        <f>IFERROR(VLOOKUP($A75, ワクチン一般接種!$A:$G, I$4, FALSE), 0)</f>
        <v>485194</v>
      </c>
      <c r="J75" s="55">
        <f>IFERROR(VLOOKUP($A75, ワクチン一般接種!$A:$G, J$4, FALSE), 0)</f>
        <v>35072</v>
      </c>
      <c r="K75" s="55">
        <f>IFERROR(VLOOKUP($A75, ワクチン一般接種!$A:$G, K$4, FALSE), 0)</f>
        <v>342174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520266</v>
      </c>
      <c r="O75" s="56">
        <f t="shared" si="4"/>
        <v>342174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850145</v>
      </c>
      <c r="I76" s="55">
        <f>IFERROR(VLOOKUP($A76, ワクチン一般接種!$A:$G, I$4, FALSE), 0)</f>
        <v>475043</v>
      </c>
      <c r="J76" s="55">
        <f>IFERROR(VLOOKUP($A76, ワクチン一般接種!$A:$G, J$4, FALSE), 0)</f>
        <v>35534</v>
      </c>
      <c r="K76" s="55">
        <f>IFERROR(VLOOKUP($A76, ワクチン一般接種!$A:$G, K$4, FALSE), 0)</f>
        <v>339568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510577</v>
      </c>
      <c r="O76" s="56">
        <f t="shared" si="4"/>
        <v>339568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812132</v>
      </c>
      <c r="I77" s="55">
        <f>IFERROR(VLOOKUP($A77, ワクチン一般接種!$A:$G, I$4, FALSE), 0)</f>
        <v>418101</v>
      </c>
      <c r="J77" s="55">
        <f>IFERROR(VLOOKUP($A77, ワクチン一般接種!$A:$G, J$4, FALSE), 0)</f>
        <v>32535</v>
      </c>
      <c r="K77" s="55">
        <f>IFERROR(VLOOKUP($A77, ワクチン一般接種!$A:$G, K$4, FALSE), 0)</f>
        <v>358520</v>
      </c>
      <c r="L77" s="55">
        <f>IFERROR(VLOOKUP($A77, ワクチン一般接種!$A:$G, L$4, FALSE), 0)</f>
        <v>2976</v>
      </c>
      <c r="M77" s="57">
        <f t="shared" si="5"/>
        <v>44368</v>
      </c>
      <c r="N77" s="56">
        <f t="shared" si="3"/>
        <v>525633</v>
      </c>
      <c r="O77" s="56">
        <f t="shared" si="4"/>
        <v>485279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842577</v>
      </c>
      <c r="I78" s="55">
        <f>IFERROR(VLOOKUP($A78, ワクチン一般接種!$A:$G, I$4, FALSE), 0)</f>
        <v>407927</v>
      </c>
      <c r="J78" s="55">
        <f>IFERROR(VLOOKUP($A78, ワクチン一般接種!$A:$G, J$4, FALSE), 0)</f>
        <v>31662</v>
      </c>
      <c r="K78" s="55">
        <f>IFERROR(VLOOKUP($A78, ワクチン一般接種!$A:$G, K$4, FALSE), 0)</f>
        <v>400774</v>
      </c>
      <c r="L78" s="55">
        <f>IFERROR(VLOOKUP($A78, ワクチン一般接種!$A:$G, L$4, FALSE), 0)</f>
        <v>2214</v>
      </c>
      <c r="M78" s="57">
        <f t="shared" si="5"/>
        <v>44369</v>
      </c>
      <c r="N78" s="56">
        <f t="shared" si="3"/>
        <v>486008</v>
      </c>
      <c r="O78" s="56">
        <f t="shared" si="4"/>
        <v>450704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798361</v>
      </c>
      <c r="I79" s="55">
        <f>IFERROR(VLOOKUP($A79, ワクチン一般接種!$A:$G, I$4, FALSE), 0)</f>
        <v>381322</v>
      </c>
      <c r="J79" s="55">
        <f>IFERROR(VLOOKUP($A79, ワクチン一般接種!$A:$G, J$4, FALSE), 0)</f>
        <v>31042</v>
      </c>
      <c r="K79" s="55">
        <f>IFERROR(VLOOKUP($A79, ワクチン一般接種!$A:$G, K$4, FALSE), 0)</f>
        <v>383095</v>
      </c>
      <c r="L79" s="55">
        <f>IFERROR(VLOOKUP($A79, ワクチン一般接種!$A:$G, L$4, FALSE), 0)</f>
        <v>2902</v>
      </c>
      <c r="M79" s="57">
        <f t="shared" si="5"/>
        <v>44370</v>
      </c>
      <c r="N79" s="56">
        <f t="shared" si="3"/>
        <v>464018</v>
      </c>
      <c r="O79" s="56">
        <f t="shared" si="4"/>
        <v>445829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622356</v>
      </c>
      <c r="I80" s="55">
        <f>IFERROR(VLOOKUP($A80, ワクチン一般接種!$A:$G, I$4, FALSE), 0)</f>
        <v>286278</v>
      </c>
      <c r="J80" s="55">
        <f>IFERROR(VLOOKUP($A80, ワクチン一般接種!$A:$G, J$4, FALSE), 0)</f>
        <v>30068</v>
      </c>
      <c r="K80" s="55">
        <f>IFERROR(VLOOKUP($A80, ワクチン一般接種!$A:$G, K$4, FALSE), 0)</f>
        <v>303175</v>
      </c>
      <c r="L80" s="55">
        <f>IFERROR(VLOOKUP($A80, ワクチン一般接種!$A:$G, L$4, FALSE), 0)</f>
        <v>2835</v>
      </c>
      <c r="M80" s="57">
        <f t="shared" si="5"/>
        <v>44371</v>
      </c>
      <c r="N80" s="56">
        <f t="shared" si="3"/>
        <v>361728</v>
      </c>
      <c r="O80" s="56">
        <f t="shared" si="4"/>
        <v>370049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ワクチン一般接種!$A:$G, H$4, FALSE), 0)</f>
        <v>0</v>
      </c>
      <c r="I81" s="55">
        <f>IFERROR(VLOOKUP($A81, ワクチン一般接種!$A:$G, I$4, FALSE), 0)</f>
        <v>0</v>
      </c>
      <c r="J81" s="55">
        <f>IFERROR(VLOOKUP($A81, ワクチン一般接種!$A:$G, J$4, FALSE), 0)</f>
        <v>0</v>
      </c>
      <c r="K81" s="55">
        <f>IFERROR(VLOOKUP($A81, ワクチン一般接種!$A:$G, K$4, FALSE), 0)</f>
        <v>0</v>
      </c>
      <c r="L81" s="55">
        <f>IFERROR(VLOOKUP($A81, ワクチン一般接種!$A:$G,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0</v>
      </c>
      <c r="I82" s="55">
        <f>IFERROR(VLOOKUP($A82, ワクチン一般接種!$A:$G, I$4, FALSE), 0)</f>
        <v>0</v>
      </c>
      <c r="J82" s="55">
        <f>IFERROR(VLOOKUP($A82, ワクチン一般接種!$A:$G, J$4, FALSE), 0)</f>
        <v>0</v>
      </c>
      <c r="K82" s="55">
        <f>IFERROR(VLOOKUP($A82, ワクチン一般接種!$A:$G, K$4, FALSE), 0)</f>
        <v>0</v>
      </c>
      <c r="L82" s="55">
        <f>IFERROR(VLOOKUP($A82, ワクチン一般接種!$A:$G,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0</v>
      </c>
      <c r="I83" s="55">
        <f>IFERROR(VLOOKUP($A83, ワクチン一般接種!$A:$G, I$4, FALSE), 0)</f>
        <v>0</v>
      </c>
      <c r="J83" s="55">
        <f>IFERROR(VLOOKUP($A83, ワクチン一般接種!$A:$G, J$4, FALSE), 0)</f>
        <v>0</v>
      </c>
      <c r="K83" s="55">
        <f>IFERROR(VLOOKUP($A83, ワクチン一般接種!$A:$G, K$4, FALSE), 0)</f>
        <v>0</v>
      </c>
      <c r="L83" s="55">
        <f>IFERROR(VLOOKUP($A83, ワクチン一般接種!$A:$G,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ワクチン一般接種!$A:$G, H$4, FALSE), 0)</f>
        <v>0</v>
      </c>
      <c r="I84" s="55">
        <f>IFERROR(VLOOKUP($A84, ワクチン一般接種!$A:$G, I$4, FALSE), 0)</f>
        <v>0</v>
      </c>
      <c r="J84" s="55">
        <f>IFERROR(VLOOKUP($A84, ワクチン一般接種!$A:$G, J$4, FALSE), 0)</f>
        <v>0</v>
      </c>
      <c r="K84" s="55">
        <f>IFERROR(VLOOKUP($A84, ワクチン一般接種!$A:$G, K$4, FALSE), 0)</f>
        <v>0</v>
      </c>
      <c r="L84" s="55">
        <f>IFERROR(VLOOKUP($A84, ワクチン一般接種!$A:$G,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6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44372</v>
      </c>
      <c r="B3" s="26" t="s">
        <v>153</v>
      </c>
      <c r="C3" s="26">
        <f>IF(D21="", "", D21)</f>
        <v>787988</v>
      </c>
      <c r="D3" s="26">
        <f>IF(C21="", "", C21)</f>
        <v>15329672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17910</v>
      </c>
      <c r="I3" s="26" t="str">
        <f t="shared" si="1"/>
        <v/>
      </c>
      <c r="J3" s="26">
        <f t="shared" si="1"/>
        <v>590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755178</v>
      </c>
      <c r="N3" s="26">
        <f t="shared" si="2"/>
        <v>14593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44372</v>
      </c>
      <c r="B4" s="26" t="s">
        <v>154</v>
      </c>
      <c r="C4" s="26">
        <f>IF(D22="", "", D22)</f>
        <v>3079</v>
      </c>
      <c r="D4" s="26">
        <f>IF(C22="", "", C22)</f>
        <v>752301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94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2980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51"/>
      <c r="O7" s="27"/>
      <c r="P7" s="27"/>
    </row>
    <row r="8" spans="1:17" x14ac:dyDescent="0.55000000000000004">
      <c r="A8" s="116" t="s">
        <v>294</v>
      </c>
      <c r="B8" s="116"/>
      <c r="C8" s="116"/>
      <c r="D8" s="116"/>
      <c r="E8" s="116"/>
      <c r="F8" s="116"/>
      <c r="G8" s="116"/>
      <c r="H8" s="116"/>
      <c r="I8" s="116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25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6"/>
      <c r="H11" s="116"/>
      <c r="I11" s="12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15329672</v>
      </c>
      <c r="D12" s="49">
        <v>787988</v>
      </c>
      <c r="E12" s="49">
        <v>17910</v>
      </c>
      <c r="F12" s="49">
        <v>590</v>
      </c>
      <c r="G12" s="49">
        <v>755178</v>
      </c>
      <c r="H12" s="49">
        <v>14593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752301</v>
      </c>
      <c r="D13" s="49">
        <v>3079</v>
      </c>
      <c r="E13" s="49">
        <v>94</v>
      </c>
      <c r="F13" s="49">
        <v>0</v>
      </c>
      <c r="G13" s="49">
        <v>2980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16082802</v>
      </c>
      <c r="D15" s="48">
        <f t="shared" si="3"/>
        <v>791082</v>
      </c>
      <c r="E15" s="48">
        <f t="shared" si="3"/>
        <v>18004</v>
      </c>
      <c r="F15" s="48">
        <f t="shared" si="3"/>
        <v>590</v>
      </c>
      <c r="G15" s="48">
        <f t="shared" si="3"/>
        <v>758173</v>
      </c>
      <c r="H15" s="48">
        <f t="shared" si="3"/>
        <v>14598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6" t="s">
        <v>157</v>
      </c>
      <c r="D18" s="120"/>
      <c r="E18" s="116" t="s">
        <v>169</v>
      </c>
      <c r="F18" s="120"/>
      <c r="G18" s="120"/>
      <c r="H18" s="116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6" t="s">
        <v>158</v>
      </c>
      <c r="I19" s="120"/>
      <c r="J19" s="120"/>
      <c r="K19" s="120"/>
      <c r="L19" s="120"/>
      <c r="M19" s="120"/>
      <c r="N19" s="120"/>
      <c r="O19" s="116" t="s">
        <v>159</v>
      </c>
      <c r="P19" s="11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15329672</v>
      </c>
      <c r="D21" s="28">
        <f t="shared" si="4"/>
        <v>787988</v>
      </c>
      <c r="E21" s="3"/>
      <c r="F21" s="3"/>
      <c r="G21" s="3"/>
      <c r="H21" s="3"/>
      <c r="I21" s="28">
        <f>E12</f>
        <v>17910</v>
      </c>
      <c r="J21" s="3"/>
      <c r="K21" s="28">
        <f>F12</f>
        <v>590</v>
      </c>
      <c r="L21" s="3"/>
      <c r="M21" s="3"/>
      <c r="N21" s="16">
        <f>G21</f>
        <v>0</v>
      </c>
      <c r="O21" s="28">
        <f t="shared" ref="O21:P23" si="5">G12</f>
        <v>755178</v>
      </c>
      <c r="P21" s="28">
        <f t="shared" si="5"/>
        <v>14593</v>
      </c>
    </row>
    <row r="22" spans="1:16" x14ac:dyDescent="0.55000000000000004">
      <c r="B22" s="26" t="s">
        <v>167</v>
      </c>
      <c r="C22" s="28">
        <f t="shared" si="4"/>
        <v>752301</v>
      </c>
      <c r="D22" s="28">
        <f t="shared" si="4"/>
        <v>3079</v>
      </c>
      <c r="E22" s="3"/>
      <c r="F22" s="3"/>
      <c r="G22" s="3"/>
      <c r="H22" s="3"/>
      <c r="I22" s="28">
        <f>E13</f>
        <v>94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2980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16082802</v>
      </c>
      <c r="D24" s="26">
        <f t="shared" si="6"/>
        <v>791082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18004</v>
      </c>
      <c r="J24" s="26">
        <f t="shared" si="6"/>
        <v>0</v>
      </c>
      <c r="K24" s="26">
        <f t="shared" si="6"/>
        <v>590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758173</v>
      </c>
      <c r="P24" s="26">
        <f t="shared" si="6"/>
        <v>14598</v>
      </c>
    </row>
    <row r="26" spans="1:16" x14ac:dyDescent="0.55000000000000004">
      <c r="F26" s="116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6" t="s">
        <v>293</v>
      </c>
      <c r="H32" s="116"/>
      <c r="I32" s="116"/>
      <c r="J32" s="116"/>
      <c r="K32" s="116"/>
      <c r="L32" s="116"/>
    </row>
    <row r="33" spans="6:14" x14ac:dyDescent="0.55000000000000004">
      <c r="F33" s="116" t="s">
        <v>288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6" t="s">
        <v>177</v>
      </c>
      <c r="B1" s="116"/>
      <c r="C1" s="116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24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44371</v>
      </c>
      <c r="C5" s="30" t="s">
        <v>7</v>
      </c>
      <c r="D5" s="40">
        <f>IFERROR(INT(TRIM(SUBSTITUTE(VLOOKUP($A5&amp;"*",各都道府県の状況!$A:$I,D$3,FALSE), "※5", ""))), "")</f>
        <v>41136</v>
      </c>
      <c r="E5" s="40">
        <f>IFERROR(INT(TRIM(SUBSTITUTE(VLOOKUP($A5&amp;"*",各都道府県の状況!$A:$I,E$3,FALSE), "※5", ""))), "")</f>
        <v>765994</v>
      </c>
      <c r="F5" s="40">
        <f>IFERROR(INT(TRIM(SUBSTITUTE(VLOOKUP($A5&amp;"*",各都道府県の状況!$A:$I,F$3,FALSE), "※5", ""))), "")</f>
        <v>38200</v>
      </c>
      <c r="G5" s="40">
        <f>IFERROR(INT(TRIM(SUBSTITUTE(VLOOKUP($A5&amp;"*",各都道府県の状況!$A:$I,G$3,FALSE), "※5", ""))), "")</f>
        <v>1373</v>
      </c>
      <c r="H5" s="40">
        <f>IFERROR(INT(TRIM(SUBSTITUTE(VLOOKUP($A5&amp;"*",各都道府県の状況!$A:$I,H$3,FALSE), "※5", ""))), "")</f>
        <v>1952</v>
      </c>
      <c r="I5" s="40">
        <f>IFERROR(INT(TRIM(SUBSTITUTE(VLOOKUP($A5&amp;"*",各都道府県の状況!$A:$I,I$3,FALSE), "※5", ""))), "")</f>
        <v>23</v>
      </c>
      <c r="J5" s="2"/>
    </row>
    <row r="6" spans="1:10" x14ac:dyDescent="0.55000000000000004">
      <c r="A6" s="12" t="s">
        <v>182</v>
      </c>
      <c r="B6" s="13">
        <f t="shared" si="0"/>
        <v>44371</v>
      </c>
      <c r="C6" s="30" t="s">
        <v>11</v>
      </c>
      <c r="D6" s="40">
        <f>IFERROR(INT(TRIM(SUBSTITUTE(VLOOKUP($A6&amp;"*",各都道府県の状況!$A:$I,D$3,FALSE), "※5", ""))), "")</f>
        <v>2463</v>
      </c>
      <c r="E6" s="40">
        <f>IFERROR(INT(TRIM(SUBSTITUTE(VLOOKUP($A6&amp;"*",各都道府県の状況!$A:$I,E$3,FALSE), "※5", ""))), "")</f>
        <v>49550</v>
      </c>
      <c r="F6" s="40">
        <f>IFERROR(INT(TRIM(SUBSTITUTE(VLOOKUP($A6&amp;"*",各都道府県の状況!$A:$I,F$3,FALSE), "※5", ""))), "")</f>
        <v>2410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44371</v>
      </c>
      <c r="C7" s="30" t="s">
        <v>12</v>
      </c>
      <c r="D7" s="40">
        <f>IFERROR(INT(TRIM(SUBSTITUTE(VLOOKUP($A7&amp;"*",各都道府県の状況!$A:$I,D$3,FALSE), "※5", ""))), "")</f>
        <v>1653</v>
      </c>
      <c r="E7" s="40">
        <f>IFERROR(INT(TRIM(SUBSTITUTE(VLOOKUP($A7&amp;"*",各都道府県の状況!$A:$I,E$3,FALSE), "※5", ""))), "")</f>
        <v>83277</v>
      </c>
      <c r="F7" s="40">
        <f>IFERROR(INT(TRIM(SUBSTITUTE(VLOOKUP($A7&amp;"*",各都道府県の状況!$A:$I,F$3,FALSE), "※5", ""))), "")</f>
        <v>1549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58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44371</v>
      </c>
      <c r="C8" s="30" t="s">
        <v>13</v>
      </c>
      <c r="D8" s="40">
        <f>IFERROR(INT(TRIM(SUBSTITUTE(VLOOKUP($A8&amp;"*",各都道府県の状況!$A:$I,D$3,FALSE), "※5", ""))), "")</f>
        <v>9091</v>
      </c>
      <c r="E8" s="40">
        <f>IFERROR(INT(TRIM(SUBSTITUTE(VLOOKUP($A8&amp;"*",各都道府県の状況!$A:$I,E$3,FALSE), "※5", ""))), "")</f>
        <v>154683</v>
      </c>
      <c r="F8" s="40">
        <f>IFERROR(INT(TRIM(SUBSTITUTE(VLOOKUP($A8&amp;"*",各都道府県の状況!$A:$I,F$3,FALSE), "※5", ""))), "")</f>
        <v>8934</v>
      </c>
      <c r="G8" s="40">
        <f>IFERROR(INT(TRIM(SUBSTITUTE(VLOOKUP($A8&amp;"*",各都道府県の状況!$A:$I,G$3,FALSE), "※5", ""))), "")</f>
        <v>88</v>
      </c>
      <c r="H8" s="40">
        <f>IFERROR(INT(TRIM(SUBSTITUTE(VLOOKUP($A8&amp;"*",各都道府県の状況!$A:$I,H$3,FALSE), "※5", ""))), "")</f>
        <v>65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44371</v>
      </c>
      <c r="C9" s="30" t="s">
        <v>14</v>
      </c>
      <c r="D9" s="40">
        <f>IFERROR(INT(TRIM(SUBSTITUTE(VLOOKUP($A9&amp;"*",各都道府県の状況!$A:$I,D$3,FALSE), "※5", ""))), "")</f>
        <v>792</v>
      </c>
      <c r="E9" s="40">
        <f>IFERROR(INT(TRIM(SUBSTITUTE(VLOOKUP($A9&amp;"*",各都道府県の状況!$A:$I,E$3,FALSE), "※5", ""))), "")</f>
        <v>14534</v>
      </c>
      <c r="F9" s="40">
        <f>IFERROR(INT(TRIM(SUBSTITUTE(VLOOKUP($A9&amp;"*",各都道府県の状況!$A:$I,F$3,FALSE), "※5", ""))), "")</f>
        <v>740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32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44371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64466</v>
      </c>
      <c r="F10" s="40">
        <f>IFERROR(INT(TRIM(SUBSTITUTE(VLOOKUP($A10&amp;"*",各都道府県の状況!$A:$I,F$3,FALSE), "※5", ""))), "")</f>
        <v>1951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22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44371</v>
      </c>
      <c r="C11" s="30" t="s">
        <v>16</v>
      </c>
      <c r="D11" s="40">
        <f>IFERROR(INT(TRIM(SUBSTITUTE(VLOOKUP($A11&amp;"*",各都道府県の状況!$A:$I,D$3,FALSE), "※5", ""))), "")</f>
        <v>4814</v>
      </c>
      <c r="E11" s="40">
        <f>IFERROR(INT(TRIM(SUBSTITUTE(VLOOKUP($A11&amp;"*",各都道府県の状況!$A:$I,E$3,FALSE), "※5", ""))), "")</f>
        <v>273777</v>
      </c>
      <c r="F11" s="40">
        <f>IFERROR(INT(TRIM(SUBSTITUTE(VLOOKUP($A11&amp;"*",各都道府県の状況!$A:$I,F$3,FALSE), "※5", ""))), "")</f>
        <v>4542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111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44371</v>
      </c>
      <c r="C12" s="30" t="s">
        <v>17</v>
      </c>
      <c r="D12" s="40">
        <f>IFERROR(INT(TRIM(SUBSTITUTE(VLOOKUP($A12&amp;"*",各都道府県の状況!$A:$I,D$3,FALSE), "※5", ""))), "")</f>
        <v>10353</v>
      </c>
      <c r="E12" s="40">
        <f>IFERROR(INT(TRIM(SUBSTITUTE(VLOOKUP($A12&amp;"*",各都道府県の状況!$A:$I,E$3,FALSE), "※5", ""))), "")</f>
        <v>33126</v>
      </c>
      <c r="F12" s="40">
        <f>IFERROR(INT(TRIM(SUBSTITUTE(VLOOKUP($A12&amp;"*",各都道府県の状況!$A:$I,F$3,FALSE), "※5", ""))), "")</f>
        <v>9970</v>
      </c>
      <c r="G12" s="40">
        <f>IFERROR(INT(TRIM(SUBSTITUTE(VLOOKUP($A12&amp;"*",各都道府県の状況!$A:$I,G$3,FALSE), "※5", ""))), "")</f>
        <v>162</v>
      </c>
      <c r="H12" s="40">
        <f>IFERROR(INT(TRIM(SUBSTITUTE(VLOOKUP($A12&amp;"*",各都道府県の状況!$A:$I,H$3,FALSE), "※5", ""))), "")</f>
        <v>221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44371</v>
      </c>
      <c r="C13" s="30" t="s">
        <v>18</v>
      </c>
      <c r="D13" s="40">
        <f>IFERROR(INT(TRIM(SUBSTITUTE(VLOOKUP($A13&amp;"*",各都道府県の状況!$A:$I,D$3,FALSE), "※5", ""))), "")</f>
        <v>6876</v>
      </c>
      <c r="E13" s="40">
        <f>IFERROR(INT(TRIM(SUBSTITUTE(VLOOKUP($A13&amp;"*",各都道府県の状況!$A:$I,E$3,FALSE), "※5", ""))), "")</f>
        <v>281917</v>
      </c>
      <c r="F13" s="40">
        <f>IFERROR(INT(TRIM(SUBSTITUTE(VLOOKUP($A13&amp;"*",各都道府県の状況!$A:$I,F$3,FALSE), "※5", ""))), "")</f>
        <v>6612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183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44371</v>
      </c>
      <c r="C14" s="30" t="s">
        <v>19</v>
      </c>
      <c r="D14" s="40">
        <f>IFERROR(INT(TRIM(SUBSTITUTE(VLOOKUP($A14&amp;"*",各都道府県の状況!$A:$I,D$3,FALSE), "※5", ""))), "")</f>
        <v>8013</v>
      </c>
      <c r="E14" s="40">
        <f>IFERROR(INT(TRIM(SUBSTITUTE(VLOOKUP($A14&amp;"*",各都道府県の状況!$A:$I,E$3,FALSE), "※5", ""))), "")</f>
        <v>190362</v>
      </c>
      <c r="F14" s="40">
        <f>IFERROR(INT(TRIM(SUBSTITUTE(VLOOKUP($A14&amp;"*",各都道府県の状況!$A:$I,F$3,FALSE), "※5", ""))), "")</f>
        <v>7802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59</v>
      </c>
      <c r="I14" s="40">
        <f>IFERROR(INT(TRIM(SUBSTITUTE(VLOOKUP($A14&amp;"*",各都道府県の状況!$A:$I,I$3,FALSE), "※5", ""))), "")</f>
        <v>7</v>
      </c>
    </row>
    <row r="15" spans="1:10" x14ac:dyDescent="0.55000000000000004">
      <c r="A15" s="12" t="s">
        <v>191</v>
      </c>
      <c r="B15" s="13">
        <f t="shared" si="0"/>
        <v>44371</v>
      </c>
      <c r="C15" s="30" t="s">
        <v>20</v>
      </c>
      <c r="D15" s="40">
        <f>IFERROR(INT(TRIM(SUBSTITUTE(VLOOKUP($A15&amp;"*",各都道府県の状況!$A:$I,D$3,FALSE), "※5", ""))), "")</f>
        <v>45904</v>
      </c>
      <c r="E15" s="40">
        <f>IFERROR(INT(TRIM(SUBSTITUTE(VLOOKUP($A15&amp;"*",各都道府県の状況!$A:$I,E$3,FALSE), "※5", ""))), "")</f>
        <v>951170</v>
      </c>
      <c r="F15" s="40">
        <f>IFERROR(INT(TRIM(SUBSTITUTE(VLOOKUP($A15&amp;"*",各都道府県の状況!$A:$I,F$3,FALSE), "※5", ""))), "")</f>
        <v>44112</v>
      </c>
      <c r="G15" s="40">
        <f>IFERROR(INT(TRIM(SUBSTITUTE(VLOOKUP($A15&amp;"*",各都道府県の状況!$A:$I,G$3,FALSE), "※5", ""))), "")</f>
        <v>829</v>
      </c>
      <c r="H15" s="40">
        <f>IFERROR(INT(TRIM(SUBSTITUTE(VLOOKUP($A15&amp;"*",各都道府県の状況!$A:$I,H$3,FALSE), "※5", ""))), "")</f>
        <v>963</v>
      </c>
      <c r="I15" s="40">
        <f>IFERROR(INT(TRIM(SUBSTITUTE(VLOOKUP($A15&amp;"*",各都道府県の状況!$A:$I,I$3,FALSE), "※5", ""))), "")</f>
        <v>20</v>
      </c>
    </row>
    <row r="16" spans="1:10" x14ac:dyDescent="0.55000000000000004">
      <c r="A16" s="12" t="s">
        <v>192</v>
      </c>
      <c r="B16" s="13">
        <f t="shared" si="0"/>
        <v>44371</v>
      </c>
      <c r="C16" s="30" t="s">
        <v>21</v>
      </c>
      <c r="D16" s="40">
        <f>IFERROR(INT(TRIM(SUBSTITUTE(VLOOKUP($A16&amp;"*",各都道府県の状況!$A:$I,D$3,FALSE), "※5", ""))), "")</f>
        <v>39592</v>
      </c>
      <c r="E16" s="40">
        <f>IFERROR(INT(TRIM(SUBSTITUTE(VLOOKUP($A16&amp;"*",各都道府県の状況!$A:$I,E$3,FALSE), "※5", ""))), "")</f>
        <v>663722</v>
      </c>
      <c r="F16" s="40">
        <f>IFERROR(INT(TRIM(SUBSTITUTE(VLOOKUP($A16&amp;"*",各都道府県の状況!$A:$I,F$3,FALSE), "※5", ""))), "")</f>
        <v>37913</v>
      </c>
      <c r="G16" s="40">
        <f>IFERROR(INT(TRIM(SUBSTITUTE(VLOOKUP($A16&amp;"*",各都道府県の状況!$A:$I,G$3,FALSE), "※5", ""))), "")</f>
        <v>702</v>
      </c>
      <c r="H16" s="40">
        <f>IFERROR(INT(TRIM(SUBSTITUTE(VLOOKUP($A16&amp;"*",各都道府県の状況!$A:$I,H$3,FALSE), "※5", ""))), "")</f>
        <v>977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44371</v>
      </c>
      <c r="C17" s="30" t="s">
        <v>22</v>
      </c>
      <c r="D17" s="40">
        <f>IFERROR(INT(TRIM(SUBSTITUTE(VLOOKUP($A17&amp;"*",各都道府県の状況!$A:$I,D$3,FALSE), "※5", ""))), "")</f>
        <v>170945</v>
      </c>
      <c r="E17" s="40">
        <f>IFERROR(INT(TRIM(SUBSTITUTE(VLOOKUP($A17&amp;"*",各都道府県の状況!$A:$I,E$3,FALSE), "※5", ""))), "")</f>
        <v>2472248</v>
      </c>
      <c r="F17" s="40">
        <f>IFERROR(INT(TRIM(SUBSTITUTE(VLOOKUP($A17&amp;"*",各都道府県の状況!$A:$I,F$3,FALSE), "※5", ""))), "")</f>
        <v>164951</v>
      </c>
      <c r="G17" s="40">
        <f>IFERROR(INT(TRIM(SUBSTITUTE(VLOOKUP($A17&amp;"*",各都道府県の状況!$A:$I,G$3,FALSE), "※5", ""))), "")</f>
        <v>2216</v>
      </c>
      <c r="H17" s="40">
        <f>IFERROR(INT(TRIM(SUBSTITUTE(VLOOKUP($A17&amp;"*",各都道府県の状況!$A:$I,H$3,FALSE), "※5", ""))), "")</f>
        <v>3778</v>
      </c>
      <c r="I17" s="40">
        <f>IFERROR(INT(TRIM(SUBSTITUTE(VLOOKUP($A17&amp;"*",各都道府県の状況!$A:$I,I$3,FALSE), "※5", ""))), "")</f>
        <v>43</v>
      </c>
    </row>
    <row r="18" spans="1:9" x14ac:dyDescent="0.55000000000000004">
      <c r="A18" s="12" t="s">
        <v>194</v>
      </c>
      <c r="B18" s="13">
        <f t="shared" si="0"/>
        <v>44371</v>
      </c>
      <c r="C18" s="30" t="s">
        <v>23</v>
      </c>
      <c r="D18" s="40">
        <f>IFERROR(INT(TRIM(SUBSTITUTE(VLOOKUP($A18&amp;"*",各都道府県の状況!$A:$I,D$3,FALSE), "※5", ""))), "")</f>
        <v>66154</v>
      </c>
      <c r="E18" s="40">
        <f>IFERROR(INT(TRIM(SUBSTITUTE(VLOOKUP($A18&amp;"*",各都道府県の状況!$A:$I,E$3,FALSE), "※5", ""))), "")</f>
        <v>1017998</v>
      </c>
      <c r="F18" s="40">
        <f>IFERROR(INT(TRIM(SUBSTITUTE(VLOOKUP($A18&amp;"*",各都道府県の状況!$A:$I,F$3,FALSE), "※5", ""))), "")</f>
        <v>63618</v>
      </c>
      <c r="G18" s="40">
        <f>IFERROR(INT(TRIM(SUBSTITUTE(VLOOKUP($A18&amp;"*",各都道府県の状況!$A:$I,G$3,FALSE), "※5", ""))), "")</f>
        <v>941</v>
      </c>
      <c r="H18" s="40">
        <f>IFERROR(INT(TRIM(SUBSTITUTE(VLOOKUP($A18&amp;"*",各都道府県の状況!$A:$I,H$3,FALSE), "※5", ""))), "")</f>
        <v>1595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44371</v>
      </c>
      <c r="C19" s="30" t="s">
        <v>24</v>
      </c>
      <c r="D19" s="40">
        <f>IFERROR(INT(TRIM(SUBSTITUTE(VLOOKUP($A19&amp;"*",各都道府県の状況!$A:$I,D$3,FALSE), "※5", ""))), "")</f>
        <v>3392</v>
      </c>
      <c r="E19" s="40">
        <f>IFERROR(INT(TRIM(SUBSTITUTE(VLOOKUP($A19&amp;"*",各都道府県の状況!$A:$I,E$3,FALSE), "※5", ""))), "")</f>
        <v>166430</v>
      </c>
      <c r="F19" s="40">
        <f>IFERROR(INT(TRIM(SUBSTITUTE(VLOOKUP($A19&amp;"*",各都道府県の状況!$A:$I,F$3,FALSE), "※5", ""))), "")</f>
        <v>3295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50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44371</v>
      </c>
      <c r="C20" s="30" t="s">
        <v>25</v>
      </c>
      <c r="D20" s="40">
        <f>IFERROR(INT(TRIM(SUBSTITUTE(VLOOKUP($A20&amp;"*",各都道府県の状況!$A:$I,D$3,FALSE), "※5", ""))), "")</f>
        <v>2029</v>
      </c>
      <c r="E20" s="40">
        <f>IFERROR(INT(TRIM(SUBSTITUTE(VLOOKUP($A20&amp;"*",各都道府県の状況!$A:$I,E$3,FALSE), "※5", ""))), "")</f>
        <v>72252</v>
      </c>
      <c r="F20" s="40">
        <f>IFERROR(INT(TRIM(SUBSTITUTE(VLOOKUP($A20&amp;"*",各都道府県の状況!$A:$I,F$3,FALSE), "※5", ""))), "")</f>
        <v>1923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69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44371</v>
      </c>
      <c r="C21" s="30" t="s">
        <v>26</v>
      </c>
      <c r="D21" s="40">
        <f>IFERROR(INT(TRIM(SUBSTITUTE(VLOOKUP($A21&amp;"*",各都道府県の状況!$A:$I,D$3,FALSE), "※5", ""))), "")</f>
        <v>3926</v>
      </c>
      <c r="E21" s="40">
        <f>IFERROR(INT(TRIM(SUBSTITUTE(VLOOKUP($A21&amp;"*",各都道府県の状況!$A:$I,E$3,FALSE), "※5", ""))), "")</f>
        <v>119333</v>
      </c>
      <c r="F21" s="40">
        <f>IFERROR(INT(TRIM(SUBSTITUTE(VLOOKUP($A21&amp;"*",各都道府県の状況!$A:$I,F$3,FALSE), "※5", ""))), "")</f>
        <v>3756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52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44371</v>
      </c>
      <c r="C22" s="30" t="s">
        <v>27</v>
      </c>
      <c r="D22" s="40">
        <f>IFERROR(INT(TRIM(SUBSTITUTE(VLOOKUP($A22&amp;"*",各都道府県の状況!$A:$I,D$3,FALSE), "※5", ""))), "")</f>
        <v>1205</v>
      </c>
      <c r="E22" s="40">
        <f>IFERROR(INT(TRIM(SUBSTITUTE(VLOOKUP($A22&amp;"*",各都道府県の状況!$A:$I,E$3,FALSE), "※5", ""))), "")</f>
        <v>64495</v>
      </c>
      <c r="F22" s="40">
        <f>IFERROR(INT(TRIM(SUBSTITUTE(VLOOKUP($A22&amp;"*",各都道府県の状況!$A:$I,F$3,FALSE), "※5", ""))), "")</f>
        <v>1035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136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44371</v>
      </c>
      <c r="C23" s="30" t="s">
        <v>28</v>
      </c>
      <c r="D23" s="40">
        <f>IFERROR(INT(TRIM(SUBSTITUTE(VLOOKUP($A23&amp;"*",各都道府県の状況!$A:$I,D$3,FALSE), "※5", ""))), "")</f>
        <v>2036</v>
      </c>
      <c r="E23" s="40">
        <f>IFERROR(INT(TRIM(SUBSTITUTE(VLOOKUP($A23&amp;"*",各都道府県の状況!$A:$I,E$3,FALSE), "※5", ""))), "")</f>
        <v>50098</v>
      </c>
      <c r="F23" s="40">
        <f>IFERROR(INT(TRIM(SUBSTITUTE(VLOOKUP($A23&amp;"*",各都道府県の状況!$A:$I,F$3,FALSE), "※5", ""))), "")</f>
        <v>1788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227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44371</v>
      </c>
      <c r="C24" s="30" t="s">
        <v>29</v>
      </c>
      <c r="D24" s="40">
        <f>IFERROR(INT(TRIM(SUBSTITUTE(VLOOKUP($A24&amp;"*",各都道府県の状況!$A:$I,D$3,FALSE), "※5", ""))), "")</f>
        <v>5007</v>
      </c>
      <c r="E24" s="40">
        <f>IFERROR(INT(TRIM(SUBSTITUTE(VLOOKUP($A24&amp;"*",各都道府県の状況!$A:$I,E$3,FALSE), "※5", ""))), "")</f>
        <v>199132</v>
      </c>
      <c r="F24" s="40">
        <f>IFERROR(INT(TRIM(SUBSTITUTE(VLOOKUP($A24&amp;"*",各都道府県の状況!$A:$I,F$3,FALSE), "※5", ""))), "")</f>
        <v>4915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76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44371</v>
      </c>
      <c r="C25" s="30" t="s">
        <v>30</v>
      </c>
      <c r="D25" s="40">
        <f>IFERROR(INT(TRIM(SUBSTITUTE(VLOOKUP($A25&amp;"*",各都道府県の状況!$A:$I,D$3,FALSE), "※5", ""))), "")</f>
        <v>9414</v>
      </c>
      <c r="E25" s="40">
        <f>IFERROR(INT(TRIM(SUBSTITUTE(VLOOKUP($A25&amp;"*",各都道府県の状況!$A:$I,E$3,FALSE), "※5", ""))), "")</f>
        <v>265738</v>
      </c>
      <c r="F25" s="40">
        <f>IFERROR(INT(TRIM(SUBSTITUTE(VLOOKUP($A25&amp;"*",各都道府県の状況!$A:$I,F$3,FALSE), "※5", ""))), "")</f>
        <v>9058</v>
      </c>
      <c r="G25" s="40">
        <f>IFERROR(INT(TRIM(SUBSTITUTE(VLOOKUP($A25&amp;"*",各都道府県の状況!$A:$I,G$3,FALSE), "※5", ""))), "")</f>
        <v>185</v>
      </c>
      <c r="H25" s="40">
        <f>IFERROR(INT(TRIM(SUBSTITUTE(VLOOKUP($A25&amp;"*",各都道府県の状況!$A:$I,H$3,FALSE), "※5", ""))), "")</f>
        <v>171</v>
      </c>
      <c r="I25" s="40">
        <f>IFERROR(INT(TRIM(SUBSTITUTE(VLOOKUP($A25&amp;"*",各都道府県の状況!$A:$I,I$3,FALSE), "※5", ""))), "")</f>
        <v>7</v>
      </c>
    </row>
    <row r="26" spans="1:9" x14ac:dyDescent="0.55000000000000004">
      <c r="A26" s="12" t="s">
        <v>202</v>
      </c>
      <c r="B26" s="13">
        <f t="shared" si="0"/>
        <v>44371</v>
      </c>
      <c r="C26" s="30" t="s">
        <v>31</v>
      </c>
      <c r="D26" s="40">
        <f>IFERROR(INT(TRIM(SUBSTITUTE(VLOOKUP($A26&amp;"*",各都道府県の状況!$A:$I,D$3,FALSE), "※5", ""))), "")</f>
        <v>9115</v>
      </c>
      <c r="E26" s="40">
        <f>IFERROR(INT(TRIM(SUBSTITUTE(VLOOKUP($A26&amp;"*",各都道府県の状況!$A:$I,E$3,FALSE), "※5", ""))), "")</f>
        <v>394559</v>
      </c>
      <c r="F26" s="40">
        <f>IFERROR(INT(TRIM(SUBSTITUTE(VLOOKUP($A26&amp;"*",各都道府県の状況!$A:$I,F$3,FALSE), "※5", ""))), "")</f>
        <v>8673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292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44371</v>
      </c>
      <c r="C27" s="30" t="s">
        <v>32</v>
      </c>
      <c r="D27" s="40">
        <f>IFERROR(INT(TRIM(SUBSTITUTE(VLOOKUP($A27&amp;"*",各都道府県の状況!$A:$I,D$3,FALSE), "※5", ""))), "")</f>
        <v>50649</v>
      </c>
      <c r="E27" s="40">
        <f>IFERROR(INT(TRIM(SUBSTITUTE(VLOOKUP($A27&amp;"*",各都道府県の状況!$A:$I,E$3,FALSE), "※5", ""))), "")</f>
        <v>811830</v>
      </c>
      <c r="F27" s="40">
        <f>IFERROR(INT(TRIM(SUBSTITUTE(VLOOKUP($A27&amp;"*",各都道府県の状況!$A:$I,F$3,FALSE), "※5", ""))), "")</f>
        <v>48305</v>
      </c>
      <c r="G27" s="40">
        <f>IFERROR(INT(TRIM(SUBSTITUTE(VLOOKUP($A27&amp;"*",各都道府県の状況!$A:$I,G$3,FALSE), "※5", ""))), "")</f>
        <v>945</v>
      </c>
      <c r="H27" s="40">
        <f>IFERROR(INT(TRIM(SUBSTITUTE(VLOOKUP($A27&amp;"*",各都道府県の状況!$A:$I,H$3,FALSE), "※5", ""))), "")</f>
        <v>1399</v>
      </c>
      <c r="I27" s="40">
        <f>IFERROR(INT(TRIM(SUBSTITUTE(VLOOKUP($A27&amp;"*",各都道府県の状況!$A:$I,I$3,FALSE), "※5", ""))), "")</f>
        <v>36</v>
      </c>
    </row>
    <row r="28" spans="1:9" x14ac:dyDescent="0.55000000000000004">
      <c r="A28" s="12" t="s">
        <v>204</v>
      </c>
      <c r="B28" s="13">
        <f t="shared" si="0"/>
        <v>44371</v>
      </c>
      <c r="C28" s="30" t="s">
        <v>33</v>
      </c>
      <c r="D28" s="40">
        <f>IFERROR(INT(TRIM(SUBSTITUTE(VLOOKUP($A28&amp;"*",各都道府県の状況!$A:$I,D$3,FALSE), "※5", ""))), "")</f>
        <v>5217</v>
      </c>
      <c r="E28" s="40">
        <f>IFERROR(INT(TRIM(SUBSTITUTE(VLOOKUP($A28&amp;"*",各都道府県の状況!$A:$I,E$3,FALSE), "※5", ""))), "")</f>
        <v>137890</v>
      </c>
      <c r="F28" s="40">
        <f>IFERROR(INT(TRIM(SUBSTITUTE(VLOOKUP($A28&amp;"*",各都道府県の状況!$A:$I,F$3,FALSE), "※5", ""))), "")</f>
        <v>5160</v>
      </c>
      <c r="G28" s="40">
        <f>IFERROR(INT(TRIM(SUBSTITUTE(VLOOKUP($A28&amp;"*",各都道府県の状況!$A:$I,G$3,FALSE), "※5", ""))), "")</f>
        <v>110</v>
      </c>
      <c r="H28" s="40">
        <f>IFERROR(INT(TRIM(SUBSTITUTE(VLOOKUP($A28&amp;"*",各都道府県の状況!$A:$I,H$3,FALSE), "※5", ""))), "")</f>
        <v>84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44371</v>
      </c>
      <c r="C29" s="30" t="s">
        <v>34</v>
      </c>
      <c r="D29" s="40">
        <f>IFERROR(INT(TRIM(SUBSTITUTE(VLOOKUP($A29&amp;"*",各都道府県の状況!$A:$I,D$3,FALSE), "※5", ""))), "")</f>
        <v>5524</v>
      </c>
      <c r="E29" s="40">
        <f>IFERROR(INT(TRIM(SUBSTITUTE(VLOOKUP($A29&amp;"*",各都道府県の状況!$A:$I,E$3,FALSE), "※5", ""))), "")</f>
        <v>148371</v>
      </c>
      <c r="F29" s="40">
        <f>IFERROR(INT(TRIM(SUBSTITUTE(VLOOKUP($A29&amp;"*",各都道府県の状況!$A:$I,F$3,FALSE), "※5", ""))), "")</f>
        <v>5299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135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44371</v>
      </c>
      <c r="C30" s="30" t="s">
        <v>35</v>
      </c>
      <c r="D30" s="40">
        <f>IFERROR(INT(TRIM(SUBSTITUTE(VLOOKUP($A30&amp;"*",各都道府県の状況!$A:$I,D$3,FALSE), "※5", ""))), "")</f>
        <v>16509</v>
      </c>
      <c r="E30" s="40">
        <f>IFERROR(INT(TRIM(SUBSTITUTE(VLOOKUP($A30&amp;"*",各都道府県の状況!$A:$I,E$3,FALSE), "※5", ""))), "")</f>
        <v>278482</v>
      </c>
      <c r="F30" s="40">
        <f>IFERROR(INT(TRIM(SUBSTITUTE(VLOOKUP($A30&amp;"*",各都道府県の状況!$A:$I,F$3,FALSE), "※5", ""))), "")</f>
        <v>16077</v>
      </c>
      <c r="G30" s="40">
        <f>IFERROR(INT(TRIM(SUBSTITUTE(VLOOKUP($A30&amp;"*",各都道府県の状況!$A:$I,G$3,FALSE), "※5", ""))), "")</f>
        <v>238</v>
      </c>
      <c r="H30" s="40">
        <f>IFERROR(INT(TRIM(SUBSTITUTE(VLOOKUP($A30&amp;"*",各都道府県の状況!$A:$I,H$3,FALSE), "※5", ""))), "")</f>
        <v>184</v>
      </c>
      <c r="I30" s="40">
        <f>IFERROR(INT(TRIM(SUBSTITUTE(VLOOKUP($A30&amp;"*",各都道府県の状況!$A:$I,I$3,FALSE), "※5", ""))), "")</f>
        <v>13</v>
      </c>
    </row>
    <row r="31" spans="1:9" x14ac:dyDescent="0.55000000000000004">
      <c r="A31" s="12" t="s">
        <v>207</v>
      </c>
      <c r="B31" s="13">
        <f t="shared" si="0"/>
        <v>44371</v>
      </c>
      <c r="C31" s="30" t="s">
        <v>36</v>
      </c>
      <c r="D31" s="40">
        <f>IFERROR(INT(TRIM(SUBSTITUTE(VLOOKUP($A31&amp;"*",各都道府県の状況!$A:$I,D$3,FALSE), "※5", ""))), "")</f>
        <v>102830</v>
      </c>
      <c r="E31" s="40">
        <f>IFERROR(INT(TRIM(SUBSTITUTE(VLOOKUP($A31&amp;"*",各都道府県の状況!$A:$I,E$3,FALSE), "※5", ""))), "")</f>
        <v>2079794</v>
      </c>
      <c r="F31" s="40">
        <f>IFERROR(INT(TRIM(SUBSTITUTE(VLOOKUP($A31&amp;"*",各都道府県の状況!$A:$I,F$3,FALSE), "※5", ""))), "")</f>
        <v>97864</v>
      </c>
      <c r="G31" s="40">
        <f>IFERROR(INT(TRIM(SUBSTITUTE(VLOOKUP($A31&amp;"*",各都道府県の状況!$A:$I,G$3,FALSE), "※5", ""))), "")</f>
        <v>2635</v>
      </c>
      <c r="H31" s="40">
        <f>IFERROR(INT(TRIM(SUBSTITUTE(VLOOKUP($A31&amp;"*",各都道府県の状況!$A:$I,H$3,FALSE), "※5", ""))), "")</f>
        <v>1513</v>
      </c>
      <c r="I31" s="40">
        <f>IFERROR(INT(TRIM(SUBSTITUTE(VLOOKUP($A31&amp;"*",各都道府県の状況!$A:$I,I$3,FALSE), "※5", ""))), "")</f>
        <v>176</v>
      </c>
    </row>
    <row r="32" spans="1:9" x14ac:dyDescent="0.55000000000000004">
      <c r="A32" s="12" t="s">
        <v>208</v>
      </c>
      <c r="B32" s="13">
        <f t="shared" si="0"/>
        <v>44371</v>
      </c>
      <c r="C32" s="30" t="s">
        <v>37</v>
      </c>
      <c r="D32" s="40">
        <f>IFERROR(INT(TRIM(SUBSTITUTE(VLOOKUP($A32&amp;"*",各都道府県の状況!$A:$I,D$3,FALSE), "※5", ""))), "")</f>
        <v>40780</v>
      </c>
      <c r="E32" s="40">
        <f>IFERROR(INT(TRIM(SUBSTITUTE(VLOOKUP($A32&amp;"*",各都道府県の状況!$A:$I,E$3,FALSE), "※5", ""))), "")</f>
        <v>498598</v>
      </c>
      <c r="F32" s="40">
        <f>IFERROR(INT(TRIM(SUBSTITUTE(VLOOKUP($A32&amp;"*",各都道府県の状況!$A:$I,F$3,FALSE), "※5", ""))), "")</f>
        <v>39192</v>
      </c>
      <c r="G32" s="40">
        <f>IFERROR(INT(TRIM(SUBSTITUTE(VLOOKUP($A32&amp;"*",各都道府県の状況!$A:$I,G$3,FALSE), "※5", ""))), "")</f>
        <v>1278</v>
      </c>
      <c r="H32" s="40">
        <f>IFERROR(INT(TRIM(SUBSTITUTE(VLOOKUP($A32&amp;"*",各都道府県の状況!$A:$I,H$3,FALSE), "※5", ""))), "")</f>
        <v>313</v>
      </c>
      <c r="I32" s="40">
        <f>IFERROR(INT(TRIM(SUBSTITUTE(VLOOKUP($A32&amp;"*",各都道府県の状況!$A:$I,I$3,FALSE), "※5", ""))), "")</f>
        <v>27</v>
      </c>
    </row>
    <row r="33" spans="1:9" x14ac:dyDescent="0.55000000000000004">
      <c r="A33" s="12" t="s">
        <v>209</v>
      </c>
      <c r="B33" s="13">
        <f t="shared" si="0"/>
        <v>44371</v>
      </c>
      <c r="C33" s="30" t="s">
        <v>38</v>
      </c>
      <c r="D33" s="40">
        <f>IFERROR(INT(TRIM(SUBSTITUTE(VLOOKUP($A33&amp;"*",各都道府県の状況!$A:$I,D$3,FALSE), "※5", ""))), "")</f>
        <v>8227</v>
      </c>
      <c r="E33" s="40">
        <f>IFERROR(INT(TRIM(SUBSTITUTE(VLOOKUP($A33&amp;"*",各都道府県の状況!$A:$I,E$3,FALSE), "※5", ""))), "")</f>
        <v>165640</v>
      </c>
      <c r="F33" s="40">
        <f>IFERROR(INT(TRIM(SUBSTITUTE(VLOOKUP($A33&amp;"*",各都道府県の状況!$A:$I,F$3,FALSE), "※5", ""))), "")</f>
        <v>7940</v>
      </c>
      <c r="G33" s="40">
        <f>IFERROR(INT(TRIM(SUBSTITUTE(VLOOKUP($A33&amp;"*",各都道府県の状況!$A:$I,G$3,FALSE), "※5", ""))), "")</f>
        <v>128</v>
      </c>
      <c r="H33" s="40">
        <f>IFERROR(INT(TRIM(SUBSTITUTE(VLOOKUP($A33&amp;"*",各都道府県の状況!$A:$I,H$3,FALSE), "※5", ""))), "")</f>
        <v>159</v>
      </c>
      <c r="I33" s="40">
        <f>IFERROR(INT(TRIM(SUBSTITUTE(VLOOKUP($A33&amp;"*",各都道府県の状況!$A:$I,I$3,FALSE), "※5", ""))), "")</f>
        <v>7</v>
      </c>
    </row>
    <row r="34" spans="1:9" x14ac:dyDescent="0.55000000000000004">
      <c r="A34" s="12" t="s">
        <v>210</v>
      </c>
      <c r="B34" s="13">
        <f t="shared" si="0"/>
        <v>44371</v>
      </c>
      <c r="C34" s="30" t="s">
        <v>39</v>
      </c>
      <c r="D34" s="40">
        <f>IFERROR(INT(TRIM(SUBSTITUTE(VLOOKUP($A34&amp;"*",各都道府県の状況!$A:$I,D$3,FALSE), "※5", ""))), "")</f>
        <v>2671</v>
      </c>
      <c r="E34" s="40">
        <f>IFERROR(INT(TRIM(SUBSTITUTE(VLOOKUP($A34&amp;"*",各都道府県の状況!$A:$I,E$3,FALSE), "※5", ""))), "")</f>
        <v>41556</v>
      </c>
      <c r="F34" s="40">
        <f>IFERROR(INT(TRIM(SUBSTITUTE(VLOOKUP($A34&amp;"*",各都道府県の状況!$A:$I,F$3,FALSE), "※5", ""))), "")</f>
        <v>2547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17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44371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81812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44371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547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44371</v>
      </c>
      <c r="C37" s="30" t="s">
        <v>42</v>
      </c>
      <c r="D37" s="40">
        <f>IFERROR(INT(TRIM(SUBSTITUTE(VLOOKUP($A37&amp;"*",各都道府県の状況!$A:$I,D$3,FALSE), "※5", ""))), "")</f>
        <v>7584</v>
      </c>
      <c r="E37" s="40">
        <f>IFERROR(INT(TRIM(SUBSTITUTE(VLOOKUP($A37&amp;"*",各都道府県の状況!$A:$I,E$3,FALSE), "※5", ""))), "")</f>
        <v>158467</v>
      </c>
      <c r="F37" s="40">
        <f>IFERROR(INT(TRIM(SUBSTITUTE(VLOOKUP($A37&amp;"*",各都道府県の状況!$A:$I,F$3,FALSE), "※5", ""))), "")</f>
        <v>7302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139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44371</v>
      </c>
      <c r="C38" s="30" t="s">
        <v>43</v>
      </c>
      <c r="D38" s="40">
        <f>IFERROR(INT(TRIM(SUBSTITUTE(VLOOKUP($A38&amp;"*",各都道府県の状況!$A:$I,D$3,FALSE), "※5", ""))), "")</f>
        <v>11440</v>
      </c>
      <c r="E38" s="40">
        <f>IFERROR(INT(TRIM(SUBSTITUTE(VLOOKUP($A38&amp;"*",各都道府県の状況!$A:$I,E$3,FALSE), "※5", ""))), "")</f>
        <v>534171</v>
      </c>
      <c r="F38" s="40">
        <f>IFERROR(INT(TRIM(SUBSTITUTE(VLOOKUP($A38&amp;"*",各都道府県の状況!$A:$I,F$3,FALSE), "※5", ""))), "")</f>
        <v>11034</v>
      </c>
      <c r="G38" s="40">
        <f>IFERROR(INT(TRIM(SUBSTITUTE(VLOOKUP($A38&amp;"*",各都道府県の状況!$A:$I,G$3,FALSE), "※5", ""))), "")</f>
        <v>170</v>
      </c>
      <c r="H38" s="40">
        <f>IFERROR(INT(TRIM(SUBSTITUTE(VLOOKUP($A38&amp;"*",各都道府県の状況!$A:$I,H$3,FALSE), "※5", ""))), "")</f>
        <v>206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44371</v>
      </c>
      <c r="C39" s="30" t="s">
        <v>44</v>
      </c>
      <c r="D39" s="40">
        <f>IFERROR(INT(TRIM(SUBSTITUTE(VLOOKUP($A39&amp;"*",各都道府県の状況!$A:$I,D$3,FALSE), "※5", ""))), "")</f>
        <v>3119</v>
      </c>
      <c r="E39" s="40">
        <f>IFERROR(INT(TRIM(SUBSTITUTE(VLOOKUP($A39&amp;"*",各都道府県の状況!$A:$I,E$3,FALSE), "※5", ""))), "")</f>
        <v>119622</v>
      </c>
      <c r="F39" s="40">
        <f>IFERROR(INT(TRIM(SUBSTITUTE(VLOOKUP($A39&amp;"*",各都道府県の状況!$A:$I,F$3,FALSE), "※5", ""))), "")</f>
        <v>2966</v>
      </c>
      <c r="G39" s="40">
        <f>IFERROR(INT(TRIM(SUBSTITUTE(VLOOKUP($A39&amp;"*",各都道府県の状況!$A:$I,G$3,FALSE), "※5", ""))), "")</f>
        <v>76</v>
      </c>
      <c r="H39" s="40">
        <f>IFERROR(INT(TRIM(SUBSTITUTE(VLOOKUP($A39&amp;"*",各都道府県の状況!$A:$I,H$3,FALSE), "※5", ""))), "")</f>
        <v>77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44371</v>
      </c>
      <c r="C40" s="30" t="s">
        <v>45</v>
      </c>
      <c r="D40" s="40">
        <f>IFERROR(INT(TRIM(SUBSTITUTE(VLOOKUP($A40&amp;"*",各都道府県の状況!$A:$I,D$3,FALSE), "※5", ""))), "")</f>
        <v>1654</v>
      </c>
      <c r="E40" s="40">
        <f>IFERROR(INT(TRIM(SUBSTITUTE(VLOOKUP($A40&amp;"*",各都道府県の状況!$A:$I,E$3,FALSE), "※5", ""))), "")</f>
        <v>63852</v>
      </c>
      <c r="F40" s="40">
        <f>IFERROR(INT(TRIM(SUBSTITUTE(VLOOKUP($A40&amp;"*",各都道府県の状況!$A:$I,F$3,FALSE), "※5", ""))), "")</f>
        <v>1578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44371</v>
      </c>
      <c r="C41" s="30" t="s">
        <v>46</v>
      </c>
      <c r="D41" s="40">
        <f>IFERROR(INT(TRIM(SUBSTITUTE(VLOOKUP($A41&amp;"*",各都道府県の状況!$A:$I,D$3,FALSE), "※5", ""))), "")</f>
        <v>2085</v>
      </c>
      <c r="E41" s="40">
        <f>IFERROR(INT(TRIM(SUBSTITUTE(VLOOKUP($A41&amp;"*",各都道府県の状況!$A:$I,E$3,FALSE), "※5", ""))), "")</f>
        <v>84420</v>
      </c>
      <c r="F41" s="40">
        <f>IFERROR(INT(TRIM(SUBSTITUTE(VLOOKUP($A41&amp;"*",各都道府県の状況!$A:$I,F$3,FALSE), "※5", ""))), "")</f>
        <v>2035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25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44371</v>
      </c>
      <c r="C42" s="30" t="s">
        <v>47</v>
      </c>
      <c r="D42" s="40">
        <f>IFERROR(INT(TRIM(SUBSTITUTE(VLOOKUP($A42&amp;"*",各都道府県の状況!$A:$I,D$3,FALSE), "※5", ""))), "")</f>
        <v>2750</v>
      </c>
      <c r="E42" s="40">
        <f>IFERROR(INT(TRIM(SUBSTITUTE(VLOOKUP($A42&amp;"*",各都道府県の状況!$A:$I,E$3,FALSE), "※5", ""))), "")</f>
        <v>93822</v>
      </c>
      <c r="F42" s="40">
        <f>IFERROR(INT(TRIM(SUBSTITUTE(VLOOKUP($A42&amp;"*",各都道府県の状況!$A:$I,F$3,FALSE), "※5", ""))), "")</f>
        <v>2660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44371</v>
      </c>
      <c r="C43" s="30" t="s">
        <v>48</v>
      </c>
      <c r="D43" s="40">
        <f>IFERROR(INT(TRIM(SUBSTITUTE(VLOOKUP($A43&amp;"*",各都道府県の状況!$A:$I,D$3,FALSE), "※5", ""))), "")</f>
        <v>1768</v>
      </c>
      <c r="E43" s="40">
        <f>IFERROR(INT(TRIM(SUBSTITUTE(VLOOKUP($A43&amp;"*",各都道府県の状況!$A:$I,E$3,FALSE), "※5", ""))), "")</f>
        <v>11104</v>
      </c>
      <c r="F43" s="40">
        <f>IFERROR(INT(TRIM(SUBSTITUTE(VLOOKUP($A43&amp;"*",各都道府県の状況!$A:$I,F$3,FALSE), "※5", ""))), "")</f>
        <v>1652</v>
      </c>
      <c r="G43" s="40">
        <f>IFERROR(INT(TRIM(SUBSTITUTE(VLOOKUP($A43&amp;"*",各都道府県の状況!$A:$I,G$3,FALSE), "※5", ""))), "")</f>
        <v>24</v>
      </c>
      <c r="H43" s="40">
        <f>IFERROR(INT(TRIM(SUBSTITUTE(VLOOKUP($A43&amp;"*",各都道府県の状況!$A:$I,H$3,FALSE), "※5", ""))), "")</f>
        <v>92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44371</v>
      </c>
      <c r="C44" s="30" t="s">
        <v>49</v>
      </c>
      <c r="D44" s="40">
        <f>IFERROR(INT(TRIM(SUBSTITUTE(VLOOKUP($A44&amp;"*",各都道府県の状況!$A:$I,D$3,FALSE), "※5", ""))), "")</f>
        <v>35342</v>
      </c>
      <c r="E44" s="40">
        <f>IFERROR(INT(TRIM(SUBSTITUTE(VLOOKUP($A44&amp;"*",各都道府県の状況!$A:$I,E$3,FALSE), "※5", ""))), "")</f>
        <v>816824</v>
      </c>
      <c r="F44" s="40">
        <f>IFERROR(INT(TRIM(SUBSTITUTE(VLOOKUP($A44&amp;"*",各都道府県の状況!$A:$I,F$3,FALSE), "※5", ""))), "")</f>
        <v>34082</v>
      </c>
      <c r="G44" s="40">
        <f>IFERROR(INT(TRIM(SUBSTITUTE(VLOOKUP($A44&amp;"*",各都道府県の状況!$A:$I,G$3,FALSE), "※5", ""))), "")</f>
        <v>516</v>
      </c>
      <c r="H44" s="40">
        <f>IFERROR(INT(TRIM(SUBSTITUTE(VLOOKUP($A44&amp;"*",各都道府県の状況!$A:$I,H$3,FALSE), "※5", ""))), "")</f>
        <v>708</v>
      </c>
      <c r="I44" s="40">
        <f>IFERROR(INT(TRIM(SUBSTITUTE(VLOOKUP($A44&amp;"*",各都道府県の状況!$A:$I,I$3,FALSE), "※5", ""))), "")</f>
        <v>21</v>
      </c>
    </row>
    <row r="45" spans="1:9" x14ac:dyDescent="0.55000000000000004">
      <c r="A45" s="12" t="s">
        <v>221</v>
      </c>
      <c r="B45" s="13">
        <f t="shared" si="0"/>
        <v>44371</v>
      </c>
      <c r="C45" s="30" t="s">
        <v>50</v>
      </c>
      <c r="D45" s="40">
        <f>IFERROR(INT(TRIM(SUBSTITUTE(VLOOKUP($A45&amp;"*",各都道府県の状況!$A:$I,D$3,FALSE), "※5", ""))), "")</f>
        <v>2553</v>
      </c>
      <c r="E45" s="40">
        <f>IFERROR(INT(TRIM(SUBSTITUTE(VLOOKUP($A45&amp;"*",各都道府県の状況!$A:$I,E$3,FALSE), "※5", ""))), "")</f>
        <v>55739</v>
      </c>
      <c r="F45" s="40">
        <f>IFERROR(INT(TRIM(SUBSTITUTE(VLOOKUP($A45&amp;"*",各都道府県の状況!$A:$I,F$3,FALSE), "※5", ""))), "")</f>
        <v>2548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44371</v>
      </c>
      <c r="C46" s="30" t="s">
        <v>51</v>
      </c>
      <c r="D46" s="40">
        <f>IFERROR(INT(TRIM(SUBSTITUTE(VLOOKUP($A46&amp;"*",各都道府県の状況!$A:$I,D$3,FALSE), "※5", ""))), "")</f>
        <v>3130</v>
      </c>
      <c r="E46" s="40">
        <f>IFERROR(INT(TRIM(SUBSTITUTE(VLOOKUP($A46&amp;"*",各都道府県の状況!$A:$I,E$3,FALSE), "※5", ""))), "")</f>
        <v>122239</v>
      </c>
      <c r="F46" s="40">
        <f>IFERROR(INT(TRIM(SUBSTITUTE(VLOOKUP($A46&amp;"*",各都道府県の状況!$A:$I,F$3,FALSE), "※5", ""))), "")</f>
        <v>2990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71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44371</v>
      </c>
      <c r="C47" s="30" t="s">
        <v>52</v>
      </c>
      <c r="D47" s="40">
        <f>IFERROR(INT(TRIM(SUBSTITUTE(VLOOKUP($A47&amp;"*",各都道府県の状況!$A:$I,D$3,FALSE), "※5", ""))), "")</f>
        <v>6464</v>
      </c>
      <c r="E47" s="40">
        <f>IFERROR(INT(TRIM(SUBSTITUTE(VLOOKUP($A47&amp;"*",各都道府県の状況!$A:$I,E$3,FALSE), "※5", ""))), "")</f>
        <v>81251</v>
      </c>
      <c r="F47" s="40">
        <f>IFERROR(INT(TRIM(SUBSTITUTE(VLOOKUP($A47&amp;"*",各都道府県の状況!$A:$I,F$3,FALSE), "※5", ""))), "")</f>
        <v>6266</v>
      </c>
      <c r="G47" s="40">
        <f>IFERROR(INT(TRIM(SUBSTITUTE(VLOOKUP($A47&amp;"*",各都道府県の状況!$A:$I,G$3,FALSE), "※5", ""))), "")</f>
        <v>113</v>
      </c>
      <c r="H47" s="40">
        <f>IFERROR(INT(TRIM(SUBSTITUTE(VLOOKUP($A47&amp;"*",各都道府県の状況!$A:$I,H$3,FALSE), "※5", ""))), "")</f>
        <v>85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44371</v>
      </c>
      <c r="C48" s="30" t="s">
        <v>53</v>
      </c>
      <c r="D48" s="40">
        <f>IFERROR(INT(TRIM(SUBSTITUTE(VLOOKUP($A48&amp;"*",各都道府県の状況!$A:$I,D$3,FALSE), "※5", ""))), "")</f>
        <v>3489</v>
      </c>
      <c r="E48" s="40">
        <f>IFERROR(INT(TRIM(SUBSTITUTE(VLOOKUP($A48&amp;"*",各都道府県の状況!$A:$I,E$3,FALSE), "※5", ""))), "")</f>
        <v>165295</v>
      </c>
      <c r="F48" s="40">
        <f>IFERROR(INT(TRIM(SUBSTITUTE(VLOOKUP($A48&amp;"*",各都道府県の状況!$A:$I,F$3,FALSE), "※5", ""))), "")</f>
        <v>3383</v>
      </c>
      <c r="G48" s="40">
        <f>IFERROR(INT(TRIM(SUBSTITUTE(VLOOKUP($A48&amp;"*",各都道府県の状況!$A:$I,G$3,FALSE), "※5", ""))), "")</f>
        <v>62</v>
      </c>
      <c r="H48" s="40">
        <f>IFERROR(INT(TRIM(SUBSTITUTE(VLOOKUP($A48&amp;"*",各都道府県の状況!$A:$I,H$3,FALSE), "※5", ""))), "")</f>
        <v>44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44371</v>
      </c>
      <c r="C49" s="30" t="s">
        <v>54</v>
      </c>
      <c r="D49" s="40">
        <f>IFERROR(INT(TRIM(SUBSTITUTE(VLOOKUP($A49&amp;"*",各都道府県の状況!$A:$I,D$3,FALSE), "※5", ""))), "")</f>
        <v>3072</v>
      </c>
      <c r="E49" s="40">
        <f>IFERROR(INT(TRIM(SUBSTITUTE(VLOOKUP($A49&amp;"*",各都道府県の状況!$A:$I,E$3,FALSE), "※5", ""))), "")</f>
        <v>43952</v>
      </c>
      <c r="F49" s="40">
        <f>IFERROR(INT(TRIM(SUBSTITUTE(VLOOKUP($A49&amp;"*",各都道府県の状況!$A:$I,F$3,FALSE), "※5", ""))), "")</f>
        <v>3018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44371</v>
      </c>
      <c r="C50" s="30" t="s">
        <v>55</v>
      </c>
      <c r="D50" s="40">
        <f>IFERROR(INT(TRIM(SUBSTITUTE(VLOOKUP($A50&amp;"*",各都道府県の状況!$A:$I,D$3,FALSE), "※5", ""))), "")</f>
        <v>3645</v>
      </c>
      <c r="E50" s="40">
        <f>IFERROR(INT(TRIM(SUBSTITUTE(VLOOKUP($A50&amp;"*",各都道府県の状況!$A:$I,E$3,FALSE), "※5", ""))), "")</f>
        <v>109989</v>
      </c>
      <c r="F50" s="40">
        <f>IFERROR(INT(TRIM(SUBSTITUTE(VLOOKUP($A50&amp;"*",各都道府県の状況!$A:$I,F$3,FALSE), "※5", ""))), "")</f>
        <v>3572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71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44371</v>
      </c>
      <c r="C51" s="30" t="s">
        <v>56</v>
      </c>
      <c r="D51" s="40">
        <f>IFERROR(INT(TRIM(SUBSTITUTE(VLOOKUP($A51&amp;"*",各都道府県の状況!$A:$I,D$3,FALSE), "※5", ""))), "")</f>
        <v>20390</v>
      </c>
      <c r="E51" s="40">
        <f>IFERROR(INT(TRIM(SUBSTITUTE(VLOOKUP($A51&amp;"*",各都道府県の状況!$A:$I,E$3,FALSE), "※5", ""))), "")</f>
        <v>246279</v>
      </c>
      <c r="F51" s="40">
        <f>IFERROR(INT(TRIM(SUBSTITUTE(VLOOKUP($A51&amp;"*",各都道府県の状況!$A:$I,F$3,FALSE), "※5", ""))), "")</f>
        <v>18810</v>
      </c>
      <c r="G51" s="40">
        <f>IFERROR(INT(TRIM(SUBSTITUTE(VLOOKUP($A51&amp;"*",各都道府県の状況!$A:$I,G$3,FALSE), "※5", ""))), "")</f>
        <v>175</v>
      </c>
      <c r="H51" s="40">
        <f>IFERROR(INT(TRIM(SUBSTITUTE(VLOOKUP($A51&amp;"*",各都道府県の状況!$A:$I,H$3,FALSE), "※5", ""))), "")</f>
        <v>1411</v>
      </c>
      <c r="I51" s="40">
        <f>IFERROR(INT(TRIM(SUBSTITUTE(VLOOKUP($A51&amp;"*",各都道府県の状況!$A:$I,I$3,FALSE), "※5", ""))), "")</f>
        <v>64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332</v>
      </c>
      <c r="D4" s="130" t="s">
        <v>333</v>
      </c>
      <c r="E4" s="132" t="s">
        <v>334</v>
      </c>
      <c r="F4" s="133"/>
      <c r="G4" s="134" t="s">
        <v>335</v>
      </c>
      <c r="H4" s="134" t="s">
        <v>336</v>
      </c>
      <c r="I4" s="19"/>
    </row>
    <row r="5" spans="1:9" ht="13.25" customHeight="1" x14ac:dyDescent="0.55000000000000004">
      <c r="B5" s="127"/>
      <c r="C5" s="129"/>
      <c r="D5" s="131"/>
      <c r="E5" s="105" t="s">
        <v>337</v>
      </c>
      <c r="F5" s="106" t="s">
        <v>338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41136</v>
      </c>
      <c r="D6" s="107">
        <v>765994</v>
      </c>
      <c r="E6" s="107">
        <v>1952</v>
      </c>
      <c r="F6" s="108">
        <v>23</v>
      </c>
      <c r="G6" s="107">
        <v>38200</v>
      </c>
      <c r="H6" s="107">
        <v>1373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2463</v>
      </c>
      <c r="D7" s="107">
        <v>49550</v>
      </c>
      <c r="E7" s="108">
        <v>22</v>
      </c>
      <c r="F7" s="108">
        <v>0</v>
      </c>
      <c r="G7" s="107">
        <v>2410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1653</v>
      </c>
      <c r="D8" s="107">
        <v>83277</v>
      </c>
      <c r="E8" s="108">
        <v>58</v>
      </c>
      <c r="F8" s="108">
        <v>2</v>
      </c>
      <c r="G8" s="107">
        <v>1549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9091</v>
      </c>
      <c r="D9" s="107">
        <v>154683</v>
      </c>
      <c r="E9" s="108">
        <v>65</v>
      </c>
      <c r="F9" s="108">
        <v>4</v>
      </c>
      <c r="G9" s="107">
        <v>8934</v>
      </c>
      <c r="H9" s="108">
        <v>88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792</v>
      </c>
      <c r="D10" s="107">
        <v>14534</v>
      </c>
      <c r="E10" s="108">
        <v>32</v>
      </c>
      <c r="F10" s="108">
        <v>1</v>
      </c>
      <c r="G10" s="108">
        <v>740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64466</v>
      </c>
      <c r="E11" s="108">
        <v>22</v>
      </c>
      <c r="F11" s="108">
        <v>2</v>
      </c>
      <c r="G11" s="107">
        <v>1951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4814</v>
      </c>
      <c r="D12" s="107">
        <v>273777</v>
      </c>
      <c r="E12" s="108">
        <v>111</v>
      </c>
      <c r="F12" s="108">
        <v>4</v>
      </c>
      <c r="G12" s="107">
        <v>4542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10353</v>
      </c>
      <c r="D13" s="107">
        <v>33126</v>
      </c>
      <c r="E13" s="108">
        <v>221</v>
      </c>
      <c r="F13" s="108">
        <v>6</v>
      </c>
      <c r="G13" s="107">
        <v>9970</v>
      </c>
      <c r="H13" s="108">
        <v>162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6876</v>
      </c>
      <c r="D14" s="107">
        <v>281917</v>
      </c>
      <c r="E14" s="108">
        <v>183</v>
      </c>
      <c r="F14" s="108">
        <v>10</v>
      </c>
      <c r="G14" s="107">
        <v>6612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8013</v>
      </c>
      <c r="D15" s="107">
        <v>190362</v>
      </c>
      <c r="E15" s="108">
        <v>59</v>
      </c>
      <c r="F15" s="108">
        <v>7</v>
      </c>
      <c r="G15" s="107">
        <v>7802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45904</v>
      </c>
      <c r="D16" s="107">
        <v>951170</v>
      </c>
      <c r="E16" s="108">
        <v>963</v>
      </c>
      <c r="F16" s="108">
        <v>20</v>
      </c>
      <c r="G16" s="107">
        <v>44112</v>
      </c>
      <c r="H16" s="108">
        <v>829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39592</v>
      </c>
      <c r="D17" s="107">
        <v>663722</v>
      </c>
      <c r="E17" s="108">
        <v>977</v>
      </c>
      <c r="F17" s="108">
        <v>19</v>
      </c>
      <c r="G17" s="107">
        <v>37913</v>
      </c>
      <c r="H17" s="108">
        <v>702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170945</v>
      </c>
      <c r="D18" s="107">
        <v>2472248</v>
      </c>
      <c r="E18" s="107">
        <v>3778</v>
      </c>
      <c r="F18" s="108">
        <v>43</v>
      </c>
      <c r="G18" s="107">
        <v>164951</v>
      </c>
      <c r="H18" s="107">
        <v>2216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66154</v>
      </c>
      <c r="D19" s="107">
        <v>1017998</v>
      </c>
      <c r="E19" s="107">
        <v>1595</v>
      </c>
      <c r="F19" s="108">
        <v>38</v>
      </c>
      <c r="G19" s="107">
        <v>63618</v>
      </c>
      <c r="H19" s="108">
        <v>941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3392</v>
      </c>
      <c r="D20" s="107">
        <v>166430</v>
      </c>
      <c r="E20" s="108">
        <v>50</v>
      </c>
      <c r="F20" s="108">
        <v>3</v>
      </c>
      <c r="G20" s="107">
        <v>3295</v>
      </c>
      <c r="H20" s="108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2029</v>
      </c>
      <c r="D21" s="107">
        <v>72252</v>
      </c>
      <c r="E21" s="108">
        <v>69</v>
      </c>
      <c r="F21" s="108">
        <v>2</v>
      </c>
      <c r="G21" s="107">
        <v>1923</v>
      </c>
      <c r="H21" s="108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3926</v>
      </c>
      <c r="D22" s="107">
        <v>119333</v>
      </c>
      <c r="E22" s="108">
        <v>52</v>
      </c>
      <c r="F22" s="108">
        <v>0</v>
      </c>
      <c r="G22" s="107">
        <v>3756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1205</v>
      </c>
      <c r="D23" s="107">
        <v>64495</v>
      </c>
      <c r="E23" s="108">
        <v>136</v>
      </c>
      <c r="F23" s="108">
        <v>0</v>
      </c>
      <c r="G23" s="107">
        <v>1035</v>
      </c>
      <c r="H23" s="108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2036</v>
      </c>
      <c r="D24" s="107">
        <v>50098</v>
      </c>
      <c r="E24" s="108">
        <v>227</v>
      </c>
      <c r="F24" s="108">
        <v>0</v>
      </c>
      <c r="G24" s="107">
        <v>1788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5007</v>
      </c>
      <c r="D25" s="107">
        <v>199132</v>
      </c>
      <c r="E25" s="108">
        <v>76</v>
      </c>
      <c r="F25" s="108">
        <v>2</v>
      </c>
      <c r="G25" s="107">
        <v>4915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9414</v>
      </c>
      <c r="D26" s="107">
        <v>265738</v>
      </c>
      <c r="E26" s="108">
        <v>171</v>
      </c>
      <c r="F26" s="108">
        <v>7</v>
      </c>
      <c r="G26" s="107">
        <v>9058</v>
      </c>
      <c r="H26" s="108">
        <v>185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9115</v>
      </c>
      <c r="D27" s="107">
        <v>394559</v>
      </c>
      <c r="E27" s="108">
        <v>292</v>
      </c>
      <c r="F27" s="108">
        <v>4</v>
      </c>
      <c r="G27" s="107">
        <v>8673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50649</v>
      </c>
      <c r="D28" s="107">
        <v>811830</v>
      </c>
      <c r="E28" s="107">
        <v>1399</v>
      </c>
      <c r="F28" s="108">
        <v>36</v>
      </c>
      <c r="G28" s="107">
        <v>48305</v>
      </c>
      <c r="H28" s="108">
        <v>945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5217</v>
      </c>
      <c r="D29" s="107">
        <v>137890</v>
      </c>
      <c r="E29" s="108">
        <v>84</v>
      </c>
      <c r="F29" s="108">
        <v>3</v>
      </c>
      <c r="G29" s="107">
        <v>5160</v>
      </c>
      <c r="H29" s="108">
        <v>110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5524</v>
      </c>
      <c r="D30" s="107">
        <v>148371</v>
      </c>
      <c r="E30" s="108">
        <v>135</v>
      </c>
      <c r="F30" s="108">
        <v>6</v>
      </c>
      <c r="G30" s="107">
        <v>5299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16509</v>
      </c>
      <c r="D31" s="107">
        <v>278482</v>
      </c>
      <c r="E31" s="108">
        <v>184</v>
      </c>
      <c r="F31" s="108">
        <v>13</v>
      </c>
      <c r="G31" s="107">
        <v>16077</v>
      </c>
      <c r="H31" s="108">
        <v>238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102830</v>
      </c>
      <c r="D32" s="107">
        <v>2079794</v>
      </c>
      <c r="E32" s="107">
        <v>1513</v>
      </c>
      <c r="F32" s="108">
        <v>176</v>
      </c>
      <c r="G32" s="107">
        <v>97864</v>
      </c>
      <c r="H32" s="107">
        <v>2635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40780</v>
      </c>
      <c r="D33" s="107">
        <v>498598</v>
      </c>
      <c r="E33" s="108">
        <v>313</v>
      </c>
      <c r="F33" s="108">
        <v>27</v>
      </c>
      <c r="G33" s="107">
        <v>39192</v>
      </c>
      <c r="H33" s="107">
        <v>1278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8227</v>
      </c>
      <c r="D34" s="107">
        <v>165640</v>
      </c>
      <c r="E34" s="108">
        <v>159</v>
      </c>
      <c r="F34" s="108">
        <v>7</v>
      </c>
      <c r="G34" s="107">
        <v>7940</v>
      </c>
      <c r="H34" s="108">
        <v>128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2671</v>
      </c>
      <c r="D35" s="107">
        <v>41556</v>
      </c>
      <c r="E35" s="108">
        <v>17</v>
      </c>
      <c r="F35" s="108">
        <v>3</v>
      </c>
      <c r="G35" s="107">
        <v>2547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466</v>
      </c>
      <c r="D36" s="107">
        <v>81812</v>
      </c>
      <c r="E36" s="108">
        <v>2</v>
      </c>
      <c r="F36" s="108">
        <v>0</v>
      </c>
      <c r="G36" s="108">
        <v>455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551</v>
      </c>
      <c r="D37" s="107">
        <v>29812</v>
      </c>
      <c r="E37" s="108">
        <v>3</v>
      </c>
      <c r="F37" s="108">
        <v>1</v>
      </c>
      <c r="G37" s="108">
        <v>547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7584</v>
      </c>
      <c r="D38" s="107">
        <v>158467</v>
      </c>
      <c r="E38" s="108">
        <v>139</v>
      </c>
      <c r="F38" s="108">
        <v>4</v>
      </c>
      <c r="G38" s="107">
        <v>7302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11440</v>
      </c>
      <c r="D39" s="107">
        <v>534171</v>
      </c>
      <c r="E39" s="108">
        <v>206</v>
      </c>
      <c r="F39" s="108">
        <v>13</v>
      </c>
      <c r="G39" s="107">
        <v>11034</v>
      </c>
      <c r="H39" s="108">
        <v>170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3119</v>
      </c>
      <c r="D40" s="107">
        <v>119622</v>
      </c>
      <c r="E40" s="108">
        <v>77</v>
      </c>
      <c r="F40" s="108">
        <v>1</v>
      </c>
      <c r="G40" s="107">
        <v>2966</v>
      </c>
      <c r="H40" s="108">
        <v>76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1654</v>
      </c>
      <c r="D41" s="107">
        <v>63852</v>
      </c>
      <c r="E41" s="108">
        <v>13</v>
      </c>
      <c r="F41" s="108">
        <v>0</v>
      </c>
      <c r="G41" s="107">
        <v>1578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2085</v>
      </c>
      <c r="D42" s="107">
        <v>84420</v>
      </c>
      <c r="E42" s="108">
        <v>25</v>
      </c>
      <c r="F42" s="108">
        <v>1</v>
      </c>
      <c r="G42" s="107">
        <v>2035</v>
      </c>
      <c r="H42" s="108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2750</v>
      </c>
      <c r="D43" s="107">
        <v>93822</v>
      </c>
      <c r="E43" s="108">
        <v>15</v>
      </c>
      <c r="F43" s="108">
        <v>3</v>
      </c>
      <c r="G43" s="107">
        <v>2660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1768</v>
      </c>
      <c r="D44" s="107">
        <v>11104</v>
      </c>
      <c r="E44" s="108">
        <v>92</v>
      </c>
      <c r="F44" s="108">
        <v>6</v>
      </c>
      <c r="G44" s="107">
        <v>1652</v>
      </c>
      <c r="H44" s="108">
        <v>24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35342</v>
      </c>
      <c r="D45" s="107">
        <v>816824</v>
      </c>
      <c r="E45" s="108">
        <v>708</v>
      </c>
      <c r="F45" s="108">
        <v>21</v>
      </c>
      <c r="G45" s="107">
        <v>34082</v>
      </c>
      <c r="H45" s="108">
        <v>516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2553</v>
      </c>
      <c r="D46" s="107">
        <v>55739</v>
      </c>
      <c r="E46" s="108">
        <v>16</v>
      </c>
      <c r="F46" s="108">
        <v>0</v>
      </c>
      <c r="G46" s="107">
        <v>2548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3130</v>
      </c>
      <c r="D47" s="107">
        <v>122239</v>
      </c>
      <c r="E47" s="108">
        <v>71</v>
      </c>
      <c r="F47" s="108">
        <v>0</v>
      </c>
      <c r="G47" s="107">
        <v>2990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6464</v>
      </c>
      <c r="D48" s="107">
        <v>81251</v>
      </c>
      <c r="E48" s="108">
        <v>85</v>
      </c>
      <c r="F48" s="108">
        <v>7</v>
      </c>
      <c r="G48" s="107">
        <v>6266</v>
      </c>
      <c r="H48" s="108">
        <v>113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3489</v>
      </c>
      <c r="D49" s="107">
        <v>165295</v>
      </c>
      <c r="E49" s="108">
        <v>44</v>
      </c>
      <c r="F49" s="108">
        <v>1</v>
      </c>
      <c r="G49" s="107">
        <v>3383</v>
      </c>
      <c r="H49" s="108">
        <v>62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3072</v>
      </c>
      <c r="D50" s="107">
        <v>43952</v>
      </c>
      <c r="E50" s="108">
        <v>17</v>
      </c>
      <c r="F50" s="108">
        <v>0</v>
      </c>
      <c r="G50" s="107">
        <v>3018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3645</v>
      </c>
      <c r="D51" s="107">
        <v>109989</v>
      </c>
      <c r="E51" s="108">
        <v>71</v>
      </c>
      <c r="F51" s="108">
        <v>0</v>
      </c>
      <c r="G51" s="107">
        <v>3572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20390</v>
      </c>
      <c r="D52" s="107">
        <v>246279</v>
      </c>
      <c r="E52" s="107">
        <v>1411</v>
      </c>
      <c r="F52" s="108">
        <v>64</v>
      </c>
      <c r="G52" s="107">
        <v>18810</v>
      </c>
      <c r="H52" s="108">
        <v>175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339</v>
      </c>
      <c r="E53" s="108">
        <v>0</v>
      </c>
      <c r="F53" s="109" t="s">
        <v>339</v>
      </c>
      <c r="G53" s="108">
        <v>149</v>
      </c>
      <c r="H53" s="109" t="s">
        <v>339</v>
      </c>
      <c r="I53" s="25"/>
    </row>
    <row r="54" spans="1:9" ht="12" customHeight="1" x14ac:dyDescent="0.55000000000000004">
      <c r="B54" s="21" t="s">
        <v>164</v>
      </c>
      <c r="C54" s="107">
        <v>787988</v>
      </c>
      <c r="D54" s="107">
        <v>15329672</v>
      </c>
      <c r="E54" s="107">
        <v>17910</v>
      </c>
      <c r="F54" s="108">
        <v>590</v>
      </c>
      <c r="G54" s="107">
        <v>755178</v>
      </c>
      <c r="H54" s="107">
        <v>14593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2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346</v>
      </c>
    </row>
    <row r="3" spans="1:9" x14ac:dyDescent="0.55000000000000004">
      <c r="A3" s="139" t="s">
        <v>297</v>
      </c>
      <c r="B3" s="140" t="s">
        <v>298</v>
      </c>
      <c r="C3" s="136" t="s">
        <v>299</v>
      </c>
      <c r="D3" s="136" t="s">
        <v>300</v>
      </c>
      <c r="E3" s="137"/>
      <c r="F3" s="136" t="s">
        <v>301</v>
      </c>
      <c r="G3" s="137"/>
      <c r="H3" s="98"/>
      <c r="I3" s="98"/>
    </row>
    <row r="4" spans="1:9" x14ac:dyDescent="0.55000000000000004">
      <c r="A4" s="137"/>
      <c r="B4" s="141"/>
      <c r="C4" s="137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38" t="s">
        <v>287</v>
      </c>
      <c r="B5" s="137"/>
      <c r="C5" s="71">
        <f t="shared" ref="C5:C22" si="0">SUM(D5:G5)</f>
        <v>10326060</v>
      </c>
      <c r="D5" s="71">
        <v>5665701</v>
      </c>
      <c r="E5" s="71">
        <v>44907</v>
      </c>
      <c r="F5" s="71">
        <v>4615033</v>
      </c>
      <c r="G5" s="71">
        <v>419</v>
      </c>
      <c r="H5" s="97"/>
      <c r="I5" s="97"/>
    </row>
    <row r="6" spans="1:9" x14ac:dyDescent="0.55000000000000004">
      <c r="A6" s="110">
        <v>44371</v>
      </c>
      <c r="B6" s="111" t="s">
        <v>321</v>
      </c>
      <c r="C6" s="71">
        <f t="shared" si="0"/>
        <v>109421</v>
      </c>
      <c r="D6" s="71">
        <v>43798</v>
      </c>
      <c r="E6" s="71">
        <v>1584</v>
      </c>
      <c r="F6" s="71">
        <v>63930</v>
      </c>
      <c r="G6" s="71">
        <v>109</v>
      </c>
      <c r="H6" s="97"/>
      <c r="I6" s="97"/>
    </row>
    <row r="7" spans="1:9" x14ac:dyDescent="0.55000000000000004">
      <c r="A7" s="110">
        <v>44370</v>
      </c>
      <c r="B7" s="111" t="s">
        <v>307</v>
      </c>
      <c r="C7" s="71">
        <f t="shared" si="0"/>
        <v>111486</v>
      </c>
      <c r="D7" s="71">
        <v>46971</v>
      </c>
      <c r="E7" s="71">
        <v>4683</v>
      </c>
      <c r="F7" s="71">
        <v>59733</v>
      </c>
      <c r="G7" s="71">
        <v>99</v>
      </c>
      <c r="H7" s="97"/>
      <c r="I7" s="97"/>
    </row>
    <row r="8" spans="1:9" x14ac:dyDescent="0.55000000000000004">
      <c r="A8" s="110">
        <v>44369</v>
      </c>
      <c r="B8" s="111" t="s">
        <v>296</v>
      </c>
      <c r="C8" s="71">
        <f t="shared" si="0"/>
        <v>94135</v>
      </c>
      <c r="D8" s="71">
        <v>44473</v>
      </c>
      <c r="E8" s="71">
        <v>1946</v>
      </c>
      <c r="F8" s="71">
        <v>47609</v>
      </c>
      <c r="G8" s="71">
        <v>107</v>
      </c>
      <c r="H8" s="97"/>
      <c r="I8" s="97"/>
    </row>
    <row r="9" spans="1:9" x14ac:dyDescent="0.55000000000000004">
      <c r="A9" s="110">
        <v>44368</v>
      </c>
      <c r="B9" s="111" t="s">
        <v>295</v>
      </c>
      <c r="C9" s="71">
        <f t="shared" si="0"/>
        <v>198780</v>
      </c>
      <c r="D9" s="71">
        <v>67154</v>
      </c>
      <c r="E9" s="71">
        <v>7843</v>
      </c>
      <c r="F9" s="71">
        <v>123679</v>
      </c>
      <c r="G9" s="71">
        <v>104</v>
      </c>
      <c r="H9" s="97"/>
      <c r="I9" s="97"/>
    </row>
    <row r="10" spans="1:9" x14ac:dyDescent="0.55000000000000004">
      <c r="A10" s="110">
        <v>44365</v>
      </c>
      <c r="B10" s="111" t="s">
        <v>305</v>
      </c>
      <c r="C10" s="71">
        <f t="shared" si="0"/>
        <v>125948</v>
      </c>
      <c r="D10" s="71">
        <v>50112</v>
      </c>
      <c r="E10" s="71">
        <v>2145</v>
      </c>
      <c r="F10" s="71">
        <v>73691</v>
      </c>
      <c r="G10" s="71">
        <v>0</v>
      </c>
      <c r="H10" s="97"/>
      <c r="I10" s="97"/>
    </row>
    <row r="11" spans="1:9" x14ac:dyDescent="0.55000000000000004">
      <c r="A11" s="110">
        <v>44364</v>
      </c>
      <c r="B11" s="111" t="s">
        <v>321</v>
      </c>
      <c r="C11" s="71">
        <f t="shared" si="0"/>
        <v>129330</v>
      </c>
      <c r="D11" s="71">
        <v>46926</v>
      </c>
      <c r="E11" s="71">
        <v>4611</v>
      </c>
      <c r="F11" s="71">
        <v>77793</v>
      </c>
      <c r="G11" s="71">
        <v>0</v>
      </c>
      <c r="H11" s="97"/>
      <c r="I11" s="97"/>
    </row>
    <row r="12" spans="1:9" x14ac:dyDescent="0.55000000000000004">
      <c r="A12" s="110">
        <v>44363</v>
      </c>
      <c r="B12" s="111" t="s">
        <v>307</v>
      </c>
      <c r="C12" s="71">
        <f t="shared" si="0"/>
        <v>118735</v>
      </c>
      <c r="D12" s="71">
        <v>43912</v>
      </c>
      <c r="E12" s="71">
        <v>2782</v>
      </c>
      <c r="F12" s="71">
        <v>72041</v>
      </c>
      <c r="G12" s="71">
        <v>0</v>
      </c>
      <c r="H12" s="97"/>
      <c r="I12" s="97"/>
    </row>
    <row r="13" spans="1:9" x14ac:dyDescent="0.55000000000000004">
      <c r="A13" s="110">
        <v>44362</v>
      </c>
      <c r="B13" s="111" t="s">
        <v>296</v>
      </c>
      <c r="C13" s="71">
        <f t="shared" si="0"/>
        <v>115363</v>
      </c>
      <c r="D13" s="71">
        <v>40459</v>
      </c>
      <c r="E13" s="71">
        <v>2956</v>
      </c>
      <c r="F13" s="71">
        <v>71948</v>
      </c>
      <c r="G13" s="71">
        <v>0</v>
      </c>
      <c r="H13" s="97"/>
      <c r="I13" s="97"/>
    </row>
    <row r="14" spans="1:9" x14ac:dyDescent="0.55000000000000004">
      <c r="A14" s="110">
        <v>44361</v>
      </c>
      <c r="B14" s="111" t="s">
        <v>295</v>
      </c>
      <c r="C14" s="71">
        <f t="shared" si="0"/>
        <v>214965</v>
      </c>
      <c r="D14" s="71">
        <v>85819</v>
      </c>
      <c r="E14" s="71">
        <v>5610</v>
      </c>
      <c r="F14" s="71">
        <v>123536</v>
      </c>
      <c r="G14" s="71">
        <v>0</v>
      </c>
      <c r="H14" s="97"/>
      <c r="I14" s="97"/>
    </row>
    <row r="15" spans="1:9" x14ac:dyDescent="0.55000000000000004">
      <c r="A15" s="110">
        <v>44358</v>
      </c>
      <c r="B15" s="111" t="s">
        <v>305</v>
      </c>
      <c r="C15" s="71">
        <f t="shared" si="0"/>
        <v>147983</v>
      </c>
      <c r="D15" s="71">
        <v>54834</v>
      </c>
      <c r="E15" s="71">
        <v>1669</v>
      </c>
      <c r="F15" s="71">
        <v>91480</v>
      </c>
      <c r="G15" s="71">
        <v>0</v>
      </c>
      <c r="H15" s="97"/>
      <c r="I15" s="97"/>
    </row>
    <row r="16" spans="1:9" x14ac:dyDescent="0.55000000000000004">
      <c r="A16" s="110">
        <v>44357</v>
      </c>
      <c r="B16" s="111" t="s">
        <v>306</v>
      </c>
      <c r="C16" s="71">
        <f t="shared" si="0"/>
        <v>136591</v>
      </c>
      <c r="D16" s="71">
        <v>52250</v>
      </c>
      <c r="E16" s="71">
        <v>1719</v>
      </c>
      <c r="F16" s="71">
        <v>82622</v>
      </c>
      <c r="G16" s="71">
        <v>0</v>
      </c>
      <c r="H16" s="97"/>
      <c r="I16" s="97"/>
    </row>
    <row r="17" spans="1:9" x14ac:dyDescent="0.55000000000000004">
      <c r="A17" s="110">
        <v>44356</v>
      </c>
      <c r="B17" s="111" t="s">
        <v>307</v>
      </c>
      <c r="C17" s="71">
        <f t="shared" si="0"/>
        <v>167384</v>
      </c>
      <c r="D17" s="71">
        <v>67694</v>
      </c>
      <c r="E17" s="71">
        <v>1047</v>
      </c>
      <c r="F17" s="71">
        <v>98643</v>
      </c>
      <c r="G17" s="71">
        <v>0</v>
      </c>
      <c r="H17" s="97"/>
      <c r="I17" s="97"/>
    </row>
    <row r="18" spans="1:9" x14ac:dyDescent="0.55000000000000004">
      <c r="A18" s="110">
        <v>44355</v>
      </c>
      <c r="B18" s="111" t="s">
        <v>296</v>
      </c>
      <c r="C18" s="71">
        <f t="shared" si="0"/>
        <v>161922</v>
      </c>
      <c r="D18" s="71">
        <v>71689</v>
      </c>
      <c r="E18" s="71">
        <v>990</v>
      </c>
      <c r="F18" s="71">
        <v>89243</v>
      </c>
      <c r="G18" s="71">
        <v>0</v>
      </c>
      <c r="H18" s="97"/>
      <c r="I18" s="97"/>
    </row>
    <row r="19" spans="1:9" x14ac:dyDescent="0.55000000000000004">
      <c r="A19" s="110">
        <v>44354</v>
      </c>
      <c r="B19" s="111" t="s">
        <v>295</v>
      </c>
      <c r="C19" s="71">
        <f t="shared" si="0"/>
        <v>239337</v>
      </c>
      <c r="D19" s="71">
        <v>104435</v>
      </c>
      <c r="E19" s="71">
        <v>2146</v>
      </c>
      <c r="F19" s="71">
        <v>132756</v>
      </c>
      <c r="G19" s="71">
        <v>0</v>
      </c>
      <c r="H19" s="97"/>
      <c r="I19" s="97"/>
    </row>
    <row r="20" spans="1:9" x14ac:dyDescent="0.55000000000000004">
      <c r="A20" s="110">
        <v>44351</v>
      </c>
      <c r="B20" s="111" t="s">
        <v>305</v>
      </c>
      <c r="C20" s="71">
        <f t="shared" si="0"/>
        <v>159203</v>
      </c>
      <c r="D20" s="71">
        <v>62634</v>
      </c>
      <c r="E20" s="71">
        <v>929</v>
      </c>
      <c r="F20" s="71">
        <v>95640</v>
      </c>
      <c r="G20" s="71">
        <v>0</v>
      </c>
      <c r="H20" s="97"/>
      <c r="I20" s="97"/>
    </row>
    <row r="21" spans="1:9" x14ac:dyDescent="0.55000000000000004">
      <c r="A21" s="74">
        <v>44350</v>
      </c>
      <c r="B21" s="112" t="s">
        <v>306</v>
      </c>
      <c r="C21" s="71">
        <f t="shared" si="0"/>
        <v>143157</v>
      </c>
      <c r="D21" s="71">
        <v>59654</v>
      </c>
      <c r="E21" s="71">
        <v>112</v>
      </c>
      <c r="F21" s="71">
        <v>83391</v>
      </c>
      <c r="G21" s="71">
        <v>0</v>
      </c>
      <c r="H21" s="97"/>
      <c r="I21" s="97"/>
    </row>
    <row r="22" spans="1:9" x14ac:dyDescent="0.55000000000000004">
      <c r="A22" s="74">
        <v>44349</v>
      </c>
      <c r="B22" s="112" t="s">
        <v>307</v>
      </c>
      <c r="C22" s="71">
        <f t="shared" si="0"/>
        <v>159126</v>
      </c>
      <c r="D22" s="71">
        <v>71140</v>
      </c>
      <c r="E22" s="71">
        <v>316</v>
      </c>
      <c r="F22" s="71">
        <v>87670</v>
      </c>
      <c r="G22" s="71">
        <v>0</v>
      </c>
      <c r="H22" s="97"/>
      <c r="I22" s="97"/>
    </row>
    <row r="23" spans="1:9" x14ac:dyDescent="0.55000000000000004">
      <c r="A23" s="74">
        <v>44348</v>
      </c>
      <c r="B23" s="112" t="s">
        <v>296</v>
      </c>
      <c r="C23" s="71">
        <f t="shared" ref="C23:C53" si="1">SUM(D23:G23)</f>
        <v>159057</v>
      </c>
      <c r="D23" s="71">
        <v>66264</v>
      </c>
      <c r="E23" s="71">
        <v>123</v>
      </c>
      <c r="F23" s="71">
        <v>92670</v>
      </c>
      <c r="G23" s="71">
        <v>0</v>
      </c>
      <c r="H23" s="97"/>
      <c r="I23" s="97"/>
    </row>
    <row r="24" spans="1:9" x14ac:dyDescent="0.55000000000000004">
      <c r="A24" s="74">
        <v>44347</v>
      </c>
      <c r="B24" s="112" t="s">
        <v>295</v>
      </c>
      <c r="C24" s="71">
        <f t="shared" si="1"/>
        <v>273255</v>
      </c>
      <c r="D24" s="71">
        <v>131423</v>
      </c>
      <c r="E24" s="71">
        <v>582</v>
      </c>
      <c r="F24" s="71">
        <v>141250</v>
      </c>
      <c r="G24" s="71">
        <v>0</v>
      </c>
      <c r="H24" s="97"/>
      <c r="I24" s="97"/>
    </row>
    <row r="25" spans="1:9" x14ac:dyDescent="0.55000000000000004">
      <c r="A25" s="74">
        <v>44344</v>
      </c>
      <c r="B25" s="112" t="s">
        <v>305</v>
      </c>
      <c r="C25" s="71">
        <f t="shared" si="1"/>
        <v>164516</v>
      </c>
      <c r="D25" s="71">
        <v>87584</v>
      </c>
      <c r="E25" s="71">
        <v>157</v>
      </c>
      <c r="F25" s="71">
        <v>76775</v>
      </c>
      <c r="G25" s="71">
        <v>0</v>
      </c>
      <c r="H25" s="97"/>
      <c r="I25" s="97"/>
    </row>
    <row r="26" spans="1:9" x14ac:dyDescent="0.55000000000000004">
      <c r="A26" s="74">
        <v>44343</v>
      </c>
      <c r="B26" s="112" t="s">
        <v>306</v>
      </c>
      <c r="C26" s="71">
        <f t="shared" si="1"/>
        <v>145149</v>
      </c>
      <c r="D26" s="71">
        <v>84217</v>
      </c>
      <c r="E26" s="71">
        <v>40</v>
      </c>
      <c r="F26" s="71">
        <v>60892</v>
      </c>
      <c r="G26" s="71">
        <v>0</v>
      </c>
      <c r="H26" s="97"/>
      <c r="I26" s="97"/>
    </row>
    <row r="27" spans="1:9" x14ac:dyDescent="0.55000000000000004">
      <c r="A27" s="74">
        <v>44342</v>
      </c>
      <c r="B27" s="112" t="s">
        <v>307</v>
      </c>
      <c r="C27" s="71">
        <f t="shared" si="1"/>
        <v>142589</v>
      </c>
      <c r="D27" s="71">
        <v>93243</v>
      </c>
      <c r="E27" s="71">
        <v>172</v>
      </c>
      <c r="F27" s="71">
        <v>49174</v>
      </c>
      <c r="G27" s="71">
        <v>0</v>
      </c>
      <c r="H27" s="97"/>
      <c r="I27" s="97"/>
    </row>
    <row r="28" spans="1:9" x14ac:dyDescent="0.55000000000000004">
      <c r="A28" s="74">
        <v>44341</v>
      </c>
      <c r="B28" s="112" t="s">
        <v>296</v>
      </c>
      <c r="C28" s="71">
        <f t="shared" si="1"/>
        <v>139652</v>
      </c>
      <c r="D28" s="71">
        <v>87114</v>
      </c>
      <c r="E28" s="71">
        <v>476</v>
      </c>
      <c r="F28" s="71">
        <v>52062</v>
      </c>
      <c r="G28" s="71">
        <v>0</v>
      </c>
      <c r="H28" s="97"/>
      <c r="I28" s="97"/>
    </row>
    <row r="29" spans="1:9" x14ac:dyDescent="0.55000000000000004">
      <c r="A29" s="74">
        <v>44340</v>
      </c>
      <c r="B29" s="112" t="s">
        <v>295</v>
      </c>
      <c r="C29" s="71">
        <f t="shared" si="1"/>
        <v>330589</v>
      </c>
      <c r="D29" s="71">
        <v>136491</v>
      </c>
      <c r="E29" s="71">
        <v>269</v>
      </c>
      <c r="F29" s="71">
        <v>193829</v>
      </c>
      <c r="G29" s="71">
        <v>0</v>
      </c>
      <c r="H29" s="97"/>
      <c r="I29" s="97"/>
    </row>
    <row r="30" spans="1:9" x14ac:dyDescent="0.55000000000000004">
      <c r="A30" s="74">
        <v>44337</v>
      </c>
      <c r="B30" s="112" t="s">
        <v>305</v>
      </c>
      <c r="C30" s="71">
        <f t="shared" si="1"/>
        <v>249021</v>
      </c>
      <c r="D30" s="71">
        <v>99918</v>
      </c>
      <c r="E30" s="71"/>
      <c r="F30" s="71">
        <v>149103</v>
      </c>
      <c r="G30" s="71"/>
      <c r="H30" s="97"/>
      <c r="I30" s="97"/>
    </row>
    <row r="31" spans="1:9" x14ac:dyDescent="0.55000000000000004">
      <c r="A31" s="74">
        <v>44336</v>
      </c>
      <c r="B31" s="112" t="s">
        <v>306</v>
      </c>
      <c r="C31" s="71">
        <f t="shared" si="1"/>
        <v>190533</v>
      </c>
      <c r="D31" s="71">
        <v>81422</v>
      </c>
      <c r="E31" s="71"/>
      <c r="F31" s="71">
        <v>109111</v>
      </c>
      <c r="G31" s="71"/>
      <c r="H31" s="97"/>
      <c r="I31" s="97"/>
    </row>
    <row r="32" spans="1:9" x14ac:dyDescent="0.55000000000000004">
      <c r="A32" s="74">
        <v>44335</v>
      </c>
      <c r="B32" s="112" t="s">
        <v>307</v>
      </c>
      <c r="C32" s="71">
        <f t="shared" si="1"/>
        <v>267866</v>
      </c>
      <c r="D32" s="71">
        <v>88163</v>
      </c>
      <c r="E32" s="71"/>
      <c r="F32" s="71">
        <v>179703</v>
      </c>
      <c r="G32" s="71"/>
      <c r="H32" s="97"/>
      <c r="I32" s="97"/>
    </row>
    <row r="33" spans="1:9" x14ac:dyDescent="0.55000000000000004">
      <c r="A33" s="74">
        <v>44334</v>
      </c>
      <c r="B33" s="112" t="s">
        <v>296</v>
      </c>
      <c r="C33" s="71">
        <f t="shared" si="1"/>
        <v>250244</v>
      </c>
      <c r="D33" s="71">
        <v>94577</v>
      </c>
      <c r="E33" s="71"/>
      <c r="F33" s="71">
        <v>155667</v>
      </c>
      <c r="G33" s="71"/>
      <c r="H33" s="97"/>
      <c r="I33" s="97"/>
    </row>
    <row r="34" spans="1:9" x14ac:dyDescent="0.55000000000000004">
      <c r="A34" s="74">
        <v>44333</v>
      </c>
      <c r="B34" s="112" t="s">
        <v>295</v>
      </c>
      <c r="C34" s="71">
        <f t="shared" si="1"/>
        <v>349566</v>
      </c>
      <c r="D34" s="71">
        <v>133843</v>
      </c>
      <c r="E34" s="71"/>
      <c r="F34" s="71">
        <v>215723</v>
      </c>
      <c r="G34" s="71"/>
      <c r="H34" s="97"/>
      <c r="I34" s="97"/>
    </row>
    <row r="35" spans="1:9" x14ac:dyDescent="0.55000000000000004">
      <c r="A35" s="74">
        <v>44330</v>
      </c>
      <c r="B35" s="112" t="s">
        <v>305</v>
      </c>
      <c r="C35" s="71">
        <f t="shared" si="1"/>
        <v>242878</v>
      </c>
      <c r="D35" s="71">
        <v>99493</v>
      </c>
      <c r="E35" s="71"/>
      <c r="F35" s="71">
        <v>143385</v>
      </c>
      <c r="G35" s="71"/>
      <c r="H35" s="97"/>
      <c r="I35" s="97"/>
    </row>
    <row r="36" spans="1:9" x14ac:dyDescent="0.55000000000000004">
      <c r="A36" s="74">
        <v>44329</v>
      </c>
      <c r="B36" s="112" t="s">
        <v>306</v>
      </c>
      <c r="C36" s="71">
        <f t="shared" si="1"/>
        <v>219139</v>
      </c>
      <c r="D36" s="71">
        <v>93429</v>
      </c>
      <c r="E36" s="71"/>
      <c r="F36" s="71">
        <v>125710</v>
      </c>
      <c r="G36" s="71"/>
      <c r="H36" s="97"/>
      <c r="I36" s="97"/>
    </row>
    <row r="37" spans="1:9" x14ac:dyDescent="0.55000000000000004">
      <c r="A37" s="74">
        <v>44328</v>
      </c>
      <c r="B37" s="112" t="s">
        <v>307</v>
      </c>
      <c r="C37" s="71">
        <f t="shared" si="1"/>
        <v>181720</v>
      </c>
      <c r="D37" s="71">
        <v>82959</v>
      </c>
      <c r="E37" s="71"/>
      <c r="F37" s="71">
        <v>98761</v>
      </c>
      <c r="G37" s="71"/>
      <c r="H37" s="97"/>
      <c r="I37" s="97"/>
    </row>
    <row r="38" spans="1:9" x14ac:dyDescent="0.55000000000000004">
      <c r="A38" s="74">
        <v>44327</v>
      </c>
      <c r="B38" s="112" t="s">
        <v>308</v>
      </c>
      <c r="C38" s="71">
        <f t="shared" si="1"/>
        <v>168738</v>
      </c>
      <c r="D38" s="71">
        <v>90287</v>
      </c>
      <c r="E38" s="71"/>
      <c r="F38" s="71">
        <v>78451</v>
      </c>
      <c r="G38" s="71"/>
      <c r="H38" s="97"/>
      <c r="I38" s="97"/>
    </row>
    <row r="39" spans="1:9" x14ac:dyDescent="0.55000000000000004">
      <c r="A39" s="74">
        <v>44326</v>
      </c>
      <c r="B39" s="112" t="s">
        <v>295</v>
      </c>
      <c r="C39" s="71">
        <f t="shared" si="1"/>
        <v>223504</v>
      </c>
      <c r="D39" s="71">
        <v>155255</v>
      </c>
      <c r="E39" s="71"/>
      <c r="F39" s="71">
        <v>68249</v>
      </c>
      <c r="G39" s="71"/>
      <c r="H39" s="97"/>
      <c r="I39" s="97"/>
    </row>
    <row r="40" spans="1:9" x14ac:dyDescent="0.55000000000000004">
      <c r="A40" s="74">
        <v>44323</v>
      </c>
      <c r="B40" s="112" t="s">
        <v>305</v>
      </c>
      <c r="C40" s="71">
        <f t="shared" si="1"/>
        <v>140344</v>
      </c>
      <c r="D40" s="71">
        <v>97165</v>
      </c>
      <c r="E40" s="71"/>
      <c r="F40" s="71">
        <v>43179</v>
      </c>
      <c r="G40" s="71"/>
      <c r="H40" s="97"/>
      <c r="I40" s="97"/>
    </row>
    <row r="41" spans="1:9" x14ac:dyDescent="0.55000000000000004">
      <c r="A41" s="74">
        <v>44322</v>
      </c>
      <c r="B41" s="112" t="s">
        <v>306</v>
      </c>
      <c r="C41" s="71">
        <f t="shared" si="1"/>
        <v>331914</v>
      </c>
      <c r="D41" s="71">
        <v>268978</v>
      </c>
      <c r="E41" s="71"/>
      <c r="F41" s="71">
        <v>62936</v>
      </c>
      <c r="G41" s="71"/>
      <c r="H41" s="97"/>
      <c r="I41" s="97"/>
    </row>
    <row r="42" spans="1:9" x14ac:dyDescent="0.55000000000000004">
      <c r="A42" s="74">
        <v>44316</v>
      </c>
      <c r="B42" s="112" t="s">
        <v>305</v>
      </c>
      <c r="C42" s="71">
        <f t="shared" si="1"/>
        <v>274907</v>
      </c>
      <c r="D42" s="71">
        <v>227667</v>
      </c>
      <c r="E42" s="71"/>
      <c r="F42" s="71">
        <v>47240</v>
      </c>
      <c r="G42" s="71"/>
      <c r="H42" s="97"/>
      <c r="I42" s="97"/>
    </row>
    <row r="43" spans="1:9" x14ac:dyDescent="0.55000000000000004">
      <c r="A43" s="74">
        <v>44314</v>
      </c>
      <c r="B43" s="112" t="s">
        <v>307</v>
      </c>
      <c r="C43" s="71">
        <f t="shared" si="1"/>
        <v>238273</v>
      </c>
      <c r="D43" s="71">
        <v>194005</v>
      </c>
      <c r="E43" s="71"/>
      <c r="F43" s="71">
        <v>44268</v>
      </c>
      <c r="G43" s="71"/>
      <c r="H43" s="97"/>
      <c r="I43" s="97"/>
    </row>
    <row r="44" spans="1:9" x14ac:dyDescent="0.55000000000000004">
      <c r="A44" s="74">
        <v>44313</v>
      </c>
      <c r="B44" s="112" t="s">
        <v>296</v>
      </c>
      <c r="C44" s="71">
        <f t="shared" si="1"/>
        <v>203174</v>
      </c>
      <c r="D44" s="71">
        <v>172069</v>
      </c>
      <c r="E44" s="71"/>
      <c r="F44" s="71">
        <v>31105</v>
      </c>
      <c r="G44" s="71"/>
      <c r="H44" s="97"/>
      <c r="I44" s="97"/>
    </row>
    <row r="45" spans="1:9" x14ac:dyDescent="0.55000000000000004">
      <c r="A45" s="74">
        <v>44312</v>
      </c>
      <c r="B45" s="112" t="s">
        <v>309</v>
      </c>
      <c r="C45" s="71">
        <f t="shared" si="1"/>
        <v>263328</v>
      </c>
      <c r="D45" s="71">
        <v>221677</v>
      </c>
      <c r="E45" s="71"/>
      <c r="F45" s="71">
        <v>41651</v>
      </c>
      <c r="G45" s="71"/>
      <c r="H45" s="97"/>
      <c r="I45" s="97"/>
    </row>
    <row r="46" spans="1:9" x14ac:dyDescent="0.55000000000000004">
      <c r="A46" s="74">
        <v>44309</v>
      </c>
      <c r="B46" s="112" t="s">
        <v>310</v>
      </c>
      <c r="C46" s="71">
        <f t="shared" si="1"/>
        <v>177672</v>
      </c>
      <c r="D46" s="71">
        <v>147989</v>
      </c>
      <c r="E46" s="71"/>
      <c r="F46" s="71">
        <v>29683</v>
      </c>
      <c r="G46" s="71"/>
      <c r="H46" s="97"/>
      <c r="I46" s="97"/>
    </row>
    <row r="47" spans="1:9" x14ac:dyDescent="0.55000000000000004">
      <c r="A47" s="74">
        <v>44308</v>
      </c>
      <c r="B47" s="112" t="s">
        <v>311</v>
      </c>
      <c r="C47" s="71">
        <f t="shared" si="1"/>
        <v>150489</v>
      </c>
      <c r="D47" s="71">
        <v>128634</v>
      </c>
      <c r="E47" s="71"/>
      <c r="F47" s="71">
        <v>21855</v>
      </c>
      <c r="G47" s="71"/>
      <c r="H47" s="97"/>
      <c r="I47" s="97"/>
    </row>
    <row r="48" spans="1:9" x14ac:dyDescent="0.55000000000000004">
      <c r="A48" s="74">
        <v>44307</v>
      </c>
      <c r="B48" s="112" t="s">
        <v>312</v>
      </c>
      <c r="C48" s="71">
        <f t="shared" si="1"/>
        <v>152884</v>
      </c>
      <c r="D48" s="71">
        <v>126188</v>
      </c>
      <c r="E48" s="71"/>
      <c r="F48" s="71">
        <v>26696</v>
      </c>
      <c r="G48" s="71"/>
      <c r="H48" s="97"/>
      <c r="I48" s="97"/>
    </row>
    <row r="49" spans="1:11" x14ac:dyDescent="0.55000000000000004">
      <c r="A49" s="74">
        <v>44306</v>
      </c>
      <c r="B49" s="112" t="s">
        <v>296</v>
      </c>
      <c r="C49" s="71">
        <f t="shared" si="1"/>
        <v>126419</v>
      </c>
      <c r="D49" s="71">
        <v>98622</v>
      </c>
      <c r="E49" s="71"/>
      <c r="F49" s="71">
        <v>27797</v>
      </c>
      <c r="G49" s="71"/>
      <c r="H49" s="97"/>
      <c r="I49" s="97"/>
    </row>
    <row r="50" spans="1:11" x14ac:dyDescent="0.55000000000000004">
      <c r="A50" s="84">
        <v>44305</v>
      </c>
      <c r="B50" s="73" t="str">
        <f t="shared" ref="B50:B55" si="2">"("&amp;TEXT(A50,"aaa")&amp;")"</f>
        <v>(月)</v>
      </c>
      <c r="C50" s="71">
        <f t="shared" si="1"/>
        <v>119032</v>
      </c>
      <c r="D50" s="71">
        <v>64725</v>
      </c>
      <c r="E50" s="71"/>
      <c r="F50" s="71">
        <v>54307</v>
      </c>
      <c r="G50" s="71"/>
      <c r="H50" s="97"/>
      <c r="I50" s="97"/>
    </row>
    <row r="51" spans="1:11" x14ac:dyDescent="0.55000000000000004">
      <c r="A51" s="74">
        <v>44302</v>
      </c>
      <c r="B51" s="73" t="str">
        <f t="shared" si="2"/>
        <v>(金)</v>
      </c>
      <c r="C51" s="71">
        <f t="shared" si="1"/>
        <v>69687</v>
      </c>
      <c r="D51" s="71">
        <v>29696</v>
      </c>
      <c r="E51" s="71"/>
      <c r="F51" s="71">
        <v>39991</v>
      </c>
      <c r="G51" s="71"/>
      <c r="H51" s="97"/>
      <c r="I51" s="97"/>
    </row>
    <row r="52" spans="1:11" x14ac:dyDescent="0.55000000000000004">
      <c r="A52" s="74">
        <v>44301</v>
      </c>
      <c r="B52" s="73" t="str">
        <f t="shared" si="2"/>
        <v>(木)</v>
      </c>
      <c r="C52" s="71">
        <f t="shared" si="1"/>
        <v>52620</v>
      </c>
      <c r="D52" s="71">
        <v>16637</v>
      </c>
      <c r="E52" s="71"/>
      <c r="F52" s="71">
        <v>35983</v>
      </c>
      <c r="G52" s="71"/>
      <c r="H52" s="97"/>
      <c r="I52" s="97"/>
    </row>
    <row r="53" spans="1:11" x14ac:dyDescent="0.55000000000000004">
      <c r="A53" s="74">
        <v>44300</v>
      </c>
      <c r="B53" s="73" t="str">
        <f t="shared" si="2"/>
        <v>(水)</v>
      </c>
      <c r="C53" s="71">
        <f t="shared" si="1"/>
        <v>50996</v>
      </c>
      <c r="D53" s="71">
        <v>9569</v>
      </c>
      <c r="E53" s="71"/>
      <c r="F53" s="71">
        <v>41427</v>
      </c>
      <c r="G53" s="71"/>
      <c r="H53" s="97"/>
      <c r="I53" s="97"/>
    </row>
    <row r="54" spans="1:11" x14ac:dyDescent="0.55000000000000004">
      <c r="A54" s="72">
        <v>44299</v>
      </c>
      <c r="B54" s="73" t="str">
        <f t="shared" si="2"/>
        <v>(火)</v>
      </c>
      <c r="C54" s="71">
        <f t="shared" ref="C54:C55" si="3">SUM(D54:G54)</f>
        <v>53986</v>
      </c>
      <c r="D54" s="71">
        <v>13896</v>
      </c>
      <c r="E54" s="71"/>
      <c r="F54" s="71">
        <v>40090</v>
      </c>
      <c r="G54" s="71"/>
      <c r="H54" s="97"/>
      <c r="I54" s="97"/>
    </row>
    <row r="55" spans="1:11" x14ac:dyDescent="0.55000000000000004">
      <c r="A55" s="72">
        <v>44298</v>
      </c>
      <c r="B55" s="73" t="str">
        <f t="shared" si="2"/>
        <v>(月)</v>
      </c>
      <c r="C55" s="71">
        <f t="shared" si="3"/>
        <v>96936</v>
      </c>
      <c r="D55" s="71">
        <v>26850</v>
      </c>
      <c r="E55" s="71"/>
      <c r="F55" s="71">
        <v>70086</v>
      </c>
      <c r="G55" s="71"/>
      <c r="H55" s="97"/>
      <c r="I55" s="97"/>
    </row>
    <row r="56" spans="1:11" x14ac:dyDescent="0.55000000000000004">
      <c r="A56" s="95"/>
      <c r="B56" s="96"/>
      <c r="C56" s="96"/>
      <c r="D56" s="96"/>
      <c r="E56" s="96"/>
      <c r="F56" s="96"/>
      <c r="G56" s="97"/>
      <c r="H56" s="97"/>
    </row>
    <row r="57" spans="1:11" x14ac:dyDescent="0.55000000000000004">
      <c r="A57" s="98" t="s">
        <v>326</v>
      </c>
      <c r="B57" s="97"/>
      <c r="C57" s="97"/>
      <c r="D57" s="97"/>
      <c r="E57" s="97"/>
      <c r="F57" s="97"/>
      <c r="G57" s="98"/>
      <c r="H57" s="97"/>
    </row>
    <row r="58" spans="1:11" x14ac:dyDescent="0.55000000000000004">
      <c r="A58" s="80" t="s">
        <v>322</v>
      </c>
      <c r="B58" s="98"/>
      <c r="C58" s="98"/>
      <c r="D58" s="98"/>
      <c r="E58" s="98"/>
      <c r="F58" s="98"/>
      <c r="H58" s="97"/>
    </row>
    <row r="59" spans="1:11" x14ac:dyDescent="0.55000000000000004">
      <c r="A59" s="80" t="s">
        <v>323</v>
      </c>
      <c r="H59" s="97"/>
    </row>
    <row r="60" spans="1:11" x14ac:dyDescent="0.55000000000000004">
      <c r="A60" s="80" t="s">
        <v>324</v>
      </c>
      <c r="H60" s="97"/>
    </row>
    <row r="61" spans="1:11" x14ac:dyDescent="0.55000000000000004">
      <c r="A61" s="80" t="s">
        <v>325</v>
      </c>
      <c r="H61" s="97"/>
      <c r="I61" s="99"/>
      <c r="J61" s="99"/>
      <c r="K61" s="99"/>
    </row>
    <row r="62" spans="1:11" x14ac:dyDescent="0.55000000000000004">
      <c r="H62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3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">
        <v>347</v>
      </c>
    </row>
    <row r="3" spans="1:11" x14ac:dyDescent="0.55000000000000004">
      <c r="A3" s="140" t="s">
        <v>328</v>
      </c>
      <c r="B3" s="140" t="s">
        <v>298</v>
      </c>
      <c r="C3" s="140" t="s">
        <v>299</v>
      </c>
      <c r="D3" s="142" t="s">
        <v>329</v>
      </c>
      <c r="E3" s="142"/>
      <c r="F3" s="142"/>
      <c r="G3" s="142"/>
      <c r="H3" s="142" t="s">
        <v>330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300</v>
      </c>
      <c r="E4" s="136"/>
      <c r="F4" s="136" t="s">
        <v>301</v>
      </c>
      <c r="G4" s="136"/>
      <c r="H4" s="136" t="s">
        <v>300</v>
      </c>
      <c r="I4" s="136"/>
      <c r="J4" s="136" t="s">
        <v>301</v>
      </c>
      <c r="K4" s="136"/>
    </row>
    <row r="5" spans="1:11" x14ac:dyDescent="0.55000000000000004">
      <c r="A5" s="140"/>
      <c r="B5" s="140"/>
      <c r="C5" s="140"/>
      <c r="D5" s="102" t="s">
        <v>302</v>
      </c>
      <c r="E5" s="102" t="s">
        <v>303</v>
      </c>
      <c r="F5" s="102" t="s">
        <v>302</v>
      </c>
      <c r="G5" s="102" t="s">
        <v>303</v>
      </c>
      <c r="H5" s="102" t="s">
        <v>302</v>
      </c>
      <c r="I5" s="102" t="s">
        <v>303</v>
      </c>
      <c r="J5" s="102" t="s">
        <v>302</v>
      </c>
      <c r="K5" s="102" t="s">
        <v>303</v>
      </c>
    </row>
    <row r="6" spans="1:11" x14ac:dyDescent="0.55000000000000004">
      <c r="A6" s="138" t="s">
        <v>287</v>
      </c>
      <c r="B6" s="136"/>
      <c r="C6" s="71">
        <v>26888140</v>
      </c>
      <c r="D6" s="71">
        <v>19075881</v>
      </c>
      <c r="E6" s="71">
        <v>770366</v>
      </c>
      <c r="F6" s="71">
        <v>7030966</v>
      </c>
      <c r="G6" s="71">
        <v>10927</v>
      </c>
      <c r="H6" s="71">
        <v>18142602</v>
      </c>
      <c r="I6" s="71">
        <v>619090</v>
      </c>
      <c r="J6" s="71">
        <v>6764988</v>
      </c>
      <c r="K6" s="71">
        <v>10395</v>
      </c>
    </row>
    <row r="7" spans="1:11" x14ac:dyDescent="0.55000000000000004">
      <c r="A7" s="110">
        <v>44371</v>
      </c>
      <c r="B7" s="112" t="s">
        <v>321</v>
      </c>
      <c r="C7" s="71">
        <v>622356</v>
      </c>
      <c r="D7" s="71">
        <v>286278</v>
      </c>
      <c r="E7" s="71">
        <v>30068</v>
      </c>
      <c r="F7" s="71">
        <v>303175</v>
      </c>
      <c r="G7" s="71">
        <v>2835</v>
      </c>
      <c r="H7" s="71">
        <v>258285</v>
      </c>
      <c r="I7" s="71">
        <v>9666</v>
      </c>
      <c r="J7" s="71">
        <v>296041</v>
      </c>
      <c r="K7" s="71">
        <v>2705</v>
      </c>
    </row>
    <row r="8" spans="1:11" x14ac:dyDescent="0.55000000000000004">
      <c r="A8" s="110">
        <v>44370</v>
      </c>
      <c r="B8" s="112" t="s">
        <v>340</v>
      </c>
      <c r="C8" s="71">
        <v>798361</v>
      </c>
      <c r="D8" s="71">
        <v>381322</v>
      </c>
      <c r="E8" s="71">
        <v>31042</v>
      </c>
      <c r="F8" s="71">
        <v>383095</v>
      </c>
      <c r="G8" s="71">
        <v>2902</v>
      </c>
      <c r="H8" s="71">
        <v>344774</v>
      </c>
      <c r="I8" s="71">
        <v>11464</v>
      </c>
      <c r="J8" s="71">
        <v>373840</v>
      </c>
      <c r="K8" s="71">
        <v>2731</v>
      </c>
    </row>
    <row r="9" spans="1:11" x14ac:dyDescent="0.55000000000000004">
      <c r="A9" s="110">
        <v>44369</v>
      </c>
      <c r="B9" s="112" t="s">
        <v>341</v>
      </c>
      <c r="C9" s="71">
        <v>842577</v>
      </c>
      <c r="D9" s="71">
        <v>407927</v>
      </c>
      <c r="E9" s="71">
        <v>31662</v>
      </c>
      <c r="F9" s="71">
        <v>400774</v>
      </c>
      <c r="G9" s="71">
        <v>2214</v>
      </c>
      <c r="H9" s="71">
        <v>372369</v>
      </c>
      <c r="I9" s="71">
        <v>13595</v>
      </c>
      <c r="J9" s="71">
        <v>391771</v>
      </c>
      <c r="K9" s="71">
        <v>2106</v>
      </c>
    </row>
    <row r="10" spans="1:11" x14ac:dyDescent="0.55000000000000004">
      <c r="A10" s="110">
        <v>44368</v>
      </c>
      <c r="B10" s="112" t="s">
        <v>342</v>
      </c>
      <c r="C10" s="71">
        <v>812132</v>
      </c>
      <c r="D10" s="71">
        <v>418101</v>
      </c>
      <c r="E10" s="71">
        <v>32535</v>
      </c>
      <c r="F10" s="71">
        <v>358520</v>
      </c>
      <c r="G10" s="71">
        <v>2976</v>
      </c>
      <c r="H10" s="71">
        <v>386762</v>
      </c>
      <c r="I10" s="71">
        <v>16017</v>
      </c>
      <c r="J10" s="71">
        <v>349914</v>
      </c>
      <c r="K10" s="71">
        <v>2853</v>
      </c>
    </row>
    <row r="11" spans="1:11" x14ac:dyDescent="0.55000000000000004">
      <c r="A11" s="110">
        <v>44367</v>
      </c>
      <c r="B11" s="112" t="s">
        <v>343</v>
      </c>
      <c r="C11" s="71">
        <v>850145</v>
      </c>
      <c r="D11" s="71">
        <v>475043</v>
      </c>
      <c r="E11" s="71">
        <v>35534</v>
      </c>
      <c r="F11" s="71">
        <v>339568</v>
      </c>
      <c r="G11" s="71">
        <v>0</v>
      </c>
      <c r="H11" s="71">
        <v>433487</v>
      </c>
      <c r="I11" s="71">
        <v>21756</v>
      </c>
      <c r="J11" s="71">
        <v>330151</v>
      </c>
      <c r="K11" s="71">
        <v>0</v>
      </c>
    </row>
    <row r="12" spans="1:11" x14ac:dyDescent="0.55000000000000004">
      <c r="A12" s="110">
        <v>44366</v>
      </c>
      <c r="B12" s="112" t="s">
        <v>344</v>
      </c>
      <c r="C12" s="71">
        <v>862440</v>
      </c>
      <c r="D12" s="71">
        <v>485194</v>
      </c>
      <c r="E12" s="71">
        <v>35072</v>
      </c>
      <c r="F12" s="71">
        <v>342174</v>
      </c>
      <c r="G12" s="71">
        <v>0</v>
      </c>
      <c r="H12" s="71">
        <v>445641</v>
      </c>
      <c r="I12" s="71">
        <v>23506</v>
      </c>
      <c r="J12" s="71">
        <v>332323</v>
      </c>
      <c r="K12" s="71">
        <v>0</v>
      </c>
    </row>
    <row r="13" spans="1:11" x14ac:dyDescent="0.55000000000000004">
      <c r="A13" s="110">
        <v>44365</v>
      </c>
      <c r="B13" s="112" t="s">
        <v>345</v>
      </c>
      <c r="C13" s="71">
        <v>854299</v>
      </c>
      <c r="D13" s="71">
        <v>442041</v>
      </c>
      <c r="E13" s="71">
        <v>27914</v>
      </c>
      <c r="F13" s="71">
        <v>384344</v>
      </c>
      <c r="G13" s="71">
        <v>0</v>
      </c>
      <c r="H13" s="71">
        <v>413955</v>
      </c>
      <c r="I13" s="71">
        <v>19580</v>
      </c>
      <c r="J13" s="71">
        <v>373926</v>
      </c>
      <c r="K13" s="71">
        <v>0</v>
      </c>
    </row>
    <row r="14" spans="1:11" x14ac:dyDescent="0.55000000000000004">
      <c r="A14" s="110">
        <v>44364</v>
      </c>
      <c r="B14" s="112" t="s">
        <v>321</v>
      </c>
      <c r="C14" s="71">
        <v>927960</v>
      </c>
      <c r="D14" s="71">
        <v>480959</v>
      </c>
      <c r="E14" s="71">
        <v>28619</v>
      </c>
      <c r="F14" s="71">
        <v>418382</v>
      </c>
      <c r="G14" s="71">
        <v>0</v>
      </c>
      <c r="H14" s="71">
        <v>454219</v>
      </c>
      <c r="I14" s="71">
        <v>22254</v>
      </c>
      <c r="J14" s="71">
        <v>408284</v>
      </c>
      <c r="K14" s="71">
        <v>0</v>
      </c>
    </row>
    <row r="15" spans="1:11" x14ac:dyDescent="0.55000000000000004">
      <c r="A15" s="110">
        <v>44363</v>
      </c>
      <c r="B15" s="112" t="s">
        <v>340</v>
      </c>
      <c r="C15" s="71">
        <v>937967</v>
      </c>
      <c r="D15" s="71">
        <v>476082</v>
      </c>
      <c r="E15" s="71">
        <v>26471</v>
      </c>
      <c r="F15" s="71">
        <v>435414</v>
      </c>
      <c r="G15" s="71">
        <v>0</v>
      </c>
      <c r="H15" s="71">
        <v>452717</v>
      </c>
      <c r="I15" s="71">
        <v>23700</v>
      </c>
      <c r="J15" s="71">
        <v>424882</v>
      </c>
      <c r="K15" s="71">
        <v>0</v>
      </c>
    </row>
    <row r="16" spans="1:11" x14ac:dyDescent="0.55000000000000004">
      <c r="A16" s="110">
        <v>44362</v>
      </c>
      <c r="B16" s="112" t="s">
        <v>341</v>
      </c>
      <c r="C16" s="71">
        <v>909091</v>
      </c>
      <c r="D16" s="83">
        <v>494322</v>
      </c>
      <c r="E16" s="83">
        <v>25764</v>
      </c>
      <c r="F16" s="83">
        <v>389005</v>
      </c>
      <c r="G16" s="71">
        <v>0</v>
      </c>
      <c r="H16" s="83">
        <v>473198</v>
      </c>
      <c r="I16" s="83">
        <v>24118</v>
      </c>
      <c r="J16" s="83">
        <v>380080</v>
      </c>
      <c r="K16" s="71">
        <v>0</v>
      </c>
    </row>
    <row r="17" spans="1:11" x14ac:dyDescent="0.55000000000000004">
      <c r="A17" s="110">
        <v>44361</v>
      </c>
      <c r="B17" s="112" t="s">
        <v>342</v>
      </c>
      <c r="C17" s="71">
        <v>835716</v>
      </c>
      <c r="D17" s="83">
        <v>465197</v>
      </c>
      <c r="E17" s="83">
        <v>27924</v>
      </c>
      <c r="F17" s="83">
        <v>342595</v>
      </c>
      <c r="G17" s="71">
        <v>0</v>
      </c>
      <c r="H17" s="83">
        <v>446623</v>
      </c>
      <c r="I17" s="83">
        <v>26357</v>
      </c>
      <c r="J17" s="83">
        <v>334826</v>
      </c>
      <c r="K17" s="71">
        <v>0</v>
      </c>
    </row>
    <row r="18" spans="1:11" x14ac:dyDescent="0.55000000000000004">
      <c r="A18" s="110">
        <v>44360</v>
      </c>
      <c r="B18" s="112" t="s">
        <v>343</v>
      </c>
      <c r="C18" s="71">
        <v>824251</v>
      </c>
      <c r="D18" s="83">
        <v>501727</v>
      </c>
      <c r="E18" s="83">
        <v>33522</v>
      </c>
      <c r="F18" s="83">
        <v>289002</v>
      </c>
      <c r="G18" s="71">
        <v>0</v>
      </c>
      <c r="H18" s="83">
        <v>476497</v>
      </c>
      <c r="I18" s="83">
        <v>30498</v>
      </c>
      <c r="J18" s="83">
        <v>281029</v>
      </c>
      <c r="K18" s="71">
        <v>0</v>
      </c>
    </row>
    <row r="19" spans="1:11" x14ac:dyDescent="0.55000000000000004">
      <c r="A19" s="110">
        <v>44359</v>
      </c>
      <c r="B19" s="112" t="s">
        <v>344</v>
      </c>
      <c r="C19" s="71">
        <v>821722</v>
      </c>
      <c r="D19" s="83">
        <v>548818</v>
      </c>
      <c r="E19" s="83">
        <v>32737</v>
      </c>
      <c r="F19" s="83">
        <v>240167</v>
      </c>
      <c r="G19" s="71">
        <v>0</v>
      </c>
      <c r="H19" s="83">
        <v>524298</v>
      </c>
      <c r="I19" s="83">
        <v>30105</v>
      </c>
      <c r="J19" s="83">
        <v>232563</v>
      </c>
      <c r="K19" s="71">
        <v>0</v>
      </c>
    </row>
    <row r="20" spans="1:11" x14ac:dyDescent="0.55000000000000004">
      <c r="A20" s="110">
        <v>44358</v>
      </c>
      <c r="B20" s="112" t="s">
        <v>345</v>
      </c>
      <c r="C20" s="71">
        <v>809249</v>
      </c>
      <c r="D20" s="83">
        <v>562206</v>
      </c>
      <c r="E20" s="83">
        <v>28548</v>
      </c>
      <c r="F20" s="83">
        <v>218495</v>
      </c>
      <c r="G20" s="71">
        <v>0</v>
      </c>
      <c r="H20" s="83">
        <v>541481</v>
      </c>
      <c r="I20" s="83">
        <v>26533</v>
      </c>
      <c r="J20" s="83">
        <v>212180</v>
      </c>
      <c r="K20" s="71">
        <v>0</v>
      </c>
    </row>
    <row r="21" spans="1:11" x14ac:dyDescent="0.55000000000000004">
      <c r="A21" s="110">
        <v>44357</v>
      </c>
      <c r="B21" s="112" t="s">
        <v>321</v>
      </c>
      <c r="C21" s="71">
        <v>844671</v>
      </c>
      <c r="D21" s="83">
        <v>564966</v>
      </c>
      <c r="E21" s="83">
        <v>28465</v>
      </c>
      <c r="F21" s="83">
        <v>251240</v>
      </c>
      <c r="G21" s="71">
        <v>0</v>
      </c>
      <c r="H21" s="83">
        <v>546118</v>
      </c>
      <c r="I21" s="83">
        <v>26497</v>
      </c>
      <c r="J21" s="83">
        <v>244623</v>
      </c>
      <c r="K21" s="71">
        <v>0</v>
      </c>
    </row>
    <row r="22" spans="1:11" x14ac:dyDescent="0.55000000000000004">
      <c r="A22" s="110">
        <v>44356</v>
      </c>
      <c r="B22" s="112" t="s">
        <v>340</v>
      </c>
      <c r="C22" s="71">
        <v>847218</v>
      </c>
      <c r="D22" s="83">
        <v>578620</v>
      </c>
      <c r="E22" s="83">
        <v>26921</v>
      </c>
      <c r="F22" s="83">
        <v>241677</v>
      </c>
      <c r="G22" s="71">
        <v>0</v>
      </c>
      <c r="H22" s="83">
        <v>559920</v>
      </c>
      <c r="I22" s="83">
        <v>25068</v>
      </c>
      <c r="J22" s="83">
        <v>235456</v>
      </c>
      <c r="K22" s="71">
        <v>0</v>
      </c>
    </row>
    <row r="23" spans="1:11" x14ac:dyDescent="0.55000000000000004">
      <c r="A23" s="110">
        <v>44355</v>
      </c>
      <c r="B23" s="112" t="s">
        <v>341</v>
      </c>
      <c r="C23" s="71">
        <v>812782</v>
      </c>
      <c r="D23" s="83">
        <v>590080</v>
      </c>
      <c r="E23" s="83">
        <v>29081</v>
      </c>
      <c r="F23" s="83">
        <v>193621</v>
      </c>
      <c r="G23" s="71">
        <v>0</v>
      </c>
      <c r="H23" s="83">
        <v>572391</v>
      </c>
      <c r="I23" s="83">
        <v>27227</v>
      </c>
      <c r="J23" s="83">
        <v>188869</v>
      </c>
      <c r="K23" s="71">
        <v>0</v>
      </c>
    </row>
    <row r="24" spans="1:11" x14ac:dyDescent="0.55000000000000004">
      <c r="A24" s="110">
        <v>44354</v>
      </c>
      <c r="B24" s="112" t="s">
        <v>342</v>
      </c>
      <c r="C24" s="71">
        <v>736159</v>
      </c>
      <c r="D24" s="83">
        <v>546321</v>
      </c>
      <c r="E24" s="83">
        <v>28873</v>
      </c>
      <c r="F24" s="83">
        <v>160965</v>
      </c>
      <c r="G24" s="71">
        <v>0</v>
      </c>
      <c r="H24" s="83">
        <v>530861</v>
      </c>
      <c r="I24" s="83">
        <v>27028</v>
      </c>
      <c r="J24" s="83">
        <v>156254</v>
      </c>
      <c r="K24" s="71">
        <v>0</v>
      </c>
    </row>
    <row r="25" spans="1:11" x14ac:dyDescent="0.55000000000000004">
      <c r="A25" s="74">
        <v>44353</v>
      </c>
      <c r="B25" s="112" t="s">
        <v>343</v>
      </c>
      <c r="C25" s="71">
        <v>693670</v>
      </c>
      <c r="D25" s="83">
        <v>500179</v>
      </c>
      <c r="E25" s="83">
        <v>22760</v>
      </c>
      <c r="F25" s="83">
        <v>170731</v>
      </c>
      <c r="G25" s="71">
        <v>0</v>
      </c>
      <c r="H25" s="83">
        <v>482175</v>
      </c>
      <c r="I25" s="83">
        <v>21313</v>
      </c>
      <c r="J25" s="83">
        <v>165826</v>
      </c>
      <c r="K25" s="71">
        <v>0</v>
      </c>
    </row>
    <row r="26" spans="1:11" x14ac:dyDescent="0.55000000000000004">
      <c r="A26" s="74">
        <v>44352</v>
      </c>
      <c r="B26" s="112" t="s">
        <v>344</v>
      </c>
      <c r="C26" s="71">
        <v>675230</v>
      </c>
      <c r="D26" s="83">
        <v>541576</v>
      </c>
      <c r="E26" s="83">
        <v>20366</v>
      </c>
      <c r="F26" s="83">
        <v>113288</v>
      </c>
      <c r="G26" s="71">
        <v>0</v>
      </c>
      <c r="H26" s="83">
        <v>523647</v>
      </c>
      <c r="I26" s="83">
        <v>18675</v>
      </c>
      <c r="J26" s="83">
        <v>108719</v>
      </c>
      <c r="K26" s="71">
        <v>0</v>
      </c>
    </row>
    <row r="27" spans="1:11" x14ac:dyDescent="0.55000000000000004">
      <c r="A27" s="74">
        <v>44351</v>
      </c>
      <c r="B27" s="112" t="s">
        <v>345</v>
      </c>
      <c r="C27" s="71">
        <v>668969</v>
      </c>
      <c r="D27" s="83">
        <v>552434</v>
      </c>
      <c r="E27" s="83">
        <v>20197</v>
      </c>
      <c r="F27" s="83">
        <v>96338</v>
      </c>
      <c r="G27" s="71">
        <v>0</v>
      </c>
      <c r="H27" s="83">
        <v>536167</v>
      </c>
      <c r="I27" s="83">
        <v>18612</v>
      </c>
      <c r="J27" s="83">
        <v>92621</v>
      </c>
      <c r="K27" s="71">
        <v>0</v>
      </c>
    </row>
    <row r="28" spans="1:11" x14ac:dyDescent="0.55000000000000004">
      <c r="A28" s="74">
        <v>44350</v>
      </c>
      <c r="B28" s="112" t="s">
        <v>321</v>
      </c>
      <c r="C28" s="71">
        <v>713849</v>
      </c>
      <c r="D28" s="83">
        <v>576464</v>
      </c>
      <c r="E28" s="83">
        <v>19985</v>
      </c>
      <c r="F28" s="83">
        <v>117400</v>
      </c>
      <c r="G28" s="71">
        <v>0</v>
      </c>
      <c r="H28" s="83">
        <v>561010</v>
      </c>
      <c r="I28" s="83">
        <v>18651</v>
      </c>
      <c r="J28" s="83">
        <v>113076</v>
      </c>
      <c r="K28" s="71">
        <v>0</v>
      </c>
    </row>
    <row r="29" spans="1:11" x14ac:dyDescent="0.55000000000000004">
      <c r="A29" s="74">
        <v>44349</v>
      </c>
      <c r="B29" s="112" t="s">
        <v>340</v>
      </c>
      <c r="C29" s="71">
        <v>710309</v>
      </c>
      <c r="D29" s="83">
        <v>572207</v>
      </c>
      <c r="E29" s="83">
        <v>19615</v>
      </c>
      <c r="F29" s="83">
        <v>118487</v>
      </c>
      <c r="G29" s="71">
        <v>0</v>
      </c>
      <c r="H29" s="83">
        <v>557340</v>
      </c>
      <c r="I29" s="83">
        <v>18261</v>
      </c>
      <c r="J29" s="83">
        <v>114360</v>
      </c>
      <c r="K29" s="71">
        <v>0</v>
      </c>
    </row>
    <row r="30" spans="1:11" x14ac:dyDescent="0.55000000000000004">
      <c r="A30" s="74">
        <v>44348</v>
      </c>
      <c r="B30" s="112" t="s">
        <v>341</v>
      </c>
      <c r="C30" s="71">
        <v>663526</v>
      </c>
      <c r="D30" s="83">
        <v>552435</v>
      </c>
      <c r="E30" s="83">
        <v>19195</v>
      </c>
      <c r="F30" s="83">
        <v>91896</v>
      </c>
      <c r="G30" s="71">
        <v>0</v>
      </c>
      <c r="H30" s="83">
        <v>538636</v>
      </c>
      <c r="I30" s="83">
        <v>17949</v>
      </c>
      <c r="J30" s="83">
        <v>88625</v>
      </c>
      <c r="K30" s="71">
        <v>0</v>
      </c>
    </row>
    <row r="31" spans="1:11" x14ac:dyDescent="0.55000000000000004">
      <c r="A31" s="74">
        <v>44347</v>
      </c>
      <c r="B31" s="112" t="s">
        <v>342</v>
      </c>
      <c r="C31" s="71">
        <v>578414</v>
      </c>
      <c r="D31" s="83">
        <v>483611</v>
      </c>
      <c r="E31" s="83">
        <v>18313</v>
      </c>
      <c r="F31" s="83">
        <v>76490</v>
      </c>
      <c r="G31" s="71">
        <v>0</v>
      </c>
      <c r="H31" s="83">
        <v>470617</v>
      </c>
      <c r="I31" s="83">
        <v>17019</v>
      </c>
      <c r="J31" s="83">
        <v>71773</v>
      </c>
      <c r="K31" s="71">
        <v>0</v>
      </c>
    </row>
    <row r="32" spans="1:11" x14ac:dyDescent="0.55000000000000004">
      <c r="A32" s="74">
        <v>44346</v>
      </c>
      <c r="B32" s="112" t="s">
        <v>343</v>
      </c>
      <c r="C32" s="71">
        <v>505895</v>
      </c>
      <c r="D32" s="83">
        <v>430004</v>
      </c>
      <c r="E32" s="83">
        <v>15929</v>
      </c>
      <c r="F32" s="83">
        <v>59962</v>
      </c>
      <c r="G32" s="71">
        <v>0</v>
      </c>
      <c r="H32" s="83">
        <v>417170</v>
      </c>
      <c r="I32" s="83">
        <v>14963</v>
      </c>
      <c r="J32" s="83">
        <v>57046</v>
      </c>
      <c r="K32" s="71">
        <v>0</v>
      </c>
    </row>
    <row r="33" spans="1:11" x14ac:dyDescent="0.55000000000000004">
      <c r="A33" s="74">
        <v>44345</v>
      </c>
      <c r="B33" s="112" t="s">
        <v>344</v>
      </c>
      <c r="C33" s="71">
        <v>491293</v>
      </c>
      <c r="D33" s="83">
        <v>428636</v>
      </c>
      <c r="E33" s="83">
        <v>15524</v>
      </c>
      <c r="F33" s="83">
        <v>47133</v>
      </c>
      <c r="G33" s="71">
        <v>0</v>
      </c>
      <c r="H33" s="83">
        <v>415794</v>
      </c>
      <c r="I33" s="83">
        <v>14511</v>
      </c>
      <c r="J33" s="83">
        <v>43785</v>
      </c>
      <c r="K33" s="71">
        <v>0</v>
      </c>
    </row>
    <row r="34" spans="1:11" x14ac:dyDescent="0.55000000000000004">
      <c r="A34" s="74">
        <v>44344</v>
      </c>
      <c r="B34" s="112" t="s">
        <v>345</v>
      </c>
      <c r="C34" s="71">
        <v>520320</v>
      </c>
      <c r="D34" s="83">
        <v>475785</v>
      </c>
      <c r="E34" s="83">
        <v>14265</v>
      </c>
      <c r="F34" s="83">
        <v>30270</v>
      </c>
      <c r="G34" s="71">
        <v>0</v>
      </c>
      <c r="H34" s="83">
        <v>461268</v>
      </c>
      <c r="I34" s="83">
        <v>13351</v>
      </c>
      <c r="J34" s="83">
        <v>26860</v>
      </c>
      <c r="K34" s="71">
        <v>0</v>
      </c>
    </row>
    <row r="35" spans="1:11" x14ac:dyDescent="0.55000000000000004">
      <c r="A35" s="74">
        <v>44343</v>
      </c>
      <c r="B35" s="112" t="s">
        <v>321</v>
      </c>
      <c r="C35" s="71">
        <v>546417</v>
      </c>
      <c r="D35" s="83">
        <v>501799</v>
      </c>
      <c r="E35" s="83">
        <v>12384</v>
      </c>
      <c r="F35" s="83">
        <v>32234</v>
      </c>
      <c r="G35" s="71">
        <v>0</v>
      </c>
      <c r="H35" s="83">
        <v>486983</v>
      </c>
      <c r="I35" s="83">
        <v>11651</v>
      </c>
      <c r="J35" s="83">
        <v>29171</v>
      </c>
      <c r="K35" s="71">
        <v>0</v>
      </c>
    </row>
    <row r="36" spans="1:11" x14ac:dyDescent="0.55000000000000004">
      <c r="A36" s="74">
        <v>44342</v>
      </c>
      <c r="B36" s="112" t="s">
        <v>340</v>
      </c>
      <c r="C36" s="71">
        <v>541618</v>
      </c>
      <c r="D36" s="83">
        <v>520734</v>
      </c>
      <c r="E36" s="83">
        <v>11469</v>
      </c>
      <c r="F36" s="83">
        <v>9415</v>
      </c>
      <c r="G36" s="71">
        <v>0</v>
      </c>
      <c r="H36" s="83">
        <v>504860</v>
      </c>
      <c r="I36" s="83">
        <v>10685</v>
      </c>
      <c r="J36" s="83">
        <v>8429</v>
      </c>
      <c r="K36" s="71">
        <v>0</v>
      </c>
    </row>
    <row r="37" spans="1:11" x14ac:dyDescent="0.55000000000000004">
      <c r="A37" s="74">
        <v>44341</v>
      </c>
      <c r="B37" s="112" t="s">
        <v>341</v>
      </c>
      <c r="C37" s="71">
        <v>484089</v>
      </c>
      <c r="D37" s="83">
        <v>466432</v>
      </c>
      <c r="E37" s="83">
        <v>9786</v>
      </c>
      <c r="F37" s="83">
        <v>7871</v>
      </c>
      <c r="G37" s="71">
        <v>0</v>
      </c>
      <c r="H37" s="83">
        <v>453068</v>
      </c>
      <c r="I37" s="83">
        <v>9232</v>
      </c>
      <c r="J37" s="83">
        <v>6994</v>
      </c>
      <c r="K37" s="71">
        <v>0</v>
      </c>
    </row>
    <row r="38" spans="1:11" x14ac:dyDescent="0.55000000000000004">
      <c r="A38" s="74">
        <v>44340</v>
      </c>
      <c r="B38" s="112" t="s">
        <v>342</v>
      </c>
      <c r="C38" s="71">
        <v>422130</v>
      </c>
      <c r="D38" s="83">
        <v>405121</v>
      </c>
      <c r="E38" s="83">
        <v>9826</v>
      </c>
      <c r="F38" s="83">
        <v>7183</v>
      </c>
      <c r="G38" s="71">
        <v>0</v>
      </c>
      <c r="H38" s="83">
        <v>394244</v>
      </c>
      <c r="I38" s="83">
        <v>9248</v>
      </c>
      <c r="J38" s="83">
        <v>6377</v>
      </c>
      <c r="K38" s="71">
        <v>0</v>
      </c>
    </row>
    <row r="39" spans="1:11" x14ac:dyDescent="0.55000000000000004">
      <c r="A39" s="74">
        <v>44339</v>
      </c>
      <c r="B39" s="112" t="s">
        <v>343</v>
      </c>
      <c r="C39" s="71">
        <v>329613</v>
      </c>
      <c r="D39" s="83">
        <v>308918</v>
      </c>
      <c r="E39" s="83">
        <v>0</v>
      </c>
      <c r="F39" s="83">
        <v>20695</v>
      </c>
      <c r="G39" s="71">
        <v>0</v>
      </c>
      <c r="H39" s="83">
        <v>300339</v>
      </c>
      <c r="I39" s="83">
        <v>0</v>
      </c>
      <c r="J39" s="83">
        <v>18895</v>
      </c>
      <c r="K39" s="71">
        <v>0</v>
      </c>
    </row>
    <row r="40" spans="1:11" x14ac:dyDescent="0.55000000000000004">
      <c r="A40" s="74">
        <v>44338</v>
      </c>
      <c r="B40" s="112" t="s">
        <v>344</v>
      </c>
      <c r="C40" s="71">
        <v>292354</v>
      </c>
      <c r="D40" s="83">
        <v>265715</v>
      </c>
      <c r="E40" s="83">
        <v>0</v>
      </c>
      <c r="F40" s="83">
        <v>26639</v>
      </c>
      <c r="G40" s="71">
        <v>0</v>
      </c>
      <c r="H40" s="83">
        <v>256615</v>
      </c>
      <c r="I40" s="83">
        <v>0</v>
      </c>
      <c r="J40" s="83">
        <v>20810</v>
      </c>
      <c r="K40" s="71">
        <v>0</v>
      </c>
    </row>
    <row r="41" spans="1:11" x14ac:dyDescent="0.55000000000000004">
      <c r="A41" s="74">
        <v>44337</v>
      </c>
      <c r="B41" s="112" t="s">
        <v>345</v>
      </c>
      <c r="C41" s="71">
        <v>277845</v>
      </c>
      <c r="D41" s="83">
        <v>250769</v>
      </c>
      <c r="E41" s="83">
        <v>0</v>
      </c>
      <c r="F41" s="83">
        <v>27076</v>
      </c>
      <c r="G41" s="71">
        <v>0</v>
      </c>
      <c r="H41" s="83">
        <v>241403</v>
      </c>
      <c r="I41" s="83">
        <v>0</v>
      </c>
      <c r="J41" s="83">
        <v>20604</v>
      </c>
      <c r="K41" s="71">
        <v>0</v>
      </c>
    </row>
    <row r="42" spans="1:11" x14ac:dyDescent="0.55000000000000004">
      <c r="A42" s="74">
        <v>44336</v>
      </c>
      <c r="B42" s="112" t="s">
        <v>321</v>
      </c>
      <c r="C42" s="71">
        <v>305521</v>
      </c>
      <c r="D42" s="83">
        <v>290799</v>
      </c>
      <c r="E42" s="83">
        <v>0</v>
      </c>
      <c r="F42" s="83">
        <v>14722</v>
      </c>
      <c r="G42" s="71">
        <v>0</v>
      </c>
      <c r="H42" s="83">
        <v>279771</v>
      </c>
      <c r="I42" s="83">
        <v>0</v>
      </c>
      <c r="J42" s="83">
        <v>11939</v>
      </c>
      <c r="K42" s="71">
        <v>0</v>
      </c>
    </row>
    <row r="43" spans="1:11" x14ac:dyDescent="0.55000000000000004">
      <c r="A43" s="74">
        <v>44335</v>
      </c>
      <c r="B43" s="112" t="s">
        <v>340</v>
      </c>
      <c r="C43" s="71">
        <v>316315</v>
      </c>
      <c r="D43" s="83">
        <v>280297</v>
      </c>
      <c r="E43" s="83">
        <v>0</v>
      </c>
      <c r="F43" s="83">
        <v>36018</v>
      </c>
      <c r="G43" s="71">
        <v>0</v>
      </c>
      <c r="H43" s="83">
        <v>270281</v>
      </c>
      <c r="I43" s="83">
        <v>0</v>
      </c>
      <c r="J43" s="83">
        <v>28453</v>
      </c>
      <c r="K43" s="71">
        <v>0</v>
      </c>
    </row>
    <row r="44" spans="1:11" x14ac:dyDescent="0.55000000000000004">
      <c r="A44" s="74">
        <v>44334</v>
      </c>
      <c r="B44" s="112" t="s">
        <v>341</v>
      </c>
      <c r="C44" s="71">
        <v>264809</v>
      </c>
      <c r="D44" s="83">
        <v>227942</v>
      </c>
      <c r="E44" s="83">
        <v>0</v>
      </c>
      <c r="F44" s="83">
        <v>36867</v>
      </c>
      <c r="G44" s="71">
        <v>0</v>
      </c>
      <c r="H44" s="83">
        <v>220066</v>
      </c>
      <c r="I44" s="83">
        <v>0</v>
      </c>
      <c r="J44" s="83">
        <v>29743</v>
      </c>
      <c r="K44" s="71">
        <v>0</v>
      </c>
    </row>
    <row r="45" spans="1:11" x14ac:dyDescent="0.55000000000000004">
      <c r="A45" s="74">
        <v>44333</v>
      </c>
      <c r="B45" s="112" t="s">
        <v>342</v>
      </c>
      <c r="C45" s="71">
        <v>218553</v>
      </c>
      <c r="D45" s="83">
        <v>191086</v>
      </c>
      <c r="E45" s="83">
        <v>0</v>
      </c>
      <c r="F45" s="83">
        <v>27467</v>
      </c>
      <c r="G45" s="71">
        <v>0</v>
      </c>
      <c r="H45" s="83">
        <v>183655</v>
      </c>
      <c r="I45" s="83">
        <v>0</v>
      </c>
      <c r="J45" s="83">
        <v>21898</v>
      </c>
      <c r="K45" s="71">
        <v>0</v>
      </c>
    </row>
    <row r="46" spans="1:11" x14ac:dyDescent="0.55000000000000004">
      <c r="A46" s="74">
        <v>44332</v>
      </c>
      <c r="B46" s="112" t="s">
        <v>343</v>
      </c>
      <c r="C46" s="71">
        <v>196640</v>
      </c>
      <c r="D46" s="83">
        <v>180420</v>
      </c>
      <c r="E46" s="83">
        <v>0</v>
      </c>
      <c r="F46" s="83">
        <v>16220</v>
      </c>
      <c r="G46" s="71">
        <v>0</v>
      </c>
      <c r="H46" s="83">
        <v>174794</v>
      </c>
      <c r="I46" s="83">
        <v>0</v>
      </c>
      <c r="J46" s="83">
        <v>14030</v>
      </c>
      <c r="K46" s="71">
        <v>0</v>
      </c>
    </row>
    <row r="47" spans="1:11" x14ac:dyDescent="0.55000000000000004">
      <c r="A47" s="74">
        <v>44331</v>
      </c>
      <c r="B47" s="112" t="s">
        <v>344</v>
      </c>
      <c r="C47" s="71">
        <v>144461</v>
      </c>
      <c r="D47" s="83">
        <v>127095</v>
      </c>
      <c r="E47" s="83">
        <v>0</v>
      </c>
      <c r="F47" s="83">
        <v>17366</v>
      </c>
      <c r="G47" s="71">
        <v>0</v>
      </c>
      <c r="H47" s="83">
        <v>120989</v>
      </c>
      <c r="I47" s="83">
        <v>0</v>
      </c>
      <c r="J47" s="83">
        <v>13307</v>
      </c>
      <c r="K47" s="71">
        <v>0</v>
      </c>
    </row>
    <row r="48" spans="1:11" x14ac:dyDescent="0.55000000000000004">
      <c r="A48" s="74">
        <v>44330</v>
      </c>
      <c r="B48" s="112" t="s">
        <v>345</v>
      </c>
      <c r="C48" s="71">
        <v>133306</v>
      </c>
      <c r="D48" s="83">
        <v>113079</v>
      </c>
      <c r="E48" s="83">
        <v>0</v>
      </c>
      <c r="F48" s="83">
        <v>20227</v>
      </c>
      <c r="G48" s="71">
        <v>0</v>
      </c>
      <c r="H48" s="83">
        <v>106172</v>
      </c>
      <c r="I48" s="83">
        <v>0</v>
      </c>
      <c r="J48" s="83">
        <v>14078</v>
      </c>
      <c r="K48" s="71">
        <v>0</v>
      </c>
    </row>
    <row r="49" spans="1:11" x14ac:dyDescent="0.55000000000000004">
      <c r="A49" s="74">
        <v>44329</v>
      </c>
      <c r="B49" s="112" t="s">
        <v>321</v>
      </c>
      <c r="C49" s="71">
        <v>162335</v>
      </c>
      <c r="D49" s="83">
        <v>136163</v>
      </c>
      <c r="E49" s="83">
        <v>0</v>
      </c>
      <c r="F49" s="83">
        <v>26172</v>
      </c>
      <c r="G49" s="71">
        <v>0</v>
      </c>
      <c r="H49" s="83">
        <v>129029</v>
      </c>
      <c r="I49" s="83">
        <v>0</v>
      </c>
      <c r="J49" s="83">
        <v>20060</v>
      </c>
      <c r="K49" s="71">
        <v>0</v>
      </c>
    </row>
    <row r="50" spans="1:11" x14ac:dyDescent="0.55000000000000004">
      <c r="A50" s="74">
        <v>44328</v>
      </c>
      <c r="B50" s="112" t="s">
        <v>340</v>
      </c>
      <c r="C50" s="71">
        <v>166833</v>
      </c>
      <c r="D50" s="83">
        <v>139081</v>
      </c>
      <c r="E50" s="83">
        <v>0</v>
      </c>
      <c r="F50" s="83">
        <v>27752</v>
      </c>
      <c r="G50" s="71">
        <v>0</v>
      </c>
      <c r="H50" s="83">
        <v>131998</v>
      </c>
      <c r="I50" s="83">
        <v>0</v>
      </c>
      <c r="J50" s="83">
        <v>21359</v>
      </c>
      <c r="K50" s="71">
        <v>0</v>
      </c>
    </row>
    <row r="51" spans="1:11" x14ac:dyDescent="0.55000000000000004">
      <c r="A51" s="74">
        <v>44327</v>
      </c>
      <c r="B51" s="112" t="s">
        <v>341</v>
      </c>
      <c r="C51" s="71">
        <v>132642</v>
      </c>
      <c r="D51" s="83">
        <v>109084</v>
      </c>
      <c r="E51" s="83">
        <v>0</v>
      </c>
      <c r="F51" s="83">
        <v>23558</v>
      </c>
      <c r="G51" s="71">
        <v>0</v>
      </c>
      <c r="H51" s="83">
        <v>102691</v>
      </c>
      <c r="I51" s="83">
        <v>0</v>
      </c>
      <c r="J51" s="83">
        <v>18154</v>
      </c>
      <c r="K51" s="71">
        <v>0</v>
      </c>
    </row>
    <row r="52" spans="1:11" x14ac:dyDescent="0.55000000000000004">
      <c r="A52" s="74">
        <v>44326</v>
      </c>
      <c r="B52" s="112" t="s">
        <v>342</v>
      </c>
      <c r="C52" s="71">
        <v>101085</v>
      </c>
      <c r="D52" s="83">
        <v>86299</v>
      </c>
      <c r="E52" s="83">
        <v>0</v>
      </c>
      <c r="F52" s="83">
        <v>14786</v>
      </c>
      <c r="G52" s="71">
        <v>0</v>
      </c>
      <c r="H52" s="83">
        <v>80849</v>
      </c>
      <c r="I52" s="83">
        <v>0</v>
      </c>
      <c r="J52" s="83">
        <v>11268</v>
      </c>
      <c r="K52" s="71">
        <v>0</v>
      </c>
    </row>
    <row r="53" spans="1:11" x14ac:dyDescent="0.55000000000000004">
      <c r="A53" s="74">
        <v>44325</v>
      </c>
      <c r="B53" s="112" t="s">
        <v>343</v>
      </c>
      <c r="C53" s="71">
        <v>75733</v>
      </c>
      <c r="D53" s="83">
        <v>69313</v>
      </c>
      <c r="E53" s="83">
        <v>0</v>
      </c>
      <c r="F53" s="83">
        <v>6420</v>
      </c>
      <c r="G53" s="71">
        <v>0</v>
      </c>
      <c r="H53" s="83">
        <v>65673</v>
      </c>
      <c r="I53" s="83">
        <v>0</v>
      </c>
      <c r="J53" s="83">
        <v>5513</v>
      </c>
      <c r="K53" s="71">
        <v>0</v>
      </c>
    </row>
    <row r="54" spans="1:11" x14ac:dyDescent="0.55000000000000004">
      <c r="A54" s="74">
        <v>44324</v>
      </c>
      <c r="B54" s="112" t="s">
        <v>344</v>
      </c>
      <c r="C54" s="71">
        <v>56787</v>
      </c>
      <c r="D54" s="83">
        <v>51597</v>
      </c>
      <c r="E54" s="83">
        <v>0</v>
      </c>
      <c r="F54" s="83">
        <v>5190</v>
      </c>
      <c r="G54" s="71">
        <v>0</v>
      </c>
      <c r="H54" s="83">
        <v>47247</v>
      </c>
      <c r="I54" s="83">
        <v>0</v>
      </c>
      <c r="J54" s="83">
        <v>3707</v>
      </c>
      <c r="K54" s="71">
        <v>0</v>
      </c>
    </row>
    <row r="55" spans="1:11" x14ac:dyDescent="0.55000000000000004">
      <c r="A55" s="74">
        <v>44323</v>
      </c>
      <c r="B55" s="112" t="s">
        <v>345</v>
      </c>
      <c r="C55" s="71">
        <v>38707</v>
      </c>
      <c r="D55" s="83">
        <v>33387</v>
      </c>
      <c r="E55" s="83">
        <v>0</v>
      </c>
      <c r="F55" s="83">
        <v>5320</v>
      </c>
      <c r="G55" s="71">
        <v>0</v>
      </c>
      <c r="H55" s="83">
        <v>29721</v>
      </c>
      <c r="I55" s="83">
        <v>0</v>
      </c>
      <c r="J55" s="83">
        <v>4095</v>
      </c>
      <c r="K55" s="71">
        <v>0</v>
      </c>
    </row>
    <row r="56" spans="1:11" x14ac:dyDescent="0.55000000000000004">
      <c r="A56" s="74">
        <v>44322</v>
      </c>
      <c r="B56" s="112" t="s">
        <v>321</v>
      </c>
      <c r="C56" s="71">
        <v>39707</v>
      </c>
      <c r="D56" s="83">
        <v>34454</v>
      </c>
      <c r="E56" s="83">
        <v>0</v>
      </c>
      <c r="F56" s="83">
        <v>5253</v>
      </c>
      <c r="G56" s="71">
        <v>0</v>
      </c>
      <c r="H56" s="83">
        <v>31330</v>
      </c>
      <c r="I56" s="83">
        <v>0</v>
      </c>
      <c r="J56" s="83">
        <v>4389</v>
      </c>
      <c r="K56" s="71">
        <v>0</v>
      </c>
    </row>
    <row r="57" spans="1:11" x14ac:dyDescent="0.55000000000000004">
      <c r="A57" s="74">
        <v>44321</v>
      </c>
      <c r="B57" s="112" t="s">
        <v>340</v>
      </c>
      <c r="C57" s="71">
        <v>9551</v>
      </c>
      <c r="D57" s="83">
        <v>8665</v>
      </c>
      <c r="E57" s="83">
        <v>0</v>
      </c>
      <c r="F57" s="83">
        <v>886</v>
      </c>
      <c r="G57" s="71">
        <v>0</v>
      </c>
      <c r="H57" s="83">
        <v>7973</v>
      </c>
      <c r="I57" s="83">
        <v>0</v>
      </c>
      <c r="J57" s="83">
        <v>767</v>
      </c>
      <c r="K57" s="71">
        <v>0</v>
      </c>
    </row>
    <row r="58" spans="1:11" x14ac:dyDescent="0.55000000000000004">
      <c r="A58" s="74">
        <v>44320</v>
      </c>
      <c r="B58" s="112" t="s">
        <v>341</v>
      </c>
      <c r="C58" s="71">
        <v>7737</v>
      </c>
      <c r="D58" s="83">
        <v>7085</v>
      </c>
      <c r="E58" s="83">
        <v>0</v>
      </c>
      <c r="F58" s="83">
        <v>652</v>
      </c>
      <c r="G58" s="71">
        <v>0</v>
      </c>
      <c r="H58" s="83">
        <v>6466</v>
      </c>
      <c r="I58" s="83">
        <v>0</v>
      </c>
      <c r="J58" s="83">
        <v>494</v>
      </c>
      <c r="K58" s="71">
        <v>0</v>
      </c>
    </row>
    <row r="59" spans="1:11" x14ac:dyDescent="0.55000000000000004">
      <c r="A59" s="74">
        <v>44319</v>
      </c>
      <c r="B59" s="112" t="s">
        <v>342</v>
      </c>
      <c r="C59" s="71">
        <v>6913</v>
      </c>
      <c r="D59" s="83">
        <v>6144</v>
      </c>
      <c r="E59" s="83">
        <v>0</v>
      </c>
      <c r="F59" s="83">
        <v>769</v>
      </c>
      <c r="G59" s="71">
        <v>0</v>
      </c>
      <c r="H59" s="83">
        <v>5555</v>
      </c>
      <c r="I59" s="83">
        <v>0</v>
      </c>
      <c r="J59" s="83">
        <v>751</v>
      </c>
      <c r="K59" s="71">
        <v>0</v>
      </c>
    </row>
    <row r="60" spans="1:11" x14ac:dyDescent="0.55000000000000004">
      <c r="A60" s="74">
        <v>44318</v>
      </c>
      <c r="B60" s="112" t="s">
        <v>343</v>
      </c>
      <c r="C60" s="71">
        <v>21995</v>
      </c>
      <c r="D60" s="83">
        <v>21995</v>
      </c>
      <c r="E60" s="83">
        <v>0</v>
      </c>
      <c r="F60" s="83">
        <v>0</v>
      </c>
      <c r="G60" s="71">
        <v>0</v>
      </c>
      <c r="H60" s="83">
        <v>20006</v>
      </c>
      <c r="I60" s="83">
        <v>0</v>
      </c>
      <c r="J60" s="83">
        <v>0</v>
      </c>
      <c r="K60" s="71">
        <v>0</v>
      </c>
    </row>
    <row r="61" spans="1:11" x14ac:dyDescent="0.55000000000000004">
      <c r="A61" s="74">
        <v>44317</v>
      </c>
      <c r="B61" s="112" t="s">
        <v>344</v>
      </c>
      <c r="C61" s="71">
        <v>27825</v>
      </c>
      <c r="D61" s="83">
        <v>27825</v>
      </c>
      <c r="E61" s="83">
        <v>0</v>
      </c>
      <c r="F61" s="83">
        <v>0</v>
      </c>
      <c r="G61" s="71">
        <v>0</v>
      </c>
      <c r="H61" s="83">
        <v>21334</v>
      </c>
      <c r="I61" s="83">
        <v>0</v>
      </c>
      <c r="J61" s="83">
        <v>0</v>
      </c>
      <c r="K61" s="71">
        <v>0</v>
      </c>
    </row>
    <row r="62" spans="1:11" x14ac:dyDescent="0.55000000000000004">
      <c r="A62" s="74">
        <v>44316</v>
      </c>
      <c r="B62" s="112" t="s">
        <v>345</v>
      </c>
      <c r="C62" s="71">
        <v>34654</v>
      </c>
      <c r="D62" s="83">
        <v>34654</v>
      </c>
      <c r="E62" s="83">
        <v>0</v>
      </c>
      <c r="F62" s="83">
        <v>0</v>
      </c>
      <c r="G62" s="71">
        <v>0</v>
      </c>
      <c r="H62" s="83">
        <v>23638</v>
      </c>
      <c r="I62" s="83">
        <v>0</v>
      </c>
      <c r="J62" s="83">
        <v>0</v>
      </c>
      <c r="K62" s="71">
        <v>0</v>
      </c>
    </row>
    <row r="63" spans="1:11" x14ac:dyDescent="0.55000000000000004">
      <c r="A63" s="74">
        <v>44315</v>
      </c>
      <c r="B63" s="112" t="s">
        <v>321</v>
      </c>
      <c r="C63" s="71">
        <v>14071</v>
      </c>
      <c r="D63" s="83">
        <v>14071</v>
      </c>
      <c r="E63" s="83">
        <v>0</v>
      </c>
      <c r="F63" s="83">
        <v>0</v>
      </c>
      <c r="G63" s="71">
        <v>0</v>
      </c>
      <c r="H63" s="83">
        <v>12317</v>
      </c>
      <c r="I63" s="83">
        <v>0</v>
      </c>
      <c r="J63" s="83">
        <v>0</v>
      </c>
      <c r="K63" s="71">
        <v>0</v>
      </c>
    </row>
    <row r="64" spans="1:11" x14ac:dyDescent="0.55000000000000004">
      <c r="A64" s="74">
        <v>44314</v>
      </c>
      <c r="B64" s="112" t="s">
        <v>340</v>
      </c>
      <c r="C64" s="71">
        <v>47066</v>
      </c>
      <c r="D64" s="83">
        <v>47066</v>
      </c>
      <c r="E64" s="83">
        <v>0</v>
      </c>
      <c r="F64" s="83">
        <v>0</v>
      </c>
      <c r="G64" s="71">
        <v>0</v>
      </c>
      <c r="H64" s="83">
        <v>32234</v>
      </c>
      <c r="I64" s="83">
        <v>0</v>
      </c>
      <c r="J64" s="83">
        <v>0</v>
      </c>
      <c r="K64" s="71">
        <v>0</v>
      </c>
    </row>
    <row r="65" spans="1:11" x14ac:dyDescent="0.55000000000000004">
      <c r="A65" s="74">
        <v>44313</v>
      </c>
      <c r="B65" s="112" t="s">
        <v>341</v>
      </c>
      <c r="C65" s="71">
        <v>46886</v>
      </c>
      <c r="D65" s="83">
        <v>46886</v>
      </c>
      <c r="E65" s="83">
        <v>0</v>
      </c>
      <c r="F65" s="83">
        <v>0</v>
      </c>
      <c r="G65" s="71">
        <v>0</v>
      </c>
      <c r="H65" s="83">
        <v>33402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44312</v>
      </c>
      <c r="B66" s="112" t="s">
        <v>342</v>
      </c>
      <c r="C66" s="71">
        <v>35272</v>
      </c>
      <c r="D66" s="83">
        <v>35272</v>
      </c>
      <c r="E66" s="83">
        <v>0</v>
      </c>
      <c r="F66" s="83">
        <v>0</v>
      </c>
      <c r="G66" s="71">
        <v>0</v>
      </c>
      <c r="H66" s="83">
        <v>24685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44311</v>
      </c>
      <c r="B67" s="112" t="s">
        <v>343</v>
      </c>
      <c r="C67" s="71">
        <v>18332</v>
      </c>
      <c r="D67" s="83">
        <v>18332</v>
      </c>
      <c r="E67" s="83">
        <v>0</v>
      </c>
      <c r="F67" s="83">
        <v>0</v>
      </c>
      <c r="G67" s="71">
        <v>0</v>
      </c>
      <c r="H67" s="83">
        <v>14781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44310</v>
      </c>
      <c r="B68" s="112" t="s">
        <v>344</v>
      </c>
      <c r="C68" s="71">
        <v>20469</v>
      </c>
      <c r="D68" s="83">
        <v>20469</v>
      </c>
      <c r="E68" s="83">
        <v>0</v>
      </c>
      <c r="F68" s="83">
        <v>0</v>
      </c>
      <c r="G68" s="71">
        <v>0</v>
      </c>
      <c r="H68" s="83">
        <v>14403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44309</v>
      </c>
      <c r="B69" s="112" t="s">
        <v>345</v>
      </c>
      <c r="C69" s="71">
        <v>27241</v>
      </c>
      <c r="D69" s="83">
        <v>27241</v>
      </c>
      <c r="E69" s="83">
        <v>0</v>
      </c>
      <c r="F69" s="83">
        <v>0</v>
      </c>
      <c r="G69" s="71">
        <v>0</v>
      </c>
      <c r="H69" s="83">
        <v>15410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44308</v>
      </c>
      <c r="B70" s="112" t="s">
        <v>321</v>
      </c>
      <c r="C70" s="71">
        <v>32941</v>
      </c>
      <c r="D70" s="83">
        <v>32941</v>
      </c>
      <c r="E70" s="83">
        <v>0</v>
      </c>
      <c r="F70" s="83">
        <v>0</v>
      </c>
      <c r="G70" s="71">
        <v>0</v>
      </c>
      <c r="H70" s="83">
        <v>21722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44307</v>
      </c>
      <c r="B71" s="112" t="s">
        <v>340</v>
      </c>
      <c r="C71" s="71">
        <v>34783</v>
      </c>
      <c r="D71" s="83">
        <v>34783</v>
      </c>
      <c r="E71" s="83">
        <v>0</v>
      </c>
      <c r="F71" s="83">
        <v>0</v>
      </c>
      <c r="G71" s="71">
        <v>0</v>
      </c>
      <c r="H71" s="83">
        <v>23011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44306</v>
      </c>
      <c r="B72" s="112" t="s">
        <v>341</v>
      </c>
      <c r="C72" s="71">
        <v>29347</v>
      </c>
      <c r="D72" s="83">
        <v>29347</v>
      </c>
      <c r="E72" s="83">
        <v>0</v>
      </c>
      <c r="F72" s="83">
        <v>0</v>
      </c>
      <c r="G72" s="71">
        <v>0</v>
      </c>
      <c r="H72" s="83">
        <v>19299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44305</v>
      </c>
      <c r="B73" s="112" t="s">
        <v>342</v>
      </c>
      <c r="C73" s="71">
        <v>19112</v>
      </c>
      <c r="D73" s="83">
        <v>19112</v>
      </c>
      <c r="E73" s="83">
        <v>0</v>
      </c>
      <c r="F73" s="83">
        <v>0</v>
      </c>
      <c r="G73" s="71">
        <v>0</v>
      </c>
      <c r="H73" s="83">
        <v>12076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44304</v>
      </c>
      <c r="B74" s="112" t="s">
        <v>343</v>
      </c>
      <c r="C74" s="71">
        <v>6793</v>
      </c>
      <c r="D74" s="83">
        <v>6793</v>
      </c>
      <c r="E74" s="83">
        <v>0</v>
      </c>
      <c r="F74" s="83">
        <v>0</v>
      </c>
      <c r="G74" s="71">
        <v>0</v>
      </c>
      <c r="H74" s="83">
        <v>5431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44303</v>
      </c>
      <c r="B75" s="112" t="s">
        <v>344</v>
      </c>
      <c r="C75" s="71">
        <v>5425</v>
      </c>
      <c r="D75" s="83">
        <v>5425</v>
      </c>
      <c r="E75" s="83">
        <v>0</v>
      </c>
      <c r="F75" s="83">
        <v>0</v>
      </c>
      <c r="G75" s="71">
        <v>0</v>
      </c>
      <c r="H75" s="83">
        <v>3400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44302</v>
      </c>
      <c r="B76" s="112" t="s">
        <v>345</v>
      </c>
      <c r="C76" s="71">
        <v>6408</v>
      </c>
      <c r="D76" s="83">
        <v>6408</v>
      </c>
      <c r="E76" s="83">
        <v>0</v>
      </c>
      <c r="F76" s="83">
        <v>0</v>
      </c>
      <c r="G76" s="71">
        <v>0</v>
      </c>
      <c r="H76" s="83">
        <v>3129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44301</v>
      </c>
      <c r="B77" s="112" t="s">
        <v>321</v>
      </c>
      <c r="C77" s="71">
        <v>6247</v>
      </c>
      <c r="D77" s="83">
        <v>6247</v>
      </c>
      <c r="E77" s="83">
        <v>0</v>
      </c>
      <c r="F77" s="83">
        <v>0</v>
      </c>
      <c r="G77" s="71">
        <v>0</v>
      </c>
      <c r="H77" s="83">
        <v>4008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44300</v>
      </c>
      <c r="B78" s="112" t="s">
        <v>340</v>
      </c>
      <c r="C78" s="71">
        <v>3743</v>
      </c>
      <c r="D78" s="83">
        <v>3743</v>
      </c>
      <c r="E78" s="83">
        <v>0</v>
      </c>
      <c r="F78" s="83">
        <v>0</v>
      </c>
      <c r="G78" s="71">
        <v>0</v>
      </c>
      <c r="H78" s="83">
        <v>3032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44299</v>
      </c>
      <c r="B79" s="112" t="s">
        <v>341</v>
      </c>
      <c r="C79" s="71">
        <v>3419</v>
      </c>
      <c r="D79" s="83">
        <v>3419</v>
      </c>
      <c r="E79" s="83">
        <v>0</v>
      </c>
      <c r="F79" s="83">
        <v>0</v>
      </c>
      <c r="G79" s="71">
        <v>0</v>
      </c>
      <c r="H79" s="83">
        <v>2800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44298</v>
      </c>
      <c r="B80" s="112" t="s">
        <v>342</v>
      </c>
      <c r="C80" s="71">
        <v>3839</v>
      </c>
      <c r="D80" s="103">
        <v>3839</v>
      </c>
      <c r="E80" s="103">
        <v>0</v>
      </c>
      <c r="F80" s="103">
        <v>0</v>
      </c>
      <c r="G80" s="103">
        <v>0</v>
      </c>
      <c r="H80" s="103">
        <v>3292</v>
      </c>
      <c r="I80" s="103">
        <v>0</v>
      </c>
      <c r="J80" s="103">
        <v>0</v>
      </c>
      <c r="K80" s="103">
        <v>0</v>
      </c>
    </row>
    <row r="81" spans="1:11" x14ac:dyDescent="0.55000000000000004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</row>
    <row r="82" spans="1:11" x14ac:dyDescent="0.55000000000000004">
      <c r="A82" s="100" t="s">
        <v>331</v>
      </c>
      <c r="B82" s="100"/>
    </row>
    <row r="83" spans="1:11" x14ac:dyDescent="0.55000000000000004">
      <c r="A83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2021-06-25T13:43:05Z</dcterms:modified>
</cp:coreProperties>
</file>